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Budget-local schools\LSB FY 2023\Analyses\"/>
    </mc:Choice>
  </mc:AlternateContent>
  <xr:revisionPtr revIDLastSave="0" documentId="13_ncr:1_{A7ECCDD9-4BCB-4D76-8808-91ECBF0D6D8E}" xr6:coauthVersionLast="47" xr6:coauthVersionMax="47" xr10:uidLastSave="{00000000-0000-0000-0000-000000000000}"/>
  <bookViews>
    <workbookView xWindow="13005" yWindow="1320" windowWidth="14070" windowHeight="13725" xr2:uid="{7E98ECAB-CCE6-4022-9040-1AEA62391D98}"/>
  </bookViews>
  <sheets>
    <sheet name="at-risk$$ (2)" sheetId="11" r:id="rId1"/>
    <sheet name="at-risk$$" sheetId="7" r:id="rId2"/>
    <sheet name="at-riskFTE" sheetId="8" r:id="rId3"/>
    <sheet name="FY23 Submitted Budget" sheetId="2" r:id="rId4"/>
  </sheets>
  <definedNames>
    <definedName name="_xlnm._FilterDatabase" localSheetId="1" hidden="1">'at-risk$$'!$A$1:$OG$121</definedName>
    <definedName name="_xlnm._FilterDatabase" localSheetId="0" hidden="1">'at-risk$$ (2)'!$A$1:$GC$121</definedName>
    <definedName name="_xlnm._FilterDatabase" localSheetId="2" hidden="1">'at-riskFTE'!$A$1:$OG$121</definedName>
    <definedName name="_xlnm._FilterDatabase" localSheetId="3" hidden="1">'FY23 Submitted Budget'!$A$1:$L$6085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R101" i="11" l="1"/>
  <c r="FR57" i="11"/>
  <c r="FR24" i="11"/>
  <c r="E6085" i="2" l="1"/>
  <c r="F6085" i="2"/>
  <c r="PI3" i="7" l="1"/>
  <c r="FQ119" i="11"/>
  <c r="OW78" i="7" l="1"/>
  <c r="OV78" i="7"/>
  <c r="PK24" i="7"/>
  <c r="PK24" i="8" s="1"/>
  <c r="FR69" i="11"/>
  <c r="FP61" i="11"/>
  <c r="FP29" i="11"/>
  <c r="FP22" i="11"/>
  <c r="FR21" i="11"/>
  <c r="FP15" i="11"/>
  <c r="FP7" i="11"/>
  <c r="PK6" i="7"/>
  <c r="PK12" i="7"/>
  <c r="PK25" i="7"/>
  <c r="PK33" i="7"/>
  <c r="PK32" i="7"/>
  <c r="PK45" i="7"/>
  <c r="PK47" i="7"/>
  <c r="PK54" i="7"/>
  <c r="PK53" i="7"/>
  <c r="PK62" i="7"/>
  <c r="PK70" i="7"/>
  <c r="PK69" i="7"/>
  <c r="PJ5" i="7"/>
  <c r="PJ4" i="7"/>
  <c r="PJ3" i="7"/>
  <c r="PJ11" i="7"/>
  <c r="PJ10" i="7"/>
  <c r="PJ9" i="7"/>
  <c r="PJ8" i="7"/>
  <c r="PJ7" i="7"/>
  <c r="PJ23" i="7"/>
  <c r="PJ22" i="7"/>
  <c r="PJ21" i="7"/>
  <c r="PK21" i="7" s="1"/>
  <c r="PK21" i="8" s="1"/>
  <c r="PJ20" i="7"/>
  <c r="PJ19" i="7"/>
  <c r="PJ18" i="7"/>
  <c r="PJ17" i="7"/>
  <c r="PJ16" i="7"/>
  <c r="PJ15" i="7"/>
  <c r="PJ14" i="7"/>
  <c r="PJ13" i="7"/>
  <c r="PJ31" i="7"/>
  <c r="PJ30" i="7"/>
  <c r="PJ29" i="7"/>
  <c r="PJ28" i="7"/>
  <c r="PJ27" i="7"/>
  <c r="PJ26" i="7"/>
  <c r="PJ34" i="7"/>
  <c r="PJ44" i="7"/>
  <c r="PJ43" i="7"/>
  <c r="PJ42" i="7"/>
  <c r="PJ41" i="7"/>
  <c r="PJ40" i="7"/>
  <c r="PJ39" i="7"/>
  <c r="PJ38" i="7"/>
  <c r="PJ37" i="7"/>
  <c r="PJ36" i="7"/>
  <c r="PJ35" i="7"/>
  <c r="PJ46" i="7"/>
  <c r="PJ52" i="7"/>
  <c r="PJ51" i="7"/>
  <c r="PJ50" i="7"/>
  <c r="PJ49" i="7"/>
  <c r="PJ48" i="7"/>
  <c r="PJ61" i="7"/>
  <c r="PJ60" i="7"/>
  <c r="PJ59" i="7"/>
  <c r="PJ58" i="7"/>
  <c r="PJ57" i="7"/>
  <c r="PJ56" i="7"/>
  <c r="PJ55" i="7"/>
  <c r="PJ66" i="7"/>
  <c r="PJ65" i="7"/>
  <c r="PJ64" i="7"/>
  <c r="PJ63" i="7"/>
  <c r="PJ68" i="7"/>
  <c r="PJ67" i="7"/>
  <c r="PJ75" i="7"/>
  <c r="PJ74" i="7"/>
  <c r="PJ73" i="7"/>
  <c r="PJ72" i="7"/>
  <c r="PJ71" i="7"/>
  <c r="PI75" i="7"/>
  <c r="PI74" i="7"/>
  <c r="PI73" i="7"/>
  <c r="PI72" i="7"/>
  <c r="PI71" i="7"/>
  <c r="PI70" i="7"/>
  <c r="PI69" i="7"/>
  <c r="PI68" i="7"/>
  <c r="PI67" i="7"/>
  <c r="PI66" i="7"/>
  <c r="PI65" i="7"/>
  <c r="PI64" i="7"/>
  <c r="PI63" i="7"/>
  <c r="PI62" i="7"/>
  <c r="PI61" i="7"/>
  <c r="PI60" i="7"/>
  <c r="PI59" i="7"/>
  <c r="PI58" i="7"/>
  <c r="PI57" i="7"/>
  <c r="PI56" i="7"/>
  <c r="PI55" i="7"/>
  <c r="PI54" i="7"/>
  <c r="PI53" i="7"/>
  <c r="PI52" i="7"/>
  <c r="PI51" i="7"/>
  <c r="PI50" i="7"/>
  <c r="PI49" i="7"/>
  <c r="PI48" i="7"/>
  <c r="PI47" i="7"/>
  <c r="PI46" i="7"/>
  <c r="PI45" i="7"/>
  <c r="PI44" i="7"/>
  <c r="PI43" i="7"/>
  <c r="PI42" i="7"/>
  <c r="PI41" i="7"/>
  <c r="PI40" i="7"/>
  <c r="PI39" i="7"/>
  <c r="PI38" i="7"/>
  <c r="PI37" i="7"/>
  <c r="PI36" i="7"/>
  <c r="PI35" i="7"/>
  <c r="PI34" i="7"/>
  <c r="PI33" i="7"/>
  <c r="PI32" i="7"/>
  <c r="PI31" i="7"/>
  <c r="PI30" i="7"/>
  <c r="PI29" i="7"/>
  <c r="PI28" i="7"/>
  <c r="PI27" i="7"/>
  <c r="PI26" i="7"/>
  <c r="PI25" i="7"/>
  <c r="PI24" i="7"/>
  <c r="PI23" i="7"/>
  <c r="PI22" i="7"/>
  <c r="PI21" i="7"/>
  <c r="PI20" i="7"/>
  <c r="PI19" i="7"/>
  <c r="PI18" i="7"/>
  <c r="PI17" i="7"/>
  <c r="PI16" i="7"/>
  <c r="PI15" i="7"/>
  <c r="PI14" i="7"/>
  <c r="PI13" i="7"/>
  <c r="PI12" i="7"/>
  <c r="PI11" i="7"/>
  <c r="PI10" i="7"/>
  <c r="PI9" i="7"/>
  <c r="PI8" i="7"/>
  <c r="PI7" i="7"/>
  <c r="PI6" i="7"/>
  <c r="PI5" i="7"/>
  <c r="PI4" i="7"/>
  <c r="FR118" i="11"/>
  <c r="FR117" i="11"/>
  <c r="FR115" i="11"/>
  <c r="FR114" i="11"/>
  <c r="FR113" i="11"/>
  <c r="FR112" i="11"/>
  <c r="FR111" i="11"/>
  <c r="FR110" i="11"/>
  <c r="FR109" i="11"/>
  <c r="FR108" i="11"/>
  <c r="FR107" i="11"/>
  <c r="FR106" i="11"/>
  <c r="FR105" i="11"/>
  <c r="FR104" i="11"/>
  <c r="FR103" i="11"/>
  <c r="FR102" i="11"/>
  <c r="FR100" i="11"/>
  <c r="FR99" i="11"/>
  <c r="FR98" i="11"/>
  <c r="FR97" i="11"/>
  <c r="FR96" i="11"/>
  <c r="FR95" i="11"/>
  <c r="FR94" i="11"/>
  <c r="FR93" i="11"/>
  <c r="FR92" i="11"/>
  <c r="FR91" i="11"/>
  <c r="FR90" i="11"/>
  <c r="FR89" i="11"/>
  <c r="FR88" i="11"/>
  <c r="FR87" i="11"/>
  <c r="FR86" i="11"/>
  <c r="FR85" i="11"/>
  <c r="FR84" i="11"/>
  <c r="FR83" i="11"/>
  <c r="FR82" i="11"/>
  <c r="FR81" i="11"/>
  <c r="FR80" i="11"/>
  <c r="FR79" i="11"/>
  <c r="FR78" i="11"/>
  <c r="FR77" i="11"/>
  <c r="FR75" i="11"/>
  <c r="FR74" i="11"/>
  <c r="FR73" i="11"/>
  <c r="FR72" i="11"/>
  <c r="FR71" i="11"/>
  <c r="FR70" i="11"/>
  <c r="FR68" i="11"/>
  <c r="FR67" i="11"/>
  <c r="FR66" i="11"/>
  <c r="FR65" i="11"/>
  <c r="FR64" i="11"/>
  <c r="FR63" i="11"/>
  <c r="FR62" i="11"/>
  <c r="FR61" i="11"/>
  <c r="FR60" i="11"/>
  <c r="FR59" i="11"/>
  <c r="FR56" i="11"/>
  <c r="FR55" i="11"/>
  <c r="FR54" i="11"/>
  <c r="FR53" i="11"/>
  <c r="FR52" i="11"/>
  <c r="FR51" i="11"/>
  <c r="FR50" i="11"/>
  <c r="FR49" i="11"/>
  <c r="FR48" i="11"/>
  <c r="FR47" i="11"/>
  <c r="FR46" i="11"/>
  <c r="FR45" i="11"/>
  <c r="FR44" i="11"/>
  <c r="FR43" i="11"/>
  <c r="FR42" i="11"/>
  <c r="FR41" i="11"/>
  <c r="FR40" i="11"/>
  <c r="FR39" i="11"/>
  <c r="FR38" i="11"/>
  <c r="FR37" i="11"/>
  <c r="FR36" i="11"/>
  <c r="FR35" i="11"/>
  <c r="FR34" i="11"/>
  <c r="FR33" i="11"/>
  <c r="FR32" i="11"/>
  <c r="FR31" i="11"/>
  <c r="FR30" i="11"/>
  <c r="FR29" i="11"/>
  <c r="FR28" i="11"/>
  <c r="FR27" i="11"/>
  <c r="FR26" i="11"/>
  <c r="FR25" i="11"/>
  <c r="FR23" i="11"/>
  <c r="FR20" i="11"/>
  <c r="FR19" i="11"/>
  <c r="FR18" i="11"/>
  <c r="FR17" i="11"/>
  <c r="FR16" i="11"/>
  <c r="FR15" i="11"/>
  <c r="FR14" i="11"/>
  <c r="FR13" i="11"/>
  <c r="FR12" i="11"/>
  <c r="FR11" i="11"/>
  <c r="FR10" i="11"/>
  <c r="FR9" i="11"/>
  <c r="FR8" i="11"/>
  <c r="FR7" i="11"/>
  <c r="FR6" i="11"/>
  <c r="FR5" i="11"/>
  <c r="FR4" i="11"/>
  <c r="FR3" i="11"/>
  <c r="FP117" i="11"/>
  <c r="FP115" i="11"/>
  <c r="FP113" i="11"/>
  <c r="FP112" i="11"/>
  <c r="FP111" i="11"/>
  <c r="FP110" i="11"/>
  <c r="FP109" i="11"/>
  <c r="FP108" i="11"/>
  <c r="FP105" i="11"/>
  <c r="FP104" i="11"/>
  <c r="FP103" i="11"/>
  <c r="FP102" i="11"/>
  <c r="FP100" i="11"/>
  <c r="FP99" i="11"/>
  <c r="FP98" i="11"/>
  <c r="FP89" i="11"/>
  <c r="FP82" i="11"/>
  <c r="FP79" i="11"/>
  <c r="FP78" i="11"/>
  <c r="FP75" i="11"/>
  <c r="FP64" i="11"/>
  <c r="FP57" i="11"/>
  <c r="FP56" i="11"/>
  <c r="FP50" i="11"/>
  <c r="FP49" i="11"/>
  <c r="FP44" i="11"/>
  <c r="FP43" i="11"/>
  <c r="FP41" i="11"/>
  <c r="FP38" i="11"/>
  <c r="FP37" i="11"/>
  <c r="FP32" i="11"/>
  <c r="FP30" i="11"/>
  <c r="FP20" i="11"/>
  <c r="FP19" i="11"/>
  <c r="FP5" i="11"/>
  <c r="FP4" i="11"/>
  <c r="FP118" i="11"/>
  <c r="FS115" i="11"/>
  <c r="FP114" i="11"/>
  <c r="FP97" i="11"/>
  <c r="FP96" i="11"/>
  <c r="FP95" i="11"/>
  <c r="FP94" i="11"/>
  <c r="FP93" i="11"/>
  <c r="FP92" i="11"/>
  <c r="FP91" i="11"/>
  <c r="FP90" i="11"/>
  <c r="FP88" i="11"/>
  <c r="FP87" i="11"/>
  <c r="FP86" i="11"/>
  <c r="FP85" i="11"/>
  <c r="FP84" i="11"/>
  <c r="FP83" i="11"/>
  <c r="FP81" i="11"/>
  <c r="FP80" i="11"/>
  <c r="FP77" i="11"/>
  <c r="FP74" i="11"/>
  <c r="FP73" i="11"/>
  <c r="FP72" i="11"/>
  <c r="FP71" i="11"/>
  <c r="FP70" i="11"/>
  <c r="FP69" i="11"/>
  <c r="FP68" i="11"/>
  <c r="FP67" i="11"/>
  <c r="FP66" i="11"/>
  <c r="FP65" i="11"/>
  <c r="FP63" i="11"/>
  <c r="FP62" i="11"/>
  <c r="FP60" i="11"/>
  <c r="FP59" i="11"/>
  <c r="FP55" i="11"/>
  <c r="FP54" i="11"/>
  <c r="FP53" i="11"/>
  <c r="FP52" i="11"/>
  <c r="FP51" i="11"/>
  <c r="FP48" i="11"/>
  <c r="FP47" i="11"/>
  <c r="FP46" i="11"/>
  <c r="FP45" i="11"/>
  <c r="FP42" i="11"/>
  <c r="FS42" i="11" s="1"/>
  <c r="FU42" i="11" s="1"/>
  <c r="FP40" i="11"/>
  <c r="FP39" i="11"/>
  <c r="FP36" i="11"/>
  <c r="FP35" i="11"/>
  <c r="FP34" i="11"/>
  <c r="FP33" i="11"/>
  <c r="FP31" i="11"/>
  <c r="FP28" i="11"/>
  <c r="FP27" i="11"/>
  <c r="FP26" i="11"/>
  <c r="FP25" i="11"/>
  <c r="FP23" i="11"/>
  <c r="FP21" i="11"/>
  <c r="FP18" i="11"/>
  <c r="FP17" i="11"/>
  <c r="FP16" i="11"/>
  <c r="FP14" i="11"/>
  <c r="FP13" i="11"/>
  <c r="FP12" i="11"/>
  <c r="FP11" i="11"/>
  <c r="FP10" i="11"/>
  <c r="FP9" i="11"/>
  <c r="FP8" i="11"/>
  <c r="FP6" i="11"/>
  <c r="FP3" i="11"/>
  <c r="CU119" i="11"/>
  <c r="CR119" i="11"/>
  <c r="KU119" i="7"/>
  <c r="KV119" i="7"/>
  <c r="KW119" i="7"/>
  <c r="KX119" i="7"/>
  <c r="KY119" i="7"/>
  <c r="KZ119" i="7"/>
  <c r="LA119" i="7"/>
  <c r="LB119" i="7"/>
  <c r="LC119" i="7"/>
  <c r="LD119" i="7"/>
  <c r="LE119" i="7"/>
  <c r="LF119" i="7"/>
  <c r="LG119" i="7"/>
  <c r="LH119" i="7"/>
  <c r="LI119" i="7"/>
  <c r="LJ119" i="7"/>
  <c r="LK119" i="7"/>
  <c r="LL119" i="7"/>
  <c r="LM119" i="7"/>
  <c r="LN119" i="7"/>
  <c r="LO119" i="7"/>
  <c r="LP119" i="7"/>
  <c r="LQ119" i="7"/>
  <c r="LR119" i="7"/>
  <c r="LS119" i="7"/>
  <c r="LT119" i="7"/>
  <c r="LU119" i="7"/>
  <c r="LV119" i="7"/>
  <c r="LW119" i="7"/>
  <c r="LX119" i="7"/>
  <c r="LY119" i="7"/>
  <c r="LZ119" i="7"/>
  <c r="MA119" i="7"/>
  <c r="MB119" i="7"/>
  <c r="MC119" i="7"/>
  <c r="MD119" i="7"/>
  <c r="ME119" i="7"/>
  <c r="MF119" i="7"/>
  <c r="MG119" i="7"/>
  <c r="MH119" i="7"/>
  <c r="MI119" i="7"/>
  <c r="MJ119" i="7"/>
  <c r="MK119" i="7"/>
  <c r="ML119" i="7"/>
  <c r="MM119" i="7"/>
  <c r="MN119" i="7"/>
  <c r="MO119" i="7"/>
  <c r="MP119" i="7"/>
  <c r="MQ119" i="7"/>
  <c r="MR119" i="7"/>
  <c r="MS119" i="7"/>
  <c r="MT119" i="7"/>
  <c r="MU119" i="7"/>
  <c r="MV119" i="7"/>
  <c r="MW119" i="7"/>
  <c r="MX119" i="7"/>
  <c r="MY119" i="7"/>
  <c r="MZ119" i="7"/>
  <c r="NA119" i="7"/>
  <c r="NB119" i="7"/>
  <c r="NC119" i="7"/>
  <c r="ND119" i="7"/>
  <c r="NE119" i="7"/>
  <c r="NF119" i="7"/>
  <c r="NG119" i="7"/>
  <c r="NH119" i="7"/>
  <c r="FO119" i="11"/>
  <c r="FN119" i="11"/>
  <c r="FM119" i="11"/>
  <c r="FL119" i="11"/>
  <c r="FK119" i="11"/>
  <c r="FJ119" i="11"/>
  <c r="FI119" i="11"/>
  <c r="FH119" i="11"/>
  <c r="FG119" i="11"/>
  <c r="FF119" i="11"/>
  <c r="FE119" i="11"/>
  <c r="FD119" i="11"/>
  <c r="FC119" i="11"/>
  <c r="FB119" i="11"/>
  <c r="FA119" i="11"/>
  <c r="EZ119" i="11"/>
  <c r="EY119" i="11"/>
  <c r="EX119" i="11"/>
  <c r="EW119" i="11"/>
  <c r="EV119" i="11"/>
  <c r="EU119" i="11"/>
  <c r="ET119" i="11"/>
  <c r="ES119" i="11"/>
  <c r="ER119" i="11"/>
  <c r="EQ119" i="11"/>
  <c r="EP119" i="11"/>
  <c r="EO119" i="11"/>
  <c r="EN119" i="11"/>
  <c r="EM119" i="11"/>
  <c r="EL119" i="11"/>
  <c r="EK119" i="11"/>
  <c r="EJ119" i="11"/>
  <c r="EI119" i="11"/>
  <c r="EH119" i="11"/>
  <c r="EG119" i="11"/>
  <c r="EF119" i="11"/>
  <c r="EE119" i="11"/>
  <c r="ED119" i="11"/>
  <c r="EC119" i="11"/>
  <c r="EB119" i="11"/>
  <c r="EA119" i="11"/>
  <c r="DZ119" i="11"/>
  <c r="DY119" i="11"/>
  <c r="DX119" i="11"/>
  <c r="DW119" i="11"/>
  <c r="DV119" i="11"/>
  <c r="DU119" i="11"/>
  <c r="DT119" i="11"/>
  <c r="DS119" i="11"/>
  <c r="DR119" i="11"/>
  <c r="DQ119" i="11"/>
  <c r="DP119" i="11"/>
  <c r="DO119" i="11"/>
  <c r="DN119" i="11"/>
  <c r="DK119" i="11"/>
  <c r="DJ119" i="11"/>
  <c r="DI119" i="11"/>
  <c r="DH119" i="11"/>
  <c r="DA119" i="11"/>
  <c r="CZ119" i="11"/>
  <c r="DG119" i="11"/>
  <c r="DE119" i="11"/>
  <c r="CM119" i="11"/>
  <c r="CI119" i="11"/>
  <c r="CH119" i="11"/>
  <c r="CG119" i="11"/>
  <c r="CF119" i="11"/>
  <c r="CE119" i="11"/>
  <c r="CD119" i="11"/>
  <c r="CC119" i="11"/>
  <c r="CB119" i="11"/>
  <c r="CA119" i="11"/>
  <c r="BZ119" i="11"/>
  <c r="BX119" i="11"/>
  <c r="BW119" i="11"/>
  <c r="BV119" i="11"/>
  <c r="BU119" i="11"/>
  <c r="BT119" i="11"/>
  <c r="BS119" i="11"/>
  <c r="BR119" i="11"/>
  <c r="BQ119" i="11"/>
  <c r="BP119" i="11"/>
  <c r="BO119" i="11"/>
  <c r="BN119" i="11"/>
  <c r="BM119" i="11"/>
  <c r="BL119" i="11"/>
  <c r="BK119" i="11"/>
  <c r="BJ119" i="11"/>
  <c r="BI119" i="11"/>
  <c r="BH119" i="11"/>
  <c r="BG119" i="11"/>
  <c r="BF119" i="11"/>
  <c r="BE119" i="11"/>
  <c r="BD119" i="11"/>
  <c r="BC119" i="11"/>
  <c r="BB119" i="11"/>
  <c r="BA119" i="11"/>
  <c r="AZ119" i="11"/>
  <c r="AY119" i="11"/>
  <c r="AX119" i="11"/>
  <c r="AW119" i="11"/>
  <c r="AV119" i="11"/>
  <c r="AU119" i="11"/>
  <c r="AT119" i="11"/>
  <c r="AS119" i="11"/>
  <c r="AR119" i="11"/>
  <c r="AQ119" i="11"/>
  <c r="AP119" i="11"/>
  <c r="AO119" i="11"/>
  <c r="AN119" i="11"/>
  <c r="AM119" i="11"/>
  <c r="AL119" i="11"/>
  <c r="AI119" i="11"/>
  <c r="AH119" i="11"/>
  <c r="AG119" i="11"/>
  <c r="AF119" i="11"/>
  <c r="AE119" i="11"/>
  <c r="AD119" i="11"/>
  <c r="AC119" i="11"/>
  <c r="AB119" i="11"/>
  <c r="AA119" i="11"/>
  <c r="Y119" i="11"/>
  <c r="X119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K119" i="11"/>
  <c r="H119" i="11"/>
  <c r="G119" i="11"/>
  <c r="F119" i="11"/>
  <c r="E119" i="11"/>
  <c r="AK116" i="11"/>
  <c r="AJ116" i="11" s="1"/>
  <c r="FP116" i="11" s="1"/>
  <c r="DF107" i="11"/>
  <c r="FP107" i="11" s="1"/>
  <c r="DF106" i="11"/>
  <c r="FP106" i="11" s="1"/>
  <c r="DF101" i="11"/>
  <c r="FP101" i="11" s="1"/>
  <c r="CO119" i="11"/>
  <c r="J76" i="11"/>
  <c r="J119" i="11" s="1"/>
  <c r="I76" i="11"/>
  <c r="I119" i="11" s="1"/>
  <c r="AJ58" i="11"/>
  <c r="FP58" i="11" s="1"/>
  <c r="Z22" i="11"/>
  <c r="Z119" i="11" s="1"/>
  <c r="CY119" i="11"/>
  <c r="DC119" i="11"/>
  <c r="CN119" i="11"/>
  <c r="FY119" i="11"/>
  <c r="CL119" i="11"/>
  <c r="CJ119" i="11"/>
  <c r="CW119" i="11"/>
  <c r="DD119" i="11"/>
  <c r="DB119" i="11"/>
  <c r="DM119" i="11"/>
  <c r="CV119" i="11"/>
  <c r="CT119" i="11"/>
  <c r="CS119" i="11"/>
  <c r="CQ119" i="11"/>
  <c r="CP119" i="11"/>
  <c r="BY119" i="11"/>
  <c r="GC119" i="11"/>
  <c r="GB119" i="11"/>
  <c r="GA119" i="11"/>
  <c r="FZ119" i="11"/>
  <c r="PL118" i="8"/>
  <c r="PL117" i="8"/>
  <c r="PL116" i="8"/>
  <c r="PL115" i="8"/>
  <c r="PL114" i="8"/>
  <c r="PL113" i="8"/>
  <c r="PL112" i="8"/>
  <c r="PL111" i="8"/>
  <c r="PL110" i="8"/>
  <c r="PL109" i="8"/>
  <c r="PL108" i="8"/>
  <c r="PL107" i="8"/>
  <c r="PL106" i="8"/>
  <c r="PL105" i="8"/>
  <c r="PL104" i="8"/>
  <c r="PL103" i="8"/>
  <c r="PL102" i="8"/>
  <c r="PL101" i="8"/>
  <c r="PL100" i="8"/>
  <c r="PL99" i="8"/>
  <c r="PL98" i="8"/>
  <c r="PL97" i="8"/>
  <c r="PL96" i="8"/>
  <c r="PL95" i="8"/>
  <c r="PL94" i="8"/>
  <c r="PL93" i="8"/>
  <c r="PL92" i="8"/>
  <c r="PL91" i="8"/>
  <c r="PL90" i="8"/>
  <c r="PL89" i="8"/>
  <c r="PL88" i="8"/>
  <c r="PL87" i="8"/>
  <c r="PL86" i="8"/>
  <c r="PL85" i="8"/>
  <c r="PL84" i="8"/>
  <c r="PL83" i="8"/>
  <c r="PL82" i="8"/>
  <c r="PL81" i="8"/>
  <c r="PL80" i="8"/>
  <c r="PL79" i="8"/>
  <c r="PL78" i="8"/>
  <c r="PL77" i="8"/>
  <c r="PL76" i="8"/>
  <c r="PL75" i="8"/>
  <c r="PL74" i="8"/>
  <c r="PL73" i="8"/>
  <c r="PL72" i="8"/>
  <c r="PL71" i="8"/>
  <c r="PL70" i="8"/>
  <c r="PL69" i="8"/>
  <c r="PL68" i="8"/>
  <c r="PL67" i="8"/>
  <c r="PL66" i="8"/>
  <c r="PL65" i="8"/>
  <c r="PL64" i="8"/>
  <c r="PL63" i="8"/>
  <c r="PL62" i="8"/>
  <c r="PL61" i="8"/>
  <c r="PL60" i="8"/>
  <c r="PL59" i="8"/>
  <c r="PL58" i="8"/>
  <c r="PL57" i="8"/>
  <c r="PL56" i="8"/>
  <c r="PL55" i="8"/>
  <c r="PL54" i="8"/>
  <c r="PL53" i="8"/>
  <c r="PL52" i="8"/>
  <c r="PL51" i="8"/>
  <c r="PL50" i="8"/>
  <c r="PL49" i="8"/>
  <c r="PL48" i="8"/>
  <c r="PL47" i="8"/>
  <c r="PL46" i="8"/>
  <c r="PL45" i="8"/>
  <c r="PL44" i="8"/>
  <c r="PL43" i="8"/>
  <c r="PL42" i="8"/>
  <c r="PL41" i="8"/>
  <c r="PL40" i="8"/>
  <c r="PL39" i="8"/>
  <c r="PL38" i="8"/>
  <c r="PL37" i="8"/>
  <c r="PL36" i="8"/>
  <c r="PL35" i="8"/>
  <c r="PL34" i="8"/>
  <c r="PL33" i="8"/>
  <c r="PL32" i="8"/>
  <c r="PL31" i="8"/>
  <c r="PL30" i="8"/>
  <c r="PL29" i="8"/>
  <c r="PL28" i="8"/>
  <c r="PL27" i="8"/>
  <c r="PL26" i="8"/>
  <c r="PL25" i="8"/>
  <c r="PL24" i="8"/>
  <c r="PL23" i="8"/>
  <c r="PL22" i="8"/>
  <c r="PL21" i="8"/>
  <c r="PL20" i="8"/>
  <c r="PL19" i="8"/>
  <c r="PL18" i="8"/>
  <c r="PL17" i="8"/>
  <c r="PL16" i="8"/>
  <c r="PL15" i="8"/>
  <c r="PL14" i="8"/>
  <c r="PL13" i="8"/>
  <c r="PL12" i="8"/>
  <c r="PL11" i="8"/>
  <c r="PL10" i="8"/>
  <c r="PL9" i="8"/>
  <c r="PL8" i="8"/>
  <c r="PL7" i="8"/>
  <c r="PL6" i="8"/>
  <c r="PL5" i="8"/>
  <c r="PL4" i="8"/>
  <c r="PL3" i="8"/>
  <c r="PM118" i="8"/>
  <c r="PN117" i="8"/>
  <c r="PN116" i="8"/>
  <c r="PN115" i="8"/>
  <c r="PM114" i="8"/>
  <c r="PN113" i="8"/>
  <c r="PM112" i="8"/>
  <c r="PN111" i="8"/>
  <c r="PM109" i="8"/>
  <c r="PM108" i="8"/>
  <c r="PM107" i="8"/>
  <c r="PM105" i="8"/>
  <c r="PN104" i="8"/>
  <c r="PM103" i="8"/>
  <c r="PM102" i="8"/>
  <c r="PN101" i="8"/>
  <c r="PM100" i="8"/>
  <c r="PN99" i="8"/>
  <c r="PM99" i="8" s="1"/>
  <c r="PM98" i="8"/>
  <c r="PM97" i="8"/>
  <c r="PM96" i="8"/>
  <c r="PM95" i="8"/>
  <c r="PM94" i="8"/>
  <c r="PM93" i="8"/>
  <c r="PM92" i="8"/>
  <c r="PM91" i="8"/>
  <c r="PM90" i="8"/>
  <c r="PM89" i="8"/>
  <c r="PM88" i="8"/>
  <c r="PM87" i="8"/>
  <c r="PN86" i="8"/>
  <c r="PM85" i="8"/>
  <c r="PN84" i="8"/>
  <c r="PM83" i="8"/>
  <c r="PM81" i="8"/>
  <c r="PM80" i="8"/>
  <c r="PM79" i="8"/>
  <c r="PM78" i="8"/>
  <c r="PM77" i="8"/>
  <c r="PM76" i="8"/>
  <c r="PM75" i="8"/>
  <c r="PN74" i="8"/>
  <c r="PM73" i="8"/>
  <c r="PM72" i="8"/>
  <c r="PM71" i="8"/>
  <c r="PM70" i="8"/>
  <c r="PM69" i="8"/>
  <c r="PN68" i="8"/>
  <c r="PM67" i="8"/>
  <c r="PN66" i="8"/>
  <c r="PN65" i="8"/>
  <c r="PM64" i="8"/>
  <c r="PM63" i="8"/>
  <c r="PM62" i="8"/>
  <c r="PN61" i="8"/>
  <c r="PN60" i="8"/>
  <c r="PN59" i="8"/>
  <c r="PM58" i="8"/>
  <c r="PN57" i="8"/>
  <c r="PM56" i="8"/>
  <c r="PM55" i="8"/>
  <c r="PM54" i="8"/>
  <c r="PM53" i="8"/>
  <c r="PM52" i="8"/>
  <c r="PM51" i="8"/>
  <c r="PM49" i="8"/>
  <c r="PM47" i="8"/>
  <c r="PM46" i="8"/>
  <c r="PM45" i="8"/>
  <c r="PM43" i="8"/>
  <c r="PM42" i="8"/>
  <c r="PM41" i="8"/>
  <c r="PN40" i="8"/>
  <c r="PN38" i="8"/>
  <c r="PM37" i="8"/>
  <c r="PM36" i="8"/>
  <c r="PM34" i="8"/>
  <c r="PM33" i="8"/>
  <c r="PM32" i="8"/>
  <c r="PM31" i="8"/>
  <c r="PN30" i="8"/>
  <c r="PM29" i="8"/>
  <c r="PN28" i="8"/>
  <c r="PN26" i="8"/>
  <c r="PM25" i="8"/>
  <c r="PM24" i="8"/>
  <c r="PM23" i="8"/>
  <c r="PM22" i="8"/>
  <c r="PM21" i="8"/>
  <c r="PN19" i="8"/>
  <c r="PN18" i="8"/>
  <c r="PN16" i="8"/>
  <c r="PM15" i="8"/>
  <c r="PN14" i="8"/>
  <c r="PM13" i="8"/>
  <c r="PN12" i="8"/>
  <c r="PM11" i="8"/>
  <c r="PN10" i="8"/>
  <c r="PM9" i="8"/>
  <c r="PM8" i="8"/>
  <c r="PM6" i="8"/>
  <c r="PM5" i="8"/>
  <c r="PN4" i="8"/>
  <c r="PM3" i="8"/>
  <c r="PK118" i="8"/>
  <c r="PJ117" i="8"/>
  <c r="PK116" i="8"/>
  <c r="PK115" i="8"/>
  <c r="PK114" i="8"/>
  <c r="PJ113" i="8"/>
  <c r="PK112" i="8"/>
  <c r="PK111" i="8"/>
  <c r="PJ110" i="8"/>
  <c r="PK109" i="8"/>
  <c r="PK108" i="8"/>
  <c r="PK107" i="8"/>
  <c r="PK106" i="8"/>
  <c r="PK105" i="8"/>
  <c r="PK104" i="8"/>
  <c r="PK103" i="8"/>
  <c r="PK102" i="8"/>
  <c r="PK101" i="8"/>
  <c r="PK100" i="8"/>
  <c r="PJ99" i="8"/>
  <c r="PK98" i="8"/>
  <c r="PJ97" i="8"/>
  <c r="PK96" i="8"/>
  <c r="PK95" i="8"/>
  <c r="PJ94" i="8"/>
  <c r="PJ93" i="8"/>
  <c r="PJ92" i="8"/>
  <c r="PK90" i="8"/>
  <c r="PJ89" i="8"/>
  <c r="PK88" i="8"/>
  <c r="PK87" i="8"/>
  <c r="PK86" i="8"/>
  <c r="PK85" i="8"/>
  <c r="PK84" i="8"/>
  <c r="PK83" i="8"/>
  <c r="PJ82" i="8"/>
  <c r="PK81" i="8"/>
  <c r="PK80" i="8"/>
  <c r="PK79" i="8"/>
  <c r="PK78" i="8"/>
  <c r="PK77" i="8"/>
  <c r="PK76" i="8"/>
  <c r="PK75" i="8"/>
  <c r="PK74" i="8"/>
  <c r="PK73" i="8"/>
  <c r="PK72" i="8"/>
  <c r="PK71" i="8"/>
  <c r="PJ70" i="8"/>
  <c r="PJ69" i="8"/>
  <c r="PK68" i="8"/>
  <c r="PK67" i="8"/>
  <c r="PK66" i="8"/>
  <c r="PK65" i="8"/>
  <c r="PK64" i="8"/>
  <c r="PK63" i="8"/>
  <c r="PJ62" i="8"/>
  <c r="PK61" i="8"/>
  <c r="PK60" i="8"/>
  <c r="PK59" i="8"/>
  <c r="PK58" i="8"/>
  <c r="PK57" i="8"/>
  <c r="PK56" i="8"/>
  <c r="PK55" i="8"/>
  <c r="PJ54" i="8"/>
  <c r="PJ53" i="8"/>
  <c r="PK52" i="8"/>
  <c r="PK51" i="8"/>
  <c r="PK50" i="8"/>
  <c r="PK49" i="8"/>
  <c r="PK48" i="8"/>
  <c r="PJ47" i="8"/>
  <c r="PK46" i="8"/>
  <c r="PJ45" i="8"/>
  <c r="PK44" i="8"/>
  <c r="PK43" i="8"/>
  <c r="PK42" i="8"/>
  <c r="PK41" i="8"/>
  <c r="PK40" i="8"/>
  <c r="PK39" i="8"/>
  <c r="PK38" i="8"/>
  <c r="PK37" i="8"/>
  <c r="PK36" i="8"/>
  <c r="PK35" i="8"/>
  <c r="PK34" i="8"/>
  <c r="PJ33" i="8"/>
  <c r="PJ32" i="8"/>
  <c r="PK31" i="8"/>
  <c r="PK30" i="8"/>
  <c r="PK29" i="8"/>
  <c r="PK28" i="8"/>
  <c r="PK27" i="8"/>
  <c r="PK26" i="8"/>
  <c r="PJ25" i="8"/>
  <c r="PK23" i="8"/>
  <c r="PK22" i="8"/>
  <c r="PK20" i="8"/>
  <c r="PK19" i="8"/>
  <c r="PK18" i="8"/>
  <c r="PK17" i="8"/>
  <c r="PK16" i="8"/>
  <c r="PK15" i="8"/>
  <c r="PK14" i="8"/>
  <c r="PK13" i="8"/>
  <c r="PJ12" i="8"/>
  <c r="PK11" i="8"/>
  <c r="PK10" i="8"/>
  <c r="PK9" i="8"/>
  <c r="PK8" i="8"/>
  <c r="PK7" i="8"/>
  <c r="PJ6" i="8"/>
  <c r="PK5" i="8"/>
  <c r="PK4" i="8"/>
  <c r="PK3" i="8"/>
  <c r="PK91" i="7"/>
  <c r="PJ91" i="7" s="1"/>
  <c r="PJ91" i="8" s="1"/>
  <c r="EC99" i="8"/>
  <c r="EB99" i="8"/>
  <c r="EA99" i="8"/>
  <c r="DZ99" i="8"/>
  <c r="DY99" i="8"/>
  <c r="DX99" i="8"/>
  <c r="DE99" i="8"/>
  <c r="DD99" i="8"/>
  <c r="PA99" i="8"/>
  <c r="OX99" i="8"/>
  <c r="OT99" i="8"/>
  <c r="OR99" i="8"/>
  <c r="OQ99" i="8"/>
  <c r="NK99" i="8"/>
  <c r="NJ99" i="8"/>
  <c r="KQ99" i="8"/>
  <c r="KP99" i="8"/>
  <c r="KO99" i="8"/>
  <c r="KN99" i="8"/>
  <c r="KM99" i="8"/>
  <c r="KL99" i="8"/>
  <c r="KK99" i="8"/>
  <c r="KJ99" i="8"/>
  <c r="KI99" i="8"/>
  <c r="KH99" i="8"/>
  <c r="KG99" i="8"/>
  <c r="KF99" i="8"/>
  <c r="KE99" i="8"/>
  <c r="KD99" i="8"/>
  <c r="KC99" i="8"/>
  <c r="KB99" i="8"/>
  <c r="KA99" i="8"/>
  <c r="JZ99" i="8"/>
  <c r="JY99" i="8"/>
  <c r="JX99" i="8"/>
  <c r="JW99" i="8"/>
  <c r="JV99" i="8"/>
  <c r="JU99" i="8"/>
  <c r="JT99" i="8"/>
  <c r="JS99" i="8"/>
  <c r="JR99" i="8"/>
  <c r="JQ99" i="8"/>
  <c r="JP99" i="8"/>
  <c r="JO99" i="8"/>
  <c r="JN99" i="8"/>
  <c r="JM99" i="8"/>
  <c r="JL99" i="8"/>
  <c r="JK99" i="8"/>
  <c r="JJ99" i="8"/>
  <c r="JI99" i="8"/>
  <c r="JH99" i="8"/>
  <c r="JG99" i="8"/>
  <c r="JF99" i="8"/>
  <c r="JE99" i="8"/>
  <c r="JD99" i="8"/>
  <c r="JC99" i="8"/>
  <c r="JB99" i="8"/>
  <c r="JA99" i="8"/>
  <c r="IZ99" i="8"/>
  <c r="IY99" i="8"/>
  <c r="IX99" i="8"/>
  <c r="IW99" i="8"/>
  <c r="IV99" i="8"/>
  <c r="IU99" i="8"/>
  <c r="IT99" i="8"/>
  <c r="IS99" i="8"/>
  <c r="IR99" i="8"/>
  <c r="IQ99" i="8"/>
  <c r="IP99" i="8"/>
  <c r="IO99" i="8"/>
  <c r="IN99" i="8"/>
  <c r="IM99" i="8"/>
  <c r="IL99" i="8"/>
  <c r="IK99" i="8"/>
  <c r="IJ99" i="8"/>
  <c r="II99" i="8"/>
  <c r="IH99" i="8"/>
  <c r="IG99" i="8"/>
  <c r="IF99" i="8"/>
  <c r="IE99" i="8"/>
  <c r="ID99" i="8"/>
  <c r="IC99" i="8"/>
  <c r="IB99" i="8"/>
  <c r="IA99" i="8"/>
  <c r="HZ99" i="8"/>
  <c r="HY99" i="8"/>
  <c r="HX99" i="8"/>
  <c r="HW99" i="8"/>
  <c r="HV99" i="8"/>
  <c r="HU99" i="8"/>
  <c r="HT99" i="8"/>
  <c r="HS99" i="8"/>
  <c r="HR99" i="8"/>
  <c r="HQ99" i="8"/>
  <c r="HP99" i="8"/>
  <c r="HO99" i="8"/>
  <c r="HN99" i="8"/>
  <c r="HM99" i="8"/>
  <c r="HL99" i="8"/>
  <c r="HK99" i="8"/>
  <c r="HJ99" i="8"/>
  <c r="HI99" i="8"/>
  <c r="HH99" i="8"/>
  <c r="HG99" i="8"/>
  <c r="HF99" i="8"/>
  <c r="HE99" i="8"/>
  <c r="HD99" i="8"/>
  <c r="HC99" i="8"/>
  <c r="HB99" i="8"/>
  <c r="HA99" i="8"/>
  <c r="GZ99" i="8"/>
  <c r="GY99" i="8"/>
  <c r="GX99" i="8"/>
  <c r="GW99" i="8"/>
  <c r="GV99" i="8"/>
  <c r="GU99" i="8"/>
  <c r="GT99" i="8"/>
  <c r="GS99" i="8"/>
  <c r="GR99" i="8"/>
  <c r="GQ99" i="8"/>
  <c r="GP99" i="8"/>
  <c r="GO99" i="8"/>
  <c r="GN99" i="8"/>
  <c r="GM99" i="8"/>
  <c r="GL99" i="8"/>
  <c r="GK99" i="8"/>
  <c r="GJ99" i="8"/>
  <c r="GI99" i="8"/>
  <c r="GH99" i="8"/>
  <c r="GG99" i="8"/>
  <c r="GF99" i="8"/>
  <c r="GE99" i="8"/>
  <c r="GD99" i="8"/>
  <c r="GC99" i="8"/>
  <c r="GB99" i="8"/>
  <c r="GA99" i="8"/>
  <c r="FZ99" i="8"/>
  <c r="FY99" i="8"/>
  <c r="FX99" i="8"/>
  <c r="FW99" i="8"/>
  <c r="FV99" i="8"/>
  <c r="FU99" i="8"/>
  <c r="FT99" i="8"/>
  <c r="FS99" i="8"/>
  <c r="FR99" i="8"/>
  <c r="FQ99" i="8"/>
  <c r="FP99" i="8"/>
  <c r="FO99" i="8"/>
  <c r="FN99" i="8"/>
  <c r="FM99" i="8"/>
  <c r="FL99" i="8"/>
  <c r="FK99" i="8"/>
  <c r="FJ99" i="8"/>
  <c r="FI99" i="8"/>
  <c r="FH99" i="8"/>
  <c r="FG99" i="8"/>
  <c r="FF99" i="8"/>
  <c r="FE99" i="8"/>
  <c r="FD99" i="8"/>
  <c r="FC99" i="8"/>
  <c r="FB99" i="8"/>
  <c r="FA99" i="8"/>
  <c r="EZ99" i="8"/>
  <c r="EY99" i="8"/>
  <c r="EX99" i="8"/>
  <c r="EW99" i="8"/>
  <c r="EV99" i="8"/>
  <c r="EU99" i="8"/>
  <c r="ET99" i="8"/>
  <c r="ES99" i="8"/>
  <c r="EQ99" i="8"/>
  <c r="EP99" i="8"/>
  <c r="EO99" i="8"/>
  <c r="EN99" i="8"/>
  <c r="EM99" i="8"/>
  <c r="EL99" i="8"/>
  <c r="CU99" i="8"/>
  <c r="CT99" i="8"/>
  <c r="CS99" i="8"/>
  <c r="CR99" i="8"/>
  <c r="CQ99" i="8"/>
  <c r="CP99" i="8"/>
  <c r="CO99" i="8"/>
  <c r="CN99" i="8"/>
  <c r="CM99" i="8"/>
  <c r="CL99" i="8"/>
  <c r="CI99" i="8"/>
  <c r="CH99" i="8"/>
  <c r="CG99" i="8"/>
  <c r="CF99" i="8"/>
  <c r="CE99" i="8"/>
  <c r="CD99" i="8"/>
  <c r="CC99" i="8"/>
  <c r="CB99" i="8"/>
  <c r="CA99" i="8"/>
  <c r="BZ99" i="8"/>
  <c r="BY99" i="8"/>
  <c r="BX99" i="8"/>
  <c r="BW99" i="8"/>
  <c r="BV99" i="8"/>
  <c r="BU99" i="8"/>
  <c r="BT99" i="8"/>
  <c r="BS99" i="8"/>
  <c r="BR99" i="8"/>
  <c r="BQ99" i="8"/>
  <c r="BP99" i="8"/>
  <c r="BO99" i="8"/>
  <c r="BN99" i="8"/>
  <c r="BM99" i="8"/>
  <c r="BL99" i="8"/>
  <c r="BK99" i="8"/>
  <c r="BJ99" i="8"/>
  <c r="BI99" i="8"/>
  <c r="BH99" i="8"/>
  <c r="BG99" i="8"/>
  <c r="BF99" i="8"/>
  <c r="BE99" i="8"/>
  <c r="BD99" i="8"/>
  <c r="BC99" i="8"/>
  <c r="BB99" i="8"/>
  <c r="BA99" i="8"/>
  <c r="AZ99" i="8"/>
  <c r="AY99" i="8"/>
  <c r="AX99" i="8"/>
  <c r="AW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O99" i="8"/>
  <c r="N99" i="8"/>
  <c r="M99" i="8"/>
  <c r="L99" i="8"/>
  <c r="J99" i="8"/>
  <c r="I99" i="8"/>
  <c r="H99" i="8"/>
  <c r="G99" i="8"/>
  <c r="OR19" i="8"/>
  <c r="OQ19" i="8"/>
  <c r="NK19" i="8"/>
  <c r="NJ19" i="8"/>
  <c r="KQ19" i="8"/>
  <c r="KP19" i="8"/>
  <c r="KO19" i="8"/>
  <c r="KN19" i="8"/>
  <c r="KM19" i="8"/>
  <c r="KL19" i="8"/>
  <c r="KK19" i="8"/>
  <c r="KJ19" i="8"/>
  <c r="KI19" i="8"/>
  <c r="KH19" i="8"/>
  <c r="KG19" i="8"/>
  <c r="KF19" i="8"/>
  <c r="KE19" i="8"/>
  <c r="KD19" i="8"/>
  <c r="KC19" i="8"/>
  <c r="KB19" i="8"/>
  <c r="KA19" i="8"/>
  <c r="JZ19" i="8"/>
  <c r="JY19" i="8"/>
  <c r="JX19" i="8"/>
  <c r="JW19" i="8"/>
  <c r="JV19" i="8"/>
  <c r="JU19" i="8"/>
  <c r="JT19" i="8"/>
  <c r="JS19" i="8"/>
  <c r="JR19" i="8"/>
  <c r="JQ19" i="8"/>
  <c r="JP19" i="8"/>
  <c r="JO19" i="8"/>
  <c r="JN19" i="8"/>
  <c r="JM19" i="8"/>
  <c r="JL19" i="8"/>
  <c r="JK19" i="8"/>
  <c r="JJ19" i="8"/>
  <c r="JI19" i="8"/>
  <c r="JH19" i="8"/>
  <c r="JG19" i="8"/>
  <c r="JF19" i="8"/>
  <c r="JE19" i="8"/>
  <c r="JD19" i="8"/>
  <c r="JC19" i="8"/>
  <c r="JB19" i="8"/>
  <c r="JA19" i="8"/>
  <c r="IZ19" i="8"/>
  <c r="IY19" i="8"/>
  <c r="IX19" i="8"/>
  <c r="IW19" i="8"/>
  <c r="IV19" i="8"/>
  <c r="IU19" i="8"/>
  <c r="IT19" i="8"/>
  <c r="IS19" i="8"/>
  <c r="IR19" i="8"/>
  <c r="IQ19" i="8"/>
  <c r="IP19" i="8"/>
  <c r="IO19" i="8"/>
  <c r="IN19" i="8"/>
  <c r="IM19" i="8"/>
  <c r="IL19" i="8"/>
  <c r="IK19" i="8"/>
  <c r="IJ19" i="8"/>
  <c r="II19" i="8"/>
  <c r="IH19" i="8"/>
  <c r="IG19" i="8"/>
  <c r="IF19" i="8"/>
  <c r="IE19" i="8"/>
  <c r="ID19" i="8"/>
  <c r="IC19" i="8"/>
  <c r="IB19" i="8"/>
  <c r="IA19" i="8"/>
  <c r="HZ19" i="8"/>
  <c r="HY19" i="8"/>
  <c r="HX19" i="8"/>
  <c r="HW19" i="8"/>
  <c r="HV19" i="8"/>
  <c r="HU19" i="8"/>
  <c r="HT19" i="8"/>
  <c r="HS19" i="8"/>
  <c r="HR19" i="8"/>
  <c r="HQ19" i="8"/>
  <c r="HP19" i="8"/>
  <c r="HO19" i="8"/>
  <c r="HN19" i="8"/>
  <c r="HM19" i="8"/>
  <c r="HL19" i="8"/>
  <c r="HK19" i="8"/>
  <c r="HJ19" i="8"/>
  <c r="HI19" i="8"/>
  <c r="HH19" i="8"/>
  <c r="HG19" i="8"/>
  <c r="HF19" i="8"/>
  <c r="HE19" i="8"/>
  <c r="HD19" i="8"/>
  <c r="HC19" i="8"/>
  <c r="HB19" i="8"/>
  <c r="HA19" i="8"/>
  <c r="GZ19" i="8"/>
  <c r="GY19" i="8"/>
  <c r="GX19" i="8"/>
  <c r="GW19" i="8"/>
  <c r="GV19" i="8"/>
  <c r="GU19" i="8"/>
  <c r="GT19" i="8"/>
  <c r="GS19" i="8"/>
  <c r="GR19" i="8"/>
  <c r="GQ19" i="8"/>
  <c r="GP19" i="8"/>
  <c r="GO19" i="8"/>
  <c r="GN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GA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N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FA19" i="8"/>
  <c r="EZ19" i="8"/>
  <c r="EY19" i="8"/>
  <c r="EX19" i="8"/>
  <c r="EW19" i="8"/>
  <c r="EV19" i="8"/>
  <c r="EU19" i="8"/>
  <c r="ET19" i="8"/>
  <c r="ES19" i="8"/>
  <c r="EQ19" i="8"/>
  <c r="EP19" i="8"/>
  <c r="EO19" i="8"/>
  <c r="EN19" i="8"/>
  <c r="EM19" i="8"/>
  <c r="EL19" i="8"/>
  <c r="EC19" i="8"/>
  <c r="EB19" i="8"/>
  <c r="EA19" i="8"/>
  <c r="DZ19" i="8"/>
  <c r="DY19" i="8"/>
  <c r="DX19" i="8"/>
  <c r="DE19" i="8"/>
  <c r="DD19" i="8"/>
  <c r="CU19" i="8"/>
  <c r="CT19" i="8"/>
  <c r="CS19" i="8"/>
  <c r="CR19" i="8"/>
  <c r="CQ19" i="8"/>
  <c r="CP19" i="8"/>
  <c r="CO19" i="8"/>
  <c r="CN19" i="8"/>
  <c r="CM19" i="8"/>
  <c r="CL19" i="8"/>
  <c r="CI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O19" i="8"/>
  <c r="N19" i="8"/>
  <c r="M19" i="8"/>
  <c r="L19" i="8"/>
  <c r="J19" i="8"/>
  <c r="I19" i="8"/>
  <c r="H19" i="8"/>
  <c r="G19" i="8"/>
  <c r="PG84" i="7"/>
  <c r="PF84" i="7"/>
  <c r="PH66" i="7"/>
  <c r="PH32" i="7"/>
  <c r="PH68" i="7"/>
  <c r="PH54" i="7"/>
  <c r="PH52" i="7"/>
  <c r="PH16" i="7"/>
  <c r="PH13" i="7"/>
  <c r="GE118" i="8"/>
  <c r="GE117" i="8"/>
  <c r="GE116" i="8"/>
  <c r="GE115" i="8"/>
  <c r="GE114" i="8"/>
  <c r="GE113" i="8"/>
  <c r="GE112" i="8"/>
  <c r="GE111" i="8"/>
  <c r="GE110" i="8"/>
  <c r="GE109" i="8"/>
  <c r="GE108" i="8"/>
  <c r="GE107" i="8"/>
  <c r="GE106" i="8"/>
  <c r="GE105" i="8"/>
  <c r="GE104" i="8"/>
  <c r="GE103" i="8"/>
  <c r="GE102" i="8"/>
  <c r="GE101" i="8"/>
  <c r="GE100" i="8"/>
  <c r="GE98" i="8"/>
  <c r="GE97" i="8"/>
  <c r="GD118" i="8"/>
  <c r="GD117" i="8"/>
  <c r="GD116" i="8"/>
  <c r="GD115" i="8"/>
  <c r="GD114" i="8"/>
  <c r="GD113" i="8"/>
  <c r="GD112" i="8"/>
  <c r="GD111" i="8"/>
  <c r="GD110" i="8"/>
  <c r="GD109" i="8"/>
  <c r="GD108" i="8"/>
  <c r="GD105" i="8"/>
  <c r="GD104" i="8"/>
  <c r="GD103" i="8"/>
  <c r="GD102" i="8"/>
  <c r="GD100" i="8"/>
  <c r="GD98" i="8"/>
  <c r="GE96" i="8"/>
  <c r="GE95" i="8"/>
  <c r="GE94" i="8"/>
  <c r="GE93" i="8"/>
  <c r="GE92" i="8"/>
  <c r="GE91" i="8"/>
  <c r="GE90" i="8"/>
  <c r="GE89" i="8"/>
  <c r="GE88" i="8"/>
  <c r="GE87" i="8"/>
  <c r="GE86" i="8"/>
  <c r="GE85" i="8"/>
  <c r="GE84" i="8"/>
  <c r="GE83" i="8"/>
  <c r="GE82" i="8"/>
  <c r="GE81" i="8"/>
  <c r="GE80" i="8"/>
  <c r="GE79" i="8"/>
  <c r="GE78" i="8"/>
  <c r="GE77" i="8"/>
  <c r="GE76" i="8"/>
  <c r="GE75" i="8"/>
  <c r="GE74" i="8"/>
  <c r="GE73" i="8"/>
  <c r="GE72" i="8"/>
  <c r="GE71" i="8"/>
  <c r="GE70" i="8"/>
  <c r="GE69" i="8"/>
  <c r="GE68" i="8"/>
  <c r="GE67" i="8"/>
  <c r="GE66" i="8"/>
  <c r="GE65" i="8"/>
  <c r="GE64" i="8"/>
  <c r="GE63" i="8"/>
  <c r="GE62" i="8"/>
  <c r="GE61" i="8"/>
  <c r="GE60" i="8"/>
  <c r="GE59" i="8"/>
  <c r="GE58" i="8"/>
  <c r="GE57" i="8"/>
  <c r="GE56" i="8"/>
  <c r="GE55" i="8"/>
  <c r="GE54" i="8"/>
  <c r="GE53" i="8"/>
  <c r="GE52" i="8"/>
  <c r="GE51" i="8"/>
  <c r="GE50" i="8"/>
  <c r="GE49" i="8"/>
  <c r="GE48" i="8"/>
  <c r="GE47" i="8"/>
  <c r="GE46" i="8"/>
  <c r="GE45" i="8"/>
  <c r="GE44" i="8"/>
  <c r="GE43" i="8"/>
  <c r="GE42" i="8"/>
  <c r="GE41" i="8"/>
  <c r="GE40" i="8"/>
  <c r="GE39" i="8"/>
  <c r="GE38" i="8"/>
  <c r="GE37" i="8"/>
  <c r="GE36" i="8"/>
  <c r="GE35" i="8"/>
  <c r="GE34" i="8"/>
  <c r="GE33" i="8"/>
  <c r="GE32" i="8"/>
  <c r="GE31" i="8"/>
  <c r="GE30" i="8"/>
  <c r="GE29" i="8"/>
  <c r="GE28" i="8"/>
  <c r="GE27" i="8"/>
  <c r="GE26" i="8"/>
  <c r="GE25" i="8"/>
  <c r="GE24" i="8"/>
  <c r="GE23" i="8"/>
  <c r="GE22" i="8"/>
  <c r="GE21" i="8"/>
  <c r="GE20" i="8"/>
  <c r="GE18" i="8"/>
  <c r="GE17" i="8"/>
  <c r="GE16" i="8"/>
  <c r="GE15" i="8"/>
  <c r="GE14" i="8"/>
  <c r="GE13" i="8"/>
  <c r="GE12" i="8"/>
  <c r="GE11" i="8"/>
  <c r="GE10" i="8"/>
  <c r="GE9" i="8"/>
  <c r="GE8" i="8"/>
  <c r="GE7" i="8"/>
  <c r="GE6" i="8"/>
  <c r="GE5" i="8"/>
  <c r="GE4" i="8"/>
  <c r="GE3" i="8"/>
  <c r="GE119" i="7"/>
  <c r="GD107" i="7"/>
  <c r="GD107" i="8" s="1"/>
  <c r="GD106" i="7"/>
  <c r="GD106" i="8" s="1"/>
  <c r="GD101" i="7"/>
  <c r="GD101" i="8" s="1"/>
  <c r="OZ118" i="8"/>
  <c r="OW118" i="8"/>
  <c r="OU118" i="8"/>
  <c r="PA117" i="8"/>
  <c r="OW117" i="8"/>
  <c r="OT117" i="8"/>
  <c r="PA116" i="8"/>
  <c r="OW116" i="8"/>
  <c r="OT116" i="8"/>
  <c r="OZ115" i="8"/>
  <c r="OW115" i="8"/>
  <c r="OT115" i="8"/>
  <c r="OZ114" i="8"/>
  <c r="OW114" i="8"/>
  <c r="OT114" i="8"/>
  <c r="OZ113" i="8"/>
  <c r="OW113" i="8"/>
  <c r="OT113" i="8"/>
  <c r="OZ112" i="8"/>
  <c r="OW112" i="8"/>
  <c r="OT112" i="8"/>
  <c r="PA111" i="8"/>
  <c r="OW111" i="8"/>
  <c r="OT111" i="8"/>
  <c r="OZ110" i="8"/>
  <c r="OW110" i="8"/>
  <c r="OT110" i="8"/>
  <c r="OZ109" i="8"/>
  <c r="OW109" i="8"/>
  <c r="OT109" i="8"/>
  <c r="OZ108" i="8"/>
  <c r="OW108" i="8"/>
  <c r="OT108" i="8"/>
  <c r="PA107" i="8"/>
  <c r="OW107" i="8"/>
  <c r="OT107" i="8"/>
  <c r="OZ106" i="8"/>
  <c r="OX106" i="8"/>
  <c r="OT106" i="8"/>
  <c r="OZ105" i="8"/>
  <c r="OW105" i="8"/>
  <c r="OT105" i="8"/>
  <c r="OZ104" i="8"/>
  <c r="OW104" i="8"/>
  <c r="OU104" i="8"/>
  <c r="OZ103" i="8"/>
  <c r="OW103" i="8"/>
  <c r="OT103" i="8"/>
  <c r="OZ102" i="8"/>
  <c r="OW102" i="8"/>
  <c r="OT102" i="8"/>
  <c r="OZ101" i="8"/>
  <c r="OW101" i="8"/>
  <c r="OT101" i="8"/>
  <c r="OZ100" i="8"/>
  <c r="OW100" i="8"/>
  <c r="OT100" i="8"/>
  <c r="OZ98" i="8"/>
  <c r="OW98" i="8"/>
  <c r="OT98" i="8"/>
  <c r="OZ97" i="8"/>
  <c r="OW97" i="8"/>
  <c r="OT97" i="8"/>
  <c r="PA96" i="8"/>
  <c r="OW96" i="8"/>
  <c r="OT96" i="8"/>
  <c r="OZ95" i="8"/>
  <c r="OW95" i="8"/>
  <c r="OT95" i="8"/>
  <c r="OZ94" i="8"/>
  <c r="OW94" i="8"/>
  <c r="OT94" i="8"/>
  <c r="OZ93" i="8"/>
  <c r="OW93" i="8"/>
  <c r="OT93" i="8"/>
  <c r="OZ92" i="8"/>
  <c r="OW92" i="8"/>
  <c r="OT92" i="8"/>
  <c r="PA91" i="8"/>
  <c r="OW91" i="8"/>
  <c r="OT91" i="8"/>
  <c r="OZ90" i="8"/>
  <c r="OW90" i="8"/>
  <c r="OT90" i="8"/>
  <c r="OZ89" i="8"/>
  <c r="OW89" i="8"/>
  <c r="OT89" i="8"/>
  <c r="OZ88" i="8"/>
  <c r="OW88" i="8"/>
  <c r="OU88" i="8"/>
  <c r="OZ87" i="8"/>
  <c r="OW87" i="8"/>
  <c r="OT87" i="8"/>
  <c r="OZ86" i="8"/>
  <c r="OW86" i="8"/>
  <c r="OT86" i="8"/>
  <c r="PA85" i="8"/>
  <c r="OW85" i="8"/>
  <c r="OT85" i="8"/>
  <c r="OZ84" i="8"/>
  <c r="OW84" i="8"/>
  <c r="OT84" i="8"/>
  <c r="OZ83" i="8"/>
  <c r="OW83" i="8"/>
  <c r="OT83" i="8"/>
  <c r="OZ82" i="8"/>
  <c r="OW82" i="8"/>
  <c r="OT82" i="8"/>
  <c r="OZ81" i="8"/>
  <c r="OW81" i="8"/>
  <c r="OT81" i="8"/>
  <c r="OZ80" i="8"/>
  <c r="OW80" i="8"/>
  <c r="OT80" i="8"/>
  <c r="OZ79" i="8"/>
  <c r="OW79" i="8"/>
  <c r="OT79" i="8"/>
  <c r="OZ78" i="8"/>
  <c r="OX78" i="8"/>
  <c r="OV78" i="8"/>
  <c r="OT78" i="8"/>
  <c r="OZ77" i="8"/>
  <c r="OW77" i="8"/>
  <c r="OT77" i="8"/>
  <c r="OZ76" i="8"/>
  <c r="OW76" i="8"/>
  <c r="OT76" i="8"/>
  <c r="OZ75" i="8"/>
  <c r="OW75" i="8"/>
  <c r="OT75" i="8"/>
  <c r="OZ74" i="8"/>
  <c r="OW74" i="8"/>
  <c r="OT74" i="8"/>
  <c r="OZ73" i="8"/>
  <c r="OW73" i="8"/>
  <c r="OT73" i="8"/>
  <c r="OZ72" i="8"/>
  <c r="OW72" i="8"/>
  <c r="OT72" i="8"/>
  <c r="OZ71" i="8"/>
  <c r="OX71" i="8"/>
  <c r="OU71" i="8"/>
  <c r="OZ70" i="8"/>
  <c r="OX70" i="8"/>
  <c r="OT70" i="8"/>
  <c r="OZ69" i="8"/>
  <c r="OX69" i="8"/>
  <c r="OT69" i="8"/>
  <c r="OZ68" i="8"/>
  <c r="OW68" i="8"/>
  <c r="OT68" i="8"/>
  <c r="OZ67" i="8"/>
  <c r="OW67" i="8"/>
  <c r="OT67" i="8"/>
  <c r="OZ66" i="8"/>
  <c r="OX66" i="8"/>
  <c r="OT66" i="8"/>
  <c r="OZ65" i="8"/>
  <c r="OW65" i="8"/>
  <c r="OT65" i="8"/>
  <c r="OZ64" i="8"/>
  <c r="OW64" i="8"/>
  <c r="OT64" i="8"/>
  <c r="OZ63" i="8"/>
  <c r="OW63" i="8"/>
  <c r="OU63" i="8"/>
  <c r="OZ62" i="8"/>
  <c r="OW62" i="8"/>
  <c r="OT62" i="8"/>
  <c r="OZ61" i="8"/>
  <c r="OW61" i="8"/>
  <c r="OT61" i="8"/>
  <c r="OZ60" i="8"/>
  <c r="OW60" i="8"/>
  <c r="OT60" i="8"/>
  <c r="OZ59" i="8"/>
  <c r="OW59" i="8"/>
  <c r="OT59" i="8"/>
  <c r="OZ58" i="8"/>
  <c r="OW58" i="8"/>
  <c r="OT58" i="8"/>
  <c r="OZ57" i="8"/>
  <c r="OW57" i="8"/>
  <c r="OT57" i="8"/>
  <c r="OZ56" i="8"/>
  <c r="OW56" i="8"/>
  <c r="OT56" i="8"/>
  <c r="OZ55" i="8"/>
  <c r="OW55" i="8"/>
  <c r="OT55" i="8"/>
  <c r="OZ54" i="8"/>
  <c r="OW54" i="8"/>
  <c r="OT54" i="8"/>
  <c r="OZ53" i="8"/>
  <c r="OW53" i="8"/>
  <c r="OT53" i="8"/>
  <c r="PA52" i="8"/>
  <c r="OW52" i="8"/>
  <c r="OT52" i="8"/>
  <c r="OZ51" i="8"/>
  <c r="OW51" i="8"/>
  <c r="OT51" i="8"/>
  <c r="OZ50" i="8"/>
  <c r="OW50" i="8"/>
  <c r="OT50" i="8"/>
  <c r="PA49" i="8"/>
  <c r="OW49" i="8"/>
  <c r="OT49" i="8"/>
  <c r="OZ48" i="8"/>
  <c r="OW48" i="8"/>
  <c r="OT48" i="8"/>
  <c r="PA47" i="8"/>
  <c r="OW47" i="8"/>
  <c r="OT47" i="8"/>
  <c r="OZ46" i="8"/>
  <c r="OW46" i="8"/>
  <c r="OT46" i="8"/>
  <c r="PA45" i="8"/>
  <c r="OW45" i="8"/>
  <c r="OU45" i="8"/>
  <c r="OZ44" i="8"/>
  <c r="OW44" i="8"/>
  <c r="OT44" i="8"/>
  <c r="OZ43" i="8"/>
  <c r="OW43" i="8"/>
  <c r="OT43" i="8"/>
  <c r="OZ42" i="8"/>
  <c r="OW42" i="8"/>
  <c r="OT42" i="8"/>
  <c r="OZ41" i="8"/>
  <c r="OW41" i="8"/>
  <c r="OT41" i="8"/>
  <c r="OZ40" i="8"/>
  <c r="OW40" i="8"/>
  <c r="OT40" i="8"/>
  <c r="OZ39" i="8"/>
  <c r="OW39" i="8"/>
  <c r="OT39" i="8"/>
  <c r="OZ38" i="8"/>
  <c r="OW38" i="8"/>
  <c r="OT38" i="8"/>
  <c r="OZ37" i="8"/>
  <c r="OW37" i="8"/>
  <c r="OU37" i="8"/>
  <c r="OZ36" i="8"/>
  <c r="OW36" i="8"/>
  <c r="OT36" i="8"/>
  <c r="OZ35" i="8"/>
  <c r="OW35" i="8"/>
  <c r="OT35" i="8"/>
  <c r="OZ34" i="8"/>
  <c r="OW34" i="8"/>
  <c r="OU34" i="8"/>
  <c r="PA33" i="8"/>
  <c r="OW33" i="8"/>
  <c r="OT33" i="8"/>
  <c r="OZ32" i="8"/>
  <c r="OW32" i="8"/>
  <c r="OT32" i="8"/>
  <c r="OZ31" i="8"/>
  <c r="OW31" i="8"/>
  <c r="OT31" i="8"/>
  <c r="OZ30" i="8"/>
  <c r="OX30" i="8"/>
  <c r="OT30" i="8"/>
  <c r="PA29" i="8"/>
  <c r="OW29" i="8"/>
  <c r="OT29" i="8"/>
  <c r="OZ28" i="8"/>
  <c r="OW28" i="8"/>
  <c r="OT28" i="8"/>
  <c r="OZ27" i="8"/>
  <c r="OW27" i="8"/>
  <c r="OT27" i="8"/>
  <c r="OZ26" i="8"/>
  <c r="OW26" i="8"/>
  <c r="OT26" i="8"/>
  <c r="OZ25" i="8"/>
  <c r="OW25" i="8"/>
  <c r="OT25" i="8"/>
  <c r="OZ24" i="8"/>
  <c r="OW24" i="8"/>
  <c r="OT24" i="8"/>
  <c r="OZ23" i="8"/>
  <c r="OW23" i="8"/>
  <c r="OT23" i="8"/>
  <c r="OZ22" i="8"/>
  <c r="OW22" i="8"/>
  <c r="OT22" i="8"/>
  <c r="OZ21" i="8"/>
  <c r="OW21" i="8"/>
  <c r="OT21" i="8"/>
  <c r="OZ20" i="8"/>
  <c r="OW20" i="8"/>
  <c r="OT20" i="8"/>
  <c r="OZ19" i="8"/>
  <c r="OW19" i="8"/>
  <c r="OT19" i="8"/>
  <c r="OZ18" i="8"/>
  <c r="OW18" i="8"/>
  <c r="OU18" i="8"/>
  <c r="OZ17" i="8"/>
  <c r="OW17" i="8"/>
  <c r="OT17" i="8"/>
  <c r="OZ16" i="8"/>
  <c r="OW16" i="8"/>
  <c r="OT16" i="8"/>
  <c r="OZ15" i="8"/>
  <c r="OW15" i="8"/>
  <c r="OT15" i="8"/>
  <c r="OZ14" i="8"/>
  <c r="OW14" i="8"/>
  <c r="OT14" i="8"/>
  <c r="OZ13" i="8"/>
  <c r="OW13" i="8"/>
  <c r="OT13" i="8"/>
  <c r="OZ12" i="8"/>
  <c r="OW12" i="8"/>
  <c r="OT12" i="8"/>
  <c r="OZ11" i="8"/>
  <c r="OW11" i="8"/>
  <c r="OU11" i="8"/>
  <c r="OZ10" i="8"/>
  <c r="OW10" i="8"/>
  <c r="OT10" i="8"/>
  <c r="OZ9" i="8"/>
  <c r="OW9" i="8"/>
  <c r="OT9" i="8"/>
  <c r="OZ8" i="8"/>
  <c r="OW8" i="8"/>
  <c r="OT8" i="8"/>
  <c r="OZ7" i="8"/>
  <c r="OW7" i="8"/>
  <c r="OT7" i="8"/>
  <c r="OZ6" i="8"/>
  <c r="OW6" i="8"/>
  <c r="OT6" i="8"/>
  <c r="PA5" i="8"/>
  <c r="OW5" i="8"/>
  <c r="OT5" i="8"/>
  <c r="OZ4" i="8"/>
  <c r="OX4" i="8"/>
  <c r="OT4" i="8"/>
  <c r="OZ3" i="8"/>
  <c r="OW3" i="8"/>
  <c r="OT3" i="8"/>
  <c r="OZ111" i="7"/>
  <c r="OZ111" i="8" s="1"/>
  <c r="OY83" i="7"/>
  <c r="OY83" i="8" s="1"/>
  <c r="OW69" i="7"/>
  <c r="OW69" i="8" s="1"/>
  <c r="OX36" i="7"/>
  <c r="OX36" i="8" s="1"/>
  <c r="OX21" i="7"/>
  <c r="OX21" i="8" s="1"/>
  <c r="OW4" i="7"/>
  <c r="OW4" i="8" s="1"/>
  <c r="OT88" i="7"/>
  <c r="OT88" i="8" s="1"/>
  <c r="OT71" i="7"/>
  <c r="OT71" i="8" s="1"/>
  <c r="OU27" i="7"/>
  <c r="OU27" i="8" s="1"/>
  <c r="OT11" i="7"/>
  <c r="OT11" i="8" s="1"/>
  <c r="FV115" i="11" l="1"/>
  <c r="FU115" i="11"/>
  <c r="FT119" i="11"/>
  <c r="PJ21" i="8"/>
  <c r="PJ24" i="7"/>
  <c r="FV42" i="11"/>
  <c r="FV11" i="11"/>
  <c r="FS38" i="11"/>
  <c r="FR76" i="11"/>
  <c r="FS104" i="11"/>
  <c r="FU104" i="11" s="1"/>
  <c r="FS50" i="11"/>
  <c r="FU50" i="11" s="1"/>
  <c r="FS61" i="11"/>
  <c r="FS63" i="11"/>
  <c r="FU63" i="11" s="1"/>
  <c r="FS75" i="11"/>
  <c r="FU75" i="11" s="1"/>
  <c r="FR116" i="11"/>
  <c r="FS116" i="11" s="1"/>
  <c r="FU116" i="11" s="1"/>
  <c r="FR22" i="11"/>
  <c r="FS59" i="11"/>
  <c r="FU59" i="11" s="1"/>
  <c r="FS65" i="11"/>
  <c r="FS96" i="11"/>
  <c r="FS19" i="11"/>
  <c r="FS46" i="11"/>
  <c r="FS11" i="11"/>
  <c r="FU11" i="11" s="1"/>
  <c r="FS111" i="11"/>
  <c r="FS40" i="11"/>
  <c r="FU40" i="11" s="1"/>
  <c r="FS107" i="11"/>
  <c r="FS99" i="11"/>
  <c r="FU99" i="11" s="1"/>
  <c r="FS108" i="11"/>
  <c r="FU108" i="11" s="1"/>
  <c r="FS23" i="11"/>
  <c r="FU23" i="11" s="1"/>
  <c r="FS27" i="11"/>
  <c r="FU27" i="11" s="1"/>
  <c r="FS31" i="11"/>
  <c r="FU31" i="11" s="1"/>
  <c r="FS35" i="11"/>
  <c r="FS47" i="11"/>
  <c r="FS51" i="11"/>
  <c r="FU51" i="11" s="1"/>
  <c r="FS55" i="11"/>
  <c r="FU55" i="11" s="1"/>
  <c r="FS72" i="11"/>
  <c r="FU72" i="11" s="1"/>
  <c r="FS25" i="11"/>
  <c r="FS29" i="11"/>
  <c r="FU29" i="11" s="1"/>
  <c r="FS53" i="11"/>
  <c r="FU53" i="11" s="1"/>
  <c r="FS57" i="11"/>
  <c r="FS62" i="11"/>
  <c r="FS66" i="11"/>
  <c r="FS74" i="11"/>
  <c r="FS13" i="11"/>
  <c r="FS17" i="11"/>
  <c r="FU17" i="11" s="1"/>
  <c r="FS21" i="11"/>
  <c r="FS20" i="11"/>
  <c r="FS52" i="11"/>
  <c r="FS8" i="11"/>
  <c r="FS32" i="11"/>
  <c r="FU32" i="11" s="1"/>
  <c r="FS43" i="11"/>
  <c r="FS60" i="11"/>
  <c r="FU60" i="11" s="1"/>
  <c r="FS77" i="11"/>
  <c r="FU77" i="11" s="1"/>
  <c r="FS81" i="11"/>
  <c r="FU81" i="11" s="1"/>
  <c r="FS85" i="11"/>
  <c r="FU85" i="11" s="1"/>
  <c r="FS89" i="11"/>
  <c r="FU89" i="11" s="1"/>
  <c r="FS93" i="11"/>
  <c r="FU93" i="11" s="1"/>
  <c r="FS106" i="11"/>
  <c r="FU106" i="11" s="1"/>
  <c r="FS86" i="11"/>
  <c r="FU86" i="11" s="1"/>
  <c r="FS94" i="11"/>
  <c r="FU94" i="11" s="1"/>
  <c r="FS101" i="11"/>
  <c r="FS6" i="11"/>
  <c r="FU6" i="11" s="1"/>
  <c r="FS10" i="11"/>
  <c r="FS83" i="11"/>
  <c r="FS87" i="11"/>
  <c r="FS91" i="11"/>
  <c r="FU91" i="11" s="1"/>
  <c r="FS95" i="11"/>
  <c r="FS117" i="11"/>
  <c r="FS67" i="11"/>
  <c r="FS71" i="11"/>
  <c r="FS3" i="11"/>
  <c r="FS84" i="11"/>
  <c r="FS28" i="11"/>
  <c r="FS92" i="11"/>
  <c r="FS14" i="11"/>
  <c r="FS18" i="11"/>
  <c r="FU18" i="11" s="1"/>
  <c r="FS33" i="11"/>
  <c r="FU33" i="11" s="1"/>
  <c r="FS36" i="11"/>
  <c r="FS48" i="11"/>
  <c r="FS70" i="11"/>
  <c r="FS82" i="11"/>
  <c r="FS97" i="11"/>
  <c r="FS100" i="11"/>
  <c r="FU100" i="11" s="1"/>
  <c r="FS112" i="11"/>
  <c r="FS7" i="11"/>
  <c r="FU7" i="11" s="1"/>
  <c r="FS26" i="11"/>
  <c r="FU26" i="11" s="1"/>
  <c r="FS37" i="11"/>
  <c r="FS41" i="11"/>
  <c r="FU41" i="11" s="1"/>
  <c r="FS44" i="11"/>
  <c r="FU44" i="11" s="1"/>
  <c r="FS56" i="11"/>
  <c r="FS78" i="11"/>
  <c r="FS90" i="11"/>
  <c r="FU90" i="11" s="1"/>
  <c r="FS105" i="11"/>
  <c r="FU105" i="11" s="1"/>
  <c r="FS15" i="11"/>
  <c r="FU15" i="11" s="1"/>
  <c r="FS30" i="11"/>
  <c r="FS34" i="11"/>
  <c r="FS45" i="11"/>
  <c r="FU45" i="11" s="1"/>
  <c r="FS49" i="11"/>
  <c r="FS64" i="11"/>
  <c r="FU64" i="11" s="1"/>
  <c r="FS79" i="11"/>
  <c r="FU79" i="11" s="1"/>
  <c r="FS98" i="11"/>
  <c r="FU98" i="11" s="1"/>
  <c r="FS109" i="11"/>
  <c r="FU109" i="11" s="1"/>
  <c r="FS113" i="11"/>
  <c r="FS4" i="11"/>
  <c r="FS16" i="11"/>
  <c r="FS68" i="11"/>
  <c r="FP76" i="11"/>
  <c r="FS80" i="11"/>
  <c r="FU80" i="11" s="1"/>
  <c r="FS102" i="11"/>
  <c r="FU102" i="11" s="1"/>
  <c r="FS114" i="11"/>
  <c r="FU114" i="11" s="1"/>
  <c r="FS5" i="11"/>
  <c r="FU5" i="11" s="1"/>
  <c r="FS9" i="11"/>
  <c r="FU9" i="11" s="1"/>
  <c r="FS12" i="11"/>
  <c r="FS24" i="11"/>
  <c r="FU24" i="11" s="1"/>
  <c r="FS39" i="11"/>
  <c r="FU39" i="11" s="1"/>
  <c r="FS54" i="11"/>
  <c r="FS69" i="11"/>
  <c r="FS73" i="11"/>
  <c r="FS88" i="11"/>
  <c r="FU88" i="11" s="1"/>
  <c r="FS103" i="11"/>
  <c r="FS110" i="11"/>
  <c r="FU110" i="11" s="1"/>
  <c r="FS118" i="11"/>
  <c r="PN48" i="8"/>
  <c r="PM48" i="8" s="1"/>
  <c r="AJ119" i="11"/>
  <c r="AK58" i="11"/>
  <c r="FR58" i="11" s="1"/>
  <c r="DF119" i="11"/>
  <c r="CX119" i="11"/>
  <c r="CK119" i="11"/>
  <c r="DL119" i="11"/>
  <c r="PN82" i="8"/>
  <c r="PM82" i="8" s="1"/>
  <c r="PN106" i="8"/>
  <c r="PM106" i="8" s="1"/>
  <c r="PO119" i="8"/>
  <c r="PN27" i="8"/>
  <c r="PM27" i="8" s="1"/>
  <c r="PN20" i="8"/>
  <c r="PM20" i="8" s="1"/>
  <c r="PN50" i="8"/>
  <c r="PM50" i="8" s="1"/>
  <c r="PN39" i="8"/>
  <c r="PM39" i="8" s="1"/>
  <c r="PN35" i="8"/>
  <c r="PM35" i="8" s="1"/>
  <c r="PN44" i="8"/>
  <c r="PM44" i="8" s="1"/>
  <c r="PL119" i="8"/>
  <c r="CJ120" i="11" s="1"/>
  <c r="PN17" i="8"/>
  <c r="PM17" i="8" s="1"/>
  <c r="PN110" i="8"/>
  <c r="PM110" i="8" s="1"/>
  <c r="PN7" i="8"/>
  <c r="PM7" i="8" s="1"/>
  <c r="PJ24" i="8"/>
  <c r="PK91" i="8"/>
  <c r="PO119" i="7"/>
  <c r="OM99" i="8"/>
  <c r="OO99" i="8"/>
  <c r="OM19" i="8"/>
  <c r="PB99" i="8"/>
  <c r="OP19" i="8"/>
  <c r="OL99" i="8"/>
  <c r="PC99" i="8"/>
  <c r="PI99" i="8"/>
  <c r="PF19" i="8"/>
  <c r="PI19" i="8"/>
  <c r="OK99" i="8"/>
  <c r="PQ99" i="8"/>
  <c r="ON99" i="8"/>
  <c r="OP99" i="8"/>
  <c r="ON19" i="8"/>
  <c r="PB19" i="8"/>
  <c r="OK19" i="8"/>
  <c r="OL19" i="8"/>
  <c r="PC19" i="8"/>
  <c r="OO19" i="8"/>
  <c r="PG19" i="8"/>
  <c r="GE119" i="8"/>
  <c r="FV89" i="11" l="1"/>
  <c r="FV53" i="11"/>
  <c r="FV85" i="11"/>
  <c r="FV75" i="11"/>
  <c r="FV40" i="11"/>
  <c r="FV71" i="11"/>
  <c r="FU71" i="11"/>
  <c r="FV46" i="11"/>
  <c r="FU46" i="11"/>
  <c r="FV67" i="11"/>
  <c r="FU67" i="11"/>
  <c r="FV25" i="11"/>
  <c r="FU25" i="11"/>
  <c r="FV112" i="11"/>
  <c r="FU112" i="11"/>
  <c r="FV117" i="11"/>
  <c r="FU117" i="11"/>
  <c r="FV13" i="11"/>
  <c r="FU13" i="11"/>
  <c r="FV96" i="11"/>
  <c r="FU96" i="11"/>
  <c r="FV100" i="11"/>
  <c r="FV69" i="11"/>
  <c r="FU69" i="11"/>
  <c r="FV36" i="11"/>
  <c r="FU36" i="11"/>
  <c r="FV21" i="11"/>
  <c r="FU21" i="11"/>
  <c r="FV54" i="11"/>
  <c r="FU54" i="11"/>
  <c r="FV101" i="11"/>
  <c r="FU101" i="11"/>
  <c r="FV19" i="11"/>
  <c r="FU19" i="11"/>
  <c r="FV61" i="11"/>
  <c r="FU61" i="11"/>
  <c r="FV118" i="11"/>
  <c r="FU118" i="11"/>
  <c r="FV68" i="11"/>
  <c r="FU68" i="11"/>
  <c r="FV78" i="11"/>
  <c r="FU78" i="11"/>
  <c r="FV14" i="11"/>
  <c r="FU14" i="11"/>
  <c r="FV95" i="11"/>
  <c r="FU95" i="11"/>
  <c r="FV43" i="11"/>
  <c r="FU43" i="11"/>
  <c r="FV74" i="11"/>
  <c r="FU74" i="11"/>
  <c r="FV65" i="11"/>
  <c r="FU65" i="11"/>
  <c r="FV12" i="11"/>
  <c r="FU12" i="11"/>
  <c r="FV49" i="11"/>
  <c r="FU49" i="11"/>
  <c r="FV97" i="11"/>
  <c r="FU97" i="11"/>
  <c r="FV92" i="11"/>
  <c r="FU92" i="11"/>
  <c r="FV41" i="11"/>
  <c r="FV16" i="11"/>
  <c r="FU16" i="11"/>
  <c r="FV56" i="11"/>
  <c r="FU56" i="11"/>
  <c r="FV66" i="11"/>
  <c r="FU66" i="11"/>
  <c r="FV107" i="11"/>
  <c r="FU107" i="11"/>
  <c r="FV103" i="11"/>
  <c r="FU103" i="11"/>
  <c r="FV4" i="11"/>
  <c r="FU4" i="11"/>
  <c r="FV82" i="11"/>
  <c r="FU82" i="11"/>
  <c r="FV28" i="11"/>
  <c r="FU28" i="11"/>
  <c r="FV87" i="11"/>
  <c r="FU87" i="11"/>
  <c r="FV8" i="11"/>
  <c r="FU8" i="11"/>
  <c r="FV62" i="11"/>
  <c r="FU62" i="11"/>
  <c r="FV47" i="11"/>
  <c r="FU47" i="11"/>
  <c r="FV99" i="11"/>
  <c r="FV34" i="11"/>
  <c r="FU34" i="11"/>
  <c r="FV84" i="11"/>
  <c r="FU84" i="11"/>
  <c r="FV52" i="11"/>
  <c r="FU52" i="11"/>
  <c r="FV70" i="11"/>
  <c r="FU70" i="11"/>
  <c r="FV83" i="11"/>
  <c r="FU83" i="11"/>
  <c r="FV35" i="11"/>
  <c r="FU35" i="11"/>
  <c r="FV111" i="11"/>
  <c r="FU111" i="11"/>
  <c r="FV73" i="11"/>
  <c r="FU73" i="11"/>
  <c r="FV113" i="11"/>
  <c r="FU113" i="11"/>
  <c r="FV30" i="11"/>
  <c r="FU30" i="11"/>
  <c r="FV37" i="11"/>
  <c r="FU37" i="11"/>
  <c r="FV48" i="11"/>
  <c r="FU48" i="11"/>
  <c r="FV3" i="11"/>
  <c r="FU3" i="11"/>
  <c r="FV10" i="11"/>
  <c r="FU10" i="11"/>
  <c r="FV20" i="11"/>
  <c r="FU20" i="11"/>
  <c r="FV38" i="11"/>
  <c r="FU38" i="11"/>
  <c r="FV55" i="11"/>
  <c r="FV57" i="11"/>
  <c r="FU57" i="11"/>
  <c r="FV29" i="11"/>
  <c r="FV93" i="11"/>
  <c r="FV64" i="11"/>
  <c r="FV81" i="11"/>
  <c r="FV18" i="11"/>
  <c r="FV110" i="11"/>
  <c r="FV59" i="11"/>
  <c r="FV6" i="11"/>
  <c r="FV5" i="11"/>
  <c r="FV31" i="11"/>
  <c r="FV79" i="11"/>
  <c r="FV15" i="11"/>
  <c r="FV32" i="11"/>
  <c r="FV27" i="11"/>
  <c r="FV88" i="11"/>
  <c r="FV108" i="11"/>
  <c r="FP119" i="11"/>
  <c r="FV45" i="11"/>
  <c r="FV33" i="11"/>
  <c r="FV24" i="11"/>
  <c r="FV104" i="11"/>
  <c r="FV9" i="11"/>
  <c r="FV86" i="11"/>
  <c r="FV77" i="11"/>
  <c r="FV23" i="11"/>
  <c r="FV72" i="11"/>
  <c r="FV17" i="11"/>
  <c r="FV94" i="11"/>
  <c r="FV7" i="11"/>
  <c r="FV106" i="11"/>
  <c r="FV39" i="11"/>
  <c r="FV63" i="11"/>
  <c r="FV116" i="11"/>
  <c r="FV80" i="11"/>
  <c r="FV60" i="11"/>
  <c r="FV50" i="11"/>
  <c r="FV91" i="11"/>
  <c r="FV90" i="11"/>
  <c r="FV98" i="11"/>
  <c r="FV51" i="11"/>
  <c r="FV105" i="11"/>
  <c r="FV44" i="11"/>
  <c r="FV26" i="11"/>
  <c r="FS76" i="11"/>
  <c r="FU76" i="11" s="1"/>
  <c r="FS22" i="11"/>
  <c r="FU22" i="11" s="1"/>
  <c r="AK119" i="11"/>
  <c r="AF121" i="11" s="1"/>
  <c r="FS58" i="11"/>
  <c r="FU58" i="11" s="1"/>
  <c r="PM119" i="8"/>
  <c r="PN119" i="8"/>
  <c r="FV58" i="11" l="1"/>
  <c r="FV76" i="11"/>
  <c r="FV22" i="11"/>
  <c r="FS119" i="11"/>
  <c r="FU119" i="11" s="1"/>
  <c r="FR119" i="11"/>
  <c r="NK118" i="8"/>
  <c r="NJ118" i="8"/>
  <c r="KQ118" i="8"/>
  <c r="KP118" i="8"/>
  <c r="KO118" i="8"/>
  <c r="KN118" i="8"/>
  <c r="KM118" i="8"/>
  <c r="KL118" i="8"/>
  <c r="KK118" i="8"/>
  <c r="KJ118" i="8"/>
  <c r="KI118" i="8"/>
  <c r="KH118" i="8"/>
  <c r="KG118" i="8"/>
  <c r="KF118" i="8"/>
  <c r="KE118" i="8"/>
  <c r="KD118" i="8"/>
  <c r="KC118" i="8"/>
  <c r="KB118" i="8"/>
  <c r="KA118" i="8"/>
  <c r="JZ118" i="8"/>
  <c r="JY118" i="8"/>
  <c r="JX118" i="8"/>
  <c r="JW118" i="8"/>
  <c r="JV118" i="8"/>
  <c r="JU118" i="8"/>
  <c r="JT118" i="8"/>
  <c r="JS118" i="8"/>
  <c r="JR118" i="8"/>
  <c r="JQ118" i="8"/>
  <c r="JP118" i="8"/>
  <c r="JO118" i="8"/>
  <c r="JN118" i="8"/>
  <c r="JM118" i="8"/>
  <c r="JL118" i="8"/>
  <c r="JK118" i="8"/>
  <c r="JJ118" i="8"/>
  <c r="JI118" i="8"/>
  <c r="JH118" i="8"/>
  <c r="JG118" i="8"/>
  <c r="JF118" i="8"/>
  <c r="JE118" i="8"/>
  <c r="JD118" i="8"/>
  <c r="JC118" i="8"/>
  <c r="JB118" i="8"/>
  <c r="JA118" i="8"/>
  <c r="IZ118" i="8"/>
  <c r="IY118" i="8"/>
  <c r="IX118" i="8"/>
  <c r="IW118" i="8"/>
  <c r="IV118" i="8"/>
  <c r="IU118" i="8"/>
  <c r="IT118" i="8"/>
  <c r="IS118" i="8"/>
  <c r="IR118" i="8"/>
  <c r="IQ118" i="8"/>
  <c r="IP118" i="8"/>
  <c r="IO118" i="8"/>
  <c r="IN118" i="8"/>
  <c r="IM118" i="8"/>
  <c r="IL118" i="8"/>
  <c r="IK118" i="8"/>
  <c r="IJ118" i="8"/>
  <c r="II118" i="8"/>
  <c r="IH118" i="8"/>
  <c r="IG118" i="8"/>
  <c r="IF118" i="8"/>
  <c r="IE118" i="8"/>
  <c r="ID118" i="8"/>
  <c r="IC118" i="8"/>
  <c r="IB118" i="8"/>
  <c r="IA118" i="8"/>
  <c r="HZ118" i="8"/>
  <c r="HY118" i="8"/>
  <c r="HX118" i="8"/>
  <c r="HW118" i="8"/>
  <c r="HV118" i="8"/>
  <c r="HU118" i="8"/>
  <c r="HT118" i="8"/>
  <c r="HS118" i="8"/>
  <c r="HR118" i="8"/>
  <c r="HQ118" i="8"/>
  <c r="HP118" i="8"/>
  <c r="HO118" i="8"/>
  <c r="HN118" i="8"/>
  <c r="HM118" i="8"/>
  <c r="HL118" i="8"/>
  <c r="HK118" i="8"/>
  <c r="HJ118" i="8"/>
  <c r="HI118" i="8"/>
  <c r="HH118" i="8"/>
  <c r="HG118" i="8"/>
  <c r="HF118" i="8"/>
  <c r="HE118" i="8"/>
  <c r="HD118" i="8"/>
  <c r="HC118" i="8"/>
  <c r="HB118" i="8"/>
  <c r="HA118" i="8"/>
  <c r="GZ118" i="8"/>
  <c r="GY118" i="8"/>
  <c r="GX118" i="8"/>
  <c r="GW118" i="8"/>
  <c r="GV118" i="8"/>
  <c r="GU118" i="8"/>
  <c r="GT118" i="8"/>
  <c r="GS118" i="8"/>
  <c r="GR118" i="8"/>
  <c r="GQ118" i="8"/>
  <c r="GP118" i="8"/>
  <c r="GO118" i="8"/>
  <c r="GN118" i="8"/>
  <c r="GM118" i="8"/>
  <c r="GL118" i="8"/>
  <c r="GK118" i="8"/>
  <c r="GJ118" i="8"/>
  <c r="GI118" i="8"/>
  <c r="GH118" i="8"/>
  <c r="GG118" i="8"/>
  <c r="GF118" i="8"/>
  <c r="GC118" i="8"/>
  <c r="GB118" i="8"/>
  <c r="GA118" i="8"/>
  <c r="FZ118" i="8"/>
  <c r="FY118" i="8"/>
  <c r="FX118" i="8"/>
  <c r="FW118" i="8"/>
  <c r="FV118" i="8"/>
  <c r="FU118" i="8"/>
  <c r="FT118" i="8"/>
  <c r="FS118" i="8"/>
  <c r="FR118" i="8"/>
  <c r="FQ118" i="8"/>
  <c r="FP118" i="8"/>
  <c r="FO118" i="8"/>
  <c r="FN118" i="8"/>
  <c r="FM118" i="8"/>
  <c r="FL118" i="8"/>
  <c r="FK118" i="8"/>
  <c r="FJ118" i="8"/>
  <c r="FI118" i="8"/>
  <c r="FH118" i="8"/>
  <c r="FG118" i="8"/>
  <c r="FF118" i="8"/>
  <c r="FE118" i="8"/>
  <c r="FD118" i="8"/>
  <c r="FC118" i="8"/>
  <c r="FB118" i="8"/>
  <c r="FA118" i="8"/>
  <c r="EZ118" i="8"/>
  <c r="EY118" i="8"/>
  <c r="EX118" i="8"/>
  <c r="EW118" i="8"/>
  <c r="EV118" i="8"/>
  <c r="EU118" i="8"/>
  <c r="ET118" i="8"/>
  <c r="ES118" i="8"/>
  <c r="EQ118" i="8"/>
  <c r="EP118" i="8"/>
  <c r="EO118" i="8"/>
  <c r="EN118" i="8"/>
  <c r="EM118" i="8"/>
  <c r="EL118" i="8"/>
  <c r="EC118" i="8"/>
  <c r="EB118" i="8"/>
  <c r="EA118" i="8"/>
  <c r="DZ118" i="8"/>
  <c r="DY118" i="8"/>
  <c r="DX118" i="8"/>
  <c r="DE118" i="8"/>
  <c r="DD118" i="8"/>
  <c r="CU118" i="8"/>
  <c r="CT118" i="8"/>
  <c r="CS118" i="8"/>
  <c r="CR118" i="8"/>
  <c r="CQ118" i="8"/>
  <c r="CP118" i="8"/>
  <c r="CO118" i="8"/>
  <c r="CN118" i="8"/>
  <c r="CM118" i="8"/>
  <c r="CL118" i="8"/>
  <c r="CI118" i="8"/>
  <c r="CH118" i="8"/>
  <c r="CG118" i="8"/>
  <c r="CF118" i="8"/>
  <c r="CE118" i="8"/>
  <c r="CD118" i="8"/>
  <c r="CC118" i="8"/>
  <c r="CB118" i="8"/>
  <c r="CA118" i="8"/>
  <c r="BZ118" i="8"/>
  <c r="BY118" i="8"/>
  <c r="BX118" i="8"/>
  <c r="BW118" i="8"/>
  <c r="BV118" i="8"/>
  <c r="BU118" i="8"/>
  <c r="BT118" i="8"/>
  <c r="BS118" i="8"/>
  <c r="BR118" i="8"/>
  <c r="BQ118" i="8"/>
  <c r="BP118" i="8"/>
  <c r="BO118" i="8"/>
  <c r="BN118" i="8"/>
  <c r="BM118" i="8"/>
  <c r="BL118" i="8"/>
  <c r="BK118" i="8"/>
  <c r="BJ118" i="8"/>
  <c r="BI118" i="8"/>
  <c r="BH118" i="8"/>
  <c r="BG118" i="8"/>
  <c r="BF118" i="8"/>
  <c r="BE118" i="8"/>
  <c r="BD118" i="8"/>
  <c r="BC118" i="8"/>
  <c r="BB118" i="8"/>
  <c r="BA118" i="8"/>
  <c r="AZ118" i="8"/>
  <c r="AY118" i="8"/>
  <c r="AX118" i="8"/>
  <c r="AW118" i="8"/>
  <c r="AU118" i="8"/>
  <c r="AT118" i="8"/>
  <c r="AS118" i="8"/>
  <c r="AR118" i="8"/>
  <c r="AQ118" i="8"/>
  <c r="AP118" i="8"/>
  <c r="AO118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O118" i="8"/>
  <c r="N118" i="8"/>
  <c r="M118" i="8"/>
  <c r="L118" i="8"/>
  <c r="J118" i="8"/>
  <c r="I118" i="8"/>
  <c r="H118" i="8"/>
  <c r="G118" i="8"/>
  <c r="NK117" i="8"/>
  <c r="NJ117" i="8"/>
  <c r="KQ117" i="8"/>
  <c r="KP117" i="8"/>
  <c r="KO117" i="8"/>
  <c r="KN117" i="8"/>
  <c r="KM117" i="8"/>
  <c r="KL117" i="8"/>
  <c r="KK117" i="8"/>
  <c r="KJ117" i="8"/>
  <c r="KI117" i="8"/>
  <c r="KH117" i="8"/>
  <c r="KG117" i="8"/>
  <c r="KF117" i="8"/>
  <c r="KE117" i="8"/>
  <c r="KD117" i="8"/>
  <c r="KC117" i="8"/>
  <c r="KB117" i="8"/>
  <c r="KA117" i="8"/>
  <c r="JZ117" i="8"/>
  <c r="JY117" i="8"/>
  <c r="JX117" i="8"/>
  <c r="JW117" i="8"/>
  <c r="JV117" i="8"/>
  <c r="JU117" i="8"/>
  <c r="JT117" i="8"/>
  <c r="JS117" i="8"/>
  <c r="JR117" i="8"/>
  <c r="JQ117" i="8"/>
  <c r="JP117" i="8"/>
  <c r="JO117" i="8"/>
  <c r="JN117" i="8"/>
  <c r="JM117" i="8"/>
  <c r="JL117" i="8"/>
  <c r="JK117" i="8"/>
  <c r="JJ117" i="8"/>
  <c r="JI117" i="8"/>
  <c r="JH117" i="8"/>
  <c r="JG117" i="8"/>
  <c r="JF117" i="8"/>
  <c r="JE117" i="8"/>
  <c r="JD117" i="8"/>
  <c r="JC117" i="8"/>
  <c r="JB117" i="8"/>
  <c r="JA117" i="8"/>
  <c r="IZ117" i="8"/>
  <c r="IY117" i="8"/>
  <c r="IX117" i="8"/>
  <c r="IW117" i="8"/>
  <c r="IV117" i="8"/>
  <c r="IU117" i="8"/>
  <c r="IT117" i="8"/>
  <c r="IS117" i="8"/>
  <c r="IR117" i="8"/>
  <c r="IQ117" i="8"/>
  <c r="IP117" i="8"/>
  <c r="IO117" i="8"/>
  <c r="IN117" i="8"/>
  <c r="IM117" i="8"/>
  <c r="IL117" i="8"/>
  <c r="IK117" i="8"/>
  <c r="IJ117" i="8"/>
  <c r="II117" i="8"/>
  <c r="IH117" i="8"/>
  <c r="IG117" i="8"/>
  <c r="IF117" i="8"/>
  <c r="IE117" i="8"/>
  <c r="ID117" i="8"/>
  <c r="IC117" i="8"/>
  <c r="IB117" i="8"/>
  <c r="IA117" i="8"/>
  <c r="HZ117" i="8"/>
  <c r="HY117" i="8"/>
  <c r="HX117" i="8"/>
  <c r="HW117" i="8"/>
  <c r="HV117" i="8"/>
  <c r="HU117" i="8"/>
  <c r="HT117" i="8"/>
  <c r="HS117" i="8"/>
  <c r="HR117" i="8"/>
  <c r="HQ117" i="8"/>
  <c r="HP117" i="8"/>
  <c r="HO117" i="8"/>
  <c r="HN117" i="8"/>
  <c r="HM117" i="8"/>
  <c r="HL117" i="8"/>
  <c r="HK117" i="8"/>
  <c r="HJ117" i="8"/>
  <c r="HI117" i="8"/>
  <c r="HH117" i="8"/>
  <c r="HG117" i="8"/>
  <c r="HF117" i="8"/>
  <c r="HE117" i="8"/>
  <c r="HD117" i="8"/>
  <c r="HC117" i="8"/>
  <c r="HB117" i="8"/>
  <c r="HA117" i="8"/>
  <c r="GZ117" i="8"/>
  <c r="GY117" i="8"/>
  <c r="GX117" i="8"/>
  <c r="GW117" i="8"/>
  <c r="GV117" i="8"/>
  <c r="GU117" i="8"/>
  <c r="GT117" i="8"/>
  <c r="GS117" i="8"/>
  <c r="GR117" i="8"/>
  <c r="GQ117" i="8"/>
  <c r="GP117" i="8"/>
  <c r="GO117" i="8"/>
  <c r="GN117" i="8"/>
  <c r="GM117" i="8"/>
  <c r="GL117" i="8"/>
  <c r="GK117" i="8"/>
  <c r="GJ117" i="8"/>
  <c r="GI117" i="8"/>
  <c r="GH117" i="8"/>
  <c r="GG117" i="8"/>
  <c r="GF117" i="8"/>
  <c r="GC117" i="8"/>
  <c r="GB117" i="8"/>
  <c r="GA117" i="8"/>
  <c r="FZ117" i="8"/>
  <c r="FY117" i="8"/>
  <c r="FX117" i="8"/>
  <c r="FW117" i="8"/>
  <c r="FV117" i="8"/>
  <c r="FU117" i="8"/>
  <c r="FT117" i="8"/>
  <c r="FS117" i="8"/>
  <c r="FR117" i="8"/>
  <c r="FQ117" i="8"/>
  <c r="FP117" i="8"/>
  <c r="FO117" i="8"/>
  <c r="FN117" i="8"/>
  <c r="FM117" i="8"/>
  <c r="FL117" i="8"/>
  <c r="FK117" i="8"/>
  <c r="FJ117" i="8"/>
  <c r="FI117" i="8"/>
  <c r="FH117" i="8"/>
  <c r="FG117" i="8"/>
  <c r="FF117" i="8"/>
  <c r="FE117" i="8"/>
  <c r="FD117" i="8"/>
  <c r="FC117" i="8"/>
  <c r="FB117" i="8"/>
  <c r="FA117" i="8"/>
  <c r="EZ117" i="8"/>
  <c r="EY117" i="8"/>
  <c r="EX117" i="8"/>
  <c r="EW117" i="8"/>
  <c r="EV117" i="8"/>
  <c r="EU117" i="8"/>
  <c r="ET117" i="8"/>
  <c r="ES117" i="8"/>
  <c r="EQ117" i="8"/>
  <c r="EP117" i="8"/>
  <c r="EO117" i="8"/>
  <c r="EN117" i="8"/>
  <c r="EM117" i="8"/>
  <c r="EL117" i="8"/>
  <c r="EC117" i="8"/>
  <c r="EB117" i="8"/>
  <c r="EA117" i="8"/>
  <c r="DZ117" i="8"/>
  <c r="DY117" i="8"/>
  <c r="DX117" i="8"/>
  <c r="DE117" i="8"/>
  <c r="DD117" i="8"/>
  <c r="CU117" i="8"/>
  <c r="CT117" i="8"/>
  <c r="CS117" i="8"/>
  <c r="CR117" i="8"/>
  <c r="CQ117" i="8"/>
  <c r="CP117" i="8"/>
  <c r="CO117" i="8"/>
  <c r="CN117" i="8"/>
  <c r="CM117" i="8"/>
  <c r="CL117" i="8"/>
  <c r="CI117" i="8"/>
  <c r="CH117" i="8"/>
  <c r="CG117" i="8"/>
  <c r="CF117" i="8"/>
  <c r="CE117" i="8"/>
  <c r="CD117" i="8"/>
  <c r="CC117" i="8"/>
  <c r="CB117" i="8"/>
  <c r="CA117" i="8"/>
  <c r="BZ117" i="8"/>
  <c r="BY117" i="8"/>
  <c r="BX117" i="8"/>
  <c r="BW117" i="8"/>
  <c r="BV117" i="8"/>
  <c r="BU117" i="8"/>
  <c r="BT117" i="8"/>
  <c r="BS117" i="8"/>
  <c r="BR117" i="8"/>
  <c r="BQ117" i="8"/>
  <c r="BP117" i="8"/>
  <c r="BO117" i="8"/>
  <c r="BN117" i="8"/>
  <c r="BM117" i="8"/>
  <c r="BL117" i="8"/>
  <c r="BK117" i="8"/>
  <c r="BJ117" i="8"/>
  <c r="BI117" i="8"/>
  <c r="BH117" i="8"/>
  <c r="BG117" i="8"/>
  <c r="BF117" i="8"/>
  <c r="BE117" i="8"/>
  <c r="BD117" i="8"/>
  <c r="BC117" i="8"/>
  <c r="BB117" i="8"/>
  <c r="BA117" i="8"/>
  <c r="AZ117" i="8"/>
  <c r="AY117" i="8"/>
  <c r="AX117" i="8"/>
  <c r="AW117" i="8"/>
  <c r="AU117" i="8"/>
  <c r="AT117" i="8"/>
  <c r="AS117" i="8"/>
  <c r="AR117" i="8"/>
  <c r="AQ117" i="8"/>
  <c r="AP117" i="8"/>
  <c r="AO117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O117" i="8"/>
  <c r="N117" i="8"/>
  <c r="M117" i="8"/>
  <c r="L117" i="8"/>
  <c r="J117" i="8"/>
  <c r="I117" i="8"/>
  <c r="H117" i="8"/>
  <c r="G117" i="8"/>
  <c r="NK116" i="8"/>
  <c r="NJ116" i="8"/>
  <c r="KQ116" i="8"/>
  <c r="KP116" i="8"/>
  <c r="KO116" i="8"/>
  <c r="KN116" i="8"/>
  <c r="KM116" i="8"/>
  <c r="KL116" i="8"/>
  <c r="KK116" i="8"/>
  <c r="KJ116" i="8"/>
  <c r="KI116" i="8"/>
  <c r="KH116" i="8"/>
  <c r="KG116" i="8"/>
  <c r="KF116" i="8"/>
  <c r="KE116" i="8"/>
  <c r="KD116" i="8"/>
  <c r="KC116" i="8"/>
  <c r="KB116" i="8"/>
  <c r="KA116" i="8"/>
  <c r="JZ116" i="8"/>
  <c r="JY116" i="8"/>
  <c r="JX116" i="8"/>
  <c r="JW116" i="8"/>
  <c r="JV116" i="8"/>
  <c r="JU116" i="8"/>
  <c r="JT116" i="8"/>
  <c r="JS116" i="8"/>
  <c r="JR116" i="8"/>
  <c r="JQ116" i="8"/>
  <c r="JP116" i="8"/>
  <c r="JO116" i="8"/>
  <c r="JN116" i="8"/>
  <c r="JM116" i="8"/>
  <c r="JL116" i="8"/>
  <c r="JK116" i="8"/>
  <c r="JJ116" i="8"/>
  <c r="JI116" i="8"/>
  <c r="JH116" i="8"/>
  <c r="JG116" i="8"/>
  <c r="JF116" i="8"/>
  <c r="JE116" i="8"/>
  <c r="JD116" i="8"/>
  <c r="JC116" i="8"/>
  <c r="JB116" i="8"/>
  <c r="JA116" i="8"/>
  <c r="IZ116" i="8"/>
  <c r="IY116" i="8"/>
  <c r="IX116" i="8"/>
  <c r="IW116" i="8"/>
  <c r="IV116" i="8"/>
  <c r="IU116" i="8"/>
  <c r="IT116" i="8"/>
  <c r="IS116" i="8"/>
  <c r="IR116" i="8"/>
  <c r="IQ116" i="8"/>
  <c r="IP116" i="8"/>
  <c r="IO116" i="8"/>
  <c r="IN116" i="8"/>
  <c r="IM116" i="8"/>
  <c r="IL116" i="8"/>
  <c r="IK116" i="8"/>
  <c r="IJ116" i="8"/>
  <c r="II116" i="8"/>
  <c r="IH116" i="8"/>
  <c r="IG116" i="8"/>
  <c r="IF116" i="8"/>
  <c r="IE116" i="8"/>
  <c r="ID116" i="8"/>
  <c r="IC116" i="8"/>
  <c r="IB116" i="8"/>
  <c r="IA116" i="8"/>
  <c r="HZ116" i="8"/>
  <c r="HY116" i="8"/>
  <c r="HX116" i="8"/>
  <c r="HW116" i="8"/>
  <c r="HV116" i="8"/>
  <c r="HU116" i="8"/>
  <c r="HT116" i="8"/>
  <c r="HS116" i="8"/>
  <c r="HR116" i="8"/>
  <c r="HQ116" i="8"/>
  <c r="HP116" i="8"/>
  <c r="HO116" i="8"/>
  <c r="HN116" i="8"/>
  <c r="HM116" i="8"/>
  <c r="HL116" i="8"/>
  <c r="HK116" i="8"/>
  <c r="HJ116" i="8"/>
  <c r="HI116" i="8"/>
  <c r="HH116" i="8"/>
  <c r="HG116" i="8"/>
  <c r="HF116" i="8"/>
  <c r="HE116" i="8"/>
  <c r="HD116" i="8"/>
  <c r="HC116" i="8"/>
  <c r="HB116" i="8"/>
  <c r="HA116" i="8"/>
  <c r="GZ116" i="8"/>
  <c r="GY116" i="8"/>
  <c r="GX116" i="8"/>
  <c r="GW116" i="8"/>
  <c r="GV116" i="8"/>
  <c r="GU116" i="8"/>
  <c r="GT116" i="8"/>
  <c r="GS116" i="8"/>
  <c r="GR116" i="8"/>
  <c r="GQ116" i="8"/>
  <c r="GP116" i="8"/>
  <c r="GO116" i="8"/>
  <c r="GN116" i="8"/>
  <c r="GM116" i="8"/>
  <c r="GL116" i="8"/>
  <c r="GK116" i="8"/>
  <c r="GJ116" i="8"/>
  <c r="GI116" i="8"/>
  <c r="GH116" i="8"/>
  <c r="GG116" i="8"/>
  <c r="GF116" i="8"/>
  <c r="GC116" i="8"/>
  <c r="GB116" i="8"/>
  <c r="GA116" i="8"/>
  <c r="FZ116" i="8"/>
  <c r="FY116" i="8"/>
  <c r="FX116" i="8"/>
  <c r="FW116" i="8"/>
  <c r="FV116" i="8"/>
  <c r="FU116" i="8"/>
  <c r="FT116" i="8"/>
  <c r="FS116" i="8"/>
  <c r="FR116" i="8"/>
  <c r="FQ116" i="8"/>
  <c r="FP116" i="8"/>
  <c r="FO116" i="8"/>
  <c r="FN116" i="8"/>
  <c r="FM116" i="8"/>
  <c r="FL116" i="8"/>
  <c r="FK116" i="8"/>
  <c r="FJ116" i="8"/>
  <c r="FI116" i="8"/>
  <c r="FH116" i="8"/>
  <c r="FG116" i="8"/>
  <c r="FF116" i="8"/>
  <c r="FE116" i="8"/>
  <c r="FD116" i="8"/>
  <c r="FC116" i="8"/>
  <c r="FB116" i="8"/>
  <c r="FA116" i="8"/>
  <c r="EZ116" i="8"/>
  <c r="EY116" i="8"/>
  <c r="EX116" i="8"/>
  <c r="EW116" i="8"/>
  <c r="EV116" i="8"/>
  <c r="EU116" i="8"/>
  <c r="ET116" i="8"/>
  <c r="ES116" i="8"/>
  <c r="EQ116" i="8"/>
  <c r="EP116" i="8"/>
  <c r="EO116" i="8"/>
  <c r="EN116" i="8"/>
  <c r="EM116" i="8"/>
  <c r="EL116" i="8"/>
  <c r="EC116" i="8"/>
  <c r="EB116" i="8"/>
  <c r="EA116" i="8"/>
  <c r="DZ116" i="8"/>
  <c r="DY116" i="8"/>
  <c r="DX116" i="8"/>
  <c r="DE116" i="8"/>
  <c r="DD116" i="8"/>
  <c r="CU116" i="8"/>
  <c r="CT116" i="8"/>
  <c r="CS116" i="8"/>
  <c r="CR116" i="8"/>
  <c r="CQ116" i="8"/>
  <c r="CP116" i="8"/>
  <c r="CO116" i="8"/>
  <c r="CN116" i="8"/>
  <c r="CM116" i="8"/>
  <c r="CL116" i="8"/>
  <c r="CI116" i="8"/>
  <c r="CH116" i="8"/>
  <c r="CG116" i="8"/>
  <c r="CF116" i="8"/>
  <c r="CE116" i="8"/>
  <c r="CD116" i="8"/>
  <c r="CC116" i="8"/>
  <c r="CB116" i="8"/>
  <c r="CA116" i="8"/>
  <c r="BZ116" i="8"/>
  <c r="BY116" i="8"/>
  <c r="BX116" i="8"/>
  <c r="BW116" i="8"/>
  <c r="BV116" i="8"/>
  <c r="BU116" i="8"/>
  <c r="BT116" i="8"/>
  <c r="BS116" i="8"/>
  <c r="BR116" i="8"/>
  <c r="BQ116" i="8"/>
  <c r="BP116" i="8"/>
  <c r="BO116" i="8"/>
  <c r="BN116" i="8"/>
  <c r="BM116" i="8"/>
  <c r="BL116" i="8"/>
  <c r="BK116" i="8"/>
  <c r="BJ116" i="8"/>
  <c r="BI116" i="8"/>
  <c r="BH116" i="8"/>
  <c r="BG116" i="8"/>
  <c r="BF116" i="8"/>
  <c r="BE116" i="8"/>
  <c r="BD116" i="8"/>
  <c r="BC116" i="8"/>
  <c r="BB116" i="8"/>
  <c r="BA116" i="8"/>
  <c r="AZ116" i="8"/>
  <c r="AY116" i="8"/>
  <c r="AX116" i="8"/>
  <c r="AU116" i="8"/>
  <c r="AT116" i="8"/>
  <c r="AS116" i="8"/>
  <c r="AR116" i="8"/>
  <c r="AQ116" i="8"/>
  <c r="AP116" i="8"/>
  <c r="AO116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O116" i="8"/>
  <c r="N116" i="8"/>
  <c r="M116" i="8"/>
  <c r="L116" i="8"/>
  <c r="J116" i="8"/>
  <c r="I116" i="8"/>
  <c r="H116" i="8"/>
  <c r="G116" i="8"/>
  <c r="NK115" i="8"/>
  <c r="NJ115" i="8"/>
  <c r="KQ115" i="8"/>
  <c r="KP115" i="8"/>
  <c r="KO115" i="8"/>
  <c r="KN115" i="8"/>
  <c r="KM115" i="8"/>
  <c r="KL115" i="8"/>
  <c r="KK115" i="8"/>
  <c r="KJ115" i="8"/>
  <c r="KI115" i="8"/>
  <c r="KH115" i="8"/>
  <c r="KG115" i="8"/>
  <c r="KF115" i="8"/>
  <c r="KE115" i="8"/>
  <c r="KD115" i="8"/>
  <c r="KC115" i="8"/>
  <c r="KB115" i="8"/>
  <c r="KA115" i="8"/>
  <c r="JZ115" i="8"/>
  <c r="JY115" i="8"/>
  <c r="JX115" i="8"/>
  <c r="JW115" i="8"/>
  <c r="JV115" i="8"/>
  <c r="JU115" i="8"/>
  <c r="JT115" i="8"/>
  <c r="JS115" i="8"/>
  <c r="JR115" i="8"/>
  <c r="JQ115" i="8"/>
  <c r="JP115" i="8"/>
  <c r="JO115" i="8"/>
  <c r="JN115" i="8"/>
  <c r="JM115" i="8"/>
  <c r="JL115" i="8"/>
  <c r="JK115" i="8"/>
  <c r="JJ115" i="8"/>
  <c r="JI115" i="8"/>
  <c r="JH115" i="8"/>
  <c r="JG115" i="8"/>
  <c r="JF115" i="8"/>
  <c r="JE115" i="8"/>
  <c r="JD115" i="8"/>
  <c r="JC115" i="8"/>
  <c r="JB115" i="8"/>
  <c r="JA115" i="8"/>
  <c r="IZ115" i="8"/>
  <c r="IY115" i="8"/>
  <c r="IX115" i="8"/>
  <c r="IW115" i="8"/>
  <c r="IV115" i="8"/>
  <c r="IU115" i="8"/>
  <c r="IT115" i="8"/>
  <c r="IS115" i="8"/>
  <c r="IR115" i="8"/>
  <c r="IQ115" i="8"/>
  <c r="IP115" i="8"/>
  <c r="IO115" i="8"/>
  <c r="IN115" i="8"/>
  <c r="IM115" i="8"/>
  <c r="IL115" i="8"/>
  <c r="IK115" i="8"/>
  <c r="IJ115" i="8"/>
  <c r="II115" i="8"/>
  <c r="IH115" i="8"/>
  <c r="IG115" i="8"/>
  <c r="IF115" i="8"/>
  <c r="IE115" i="8"/>
  <c r="ID115" i="8"/>
  <c r="IC115" i="8"/>
  <c r="IB115" i="8"/>
  <c r="IA115" i="8"/>
  <c r="HZ115" i="8"/>
  <c r="HY115" i="8"/>
  <c r="HX115" i="8"/>
  <c r="HW115" i="8"/>
  <c r="HV115" i="8"/>
  <c r="HU115" i="8"/>
  <c r="HT115" i="8"/>
  <c r="HS115" i="8"/>
  <c r="HR115" i="8"/>
  <c r="HQ115" i="8"/>
  <c r="HP115" i="8"/>
  <c r="HO115" i="8"/>
  <c r="HN115" i="8"/>
  <c r="HM115" i="8"/>
  <c r="HL115" i="8"/>
  <c r="HK115" i="8"/>
  <c r="HJ115" i="8"/>
  <c r="HI115" i="8"/>
  <c r="HH115" i="8"/>
  <c r="HG115" i="8"/>
  <c r="HF115" i="8"/>
  <c r="HE115" i="8"/>
  <c r="HD115" i="8"/>
  <c r="HC115" i="8"/>
  <c r="HB115" i="8"/>
  <c r="HA115" i="8"/>
  <c r="GZ115" i="8"/>
  <c r="GY115" i="8"/>
  <c r="GX115" i="8"/>
  <c r="GW115" i="8"/>
  <c r="GV115" i="8"/>
  <c r="GU115" i="8"/>
  <c r="GT115" i="8"/>
  <c r="GS115" i="8"/>
  <c r="GR115" i="8"/>
  <c r="GQ115" i="8"/>
  <c r="GP115" i="8"/>
  <c r="GO115" i="8"/>
  <c r="GN115" i="8"/>
  <c r="GM115" i="8"/>
  <c r="GL115" i="8"/>
  <c r="GK115" i="8"/>
  <c r="GJ115" i="8"/>
  <c r="GI115" i="8"/>
  <c r="GH115" i="8"/>
  <c r="GG115" i="8"/>
  <c r="GF115" i="8"/>
  <c r="GC115" i="8"/>
  <c r="GB115" i="8"/>
  <c r="GA115" i="8"/>
  <c r="FZ115" i="8"/>
  <c r="FY115" i="8"/>
  <c r="FX115" i="8"/>
  <c r="FW115" i="8"/>
  <c r="FV115" i="8"/>
  <c r="FU115" i="8"/>
  <c r="FT115" i="8"/>
  <c r="FS115" i="8"/>
  <c r="FR115" i="8"/>
  <c r="FQ115" i="8"/>
  <c r="FP115" i="8"/>
  <c r="FO115" i="8"/>
  <c r="FN115" i="8"/>
  <c r="FM115" i="8"/>
  <c r="FL115" i="8"/>
  <c r="FK115" i="8"/>
  <c r="FJ115" i="8"/>
  <c r="FI115" i="8"/>
  <c r="FH115" i="8"/>
  <c r="FG115" i="8"/>
  <c r="FF115" i="8"/>
  <c r="FE115" i="8"/>
  <c r="FD115" i="8"/>
  <c r="FC115" i="8"/>
  <c r="FB115" i="8"/>
  <c r="FA115" i="8"/>
  <c r="EZ115" i="8"/>
  <c r="EY115" i="8"/>
  <c r="EX115" i="8"/>
  <c r="EW115" i="8"/>
  <c r="EV115" i="8"/>
  <c r="EU115" i="8"/>
  <c r="ET115" i="8"/>
  <c r="ES115" i="8"/>
  <c r="EQ115" i="8"/>
  <c r="EP115" i="8"/>
  <c r="EO115" i="8"/>
  <c r="EN115" i="8"/>
  <c r="EM115" i="8"/>
  <c r="EL115" i="8"/>
  <c r="EC115" i="8"/>
  <c r="EB115" i="8"/>
  <c r="EA115" i="8"/>
  <c r="DZ115" i="8"/>
  <c r="DY115" i="8"/>
  <c r="DX115" i="8"/>
  <c r="DE115" i="8"/>
  <c r="DD115" i="8"/>
  <c r="CU115" i="8"/>
  <c r="CT115" i="8"/>
  <c r="CS115" i="8"/>
  <c r="CR115" i="8"/>
  <c r="CQ115" i="8"/>
  <c r="CP115" i="8"/>
  <c r="CO115" i="8"/>
  <c r="CN115" i="8"/>
  <c r="CM115" i="8"/>
  <c r="CL115" i="8"/>
  <c r="CI115" i="8"/>
  <c r="CH115" i="8"/>
  <c r="CG115" i="8"/>
  <c r="CF115" i="8"/>
  <c r="CE115" i="8"/>
  <c r="CD115" i="8"/>
  <c r="CC115" i="8"/>
  <c r="CB115" i="8"/>
  <c r="CA115" i="8"/>
  <c r="BZ115" i="8"/>
  <c r="BY115" i="8"/>
  <c r="BX115" i="8"/>
  <c r="BW115" i="8"/>
  <c r="BV115" i="8"/>
  <c r="BU115" i="8"/>
  <c r="BT115" i="8"/>
  <c r="BS115" i="8"/>
  <c r="BR115" i="8"/>
  <c r="BQ115" i="8"/>
  <c r="BP115" i="8"/>
  <c r="BO115" i="8"/>
  <c r="BN115" i="8"/>
  <c r="BM115" i="8"/>
  <c r="BL115" i="8"/>
  <c r="BK115" i="8"/>
  <c r="BJ115" i="8"/>
  <c r="BI115" i="8"/>
  <c r="BH115" i="8"/>
  <c r="BG115" i="8"/>
  <c r="BF115" i="8"/>
  <c r="BE115" i="8"/>
  <c r="BD115" i="8"/>
  <c r="BC115" i="8"/>
  <c r="BB115" i="8"/>
  <c r="BA115" i="8"/>
  <c r="AZ115" i="8"/>
  <c r="AY115" i="8"/>
  <c r="AX115" i="8"/>
  <c r="AW115" i="8"/>
  <c r="AU115" i="8"/>
  <c r="AT115" i="8"/>
  <c r="AS115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O115" i="8"/>
  <c r="N115" i="8"/>
  <c r="M115" i="8"/>
  <c r="L115" i="8"/>
  <c r="J115" i="8"/>
  <c r="I115" i="8"/>
  <c r="H115" i="8"/>
  <c r="G115" i="8"/>
  <c r="NK114" i="8"/>
  <c r="NJ114" i="8"/>
  <c r="KQ114" i="8"/>
  <c r="KP114" i="8"/>
  <c r="KO114" i="8"/>
  <c r="KN114" i="8"/>
  <c r="KM114" i="8"/>
  <c r="KL114" i="8"/>
  <c r="KK114" i="8"/>
  <c r="KJ114" i="8"/>
  <c r="KI114" i="8"/>
  <c r="KH114" i="8"/>
  <c r="KG114" i="8"/>
  <c r="KF114" i="8"/>
  <c r="KE114" i="8"/>
  <c r="KD114" i="8"/>
  <c r="KC114" i="8"/>
  <c r="KB114" i="8"/>
  <c r="KA114" i="8"/>
  <c r="JZ114" i="8"/>
  <c r="JY114" i="8"/>
  <c r="JX114" i="8"/>
  <c r="JW114" i="8"/>
  <c r="JV114" i="8"/>
  <c r="JU114" i="8"/>
  <c r="JT114" i="8"/>
  <c r="JS114" i="8"/>
  <c r="JR114" i="8"/>
  <c r="JQ114" i="8"/>
  <c r="JP114" i="8"/>
  <c r="JO114" i="8"/>
  <c r="JN114" i="8"/>
  <c r="JM114" i="8"/>
  <c r="JL114" i="8"/>
  <c r="JK114" i="8"/>
  <c r="JJ114" i="8"/>
  <c r="JI114" i="8"/>
  <c r="JH114" i="8"/>
  <c r="JG114" i="8"/>
  <c r="JF114" i="8"/>
  <c r="JE114" i="8"/>
  <c r="JD114" i="8"/>
  <c r="JC114" i="8"/>
  <c r="JB114" i="8"/>
  <c r="JA114" i="8"/>
  <c r="IZ114" i="8"/>
  <c r="IY114" i="8"/>
  <c r="IX114" i="8"/>
  <c r="IW114" i="8"/>
  <c r="IV114" i="8"/>
  <c r="IU114" i="8"/>
  <c r="IT114" i="8"/>
  <c r="IS114" i="8"/>
  <c r="IR114" i="8"/>
  <c r="IQ114" i="8"/>
  <c r="IP114" i="8"/>
  <c r="IO114" i="8"/>
  <c r="IN114" i="8"/>
  <c r="IM114" i="8"/>
  <c r="IL114" i="8"/>
  <c r="IK114" i="8"/>
  <c r="IJ114" i="8"/>
  <c r="II114" i="8"/>
  <c r="IH114" i="8"/>
  <c r="IG114" i="8"/>
  <c r="IF114" i="8"/>
  <c r="IE114" i="8"/>
  <c r="ID114" i="8"/>
  <c r="IC114" i="8"/>
  <c r="IB114" i="8"/>
  <c r="IA114" i="8"/>
  <c r="HZ114" i="8"/>
  <c r="HY114" i="8"/>
  <c r="HX114" i="8"/>
  <c r="HW114" i="8"/>
  <c r="HV114" i="8"/>
  <c r="HU114" i="8"/>
  <c r="HT114" i="8"/>
  <c r="HS114" i="8"/>
  <c r="HR114" i="8"/>
  <c r="HQ114" i="8"/>
  <c r="HP114" i="8"/>
  <c r="HO114" i="8"/>
  <c r="HN114" i="8"/>
  <c r="HM114" i="8"/>
  <c r="HL114" i="8"/>
  <c r="HK114" i="8"/>
  <c r="HJ114" i="8"/>
  <c r="HI114" i="8"/>
  <c r="HH114" i="8"/>
  <c r="HG114" i="8"/>
  <c r="HF114" i="8"/>
  <c r="HE114" i="8"/>
  <c r="HD114" i="8"/>
  <c r="HC114" i="8"/>
  <c r="HB114" i="8"/>
  <c r="HA114" i="8"/>
  <c r="GZ114" i="8"/>
  <c r="GY114" i="8"/>
  <c r="GX114" i="8"/>
  <c r="GW114" i="8"/>
  <c r="GV114" i="8"/>
  <c r="GU114" i="8"/>
  <c r="GT114" i="8"/>
  <c r="GS114" i="8"/>
  <c r="GR114" i="8"/>
  <c r="GQ114" i="8"/>
  <c r="GP114" i="8"/>
  <c r="GO114" i="8"/>
  <c r="GN114" i="8"/>
  <c r="GM114" i="8"/>
  <c r="GL114" i="8"/>
  <c r="GK114" i="8"/>
  <c r="GJ114" i="8"/>
  <c r="GI114" i="8"/>
  <c r="GH114" i="8"/>
  <c r="GG114" i="8"/>
  <c r="GF114" i="8"/>
  <c r="GC114" i="8"/>
  <c r="GB114" i="8"/>
  <c r="GA114" i="8"/>
  <c r="FZ114" i="8"/>
  <c r="FY114" i="8"/>
  <c r="FX114" i="8"/>
  <c r="FW114" i="8"/>
  <c r="FV114" i="8"/>
  <c r="FU114" i="8"/>
  <c r="FT114" i="8"/>
  <c r="FS114" i="8"/>
  <c r="FR114" i="8"/>
  <c r="FQ114" i="8"/>
  <c r="FP114" i="8"/>
  <c r="FO114" i="8"/>
  <c r="FN114" i="8"/>
  <c r="FM114" i="8"/>
  <c r="FL114" i="8"/>
  <c r="FK114" i="8"/>
  <c r="FJ114" i="8"/>
  <c r="FI114" i="8"/>
  <c r="FH114" i="8"/>
  <c r="FG114" i="8"/>
  <c r="FF114" i="8"/>
  <c r="FE114" i="8"/>
  <c r="FD114" i="8"/>
  <c r="FC114" i="8"/>
  <c r="FB114" i="8"/>
  <c r="FA114" i="8"/>
  <c r="EZ114" i="8"/>
  <c r="EY114" i="8"/>
  <c r="EX114" i="8"/>
  <c r="EW114" i="8"/>
  <c r="EV114" i="8"/>
  <c r="EU114" i="8"/>
  <c r="ET114" i="8"/>
  <c r="ES114" i="8"/>
  <c r="EQ114" i="8"/>
  <c r="EP114" i="8"/>
  <c r="EO114" i="8"/>
  <c r="EN114" i="8"/>
  <c r="EM114" i="8"/>
  <c r="EL114" i="8"/>
  <c r="EC114" i="8"/>
  <c r="EB114" i="8"/>
  <c r="EA114" i="8"/>
  <c r="DZ114" i="8"/>
  <c r="DY114" i="8"/>
  <c r="DX114" i="8"/>
  <c r="DE114" i="8"/>
  <c r="DD114" i="8"/>
  <c r="CU114" i="8"/>
  <c r="CT114" i="8"/>
  <c r="CS114" i="8"/>
  <c r="CR114" i="8"/>
  <c r="CQ114" i="8"/>
  <c r="CP114" i="8"/>
  <c r="CO114" i="8"/>
  <c r="CN114" i="8"/>
  <c r="CM114" i="8"/>
  <c r="CL114" i="8"/>
  <c r="CI114" i="8"/>
  <c r="CH114" i="8"/>
  <c r="CG114" i="8"/>
  <c r="CF114" i="8"/>
  <c r="CE114" i="8"/>
  <c r="CD114" i="8"/>
  <c r="CC114" i="8"/>
  <c r="CB114" i="8"/>
  <c r="CA114" i="8"/>
  <c r="BZ114" i="8"/>
  <c r="BY114" i="8"/>
  <c r="BX114" i="8"/>
  <c r="BW114" i="8"/>
  <c r="BV114" i="8"/>
  <c r="BU114" i="8"/>
  <c r="BT114" i="8"/>
  <c r="BS114" i="8"/>
  <c r="BR114" i="8"/>
  <c r="BQ114" i="8"/>
  <c r="BP114" i="8"/>
  <c r="BO114" i="8"/>
  <c r="BN114" i="8"/>
  <c r="BM114" i="8"/>
  <c r="BL114" i="8"/>
  <c r="BK114" i="8"/>
  <c r="BJ114" i="8"/>
  <c r="BI114" i="8"/>
  <c r="BH114" i="8"/>
  <c r="BG114" i="8"/>
  <c r="BF114" i="8"/>
  <c r="BE114" i="8"/>
  <c r="BD114" i="8"/>
  <c r="BC114" i="8"/>
  <c r="BB114" i="8"/>
  <c r="BA114" i="8"/>
  <c r="AZ114" i="8"/>
  <c r="AY114" i="8"/>
  <c r="AX114" i="8"/>
  <c r="AW114" i="8"/>
  <c r="AU114" i="8"/>
  <c r="AT114" i="8"/>
  <c r="AS114" i="8"/>
  <c r="AR114" i="8"/>
  <c r="AQ114" i="8"/>
  <c r="AP114" i="8"/>
  <c r="AO114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O114" i="8"/>
  <c r="N114" i="8"/>
  <c r="M114" i="8"/>
  <c r="L114" i="8"/>
  <c r="J114" i="8"/>
  <c r="I114" i="8"/>
  <c r="H114" i="8"/>
  <c r="G114" i="8"/>
  <c r="NK113" i="8"/>
  <c r="NJ113" i="8"/>
  <c r="KQ113" i="8"/>
  <c r="KP113" i="8"/>
  <c r="KO113" i="8"/>
  <c r="KN113" i="8"/>
  <c r="KM113" i="8"/>
  <c r="KL113" i="8"/>
  <c r="KK113" i="8"/>
  <c r="KJ113" i="8"/>
  <c r="KI113" i="8"/>
  <c r="KH113" i="8"/>
  <c r="KG113" i="8"/>
  <c r="KF113" i="8"/>
  <c r="KE113" i="8"/>
  <c r="KD113" i="8"/>
  <c r="KC113" i="8"/>
  <c r="KB113" i="8"/>
  <c r="KA113" i="8"/>
  <c r="JZ113" i="8"/>
  <c r="JY113" i="8"/>
  <c r="JX113" i="8"/>
  <c r="JW113" i="8"/>
  <c r="JV113" i="8"/>
  <c r="JU113" i="8"/>
  <c r="JT113" i="8"/>
  <c r="JS113" i="8"/>
  <c r="JR113" i="8"/>
  <c r="JQ113" i="8"/>
  <c r="JP113" i="8"/>
  <c r="JO113" i="8"/>
  <c r="JN113" i="8"/>
  <c r="JM113" i="8"/>
  <c r="JL113" i="8"/>
  <c r="JK113" i="8"/>
  <c r="JJ113" i="8"/>
  <c r="JI113" i="8"/>
  <c r="JH113" i="8"/>
  <c r="JG113" i="8"/>
  <c r="JF113" i="8"/>
  <c r="JE113" i="8"/>
  <c r="JD113" i="8"/>
  <c r="JC113" i="8"/>
  <c r="JB113" i="8"/>
  <c r="JA113" i="8"/>
  <c r="IZ113" i="8"/>
  <c r="IY113" i="8"/>
  <c r="IX113" i="8"/>
  <c r="IW113" i="8"/>
  <c r="IV113" i="8"/>
  <c r="IU113" i="8"/>
  <c r="IT113" i="8"/>
  <c r="IS113" i="8"/>
  <c r="IR113" i="8"/>
  <c r="IQ113" i="8"/>
  <c r="IP113" i="8"/>
  <c r="IO113" i="8"/>
  <c r="IN113" i="8"/>
  <c r="IM113" i="8"/>
  <c r="IL113" i="8"/>
  <c r="IK113" i="8"/>
  <c r="IJ113" i="8"/>
  <c r="II113" i="8"/>
  <c r="IH113" i="8"/>
  <c r="IG113" i="8"/>
  <c r="IF113" i="8"/>
  <c r="IE113" i="8"/>
  <c r="ID113" i="8"/>
  <c r="IC113" i="8"/>
  <c r="IB113" i="8"/>
  <c r="IA113" i="8"/>
  <c r="HZ113" i="8"/>
  <c r="HY113" i="8"/>
  <c r="HX113" i="8"/>
  <c r="HW113" i="8"/>
  <c r="HV113" i="8"/>
  <c r="HU113" i="8"/>
  <c r="HT113" i="8"/>
  <c r="HS113" i="8"/>
  <c r="HR113" i="8"/>
  <c r="HQ113" i="8"/>
  <c r="HP113" i="8"/>
  <c r="HO113" i="8"/>
  <c r="HN113" i="8"/>
  <c r="HM113" i="8"/>
  <c r="HL113" i="8"/>
  <c r="HK113" i="8"/>
  <c r="HJ113" i="8"/>
  <c r="HI113" i="8"/>
  <c r="HH113" i="8"/>
  <c r="HG113" i="8"/>
  <c r="HF113" i="8"/>
  <c r="HE113" i="8"/>
  <c r="HD113" i="8"/>
  <c r="HC113" i="8"/>
  <c r="HB113" i="8"/>
  <c r="HA113" i="8"/>
  <c r="GZ113" i="8"/>
  <c r="GY113" i="8"/>
  <c r="GX113" i="8"/>
  <c r="GW113" i="8"/>
  <c r="GV113" i="8"/>
  <c r="GU113" i="8"/>
  <c r="GT113" i="8"/>
  <c r="GS113" i="8"/>
  <c r="GR113" i="8"/>
  <c r="GQ113" i="8"/>
  <c r="GP113" i="8"/>
  <c r="GO113" i="8"/>
  <c r="GN113" i="8"/>
  <c r="GM113" i="8"/>
  <c r="GL113" i="8"/>
  <c r="GK113" i="8"/>
  <c r="GJ113" i="8"/>
  <c r="GI113" i="8"/>
  <c r="GH113" i="8"/>
  <c r="GG113" i="8"/>
  <c r="GF113" i="8"/>
  <c r="GC113" i="8"/>
  <c r="GB113" i="8"/>
  <c r="GA113" i="8"/>
  <c r="FZ113" i="8"/>
  <c r="FY113" i="8"/>
  <c r="FX113" i="8"/>
  <c r="FW113" i="8"/>
  <c r="FV113" i="8"/>
  <c r="FU113" i="8"/>
  <c r="FT113" i="8"/>
  <c r="FS113" i="8"/>
  <c r="FR113" i="8"/>
  <c r="FQ113" i="8"/>
  <c r="FP113" i="8"/>
  <c r="FO113" i="8"/>
  <c r="FN113" i="8"/>
  <c r="FM113" i="8"/>
  <c r="FL113" i="8"/>
  <c r="FK113" i="8"/>
  <c r="FJ113" i="8"/>
  <c r="FI113" i="8"/>
  <c r="FH113" i="8"/>
  <c r="FG113" i="8"/>
  <c r="FF113" i="8"/>
  <c r="FE113" i="8"/>
  <c r="FD113" i="8"/>
  <c r="FC113" i="8"/>
  <c r="FB113" i="8"/>
  <c r="FA113" i="8"/>
  <c r="EZ113" i="8"/>
  <c r="EY113" i="8"/>
  <c r="EX113" i="8"/>
  <c r="EW113" i="8"/>
  <c r="EV113" i="8"/>
  <c r="EU113" i="8"/>
  <c r="ET113" i="8"/>
  <c r="ES113" i="8"/>
  <c r="EQ113" i="8"/>
  <c r="EP113" i="8"/>
  <c r="EO113" i="8"/>
  <c r="EN113" i="8"/>
  <c r="EM113" i="8"/>
  <c r="EL113" i="8"/>
  <c r="EC113" i="8"/>
  <c r="EB113" i="8"/>
  <c r="EA113" i="8"/>
  <c r="DZ113" i="8"/>
  <c r="DY113" i="8"/>
  <c r="DX113" i="8"/>
  <c r="DE113" i="8"/>
  <c r="DD113" i="8"/>
  <c r="CU113" i="8"/>
  <c r="CT113" i="8"/>
  <c r="CS113" i="8"/>
  <c r="CR113" i="8"/>
  <c r="CQ113" i="8"/>
  <c r="CP113" i="8"/>
  <c r="CO113" i="8"/>
  <c r="CN113" i="8"/>
  <c r="CM113" i="8"/>
  <c r="CL113" i="8"/>
  <c r="CI113" i="8"/>
  <c r="CH113" i="8"/>
  <c r="CG113" i="8"/>
  <c r="CF113" i="8"/>
  <c r="CE113" i="8"/>
  <c r="CD113" i="8"/>
  <c r="CC113" i="8"/>
  <c r="CB113" i="8"/>
  <c r="CA113" i="8"/>
  <c r="BZ113" i="8"/>
  <c r="BY113" i="8"/>
  <c r="BX113" i="8"/>
  <c r="BW113" i="8"/>
  <c r="BV113" i="8"/>
  <c r="BU113" i="8"/>
  <c r="BT113" i="8"/>
  <c r="BS113" i="8"/>
  <c r="BR113" i="8"/>
  <c r="BQ113" i="8"/>
  <c r="BP113" i="8"/>
  <c r="BO113" i="8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O113" i="8"/>
  <c r="N113" i="8"/>
  <c r="M113" i="8"/>
  <c r="L113" i="8"/>
  <c r="J113" i="8"/>
  <c r="I113" i="8"/>
  <c r="H113" i="8"/>
  <c r="G113" i="8"/>
  <c r="NK112" i="8"/>
  <c r="NJ112" i="8"/>
  <c r="KQ112" i="8"/>
  <c r="KP112" i="8"/>
  <c r="KO112" i="8"/>
  <c r="KN112" i="8"/>
  <c r="KM112" i="8"/>
  <c r="KL112" i="8"/>
  <c r="KK112" i="8"/>
  <c r="KJ112" i="8"/>
  <c r="KI112" i="8"/>
  <c r="KH112" i="8"/>
  <c r="KG112" i="8"/>
  <c r="KF112" i="8"/>
  <c r="KE112" i="8"/>
  <c r="KD112" i="8"/>
  <c r="KC112" i="8"/>
  <c r="KB112" i="8"/>
  <c r="KA112" i="8"/>
  <c r="JZ112" i="8"/>
  <c r="JY112" i="8"/>
  <c r="JX112" i="8"/>
  <c r="JW112" i="8"/>
  <c r="JV112" i="8"/>
  <c r="JU112" i="8"/>
  <c r="JT112" i="8"/>
  <c r="JS112" i="8"/>
  <c r="JR112" i="8"/>
  <c r="JQ112" i="8"/>
  <c r="JP112" i="8"/>
  <c r="JO112" i="8"/>
  <c r="JN112" i="8"/>
  <c r="JM112" i="8"/>
  <c r="JL112" i="8"/>
  <c r="JK112" i="8"/>
  <c r="JJ112" i="8"/>
  <c r="JI112" i="8"/>
  <c r="JH112" i="8"/>
  <c r="JG112" i="8"/>
  <c r="JF112" i="8"/>
  <c r="JE112" i="8"/>
  <c r="JD112" i="8"/>
  <c r="JC112" i="8"/>
  <c r="JB112" i="8"/>
  <c r="JA112" i="8"/>
  <c r="IZ112" i="8"/>
  <c r="IY112" i="8"/>
  <c r="IX112" i="8"/>
  <c r="IW112" i="8"/>
  <c r="IV112" i="8"/>
  <c r="IU112" i="8"/>
  <c r="IT112" i="8"/>
  <c r="IS112" i="8"/>
  <c r="IR112" i="8"/>
  <c r="IQ112" i="8"/>
  <c r="IP112" i="8"/>
  <c r="IO112" i="8"/>
  <c r="IN112" i="8"/>
  <c r="IM112" i="8"/>
  <c r="IL112" i="8"/>
  <c r="IK112" i="8"/>
  <c r="IJ112" i="8"/>
  <c r="II112" i="8"/>
  <c r="IH112" i="8"/>
  <c r="IG112" i="8"/>
  <c r="IF112" i="8"/>
  <c r="IE112" i="8"/>
  <c r="ID112" i="8"/>
  <c r="IC112" i="8"/>
  <c r="IB112" i="8"/>
  <c r="IA112" i="8"/>
  <c r="HZ112" i="8"/>
  <c r="HY112" i="8"/>
  <c r="HX112" i="8"/>
  <c r="HW112" i="8"/>
  <c r="HV112" i="8"/>
  <c r="HU112" i="8"/>
  <c r="HT112" i="8"/>
  <c r="HS112" i="8"/>
  <c r="HR112" i="8"/>
  <c r="HQ112" i="8"/>
  <c r="HP112" i="8"/>
  <c r="HO112" i="8"/>
  <c r="HN112" i="8"/>
  <c r="HM112" i="8"/>
  <c r="HL112" i="8"/>
  <c r="HK112" i="8"/>
  <c r="HJ112" i="8"/>
  <c r="HI112" i="8"/>
  <c r="HH112" i="8"/>
  <c r="HG112" i="8"/>
  <c r="HF112" i="8"/>
  <c r="HE112" i="8"/>
  <c r="HD112" i="8"/>
  <c r="HC112" i="8"/>
  <c r="HB112" i="8"/>
  <c r="HA112" i="8"/>
  <c r="GZ112" i="8"/>
  <c r="GY112" i="8"/>
  <c r="GX112" i="8"/>
  <c r="GW112" i="8"/>
  <c r="GV112" i="8"/>
  <c r="GU112" i="8"/>
  <c r="GT112" i="8"/>
  <c r="GS112" i="8"/>
  <c r="GR112" i="8"/>
  <c r="GQ112" i="8"/>
  <c r="GP112" i="8"/>
  <c r="GO112" i="8"/>
  <c r="GN112" i="8"/>
  <c r="GM112" i="8"/>
  <c r="GL112" i="8"/>
  <c r="GK112" i="8"/>
  <c r="GJ112" i="8"/>
  <c r="GI112" i="8"/>
  <c r="GH112" i="8"/>
  <c r="GG112" i="8"/>
  <c r="GF112" i="8"/>
  <c r="GC112" i="8"/>
  <c r="GB112" i="8"/>
  <c r="GA112" i="8"/>
  <c r="FZ112" i="8"/>
  <c r="FY112" i="8"/>
  <c r="FX112" i="8"/>
  <c r="FW112" i="8"/>
  <c r="FV112" i="8"/>
  <c r="FU112" i="8"/>
  <c r="FT112" i="8"/>
  <c r="FS112" i="8"/>
  <c r="FR112" i="8"/>
  <c r="FQ112" i="8"/>
  <c r="FP112" i="8"/>
  <c r="FO112" i="8"/>
  <c r="FN112" i="8"/>
  <c r="FM112" i="8"/>
  <c r="FL112" i="8"/>
  <c r="FK112" i="8"/>
  <c r="FJ112" i="8"/>
  <c r="FI112" i="8"/>
  <c r="FH112" i="8"/>
  <c r="FG112" i="8"/>
  <c r="FF112" i="8"/>
  <c r="FE112" i="8"/>
  <c r="FD112" i="8"/>
  <c r="FC112" i="8"/>
  <c r="FB112" i="8"/>
  <c r="FA112" i="8"/>
  <c r="EZ112" i="8"/>
  <c r="EY112" i="8"/>
  <c r="EX112" i="8"/>
  <c r="EW112" i="8"/>
  <c r="EV112" i="8"/>
  <c r="EU112" i="8"/>
  <c r="ET112" i="8"/>
  <c r="ES112" i="8"/>
  <c r="EQ112" i="8"/>
  <c r="EP112" i="8"/>
  <c r="EO112" i="8"/>
  <c r="EN112" i="8"/>
  <c r="EM112" i="8"/>
  <c r="EL112" i="8"/>
  <c r="EC112" i="8"/>
  <c r="EB112" i="8"/>
  <c r="EA112" i="8"/>
  <c r="DZ112" i="8"/>
  <c r="DY112" i="8"/>
  <c r="DX112" i="8"/>
  <c r="DE112" i="8"/>
  <c r="DD112" i="8"/>
  <c r="CU112" i="8"/>
  <c r="CT112" i="8"/>
  <c r="CS112" i="8"/>
  <c r="CR112" i="8"/>
  <c r="CQ112" i="8"/>
  <c r="CP112" i="8"/>
  <c r="CO112" i="8"/>
  <c r="CN112" i="8"/>
  <c r="CM112" i="8"/>
  <c r="CL112" i="8"/>
  <c r="CI112" i="8"/>
  <c r="CH112" i="8"/>
  <c r="CG112" i="8"/>
  <c r="CF112" i="8"/>
  <c r="CE112" i="8"/>
  <c r="CD112" i="8"/>
  <c r="CC112" i="8"/>
  <c r="CB112" i="8"/>
  <c r="CA112" i="8"/>
  <c r="BZ112" i="8"/>
  <c r="BY112" i="8"/>
  <c r="BX112" i="8"/>
  <c r="BW112" i="8"/>
  <c r="BV112" i="8"/>
  <c r="BU112" i="8"/>
  <c r="BT112" i="8"/>
  <c r="BS112" i="8"/>
  <c r="BR112" i="8"/>
  <c r="BQ112" i="8"/>
  <c r="BP112" i="8"/>
  <c r="BO112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O112" i="8"/>
  <c r="N112" i="8"/>
  <c r="M112" i="8"/>
  <c r="L112" i="8"/>
  <c r="J112" i="8"/>
  <c r="I112" i="8"/>
  <c r="H112" i="8"/>
  <c r="G112" i="8"/>
  <c r="NK111" i="8"/>
  <c r="NJ111" i="8"/>
  <c r="KQ111" i="8"/>
  <c r="KP111" i="8"/>
  <c r="KO111" i="8"/>
  <c r="KN111" i="8"/>
  <c r="KM111" i="8"/>
  <c r="KL111" i="8"/>
  <c r="KK111" i="8"/>
  <c r="KJ111" i="8"/>
  <c r="KI111" i="8"/>
  <c r="KH111" i="8"/>
  <c r="KG111" i="8"/>
  <c r="KF111" i="8"/>
  <c r="KE111" i="8"/>
  <c r="KD111" i="8"/>
  <c r="KC111" i="8"/>
  <c r="KB111" i="8"/>
  <c r="KA111" i="8"/>
  <c r="JZ111" i="8"/>
  <c r="JY111" i="8"/>
  <c r="JX111" i="8"/>
  <c r="JW111" i="8"/>
  <c r="JV111" i="8"/>
  <c r="JU111" i="8"/>
  <c r="JT111" i="8"/>
  <c r="JS111" i="8"/>
  <c r="JR111" i="8"/>
  <c r="JQ111" i="8"/>
  <c r="JP111" i="8"/>
  <c r="JO111" i="8"/>
  <c r="JN111" i="8"/>
  <c r="JM111" i="8"/>
  <c r="JL111" i="8"/>
  <c r="JK111" i="8"/>
  <c r="JJ111" i="8"/>
  <c r="JI111" i="8"/>
  <c r="JH111" i="8"/>
  <c r="JG111" i="8"/>
  <c r="JF111" i="8"/>
  <c r="JE111" i="8"/>
  <c r="JD111" i="8"/>
  <c r="JC111" i="8"/>
  <c r="JB111" i="8"/>
  <c r="JA111" i="8"/>
  <c r="IZ111" i="8"/>
  <c r="IY111" i="8"/>
  <c r="IX111" i="8"/>
  <c r="IW111" i="8"/>
  <c r="IV111" i="8"/>
  <c r="IU111" i="8"/>
  <c r="IT111" i="8"/>
  <c r="IS111" i="8"/>
  <c r="IR111" i="8"/>
  <c r="IQ111" i="8"/>
  <c r="IP111" i="8"/>
  <c r="IO111" i="8"/>
  <c r="IN111" i="8"/>
  <c r="IM111" i="8"/>
  <c r="IL111" i="8"/>
  <c r="IK111" i="8"/>
  <c r="IJ111" i="8"/>
  <c r="II111" i="8"/>
  <c r="IH111" i="8"/>
  <c r="IG111" i="8"/>
  <c r="IF111" i="8"/>
  <c r="IE111" i="8"/>
  <c r="ID111" i="8"/>
  <c r="IC111" i="8"/>
  <c r="IB111" i="8"/>
  <c r="IA111" i="8"/>
  <c r="HZ111" i="8"/>
  <c r="HY111" i="8"/>
  <c r="HX111" i="8"/>
  <c r="HW111" i="8"/>
  <c r="HV111" i="8"/>
  <c r="HU111" i="8"/>
  <c r="HT111" i="8"/>
  <c r="HS111" i="8"/>
  <c r="HR111" i="8"/>
  <c r="HQ111" i="8"/>
  <c r="HP111" i="8"/>
  <c r="HO111" i="8"/>
  <c r="HN111" i="8"/>
  <c r="HM111" i="8"/>
  <c r="HL111" i="8"/>
  <c r="HK111" i="8"/>
  <c r="HJ111" i="8"/>
  <c r="HI111" i="8"/>
  <c r="HH111" i="8"/>
  <c r="HG111" i="8"/>
  <c r="HF111" i="8"/>
  <c r="HE111" i="8"/>
  <c r="HD111" i="8"/>
  <c r="HC111" i="8"/>
  <c r="HB111" i="8"/>
  <c r="HA111" i="8"/>
  <c r="GZ111" i="8"/>
  <c r="GY111" i="8"/>
  <c r="GX111" i="8"/>
  <c r="GW111" i="8"/>
  <c r="GV111" i="8"/>
  <c r="GU111" i="8"/>
  <c r="GT111" i="8"/>
  <c r="GS111" i="8"/>
  <c r="GR111" i="8"/>
  <c r="GQ111" i="8"/>
  <c r="GP111" i="8"/>
  <c r="GO111" i="8"/>
  <c r="GN111" i="8"/>
  <c r="GM111" i="8"/>
  <c r="GL111" i="8"/>
  <c r="GK111" i="8"/>
  <c r="GJ111" i="8"/>
  <c r="GI111" i="8"/>
  <c r="GH111" i="8"/>
  <c r="GG111" i="8"/>
  <c r="GF111" i="8"/>
  <c r="GC111" i="8"/>
  <c r="GB111" i="8"/>
  <c r="GA111" i="8"/>
  <c r="FZ111" i="8"/>
  <c r="FY111" i="8"/>
  <c r="FX111" i="8"/>
  <c r="FW111" i="8"/>
  <c r="FV111" i="8"/>
  <c r="FU111" i="8"/>
  <c r="FT111" i="8"/>
  <c r="FS111" i="8"/>
  <c r="FR111" i="8"/>
  <c r="FQ111" i="8"/>
  <c r="FP111" i="8"/>
  <c r="FO111" i="8"/>
  <c r="FN111" i="8"/>
  <c r="FM111" i="8"/>
  <c r="FL111" i="8"/>
  <c r="FK111" i="8"/>
  <c r="FJ111" i="8"/>
  <c r="FI111" i="8"/>
  <c r="FH111" i="8"/>
  <c r="FG111" i="8"/>
  <c r="FF111" i="8"/>
  <c r="FE111" i="8"/>
  <c r="FD111" i="8"/>
  <c r="FC111" i="8"/>
  <c r="FB111" i="8"/>
  <c r="FA111" i="8"/>
  <c r="EZ111" i="8"/>
  <c r="EY111" i="8"/>
  <c r="EX111" i="8"/>
  <c r="EW111" i="8"/>
  <c r="EV111" i="8"/>
  <c r="EU111" i="8"/>
  <c r="ET111" i="8"/>
  <c r="ES111" i="8"/>
  <c r="EQ111" i="8"/>
  <c r="EP111" i="8"/>
  <c r="EO111" i="8"/>
  <c r="EN111" i="8"/>
  <c r="EM111" i="8"/>
  <c r="EL111" i="8"/>
  <c r="EC111" i="8"/>
  <c r="EB111" i="8"/>
  <c r="EA111" i="8"/>
  <c r="DZ111" i="8"/>
  <c r="DY111" i="8"/>
  <c r="DX111" i="8"/>
  <c r="DE111" i="8"/>
  <c r="DD111" i="8"/>
  <c r="CU111" i="8"/>
  <c r="CT111" i="8"/>
  <c r="CS111" i="8"/>
  <c r="CR111" i="8"/>
  <c r="CQ111" i="8"/>
  <c r="CP111" i="8"/>
  <c r="CO111" i="8"/>
  <c r="CN111" i="8"/>
  <c r="CM111" i="8"/>
  <c r="CL111" i="8"/>
  <c r="CI111" i="8"/>
  <c r="CH111" i="8"/>
  <c r="CG111" i="8"/>
  <c r="CF111" i="8"/>
  <c r="CE111" i="8"/>
  <c r="CD111" i="8"/>
  <c r="CC111" i="8"/>
  <c r="CB111" i="8"/>
  <c r="CA111" i="8"/>
  <c r="BZ111" i="8"/>
  <c r="BY111" i="8"/>
  <c r="BX111" i="8"/>
  <c r="BW111" i="8"/>
  <c r="BV111" i="8"/>
  <c r="BU111" i="8"/>
  <c r="BT111" i="8"/>
  <c r="BS111" i="8"/>
  <c r="BR111" i="8"/>
  <c r="BQ111" i="8"/>
  <c r="BP111" i="8"/>
  <c r="BO111" i="8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O111" i="8"/>
  <c r="N111" i="8"/>
  <c r="M111" i="8"/>
  <c r="L111" i="8"/>
  <c r="J111" i="8"/>
  <c r="I111" i="8"/>
  <c r="H111" i="8"/>
  <c r="G111" i="8"/>
  <c r="NK110" i="8"/>
  <c r="NJ110" i="8"/>
  <c r="KQ110" i="8"/>
  <c r="KP110" i="8"/>
  <c r="KO110" i="8"/>
  <c r="KN110" i="8"/>
  <c r="KM110" i="8"/>
  <c r="KL110" i="8"/>
  <c r="KK110" i="8"/>
  <c r="KJ110" i="8"/>
  <c r="KI110" i="8"/>
  <c r="KH110" i="8"/>
  <c r="KG110" i="8"/>
  <c r="KF110" i="8"/>
  <c r="KE110" i="8"/>
  <c r="KD110" i="8"/>
  <c r="KC110" i="8"/>
  <c r="KB110" i="8"/>
  <c r="KA110" i="8"/>
  <c r="JZ110" i="8"/>
  <c r="JY110" i="8"/>
  <c r="JX110" i="8"/>
  <c r="JW110" i="8"/>
  <c r="JV110" i="8"/>
  <c r="JU110" i="8"/>
  <c r="JT110" i="8"/>
  <c r="JS110" i="8"/>
  <c r="JR110" i="8"/>
  <c r="JQ110" i="8"/>
  <c r="JP110" i="8"/>
  <c r="JO110" i="8"/>
  <c r="JN110" i="8"/>
  <c r="JM110" i="8"/>
  <c r="JL110" i="8"/>
  <c r="JK110" i="8"/>
  <c r="JJ110" i="8"/>
  <c r="JI110" i="8"/>
  <c r="JH110" i="8"/>
  <c r="JG110" i="8"/>
  <c r="JF110" i="8"/>
  <c r="JE110" i="8"/>
  <c r="JD110" i="8"/>
  <c r="JC110" i="8"/>
  <c r="JB110" i="8"/>
  <c r="JA110" i="8"/>
  <c r="IZ110" i="8"/>
  <c r="IY110" i="8"/>
  <c r="IX110" i="8"/>
  <c r="IW110" i="8"/>
  <c r="IV110" i="8"/>
  <c r="IU110" i="8"/>
  <c r="IT110" i="8"/>
  <c r="IS110" i="8"/>
  <c r="IR110" i="8"/>
  <c r="IQ110" i="8"/>
  <c r="IP110" i="8"/>
  <c r="IO110" i="8"/>
  <c r="IN110" i="8"/>
  <c r="IM110" i="8"/>
  <c r="IL110" i="8"/>
  <c r="IK110" i="8"/>
  <c r="IJ110" i="8"/>
  <c r="II110" i="8"/>
  <c r="IH110" i="8"/>
  <c r="IG110" i="8"/>
  <c r="IF110" i="8"/>
  <c r="IE110" i="8"/>
  <c r="ID110" i="8"/>
  <c r="IC110" i="8"/>
  <c r="IB110" i="8"/>
  <c r="IA110" i="8"/>
  <c r="HZ110" i="8"/>
  <c r="HY110" i="8"/>
  <c r="HX110" i="8"/>
  <c r="HW110" i="8"/>
  <c r="HV110" i="8"/>
  <c r="HU110" i="8"/>
  <c r="HT110" i="8"/>
  <c r="HS110" i="8"/>
  <c r="HR110" i="8"/>
  <c r="HQ110" i="8"/>
  <c r="HP110" i="8"/>
  <c r="HO110" i="8"/>
  <c r="HN110" i="8"/>
  <c r="HM110" i="8"/>
  <c r="HL110" i="8"/>
  <c r="HK110" i="8"/>
  <c r="HJ110" i="8"/>
  <c r="HI110" i="8"/>
  <c r="HH110" i="8"/>
  <c r="HG110" i="8"/>
  <c r="HF110" i="8"/>
  <c r="HE110" i="8"/>
  <c r="HD110" i="8"/>
  <c r="HC110" i="8"/>
  <c r="HB110" i="8"/>
  <c r="HA110" i="8"/>
  <c r="GZ110" i="8"/>
  <c r="GY110" i="8"/>
  <c r="GX110" i="8"/>
  <c r="GW110" i="8"/>
  <c r="GV110" i="8"/>
  <c r="GU110" i="8"/>
  <c r="GT110" i="8"/>
  <c r="GS110" i="8"/>
  <c r="GR110" i="8"/>
  <c r="GQ110" i="8"/>
  <c r="GP110" i="8"/>
  <c r="GO110" i="8"/>
  <c r="GN110" i="8"/>
  <c r="GM110" i="8"/>
  <c r="GL110" i="8"/>
  <c r="GK110" i="8"/>
  <c r="GJ110" i="8"/>
  <c r="GI110" i="8"/>
  <c r="GH110" i="8"/>
  <c r="GG110" i="8"/>
  <c r="GF110" i="8"/>
  <c r="GC110" i="8"/>
  <c r="GB110" i="8"/>
  <c r="GA110" i="8"/>
  <c r="FZ110" i="8"/>
  <c r="FY110" i="8"/>
  <c r="FX110" i="8"/>
  <c r="FW110" i="8"/>
  <c r="FV110" i="8"/>
  <c r="FU110" i="8"/>
  <c r="FT110" i="8"/>
  <c r="FS110" i="8"/>
  <c r="FR110" i="8"/>
  <c r="FQ110" i="8"/>
  <c r="FP110" i="8"/>
  <c r="FO110" i="8"/>
  <c r="FN110" i="8"/>
  <c r="FM110" i="8"/>
  <c r="FL110" i="8"/>
  <c r="FK110" i="8"/>
  <c r="FJ110" i="8"/>
  <c r="FI110" i="8"/>
  <c r="FH110" i="8"/>
  <c r="FG110" i="8"/>
  <c r="FF110" i="8"/>
  <c r="FE110" i="8"/>
  <c r="FD110" i="8"/>
  <c r="FC110" i="8"/>
  <c r="FB110" i="8"/>
  <c r="FA110" i="8"/>
  <c r="EZ110" i="8"/>
  <c r="EY110" i="8"/>
  <c r="EX110" i="8"/>
  <c r="EW110" i="8"/>
  <c r="EV110" i="8"/>
  <c r="EU110" i="8"/>
  <c r="ET110" i="8"/>
  <c r="ES110" i="8"/>
  <c r="EQ110" i="8"/>
  <c r="EP110" i="8"/>
  <c r="EO110" i="8"/>
  <c r="EN110" i="8"/>
  <c r="EM110" i="8"/>
  <c r="EL110" i="8"/>
  <c r="EC110" i="8"/>
  <c r="EB110" i="8"/>
  <c r="EA110" i="8"/>
  <c r="DZ110" i="8"/>
  <c r="DY110" i="8"/>
  <c r="DX110" i="8"/>
  <c r="DE110" i="8"/>
  <c r="DD110" i="8"/>
  <c r="CU110" i="8"/>
  <c r="CT110" i="8"/>
  <c r="CS110" i="8"/>
  <c r="CR110" i="8"/>
  <c r="CQ110" i="8"/>
  <c r="CP110" i="8"/>
  <c r="CO110" i="8"/>
  <c r="CN110" i="8"/>
  <c r="CM110" i="8"/>
  <c r="CL110" i="8"/>
  <c r="CI110" i="8"/>
  <c r="CH110" i="8"/>
  <c r="CG110" i="8"/>
  <c r="CF110" i="8"/>
  <c r="CE110" i="8"/>
  <c r="CD110" i="8"/>
  <c r="CC110" i="8"/>
  <c r="CB110" i="8"/>
  <c r="CA110" i="8"/>
  <c r="BZ110" i="8"/>
  <c r="BY110" i="8"/>
  <c r="BX110" i="8"/>
  <c r="BW110" i="8"/>
  <c r="BV110" i="8"/>
  <c r="BU110" i="8"/>
  <c r="BT110" i="8"/>
  <c r="BS110" i="8"/>
  <c r="BR110" i="8"/>
  <c r="BQ110" i="8"/>
  <c r="BP110" i="8"/>
  <c r="BO110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O110" i="8"/>
  <c r="N110" i="8"/>
  <c r="M110" i="8"/>
  <c r="L110" i="8"/>
  <c r="J110" i="8"/>
  <c r="I110" i="8"/>
  <c r="H110" i="8"/>
  <c r="G110" i="8"/>
  <c r="NK109" i="8"/>
  <c r="NJ109" i="8"/>
  <c r="KQ109" i="8"/>
  <c r="KP109" i="8"/>
  <c r="KO109" i="8"/>
  <c r="KN109" i="8"/>
  <c r="KM109" i="8"/>
  <c r="KL109" i="8"/>
  <c r="KK109" i="8"/>
  <c r="KJ109" i="8"/>
  <c r="KI109" i="8"/>
  <c r="KH109" i="8"/>
  <c r="KG109" i="8"/>
  <c r="KF109" i="8"/>
  <c r="KE109" i="8"/>
  <c r="KD109" i="8"/>
  <c r="KC109" i="8"/>
  <c r="KB109" i="8"/>
  <c r="KA109" i="8"/>
  <c r="JZ109" i="8"/>
  <c r="JY109" i="8"/>
  <c r="JX109" i="8"/>
  <c r="JW109" i="8"/>
  <c r="JV109" i="8"/>
  <c r="JU109" i="8"/>
  <c r="JT109" i="8"/>
  <c r="JS109" i="8"/>
  <c r="JR109" i="8"/>
  <c r="JQ109" i="8"/>
  <c r="JP109" i="8"/>
  <c r="JO109" i="8"/>
  <c r="JN109" i="8"/>
  <c r="JM109" i="8"/>
  <c r="JL109" i="8"/>
  <c r="JK109" i="8"/>
  <c r="JJ109" i="8"/>
  <c r="JI109" i="8"/>
  <c r="JH109" i="8"/>
  <c r="JG109" i="8"/>
  <c r="JF109" i="8"/>
  <c r="JE109" i="8"/>
  <c r="JD109" i="8"/>
  <c r="JC109" i="8"/>
  <c r="JB109" i="8"/>
  <c r="JA109" i="8"/>
  <c r="IZ109" i="8"/>
  <c r="IY109" i="8"/>
  <c r="IX109" i="8"/>
  <c r="IW109" i="8"/>
  <c r="IV109" i="8"/>
  <c r="IU109" i="8"/>
  <c r="IT109" i="8"/>
  <c r="IS109" i="8"/>
  <c r="IR109" i="8"/>
  <c r="IQ109" i="8"/>
  <c r="IP109" i="8"/>
  <c r="IO109" i="8"/>
  <c r="IN109" i="8"/>
  <c r="IM109" i="8"/>
  <c r="IL109" i="8"/>
  <c r="IK109" i="8"/>
  <c r="IJ109" i="8"/>
  <c r="II109" i="8"/>
  <c r="IH109" i="8"/>
  <c r="IG109" i="8"/>
  <c r="IF109" i="8"/>
  <c r="IE109" i="8"/>
  <c r="ID109" i="8"/>
  <c r="IC109" i="8"/>
  <c r="IB109" i="8"/>
  <c r="IA109" i="8"/>
  <c r="HZ109" i="8"/>
  <c r="HY109" i="8"/>
  <c r="HX109" i="8"/>
  <c r="HW109" i="8"/>
  <c r="HV109" i="8"/>
  <c r="HU109" i="8"/>
  <c r="HT109" i="8"/>
  <c r="HS109" i="8"/>
  <c r="HR109" i="8"/>
  <c r="HQ109" i="8"/>
  <c r="HP109" i="8"/>
  <c r="HO109" i="8"/>
  <c r="HN109" i="8"/>
  <c r="HM109" i="8"/>
  <c r="HL109" i="8"/>
  <c r="HK109" i="8"/>
  <c r="HJ109" i="8"/>
  <c r="HI109" i="8"/>
  <c r="HH109" i="8"/>
  <c r="HG109" i="8"/>
  <c r="HF109" i="8"/>
  <c r="HE109" i="8"/>
  <c r="HD109" i="8"/>
  <c r="HC109" i="8"/>
  <c r="HB109" i="8"/>
  <c r="HA109" i="8"/>
  <c r="GZ109" i="8"/>
  <c r="GY109" i="8"/>
  <c r="GX109" i="8"/>
  <c r="GW109" i="8"/>
  <c r="GV109" i="8"/>
  <c r="GU109" i="8"/>
  <c r="GT109" i="8"/>
  <c r="GS109" i="8"/>
  <c r="GR109" i="8"/>
  <c r="GQ109" i="8"/>
  <c r="GP109" i="8"/>
  <c r="GO109" i="8"/>
  <c r="GN109" i="8"/>
  <c r="GM109" i="8"/>
  <c r="GL109" i="8"/>
  <c r="GK109" i="8"/>
  <c r="GJ109" i="8"/>
  <c r="GI109" i="8"/>
  <c r="GH109" i="8"/>
  <c r="GG109" i="8"/>
  <c r="GF109" i="8"/>
  <c r="GC109" i="8"/>
  <c r="GB109" i="8"/>
  <c r="GA109" i="8"/>
  <c r="FZ109" i="8"/>
  <c r="FY109" i="8"/>
  <c r="FX109" i="8"/>
  <c r="FW109" i="8"/>
  <c r="FV109" i="8"/>
  <c r="FU109" i="8"/>
  <c r="FT109" i="8"/>
  <c r="FS109" i="8"/>
  <c r="FR109" i="8"/>
  <c r="FQ109" i="8"/>
  <c r="FP109" i="8"/>
  <c r="FO109" i="8"/>
  <c r="FN109" i="8"/>
  <c r="FM109" i="8"/>
  <c r="FL109" i="8"/>
  <c r="FK109" i="8"/>
  <c r="FJ109" i="8"/>
  <c r="FI109" i="8"/>
  <c r="FH109" i="8"/>
  <c r="FG109" i="8"/>
  <c r="FF109" i="8"/>
  <c r="FE109" i="8"/>
  <c r="FD109" i="8"/>
  <c r="FC109" i="8"/>
  <c r="FB109" i="8"/>
  <c r="FA109" i="8"/>
  <c r="EZ109" i="8"/>
  <c r="EY109" i="8"/>
  <c r="EX109" i="8"/>
  <c r="EW109" i="8"/>
  <c r="EV109" i="8"/>
  <c r="EU109" i="8"/>
  <c r="ET109" i="8"/>
  <c r="ES109" i="8"/>
  <c r="EQ109" i="8"/>
  <c r="EP109" i="8"/>
  <c r="EO109" i="8"/>
  <c r="EN109" i="8"/>
  <c r="EM109" i="8"/>
  <c r="EL109" i="8"/>
  <c r="EC109" i="8"/>
  <c r="EB109" i="8"/>
  <c r="EA109" i="8"/>
  <c r="DZ109" i="8"/>
  <c r="DY109" i="8"/>
  <c r="DX109" i="8"/>
  <c r="DE109" i="8"/>
  <c r="DD109" i="8"/>
  <c r="CU109" i="8"/>
  <c r="CT109" i="8"/>
  <c r="CS109" i="8"/>
  <c r="CR109" i="8"/>
  <c r="CQ109" i="8"/>
  <c r="CP109" i="8"/>
  <c r="CO109" i="8"/>
  <c r="CN109" i="8"/>
  <c r="CM109" i="8"/>
  <c r="CL109" i="8"/>
  <c r="CI109" i="8"/>
  <c r="CH109" i="8"/>
  <c r="CG109" i="8"/>
  <c r="CF109" i="8"/>
  <c r="CE109" i="8"/>
  <c r="CD109" i="8"/>
  <c r="CC109" i="8"/>
  <c r="CB109" i="8"/>
  <c r="CA109" i="8"/>
  <c r="BZ109" i="8"/>
  <c r="BY109" i="8"/>
  <c r="BX109" i="8"/>
  <c r="BW109" i="8"/>
  <c r="BV109" i="8"/>
  <c r="BU109" i="8"/>
  <c r="BT109" i="8"/>
  <c r="BS109" i="8"/>
  <c r="BR109" i="8"/>
  <c r="BQ109" i="8"/>
  <c r="BP109" i="8"/>
  <c r="BO109" i="8"/>
  <c r="BN109" i="8"/>
  <c r="BM109" i="8"/>
  <c r="BL109" i="8"/>
  <c r="BK109" i="8"/>
  <c r="BJ109" i="8"/>
  <c r="BI109" i="8"/>
  <c r="BH109" i="8"/>
  <c r="BG109" i="8"/>
  <c r="BF109" i="8"/>
  <c r="BE109" i="8"/>
  <c r="BD109" i="8"/>
  <c r="BC109" i="8"/>
  <c r="BB109" i="8"/>
  <c r="BA109" i="8"/>
  <c r="AZ109" i="8"/>
  <c r="AY109" i="8"/>
  <c r="AX109" i="8"/>
  <c r="AW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O109" i="8"/>
  <c r="N109" i="8"/>
  <c r="M109" i="8"/>
  <c r="L109" i="8"/>
  <c r="J109" i="8"/>
  <c r="I109" i="8"/>
  <c r="H109" i="8"/>
  <c r="G109" i="8"/>
  <c r="NK108" i="8"/>
  <c r="NJ108" i="8"/>
  <c r="KQ108" i="8"/>
  <c r="KP108" i="8"/>
  <c r="KO108" i="8"/>
  <c r="KN108" i="8"/>
  <c r="KM108" i="8"/>
  <c r="KL108" i="8"/>
  <c r="KK108" i="8"/>
  <c r="KJ108" i="8"/>
  <c r="KI108" i="8"/>
  <c r="KH108" i="8"/>
  <c r="KG108" i="8"/>
  <c r="KF108" i="8"/>
  <c r="KE108" i="8"/>
  <c r="KD108" i="8"/>
  <c r="KC108" i="8"/>
  <c r="KB108" i="8"/>
  <c r="KA108" i="8"/>
  <c r="JZ108" i="8"/>
  <c r="JY108" i="8"/>
  <c r="JX108" i="8"/>
  <c r="JW108" i="8"/>
  <c r="JV108" i="8"/>
  <c r="JU108" i="8"/>
  <c r="JT108" i="8"/>
  <c r="JS108" i="8"/>
  <c r="JR108" i="8"/>
  <c r="JQ108" i="8"/>
  <c r="JP108" i="8"/>
  <c r="JO108" i="8"/>
  <c r="JN108" i="8"/>
  <c r="JM108" i="8"/>
  <c r="JL108" i="8"/>
  <c r="JK108" i="8"/>
  <c r="JJ108" i="8"/>
  <c r="JI108" i="8"/>
  <c r="JH108" i="8"/>
  <c r="JG108" i="8"/>
  <c r="JF108" i="8"/>
  <c r="JE108" i="8"/>
  <c r="JD108" i="8"/>
  <c r="JC108" i="8"/>
  <c r="JB108" i="8"/>
  <c r="JA108" i="8"/>
  <c r="IZ108" i="8"/>
  <c r="IY108" i="8"/>
  <c r="IX108" i="8"/>
  <c r="IW108" i="8"/>
  <c r="IV108" i="8"/>
  <c r="IU108" i="8"/>
  <c r="IT108" i="8"/>
  <c r="IS108" i="8"/>
  <c r="IR108" i="8"/>
  <c r="IQ108" i="8"/>
  <c r="IP108" i="8"/>
  <c r="IO108" i="8"/>
  <c r="IN108" i="8"/>
  <c r="IM108" i="8"/>
  <c r="IL108" i="8"/>
  <c r="IK108" i="8"/>
  <c r="IJ108" i="8"/>
  <c r="II108" i="8"/>
  <c r="IH108" i="8"/>
  <c r="IG108" i="8"/>
  <c r="IF108" i="8"/>
  <c r="IE108" i="8"/>
  <c r="ID108" i="8"/>
  <c r="IC108" i="8"/>
  <c r="IB108" i="8"/>
  <c r="IA108" i="8"/>
  <c r="HZ108" i="8"/>
  <c r="HY108" i="8"/>
  <c r="HX108" i="8"/>
  <c r="HW108" i="8"/>
  <c r="HV108" i="8"/>
  <c r="HU108" i="8"/>
  <c r="HT108" i="8"/>
  <c r="HS108" i="8"/>
  <c r="HR108" i="8"/>
  <c r="HQ108" i="8"/>
  <c r="HP108" i="8"/>
  <c r="HO108" i="8"/>
  <c r="HN108" i="8"/>
  <c r="HM108" i="8"/>
  <c r="HL108" i="8"/>
  <c r="HK108" i="8"/>
  <c r="HJ108" i="8"/>
  <c r="HI108" i="8"/>
  <c r="HH108" i="8"/>
  <c r="HG108" i="8"/>
  <c r="HF108" i="8"/>
  <c r="HE108" i="8"/>
  <c r="HD108" i="8"/>
  <c r="HC108" i="8"/>
  <c r="HB108" i="8"/>
  <c r="HA108" i="8"/>
  <c r="GZ108" i="8"/>
  <c r="GY108" i="8"/>
  <c r="GX108" i="8"/>
  <c r="GW108" i="8"/>
  <c r="GV108" i="8"/>
  <c r="GU108" i="8"/>
  <c r="GT108" i="8"/>
  <c r="GS108" i="8"/>
  <c r="GR108" i="8"/>
  <c r="GQ108" i="8"/>
  <c r="GP108" i="8"/>
  <c r="GO108" i="8"/>
  <c r="GN108" i="8"/>
  <c r="GM108" i="8"/>
  <c r="GL108" i="8"/>
  <c r="GK108" i="8"/>
  <c r="GJ108" i="8"/>
  <c r="GI108" i="8"/>
  <c r="GH108" i="8"/>
  <c r="GG108" i="8"/>
  <c r="GF108" i="8"/>
  <c r="GC108" i="8"/>
  <c r="GB108" i="8"/>
  <c r="GA108" i="8"/>
  <c r="FZ108" i="8"/>
  <c r="FY108" i="8"/>
  <c r="FX108" i="8"/>
  <c r="FW108" i="8"/>
  <c r="FV108" i="8"/>
  <c r="FU108" i="8"/>
  <c r="FT108" i="8"/>
  <c r="FS108" i="8"/>
  <c r="FR108" i="8"/>
  <c r="FQ108" i="8"/>
  <c r="FP108" i="8"/>
  <c r="FO108" i="8"/>
  <c r="FN108" i="8"/>
  <c r="FM108" i="8"/>
  <c r="FL108" i="8"/>
  <c r="FK108" i="8"/>
  <c r="FJ108" i="8"/>
  <c r="FI108" i="8"/>
  <c r="FH108" i="8"/>
  <c r="FG108" i="8"/>
  <c r="FF108" i="8"/>
  <c r="FE108" i="8"/>
  <c r="FD108" i="8"/>
  <c r="FC108" i="8"/>
  <c r="FB108" i="8"/>
  <c r="FA108" i="8"/>
  <c r="EZ108" i="8"/>
  <c r="EY108" i="8"/>
  <c r="EX108" i="8"/>
  <c r="EW108" i="8"/>
  <c r="EV108" i="8"/>
  <c r="EU108" i="8"/>
  <c r="ET108" i="8"/>
  <c r="ES108" i="8"/>
  <c r="EQ108" i="8"/>
  <c r="EP108" i="8"/>
  <c r="EO108" i="8"/>
  <c r="EN108" i="8"/>
  <c r="EM108" i="8"/>
  <c r="EL108" i="8"/>
  <c r="EC108" i="8"/>
  <c r="EB108" i="8"/>
  <c r="EA108" i="8"/>
  <c r="DZ108" i="8"/>
  <c r="DY108" i="8"/>
  <c r="DX108" i="8"/>
  <c r="DE108" i="8"/>
  <c r="DD108" i="8"/>
  <c r="CU108" i="8"/>
  <c r="CT108" i="8"/>
  <c r="CS108" i="8"/>
  <c r="CR108" i="8"/>
  <c r="CQ108" i="8"/>
  <c r="CP108" i="8"/>
  <c r="CO108" i="8"/>
  <c r="CN108" i="8"/>
  <c r="CM108" i="8"/>
  <c r="CL108" i="8"/>
  <c r="CI108" i="8"/>
  <c r="CH108" i="8"/>
  <c r="CG108" i="8"/>
  <c r="CF108" i="8"/>
  <c r="CE108" i="8"/>
  <c r="CD108" i="8"/>
  <c r="CC108" i="8"/>
  <c r="CB108" i="8"/>
  <c r="CA108" i="8"/>
  <c r="BZ108" i="8"/>
  <c r="BY108" i="8"/>
  <c r="BX108" i="8"/>
  <c r="BW108" i="8"/>
  <c r="BV108" i="8"/>
  <c r="BU108" i="8"/>
  <c r="BT108" i="8"/>
  <c r="BS108" i="8"/>
  <c r="BR108" i="8"/>
  <c r="BQ108" i="8"/>
  <c r="BP108" i="8"/>
  <c r="BO108" i="8"/>
  <c r="BN108" i="8"/>
  <c r="BM108" i="8"/>
  <c r="BL108" i="8"/>
  <c r="BK108" i="8"/>
  <c r="BJ108" i="8"/>
  <c r="BI108" i="8"/>
  <c r="BH108" i="8"/>
  <c r="BG108" i="8"/>
  <c r="BF108" i="8"/>
  <c r="BE108" i="8"/>
  <c r="BD108" i="8"/>
  <c r="BC108" i="8"/>
  <c r="BB108" i="8"/>
  <c r="BA108" i="8"/>
  <c r="AZ108" i="8"/>
  <c r="AY108" i="8"/>
  <c r="AX108" i="8"/>
  <c r="AW108" i="8"/>
  <c r="AU108" i="8"/>
  <c r="AT108" i="8"/>
  <c r="AS108" i="8"/>
  <c r="AR108" i="8"/>
  <c r="AQ108" i="8"/>
  <c r="AP108" i="8"/>
  <c r="AO108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O108" i="8"/>
  <c r="N108" i="8"/>
  <c r="M108" i="8"/>
  <c r="L108" i="8"/>
  <c r="J108" i="8"/>
  <c r="I108" i="8"/>
  <c r="H108" i="8"/>
  <c r="G108" i="8"/>
  <c r="NK107" i="8"/>
  <c r="NJ107" i="8"/>
  <c r="KQ107" i="8"/>
  <c r="KP107" i="8"/>
  <c r="KO107" i="8"/>
  <c r="KN107" i="8"/>
  <c r="KM107" i="8"/>
  <c r="KL107" i="8"/>
  <c r="KK107" i="8"/>
  <c r="KJ107" i="8"/>
  <c r="KI107" i="8"/>
  <c r="KH107" i="8"/>
  <c r="KG107" i="8"/>
  <c r="KF107" i="8"/>
  <c r="KE107" i="8"/>
  <c r="KD107" i="8"/>
  <c r="KC107" i="8"/>
  <c r="KB107" i="8"/>
  <c r="KA107" i="8"/>
  <c r="JZ107" i="8"/>
  <c r="JY107" i="8"/>
  <c r="JX107" i="8"/>
  <c r="JW107" i="8"/>
  <c r="JV107" i="8"/>
  <c r="JU107" i="8"/>
  <c r="JT107" i="8"/>
  <c r="JS107" i="8"/>
  <c r="JR107" i="8"/>
  <c r="JQ107" i="8"/>
  <c r="JP107" i="8"/>
  <c r="JO107" i="8"/>
  <c r="JN107" i="8"/>
  <c r="JM107" i="8"/>
  <c r="JL107" i="8"/>
  <c r="JK107" i="8"/>
  <c r="JJ107" i="8"/>
  <c r="JI107" i="8"/>
  <c r="JH107" i="8"/>
  <c r="JG107" i="8"/>
  <c r="JF107" i="8"/>
  <c r="JE107" i="8"/>
  <c r="JD107" i="8"/>
  <c r="JC107" i="8"/>
  <c r="JB107" i="8"/>
  <c r="JA107" i="8"/>
  <c r="IZ107" i="8"/>
  <c r="IY107" i="8"/>
  <c r="IX107" i="8"/>
  <c r="IW107" i="8"/>
  <c r="IV107" i="8"/>
  <c r="IU107" i="8"/>
  <c r="IT107" i="8"/>
  <c r="IS107" i="8"/>
  <c r="IR107" i="8"/>
  <c r="IQ107" i="8"/>
  <c r="IP107" i="8"/>
  <c r="IO107" i="8"/>
  <c r="IN107" i="8"/>
  <c r="IM107" i="8"/>
  <c r="IL107" i="8"/>
  <c r="IK107" i="8"/>
  <c r="IJ107" i="8"/>
  <c r="II107" i="8"/>
  <c r="IH107" i="8"/>
  <c r="IG107" i="8"/>
  <c r="IF107" i="8"/>
  <c r="IE107" i="8"/>
  <c r="ID107" i="8"/>
  <c r="IC107" i="8"/>
  <c r="IB107" i="8"/>
  <c r="IA107" i="8"/>
  <c r="HZ107" i="8"/>
  <c r="HY107" i="8"/>
  <c r="HX107" i="8"/>
  <c r="HW107" i="8"/>
  <c r="HV107" i="8"/>
  <c r="HU107" i="8"/>
  <c r="HT107" i="8"/>
  <c r="HS107" i="8"/>
  <c r="HR107" i="8"/>
  <c r="HQ107" i="8"/>
  <c r="HP107" i="8"/>
  <c r="HO107" i="8"/>
  <c r="HN107" i="8"/>
  <c r="HM107" i="8"/>
  <c r="HL107" i="8"/>
  <c r="HK107" i="8"/>
  <c r="HJ107" i="8"/>
  <c r="HI107" i="8"/>
  <c r="HH107" i="8"/>
  <c r="HG107" i="8"/>
  <c r="HF107" i="8"/>
  <c r="HE107" i="8"/>
  <c r="HD107" i="8"/>
  <c r="HC107" i="8"/>
  <c r="HB107" i="8"/>
  <c r="HA107" i="8"/>
  <c r="GZ107" i="8"/>
  <c r="GY107" i="8"/>
  <c r="GX107" i="8"/>
  <c r="GW107" i="8"/>
  <c r="GV107" i="8"/>
  <c r="GU107" i="8"/>
  <c r="GT107" i="8"/>
  <c r="GS107" i="8"/>
  <c r="GR107" i="8"/>
  <c r="GQ107" i="8"/>
  <c r="GP107" i="8"/>
  <c r="GO107" i="8"/>
  <c r="GN107" i="8"/>
  <c r="GM107" i="8"/>
  <c r="GL107" i="8"/>
  <c r="GK107" i="8"/>
  <c r="GJ107" i="8"/>
  <c r="GI107" i="8"/>
  <c r="GH107" i="8"/>
  <c r="GG107" i="8"/>
  <c r="GF107" i="8"/>
  <c r="GC107" i="8"/>
  <c r="GB107" i="8"/>
  <c r="GA107" i="8"/>
  <c r="FZ107" i="8"/>
  <c r="FY107" i="8"/>
  <c r="FX107" i="8"/>
  <c r="FW107" i="8"/>
  <c r="FV107" i="8"/>
  <c r="FU107" i="8"/>
  <c r="FT107" i="8"/>
  <c r="FS107" i="8"/>
  <c r="FR107" i="8"/>
  <c r="FQ107" i="8"/>
  <c r="FP107" i="8"/>
  <c r="FO107" i="8"/>
  <c r="FN107" i="8"/>
  <c r="FM107" i="8"/>
  <c r="FL107" i="8"/>
  <c r="FK107" i="8"/>
  <c r="FJ107" i="8"/>
  <c r="FI107" i="8"/>
  <c r="FH107" i="8"/>
  <c r="FG107" i="8"/>
  <c r="FF107" i="8"/>
  <c r="FE107" i="8"/>
  <c r="FD107" i="8"/>
  <c r="FC107" i="8"/>
  <c r="FB107" i="8"/>
  <c r="FA107" i="8"/>
  <c r="EZ107" i="8"/>
  <c r="EY107" i="8"/>
  <c r="EX107" i="8"/>
  <c r="EW107" i="8"/>
  <c r="EV107" i="8"/>
  <c r="EU107" i="8"/>
  <c r="ET107" i="8"/>
  <c r="ES107" i="8"/>
  <c r="EQ107" i="8"/>
  <c r="EP107" i="8"/>
  <c r="EO107" i="8"/>
  <c r="EN107" i="8"/>
  <c r="EM107" i="8"/>
  <c r="EL107" i="8"/>
  <c r="EC107" i="8"/>
  <c r="EB107" i="8"/>
  <c r="EA107" i="8"/>
  <c r="DZ107" i="8"/>
  <c r="DY107" i="8"/>
  <c r="DX107" i="8"/>
  <c r="DE107" i="8"/>
  <c r="DD107" i="8"/>
  <c r="CU107" i="8"/>
  <c r="CT107" i="8"/>
  <c r="CS107" i="8"/>
  <c r="CR107" i="8"/>
  <c r="CQ107" i="8"/>
  <c r="CP107" i="8"/>
  <c r="CO107" i="8"/>
  <c r="CN107" i="8"/>
  <c r="CM107" i="8"/>
  <c r="CL107" i="8"/>
  <c r="CI107" i="8"/>
  <c r="CH107" i="8"/>
  <c r="CG107" i="8"/>
  <c r="CF107" i="8"/>
  <c r="CE107" i="8"/>
  <c r="CD107" i="8"/>
  <c r="CC107" i="8"/>
  <c r="CB107" i="8"/>
  <c r="CA107" i="8"/>
  <c r="BZ107" i="8"/>
  <c r="BY107" i="8"/>
  <c r="BX107" i="8"/>
  <c r="BW107" i="8"/>
  <c r="BV107" i="8"/>
  <c r="BU107" i="8"/>
  <c r="BT107" i="8"/>
  <c r="BS107" i="8"/>
  <c r="BR107" i="8"/>
  <c r="BQ107" i="8"/>
  <c r="BP107" i="8"/>
  <c r="BO107" i="8"/>
  <c r="BN107" i="8"/>
  <c r="BM107" i="8"/>
  <c r="BL107" i="8"/>
  <c r="BK107" i="8"/>
  <c r="BJ107" i="8"/>
  <c r="BI107" i="8"/>
  <c r="BH107" i="8"/>
  <c r="BG107" i="8"/>
  <c r="BF107" i="8"/>
  <c r="BE107" i="8"/>
  <c r="BD107" i="8"/>
  <c r="BC107" i="8"/>
  <c r="BB107" i="8"/>
  <c r="BA107" i="8"/>
  <c r="AZ107" i="8"/>
  <c r="AY107" i="8"/>
  <c r="AX107" i="8"/>
  <c r="AW107" i="8"/>
  <c r="AV107" i="8"/>
  <c r="AU107" i="8"/>
  <c r="AT107" i="8"/>
  <c r="AS107" i="8"/>
  <c r="AR107" i="8"/>
  <c r="AQ107" i="8"/>
  <c r="AP107" i="8"/>
  <c r="AO107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O107" i="8"/>
  <c r="N107" i="8"/>
  <c r="M107" i="8"/>
  <c r="L107" i="8"/>
  <c r="J107" i="8"/>
  <c r="I107" i="8"/>
  <c r="H107" i="8"/>
  <c r="G107" i="8"/>
  <c r="NK106" i="8"/>
  <c r="NJ106" i="8"/>
  <c r="KQ106" i="8"/>
  <c r="KP106" i="8"/>
  <c r="KO106" i="8"/>
  <c r="KN106" i="8"/>
  <c r="KM106" i="8"/>
  <c r="KL106" i="8"/>
  <c r="KK106" i="8"/>
  <c r="KJ106" i="8"/>
  <c r="KI106" i="8"/>
  <c r="KH106" i="8"/>
  <c r="KG106" i="8"/>
  <c r="KF106" i="8"/>
  <c r="KE106" i="8"/>
  <c r="KD106" i="8"/>
  <c r="KC106" i="8"/>
  <c r="KB106" i="8"/>
  <c r="KA106" i="8"/>
  <c r="JZ106" i="8"/>
  <c r="JY106" i="8"/>
  <c r="JX106" i="8"/>
  <c r="JW106" i="8"/>
  <c r="JV106" i="8"/>
  <c r="JU106" i="8"/>
  <c r="JT106" i="8"/>
  <c r="JS106" i="8"/>
  <c r="JR106" i="8"/>
  <c r="JQ106" i="8"/>
  <c r="JP106" i="8"/>
  <c r="JO106" i="8"/>
  <c r="JN106" i="8"/>
  <c r="JM106" i="8"/>
  <c r="JL106" i="8"/>
  <c r="JK106" i="8"/>
  <c r="JJ106" i="8"/>
  <c r="JI106" i="8"/>
  <c r="JH106" i="8"/>
  <c r="JG106" i="8"/>
  <c r="JF106" i="8"/>
  <c r="JE106" i="8"/>
  <c r="JD106" i="8"/>
  <c r="JC106" i="8"/>
  <c r="JB106" i="8"/>
  <c r="JA106" i="8"/>
  <c r="IZ106" i="8"/>
  <c r="IY106" i="8"/>
  <c r="IX106" i="8"/>
  <c r="IW106" i="8"/>
  <c r="IV106" i="8"/>
  <c r="IU106" i="8"/>
  <c r="IT106" i="8"/>
  <c r="IS106" i="8"/>
  <c r="IR106" i="8"/>
  <c r="IQ106" i="8"/>
  <c r="IP106" i="8"/>
  <c r="IO106" i="8"/>
  <c r="IN106" i="8"/>
  <c r="IM106" i="8"/>
  <c r="IL106" i="8"/>
  <c r="IK106" i="8"/>
  <c r="IJ106" i="8"/>
  <c r="II106" i="8"/>
  <c r="IH106" i="8"/>
  <c r="IG106" i="8"/>
  <c r="IF106" i="8"/>
  <c r="IE106" i="8"/>
  <c r="ID106" i="8"/>
  <c r="IC106" i="8"/>
  <c r="IB106" i="8"/>
  <c r="IA106" i="8"/>
  <c r="HZ106" i="8"/>
  <c r="HY106" i="8"/>
  <c r="HX106" i="8"/>
  <c r="HW106" i="8"/>
  <c r="HV106" i="8"/>
  <c r="HU106" i="8"/>
  <c r="HT106" i="8"/>
  <c r="HS106" i="8"/>
  <c r="HR106" i="8"/>
  <c r="HQ106" i="8"/>
  <c r="HP106" i="8"/>
  <c r="HO106" i="8"/>
  <c r="HN106" i="8"/>
  <c r="HM106" i="8"/>
  <c r="HL106" i="8"/>
  <c r="HK106" i="8"/>
  <c r="HJ106" i="8"/>
  <c r="HI106" i="8"/>
  <c r="HH106" i="8"/>
  <c r="HG106" i="8"/>
  <c r="HF106" i="8"/>
  <c r="HE106" i="8"/>
  <c r="HD106" i="8"/>
  <c r="HC106" i="8"/>
  <c r="HB106" i="8"/>
  <c r="HA106" i="8"/>
  <c r="GZ106" i="8"/>
  <c r="GY106" i="8"/>
  <c r="GX106" i="8"/>
  <c r="GW106" i="8"/>
  <c r="GV106" i="8"/>
  <c r="GU106" i="8"/>
  <c r="GT106" i="8"/>
  <c r="GS106" i="8"/>
  <c r="GR106" i="8"/>
  <c r="GQ106" i="8"/>
  <c r="GP106" i="8"/>
  <c r="GO106" i="8"/>
  <c r="GN106" i="8"/>
  <c r="GM106" i="8"/>
  <c r="GL106" i="8"/>
  <c r="GK106" i="8"/>
  <c r="GJ106" i="8"/>
  <c r="GI106" i="8"/>
  <c r="GH106" i="8"/>
  <c r="GG106" i="8"/>
  <c r="GF106" i="8"/>
  <c r="GC106" i="8"/>
  <c r="GB106" i="8"/>
  <c r="GA106" i="8"/>
  <c r="FZ106" i="8"/>
  <c r="FY106" i="8"/>
  <c r="FX106" i="8"/>
  <c r="FW106" i="8"/>
  <c r="FV106" i="8"/>
  <c r="FU106" i="8"/>
  <c r="FT106" i="8"/>
  <c r="FS106" i="8"/>
  <c r="FR106" i="8"/>
  <c r="FQ106" i="8"/>
  <c r="FP106" i="8"/>
  <c r="FO106" i="8"/>
  <c r="FN106" i="8"/>
  <c r="FM106" i="8"/>
  <c r="FL106" i="8"/>
  <c r="FK106" i="8"/>
  <c r="FJ106" i="8"/>
  <c r="FI106" i="8"/>
  <c r="FH106" i="8"/>
  <c r="FG106" i="8"/>
  <c r="FF106" i="8"/>
  <c r="FE106" i="8"/>
  <c r="FD106" i="8"/>
  <c r="FC106" i="8"/>
  <c r="FB106" i="8"/>
  <c r="FA106" i="8"/>
  <c r="EZ106" i="8"/>
  <c r="EY106" i="8"/>
  <c r="EX106" i="8"/>
  <c r="EW106" i="8"/>
  <c r="EV106" i="8"/>
  <c r="EU106" i="8"/>
  <c r="ET106" i="8"/>
  <c r="ES106" i="8"/>
  <c r="EQ106" i="8"/>
  <c r="EP106" i="8"/>
  <c r="EO106" i="8"/>
  <c r="EN106" i="8"/>
  <c r="EM106" i="8"/>
  <c r="EL106" i="8"/>
  <c r="EC106" i="8"/>
  <c r="EB106" i="8"/>
  <c r="EA106" i="8"/>
  <c r="DZ106" i="8"/>
  <c r="DY106" i="8"/>
  <c r="DX106" i="8"/>
  <c r="DE106" i="8"/>
  <c r="DD106" i="8"/>
  <c r="CU106" i="8"/>
  <c r="CT106" i="8"/>
  <c r="CS106" i="8"/>
  <c r="CR106" i="8"/>
  <c r="CQ106" i="8"/>
  <c r="CP106" i="8"/>
  <c r="CO106" i="8"/>
  <c r="CN106" i="8"/>
  <c r="CM106" i="8"/>
  <c r="CL106" i="8"/>
  <c r="CI106" i="8"/>
  <c r="CH106" i="8"/>
  <c r="CG106" i="8"/>
  <c r="CF106" i="8"/>
  <c r="CE106" i="8"/>
  <c r="CD106" i="8"/>
  <c r="CC106" i="8"/>
  <c r="CB106" i="8"/>
  <c r="CA106" i="8"/>
  <c r="BZ106" i="8"/>
  <c r="BY106" i="8"/>
  <c r="BX106" i="8"/>
  <c r="BW106" i="8"/>
  <c r="BV106" i="8"/>
  <c r="BU106" i="8"/>
  <c r="BT106" i="8"/>
  <c r="BS106" i="8"/>
  <c r="BR106" i="8"/>
  <c r="BQ106" i="8"/>
  <c r="BP106" i="8"/>
  <c r="BO106" i="8"/>
  <c r="BN106" i="8"/>
  <c r="BM106" i="8"/>
  <c r="BL106" i="8"/>
  <c r="BK106" i="8"/>
  <c r="BJ106" i="8"/>
  <c r="BI106" i="8"/>
  <c r="BH106" i="8"/>
  <c r="BG106" i="8"/>
  <c r="BF106" i="8"/>
  <c r="BE106" i="8"/>
  <c r="BD106" i="8"/>
  <c r="BC106" i="8"/>
  <c r="BB106" i="8"/>
  <c r="BA106" i="8"/>
  <c r="AZ106" i="8"/>
  <c r="AY106" i="8"/>
  <c r="AX106" i="8"/>
  <c r="AW106" i="8"/>
  <c r="AU106" i="8"/>
  <c r="AT106" i="8"/>
  <c r="AS106" i="8"/>
  <c r="AR106" i="8"/>
  <c r="AQ106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O106" i="8"/>
  <c r="N106" i="8"/>
  <c r="M106" i="8"/>
  <c r="L106" i="8"/>
  <c r="J106" i="8"/>
  <c r="I106" i="8"/>
  <c r="H106" i="8"/>
  <c r="G106" i="8"/>
  <c r="NK105" i="8"/>
  <c r="NJ105" i="8"/>
  <c r="KQ105" i="8"/>
  <c r="KP105" i="8"/>
  <c r="KO105" i="8"/>
  <c r="KN105" i="8"/>
  <c r="KM105" i="8"/>
  <c r="KL105" i="8"/>
  <c r="KK105" i="8"/>
  <c r="KJ105" i="8"/>
  <c r="KI105" i="8"/>
  <c r="KH105" i="8"/>
  <c r="KG105" i="8"/>
  <c r="KF105" i="8"/>
  <c r="KE105" i="8"/>
  <c r="KD105" i="8"/>
  <c r="KC105" i="8"/>
  <c r="KB105" i="8"/>
  <c r="KA105" i="8"/>
  <c r="JZ105" i="8"/>
  <c r="JY105" i="8"/>
  <c r="JX105" i="8"/>
  <c r="JW105" i="8"/>
  <c r="JV105" i="8"/>
  <c r="JU105" i="8"/>
  <c r="JT105" i="8"/>
  <c r="JS105" i="8"/>
  <c r="JR105" i="8"/>
  <c r="JQ105" i="8"/>
  <c r="JP105" i="8"/>
  <c r="JO105" i="8"/>
  <c r="JN105" i="8"/>
  <c r="JM105" i="8"/>
  <c r="JL105" i="8"/>
  <c r="JK105" i="8"/>
  <c r="JJ105" i="8"/>
  <c r="JI105" i="8"/>
  <c r="JH105" i="8"/>
  <c r="JG105" i="8"/>
  <c r="JF105" i="8"/>
  <c r="JE105" i="8"/>
  <c r="JD105" i="8"/>
  <c r="JC105" i="8"/>
  <c r="JB105" i="8"/>
  <c r="JA105" i="8"/>
  <c r="IZ105" i="8"/>
  <c r="IY105" i="8"/>
  <c r="IX105" i="8"/>
  <c r="IW105" i="8"/>
  <c r="IV105" i="8"/>
  <c r="IU105" i="8"/>
  <c r="IT105" i="8"/>
  <c r="IS105" i="8"/>
  <c r="IR105" i="8"/>
  <c r="IQ105" i="8"/>
  <c r="IP105" i="8"/>
  <c r="IO105" i="8"/>
  <c r="IN105" i="8"/>
  <c r="IM105" i="8"/>
  <c r="IL105" i="8"/>
  <c r="IK105" i="8"/>
  <c r="IJ105" i="8"/>
  <c r="II105" i="8"/>
  <c r="IH105" i="8"/>
  <c r="IG105" i="8"/>
  <c r="IF105" i="8"/>
  <c r="IE105" i="8"/>
  <c r="ID105" i="8"/>
  <c r="IC105" i="8"/>
  <c r="IB105" i="8"/>
  <c r="IA105" i="8"/>
  <c r="HZ105" i="8"/>
  <c r="HY105" i="8"/>
  <c r="HX105" i="8"/>
  <c r="HW105" i="8"/>
  <c r="HV105" i="8"/>
  <c r="HU105" i="8"/>
  <c r="HT105" i="8"/>
  <c r="HS105" i="8"/>
  <c r="HR105" i="8"/>
  <c r="HQ105" i="8"/>
  <c r="HP105" i="8"/>
  <c r="HO105" i="8"/>
  <c r="HN105" i="8"/>
  <c r="HM105" i="8"/>
  <c r="HL105" i="8"/>
  <c r="HK105" i="8"/>
  <c r="HJ105" i="8"/>
  <c r="HI105" i="8"/>
  <c r="HH105" i="8"/>
  <c r="HG105" i="8"/>
  <c r="HF105" i="8"/>
  <c r="HE105" i="8"/>
  <c r="HD105" i="8"/>
  <c r="HC105" i="8"/>
  <c r="HB105" i="8"/>
  <c r="HA105" i="8"/>
  <c r="GZ105" i="8"/>
  <c r="GY105" i="8"/>
  <c r="GX105" i="8"/>
  <c r="GW105" i="8"/>
  <c r="GV105" i="8"/>
  <c r="GU105" i="8"/>
  <c r="GT105" i="8"/>
  <c r="GS105" i="8"/>
  <c r="GR105" i="8"/>
  <c r="GQ105" i="8"/>
  <c r="GP105" i="8"/>
  <c r="GO105" i="8"/>
  <c r="GN105" i="8"/>
  <c r="GM105" i="8"/>
  <c r="GL105" i="8"/>
  <c r="GK105" i="8"/>
  <c r="GJ105" i="8"/>
  <c r="GI105" i="8"/>
  <c r="GH105" i="8"/>
  <c r="GG105" i="8"/>
  <c r="GF105" i="8"/>
  <c r="GC105" i="8"/>
  <c r="GB105" i="8"/>
  <c r="GA105" i="8"/>
  <c r="FZ105" i="8"/>
  <c r="FY105" i="8"/>
  <c r="FX105" i="8"/>
  <c r="FW105" i="8"/>
  <c r="FV105" i="8"/>
  <c r="FU105" i="8"/>
  <c r="FT105" i="8"/>
  <c r="FS105" i="8"/>
  <c r="FR105" i="8"/>
  <c r="FQ105" i="8"/>
  <c r="FP105" i="8"/>
  <c r="FO105" i="8"/>
  <c r="FN105" i="8"/>
  <c r="FM105" i="8"/>
  <c r="FL105" i="8"/>
  <c r="FK105" i="8"/>
  <c r="FJ105" i="8"/>
  <c r="FI105" i="8"/>
  <c r="FH105" i="8"/>
  <c r="FG105" i="8"/>
  <c r="FF105" i="8"/>
  <c r="FE105" i="8"/>
  <c r="FD105" i="8"/>
  <c r="FC105" i="8"/>
  <c r="FB105" i="8"/>
  <c r="FA105" i="8"/>
  <c r="EZ105" i="8"/>
  <c r="EY105" i="8"/>
  <c r="EX105" i="8"/>
  <c r="EW105" i="8"/>
  <c r="EV105" i="8"/>
  <c r="EU105" i="8"/>
  <c r="ET105" i="8"/>
  <c r="ES105" i="8"/>
  <c r="EQ105" i="8"/>
  <c r="EP105" i="8"/>
  <c r="EO105" i="8"/>
  <c r="EN105" i="8"/>
  <c r="EM105" i="8"/>
  <c r="EL105" i="8"/>
  <c r="EC105" i="8"/>
  <c r="EB105" i="8"/>
  <c r="EA105" i="8"/>
  <c r="DZ105" i="8"/>
  <c r="DY105" i="8"/>
  <c r="DX105" i="8"/>
  <c r="DE105" i="8"/>
  <c r="DD105" i="8"/>
  <c r="CU105" i="8"/>
  <c r="CT105" i="8"/>
  <c r="CS105" i="8"/>
  <c r="CR105" i="8"/>
  <c r="CQ105" i="8"/>
  <c r="CP105" i="8"/>
  <c r="CO105" i="8"/>
  <c r="CN105" i="8"/>
  <c r="CM105" i="8"/>
  <c r="CL105" i="8"/>
  <c r="CI105" i="8"/>
  <c r="CH105" i="8"/>
  <c r="CG105" i="8"/>
  <c r="CF105" i="8"/>
  <c r="CE105" i="8"/>
  <c r="CD105" i="8"/>
  <c r="CC105" i="8"/>
  <c r="CB105" i="8"/>
  <c r="CA105" i="8"/>
  <c r="BZ105" i="8"/>
  <c r="BY105" i="8"/>
  <c r="BX105" i="8"/>
  <c r="BW105" i="8"/>
  <c r="BV105" i="8"/>
  <c r="BU105" i="8"/>
  <c r="BT105" i="8"/>
  <c r="BS105" i="8"/>
  <c r="BR105" i="8"/>
  <c r="BQ105" i="8"/>
  <c r="BP105" i="8"/>
  <c r="BO105" i="8"/>
  <c r="BN105" i="8"/>
  <c r="BM105" i="8"/>
  <c r="BL105" i="8"/>
  <c r="BK105" i="8"/>
  <c r="BJ105" i="8"/>
  <c r="BI105" i="8"/>
  <c r="BH105" i="8"/>
  <c r="BG105" i="8"/>
  <c r="BF105" i="8"/>
  <c r="BE105" i="8"/>
  <c r="BD105" i="8"/>
  <c r="BC105" i="8"/>
  <c r="BB105" i="8"/>
  <c r="BA105" i="8"/>
  <c r="AZ105" i="8"/>
  <c r="AY105" i="8"/>
  <c r="AX105" i="8"/>
  <c r="AW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O105" i="8"/>
  <c r="N105" i="8"/>
  <c r="M105" i="8"/>
  <c r="L105" i="8"/>
  <c r="J105" i="8"/>
  <c r="I105" i="8"/>
  <c r="H105" i="8"/>
  <c r="G105" i="8"/>
  <c r="NK104" i="8"/>
  <c r="NJ104" i="8"/>
  <c r="KQ104" i="8"/>
  <c r="KP104" i="8"/>
  <c r="KO104" i="8"/>
  <c r="KN104" i="8"/>
  <c r="KM104" i="8"/>
  <c r="KL104" i="8"/>
  <c r="KK104" i="8"/>
  <c r="KJ104" i="8"/>
  <c r="KI104" i="8"/>
  <c r="KH104" i="8"/>
  <c r="KG104" i="8"/>
  <c r="KF104" i="8"/>
  <c r="KE104" i="8"/>
  <c r="KD104" i="8"/>
  <c r="KC104" i="8"/>
  <c r="KB104" i="8"/>
  <c r="KA104" i="8"/>
  <c r="JZ104" i="8"/>
  <c r="JY104" i="8"/>
  <c r="JX104" i="8"/>
  <c r="JW104" i="8"/>
  <c r="JV104" i="8"/>
  <c r="JU104" i="8"/>
  <c r="JT104" i="8"/>
  <c r="JS104" i="8"/>
  <c r="JR104" i="8"/>
  <c r="JQ104" i="8"/>
  <c r="JP104" i="8"/>
  <c r="JO104" i="8"/>
  <c r="JN104" i="8"/>
  <c r="JM104" i="8"/>
  <c r="JL104" i="8"/>
  <c r="JK104" i="8"/>
  <c r="JJ104" i="8"/>
  <c r="JI104" i="8"/>
  <c r="JH104" i="8"/>
  <c r="JG104" i="8"/>
  <c r="JF104" i="8"/>
  <c r="JE104" i="8"/>
  <c r="JD104" i="8"/>
  <c r="JC104" i="8"/>
  <c r="JB104" i="8"/>
  <c r="JA104" i="8"/>
  <c r="IZ104" i="8"/>
  <c r="IY104" i="8"/>
  <c r="IX104" i="8"/>
  <c r="IW104" i="8"/>
  <c r="IV104" i="8"/>
  <c r="IU104" i="8"/>
  <c r="IT104" i="8"/>
  <c r="IS104" i="8"/>
  <c r="IR104" i="8"/>
  <c r="IQ104" i="8"/>
  <c r="IP104" i="8"/>
  <c r="IO104" i="8"/>
  <c r="IN104" i="8"/>
  <c r="IM104" i="8"/>
  <c r="IL104" i="8"/>
  <c r="IK104" i="8"/>
  <c r="IJ104" i="8"/>
  <c r="II104" i="8"/>
  <c r="IH104" i="8"/>
  <c r="IG104" i="8"/>
  <c r="IF104" i="8"/>
  <c r="IE104" i="8"/>
  <c r="ID104" i="8"/>
  <c r="IC104" i="8"/>
  <c r="IB104" i="8"/>
  <c r="IA104" i="8"/>
  <c r="HZ104" i="8"/>
  <c r="HY104" i="8"/>
  <c r="HX104" i="8"/>
  <c r="HW104" i="8"/>
  <c r="HV104" i="8"/>
  <c r="HU104" i="8"/>
  <c r="HT104" i="8"/>
  <c r="HS104" i="8"/>
  <c r="HR104" i="8"/>
  <c r="HQ104" i="8"/>
  <c r="HP104" i="8"/>
  <c r="HO104" i="8"/>
  <c r="HN104" i="8"/>
  <c r="HM104" i="8"/>
  <c r="HL104" i="8"/>
  <c r="HK104" i="8"/>
  <c r="HJ104" i="8"/>
  <c r="HI104" i="8"/>
  <c r="HH104" i="8"/>
  <c r="HG104" i="8"/>
  <c r="HF104" i="8"/>
  <c r="HE104" i="8"/>
  <c r="HD104" i="8"/>
  <c r="HC104" i="8"/>
  <c r="HB104" i="8"/>
  <c r="HA104" i="8"/>
  <c r="GZ104" i="8"/>
  <c r="GY104" i="8"/>
  <c r="GX104" i="8"/>
  <c r="GW104" i="8"/>
  <c r="GV104" i="8"/>
  <c r="GU104" i="8"/>
  <c r="GT104" i="8"/>
  <c r="GS104" i="8"/>
  <c r="GR104" i="8"/>
  <c r="GQ104" i="8"/>
  <c r="GP104" i="8"/>
  <c r="GO104" i="8"/>
  <c r="GN104" i="8"/>
  <c r="GM104" i="8"/>
  <c r="GL104" i="8"/>
  <c r="GK104" i="8"/>
  <c r="GJ104" i="8"/>
  <c r="GI104" i="8"/>
  <c r="GH104" i="8"/>
  <c r="GG104" i="8"/>
  <c r="GF104" i="8"/>
  <c r="GC104" i="8"/>
  <c r="GB104" i="8"/>
  <c r="GA104" i="8"/>
  <c r="FZ104" i="8"/>
  <c r="FY104" i="8"/>
  <c r="FX104" i="8"/>
  <c r="FW104" i="8"/>
  <c r="FV104" i="8"/>
  <c r="FU104" i="8"/>
  <c r="FT104" i="8"/>
  <c r="FS104" i="8"/>
  <c r="FR104" i="8"/>
  <c r="FQ104" i="8"/>
  <c r="FP104" i="8"/>
  <c r="FO104" i="8"/>
  <c r="FN104" i="8"/>
  <c r="FM104" i="8"/>
  <c r="FL104" i="8"/>
  <c r="FK104" i="8"/>
  <c r="FJ104" i="8"/>
  <c r="FI104" i="8"/>
  <c r="FH104" i="8"/>
  <c r="FG104" i="8"/>
  <c r="FF104" i="8"/>
  <c r="FE104" i="8"/>
  <c r="FD104" i="8"/>
  <c r="FC104" i="8"/>
  <c r="FB104" i="8"/>
  <c r="FA104" i="8"/>
  <c r="EZ104" i="8"/>
  <c r="EY104" i="8"/>
  <c r="EX104" i="8"/>
  <c r="EW104" i="8"/>
  <c r="EV104" i="8"/>
  <c r="EU104" i="8"/>
  <c r="ET104" i="8"/>
  <c r="ES104" i="8"/>
  <c r="EQ104" i="8"/>
  <c r="EP104" i="8"/>
  <c r="EO104" i="8"/>
  <c r="EN104" i="8"/>
  <c r="EM104" i="8"/>
  <c r="EL104" i="8"/>
  <c r="EC104" i="8"/>
  <c r="EB104" i="8"/>
  <c r="EA104" i="8"/>
  <c r="DZ104" i="8"/>
  <c r="DY104" i="8"/>
  <c r="DX104" i="8"/>
  <c r="DE104" i="8"/>
  <c r="DD104" i="8"/>
  <c r="CU104" i="8"/>
  <c r="CT104" i="8"/>
  <c r="CS104" i="8"/>
  <c r="CR104" i="8"/>
  <c r="CQ104" i="8"/>
  <c r="CP104" i="8"/>
  <c r="CO104" i="8"/>
  <c r="CN104" i="8"/>
  <c r="CM104" i="8"/>
  <c r="CL104" i="8"/>
  <c r="CI104" i="8"/>
  <c r="CH104" i="8"/>
  <c r="CG104" i="8"/>
  <c r="CF104" i="8"/>
  <c r="CE104" i="8"/>
  <c r="CD104" i="8"/>
  <c r="CC104" i="8"/>
  <c r="CB104" i="8"/>
  <c r="CA104" i="8"/>
  <c r="BZ104" i="8"/>
  <c r="BY104" i="8"/>
  <c r="BX104" i="8"/>
  <c r="BW104" i="8"/>
  <c r="BV104" i="8"/>
  <c r="BU104" i="8"/>
  <c r="BT104" i="8"/>
  <c r="BS104" i="8"/>
  <c r="BR104" i="8"/>
  <c r="BQ104" i="8"/>
  <c r="BP104" i="8"/>
  <c r="BO104" i="8"/>
  <c r="BN104" i="8"/>
  <c r="BM104" i="8"/>
  <c r="BL104" i="8"/>
  <c r="BK104" i="8"/>
  <c r="BJ104" i="8"/>
  <c r="BI104" i="8"/>
  <c r="BH104" i="8"/>
  <c r="BG104" i="8"/>
  <c r="BF104" i="8"/>
  <c r="BE104" i="8"/>
  <c r="BD104" i="8"/>
  <c r="BC104" i="8"/>
  <c r="BB104" i="8"/>
  <c r="BA104" i="8"/>
  <c r="AZ104" i="8"/>
  <c r="AY104" i="8"/>
  <c r="AX104" i="8"/>
  <c r="AW104" i="8"/>
  <c r="AU104" i="8"/>
  <c r="AT104" i="8"/>
  <c r="AS104" i="8"/>
  <c r="AR104" i="8"/>
  <c r="AQ104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O104" i="8"/>
  <c r="N104" i="8"/>
  <c r="M104" i="8"/>
  <c r="L104" i="8"/>
  <c r="J104" i="8"/>
  <c r="I104" i="8"/>
  <c r="H104" i="8"/>
  <c r="G104" i="8"/>
  <c r="NK103" i="8"/>
  <c r="NJ103" i="8"/>
  <c r="KQ103" i="8"/>
  <c r="KP103" i="8"/>
  <c r="KO103" i="8"/>
  <c r="KN103" i="8"/>
  <c r="KM103" i="8"/>
  <c r="KL103" i="8"/>
  <c r="KK103" i="8"/>
  <c r="KJ103" i="8"/>
  <c r="KI103" i="8"/>
  <c r="KH103" i="8"/>
  <c r="KG103" i="8"/>
  <c r="KF103" i="8"/>
  <c r="KE103" i="8"/>
  <c r="KD103" i="8"/>
  <c r="KC103" i="8"/>
  <c r="KB103" i="8"/>
  <c r="KA103" i="8"/>
  <c r="JZ103" i="8"/>
  <c r="JY103" i="8"/>
  <c r="JX103" i="8"/>
  <c r="JW103" i="8"/>
  <c r="JV103" i="8"/>
  <c r="JU103" i="8"/>
  <c r="JT103" i="8"/>
  <c r="JS103" i="8"/>
  <c r="JR103" i="8"/>
  <c r="JQ103" i="8"/>
  <c r="JP103" i="8"/>
  <c r="JO103" i="8"/>
  <c r="JN103" i="8"/>
  <c r="JM103" i="8"/>
  <c r="JL103" i="8"/>
  <c r="JK103" i="8"/>
  <c r="JJ103" i="8"/>
  <c r="JI103" i="8"/>
  <c r="JH103" i="8"/>
  <c r="JG103" i="8"/>
  <c r="JF103" i="8"/>
  <c r="JE103" i="8"/>
  <c r="JD103" i="8"/>
  <c r="JC103" i="8"/>
  <c r="JB103" i="8"/>
  <c r="JA103" i="8"/>
  <c r="IZ103" i="8"/>
  <c r="IY103" i="8"/>
  <c r="IX103" i="8"/>
  <c r="IW103" i="8"/>
  <c r="IV103" i="8"/>
  <c r="IU103" i="8"/>
  <c r="IT103" i="8"/>
  <c r="IS103" i="8"/>
  <c r="IR103" i="8"/>
  <c r="IQ103" i="8"/>
  <c r="IP103" i="8"/>
  <c r="IO103" i="8"/>
  <c r="IN103" i="8"/>
  <c r="IM103" i="8"/>
  <c r="IL103" i="8"/>
  <c r="IK103" i="8"/>
  <c r="IJ103" i="8"/>
  <c r="II103" i="8"/>
  <c r="IH103" i="8"/>
  <c r="IG103" i="8"/>
  <c r="IF103" i="8"/>
  <c r="IE103" i="8"/>
  <c r="ID103" i="8"/>
  <c r="IC103" i="8"/>
  <c r="IB103" i="8"/>
  <c r="IA103" i="8"/>
  <c r="HZ103" i="8"/>
  <c r="HY103" i="8"/>
  <c r="HX103" i="8"/>
  <c r="HW103" i="8"/>
  <c r="HV103" i="8"/>
  <c r="HU103" i="8"/>
  <c r="HT103" i="8"/>
  <c r="HS103" i="8"/>
  <c r="HR103" i="8"/>
  <c r="HQ103" i="8"/>
  <c r="HP103" i="8"/>
  <c r="HO103" i="8"/>
  <c r="HN103" i="8"/>
  <c r="HM103" i="8"/>
  <c r="HL103" i="8"/>
  <c r="HK103" i="8"/>
  <c r="HJ103" i="8"/>
  <c r="HI103" i="8"/>
  <c r="HH103" i="8"/>
  <c r="HG103" i="8"/>
  <c r="HF103" i="8"/>
  <c r="HE103" i="8"/>
  <c r="HD103" i="8"/>
  <c r="HC103" i="8"/>
  <c r="HB103" i="8"/>
  <c r="HA103" i="8"/>
  <c r="GZ103" i="8"/>
  <c r="GY103" i="8"/>
  <c r="GX103" i="8"/>
  <c r="GW103" i="8"/>
  <c r="GV103" i="8"/>
  <c r="GU103" i="8"/>
  <c r="GT103" i="8"/>
  <c r="GS103" i="8"/>
  <c r="GR103" i="8"/>
  <c r="GQ103" i="8"/>
  <c r="GP103" i="8"/>
  <c r="GO103" i="8"/>
  <c r="GN103" i="8"/>
  <c r="GM103" i="8"/>
  <c r="GL103" i="8"/>
  <c r="GK103" i="8"/>
  <c r="GJ103" i="8"/>
  <c r="GI103" i="8"/>
  <c r="GH103" i="8"/>
  <c r="GG103" i="8"/>
  <c r="GF103" i="8"/>
  <c r="GC103" i="8"/>
  <c r="GB103" i="8"/>
  <c r="GA103" i="8"/>
  <c r="FZ103" i="8"/>
  <c r="FY103" i="8"/>
  <c r="FX103" i="8"/>
  <c r="FW103" i="8"/>
  <c r="FV103" i="8"/>
  <c r="FU103" i="8"/>
  <c r="FT103" i="8"/>
  <c r="FS103" i="8"/>
  <c r="FR103" i="8"/>
  <c r="FQ103" i="8"/>
  <c r="FP103" i="8"/>
  <c r="FO103" i="8"/>
  <c r="FN103" i="8"/>
  <c r="FM103" i="8"/>
  <c r="FL103" i="8"/>
  <c r="FK103" i="8"/>
  <c r="FJ103" i="8"/>
  <c r="FI103" i="8"/>
  <c r="FH103" i="8"/>
  <c r="FG103" i="8"/>
  <c r="FF103" i="8"/>
  <c r="FE103" i="8"/>
  <c r="FD103" i="8"/>
  <c r="FC103" i="8"/>
  <c r="FB103" i="8"/>
  <c r="FA103" i="8"/>
  <c r="EZ103" i="8"/>
  <c r="EY103" i="8"/>
  <c r="EX103" i="8"/>
  <c r="EW103" i="8"/>
  <c r="EV103" i="8"/>
  <c r="EU103" i="8"/>
  <c r="ET103" i="8"/>
  <c r="ES103" i="8"/>
  <c r="EQ103" i="8"/>
  <c r="EP103" i="8"/>
  <c r="EO103" i="8"/>
  <c r="EN103" i="8"/>
  <c r="EM103" i="8"/>
  <c r="EL103" i="8"/>
  <c r="EC103" i="8"/>
  <c r="EB103" i="8"/>
  <c r="EA103" i="8"/>
  <c r="DZ103" i="8"/>
  <c r="DY103" i="8"/>
  <c r="DX103" i="8"/>
  <c r="DE103" i="8"/>
  <c r="DD103" i="8"/>
  <c r="CU103" i="8"/>
  <c r="CT103" i="8"/>
  <c r="CS103" i="8"/>
  <c r="CR103" i="8"/>
  <c r="CQ103" i="8"/>
  <c r="CP103" i="8"/>
  <c r="CO103" i="8"/>
  <c r="CN103" i="8"/>
  <c r="CM103" i="8"/>
  <c r="CL103" i="8"/>
  <c r="CI103" i="8"/>
  <c r="CH103" i="8"/>
  <c r="CG103" i="8"/>
  <c r="CF103" i="8"/>
  <c r="CE103" i="8"/>
  <c r="CD103" i="8"/>
  <c r="CC103" i="8"/>
  <c r="CB103" i="8"/>
  <c r="CA103" i="8"/>
  <c r="BZ103" i="8"/>
  <c r="BY103" i="8"/>
  <c r="BX103" i="8"/>
  <c r="BW103" i="8"/>
  <c r="BV103" i="8"/>
  <c r="BU103" i="8"/>
  <c r="BT103" i="8"/>
  <c r="BS103" i="8"/>
  <c r="BR103" i="8"/>
  <c r="BQ103" i="8"/>
  <c r="BP103" i="8"/>
  <c r="BO103" i="8"/>
  <c r="BN103" i="8"/>
  <c r="BM103" i="8"/>
  <c r="BL103" i="8"/>
  <c r="BK103" i="8"/>
  <c r="BJ103" i="8"/>
  <c r="BI103" i="8"/>
  <c r="BH103" i="8"/>
  <c r="BG103" i="8"/>
  <c r="BF103" i="8"/>
  <c r="BE103" i="8"/>
  <c r="BD103" i="8"/>
  <c r="BC103" i="8"/>
  <c r="BB103" i="8"/>
  <c r="BA103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O103" i="8"/>
  <c r="N103" i="8"/>
  <c r="M103" i="8"/>
  <c r="L103" i="8"/>
  <c r="J103" i="8"/>
  <c r="I103" i="8"/>
  <c r="H103" i="8"/>
  <c r="G103" i="8"/>
  <c r="NK102" i="8"/>
  <c r="NJ102" i="8"/>
  <c r="KQ102" i="8"/>
  <c r="KP102" i="8"/>
  <c r="KO102" i="8"/>
  <c r="KN102" i="8"/>
  <c r="KM102" i="8"/>
  <c r="KL102" i="8"/>
  <c r="KK102" i="8"/>
  <c r="KJ102" i="8"/>
  <c r="KI102" i="8"/>
  <c r="KH102" i="8"/>
  <c r="KG102" i="8"/>
  <c r="KF102" i="8"/>
  <c r="KE102" i="8"/>
  <c r="KD102" i="8"/>
  <c r="KC102" i="8"/>
  <c r="KB102" i="8"/>
  <c r="KA102" i="8"/>
  <c r="JZ102" i="8"/>
  <c r="JY102" i="8"/>
  <c r="JX102" i="8"/>
  <c r="JW102" i="8"/>
  <c r="JV102" i="8"/>
  <c r="JU102" i="8"/>
  <c r="JT102" i="8"/>
  <c r="JS102" i="8"/>
  <c r="JR102" i="8"/>
  <c r="JQ102" i="8"/>
  <c r="JP102" i="8"/>
  <c r="JO102" i="8"/>
  <c r="JN102" i="8"/>
  <c r="JM102" i="8"/>
  <c r="JL102" i="8"/>
  <c r="JK102" i="8"/>
  <c r="JJ102" i="8"/>
  <c r="JI102" i="8"/>
  <c r="JH102" i="8"/>
  <c r="JG102" i="8"/>
  <c r="JF102" i="8"/>
  <c r="JE102" i="8"/>
  <c r="JD102" i="8"/>
  <c r="JC102" i="8"/>
  <c r="JB102" i="8"/>
  <c r="JA102" i="8"/>
  <c r="IZ102" i="8"/>
  <c r="IY102" i="8"/>
  <c r="IX102" i="8"/>
  <c r="IW102" i="8"/>
  <c r="IV102" i="8"/>
  <c r="IU102" i="8"/>
  <c r="IT102" i="8"/>
  <c r="IS102" i="8"/>
  <c r="IR102" i="8"/>
  <c r="IQ102" i="8"/>
  <c r="IP102" i="8"/>
  <c r="IO102" i="8"/>
  <c r="IN102" i="8"/>
  <c r="IM102" i="8"/>
  <c r="IL102" i="8"/>
  <c r="IK102" i="8"/>
  <c r="IJ102" i="8"/>
  <c r="II102" i="8"/>
  <c r="IH102" i="8"/>
  <c r="IG102" i="8"/>
  <c r="IF102" i="8"/>
  <c r="IE102" i="8"/>
  <c r="ID102" i="8"/>
  <c r="IC102" i="8"/>
  <c r="IB102" i="8"/>
  <c r="IA102" i="8"/>
  <c r="HZ102" i="8"/>
  <c r="HY102" i="8"/>
  <c r="HX102" i="8"/>
  <c r="HW102" i="8"/>
  <c r="HV102" i="8"/>
  <c r="HU102" i="8"/>
  <c r="HT102" i="8"/>
  <c r="HS102" i="8"/>
  <c r="HR102" i="8"/>
  <c r="HQ102" i="8"/>
  <c r="HP102" i="8"/>
  <c r="HO102" i="8"/>
  <c r="HN102" i="8"/>
  <c r="HM102" i="8"/>
  <c r="HL102" i="8"/>
  <c r="HK102" i="8"/>
  <c r="HJ102" i="8"/>
  <c r="HI102" i="8"/>
  <c r="HH102" i="8"/>
  <c r="HG102" i="8"/>
  <c r="HF102" i="8"/>
  <c r="HE102" i="8"/>
  <c r="HD102" i="8"/>
  <c r="HC102" i="8"/>
  <c r="HB102" i="8"/>
  <c r="HA102" i="8"/>
  <c r="GZ102" i="8"/>
  <c r="GY102" i="8"/>
  <c r="GX102" i="8"/>
  <c r="GW102" i="8"/>
  <c r="GV102" i="8"/>
  <c r="GU102" i="8"/>
  <c r="GT102" i="8"/>
  <c r="GS102" i="8"/>
  <c r="GR102" i="8"/>
  <c r="GQ102" i="8"/>
  <c r="GP102" i="8"/>
  <c r="GO102" i="8"/>
  <c r="GN102" i="8"/>
  <c r="GM102" i="8"/>
  <c r="GL102" i="8"/>
  <c r="GK102" i="8"/>
  <c r="GJ102" i="8"/>
  <c r="GI102" i="8"/>
  <c r="GH102" i="8"/>
  <c r="GG102" i="8"/>
  <c r="GF102" i="8"/>
  <c r="GC102" i="8"/>
  <c r="GB102" i="8"/>
  <c r="GA102" i="8"/>
  <c r="FZ102" i="8"/>
  <c r="FY102" i="8"/>
  <c r="FX102" i="8"/>
  <c r="FW102" i="8"/>
  <c r="FV102" i="8"/>
  <c r="FU102" i="8"/>
  <c r="FT102" i="8"/>
  <c r="FS102" i="8"/>
  <c r="FR102" i="8"/>
  <c r="FQ102" i="8"/>
  <c r="FP102" i="8"/>
  <c r="FO102" i="8"/>
  <c r="FN102" i="8"/>
  <c r="FM102" i="8"/>
  <c r="FL102" i="8"/>
  <c r="FK102" i="8"/>
  <c r="FJ102" i="8"/>
  <c r="FI102" i="8"/>
  <c r="FH102" i="8"/>
  <c r="FG102" i="8"/>
  <c r="FF102" i="8"/>
  <c r="FE102" i="8"/>
  <c r="FD102" i="8"/>
  <c r="FC102" i="8"/>
  <c r="FB102" i="8"/>
  <c r="FA102" i="8"/>
  <c r="EZ102" i="8"/>
  <c r="EY102" i="8"/>
  <c r="EX102" i="8"/>
  <c r="EW102" i="8"/>
  <c r="EV102" i="8"/>
  <c r="EU102" i="8"/>
  <c r="ET102" i="8"/>
  <c r="ES102" i="8"/>
  <c r="EQ102" i="8"/>
  <c r="EP102" i="8"/>
  <c r="EO102" i="8"/>
  <c r="EN102" i="8"/>
  <c r="EM102" i="8"/>
  <c r="EL102" i="8"/>
  <c r="EC102" i="8"/>
  <c r="EB102" i="8"/>
  <c r="EA102" i="8"/>
  <c r="DZ102" i="8"/>
  <c r="DY102" i="8"/>
  <c r="DX102" i="8"/>
  <c r="DE102" i="8"/>
  <c r="DD102" i="8"/>
  <c r="CU102" i="8"/>
  <c r="CT102" i="8"/>
  <c r="CS102" i="8"/>
  <c r="CR102" i="8"/>
  <c r="CQ102" i="8"/>
  <c r="CP102" i="8"/>
  <c r="CO102" i="8"/>
  <c r="CN102" i="8"/>
  <c r="CM102" i="8"/>
  <c r="CL102" i="8"/>
  <c r="CI102" i="8"/>
  <c r="CH102" i="8"/>
  <c r="CG102" i="8"/>
  <c r="CF102" i="8"/>
  <c r="CE102" i="8"/>
  <c r="CD102" i="8"/>
  <c r="CC102" i="8"/>
  <c r="CB102" i="8"/>
  <c r="CA102" i="8"/>
  <c r="BZ102" i="8"/>
  <c r="BY102" i="8"/>
  <c r="BX102" i="8"/>
  <c r="BW102" i="8"/>
  <c r="BV102" i="8"/>
  <c r="BU102" i="8"/>
  <c r="BT102" i="8"/>
  <c r="BS102" i="8"/>
  <c r="BR102" i="8"/>
  <c r="BQ102" i="8"/>
  <c r="BP102" i="8"/>
  <c r="BO102" i="8"/>
  <c r="BN102" i="8"/>
  <c r="BM102" i="8"/>
  <c r="BL102" i="8"/>
  <c r="BK102" i="8"/>
  <c r="BJ102" i="8"/>
  <c r="BI102" i="8"/>
  <c r="BH102" i="8"/>
  <c r="BG102" i="8"/>
  <c r="BF102" i="8"/>
  <c r="BE102" i="8"/>
  <c r="BD102" i="8"/>
  <c r="BC102" i="8"/>
  <c r="BB102" i="8"/>
  <c r="BA102" i="8"/>
  <c r="AZ102" i="8"/>
  <c r="AY102" i="8"/>
  <c r="AX102" i="8"/>
  <c r="AW102" i="8"/>
  <c r="AU102" i="8"/>
  <c r="AT102" i="8"/>
  <c r="AS102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O102" i="8"/>
  <c r="N102" i="8"/>
  <c r="M102" i="8"/>
  <c r="L102" i="8"/>
  <c r="J102" i="8"/>
  <c r="I102" i="8"/>
  <c r="H102" i="8"/>
  <c r="G102" i="8"/>
  <c r="NK101" i="8"/>
  <c r="NJ101" i="8"/>
  <c r="KQ101" i="8"/>
  <c r="KP101" i="8"/>
  <c r="KO101" i="8"/>
  <c r="KN101" i="8"/>
  <c r="KM101" i="8"/>
  <c r="KL101" i="8"/>
  <c r="KK101" i="8"/>
  <c r="KJ101" i="8"/>
  <c r="KI101" i="8"/>
  <c r="KH101" i="8"/>
  <c r="KG101" i="8"/>
  <c r="KF101" i="8"/>
  <c r="KE101" i="8"/>
  <c r="KD101" i="8"/>
  <c r="KC101" i="8"/>
  <c r="KB101" i="8"/>
  <c r="KA101" i="8"/>
  <c r="JZ101" i="8"/>
  <c r="JY101" i="8"/>
  <c r="JX101" i="8"/>
  <c r="JW101" i="8"/>
  <c r="JV101" i="8"/>
  <c r="JU101" i="8"/>
  <c r="JT101" i="8"/>
  <c r="JS101" i="8"/>
  <c r="JR101" i="8"/>
  <c r="JQ101" i="8"/>
  <c r="JP101" i="8"/>
  <c r="JO101" i="8"/>
  <c r="JN101" i="8"/>
  <c r="JM101" i="8"/>
  <c r="JL101" i="8"/>
  <c r="JK101" i="8"/>
  <c r="JJ101" i="8"/>
  <c r="JI101" i="8"/>
  <c r="JH101" i="8"/>
  <c r="JG101" i="8"/>
  <c r="JF101" i="8"/>
  <c r="JE101" i="8"/>
  <c r="JD101" i="8"/>
  <c r="JC101" i="8"/>
  <c r="JB101" i="8"/>
  <c r="JA101" i="8"/>
  <c r="IZ101" i="8"/>
  <c r="IY101" i="8"/>
  <c r="IX101" i="8"/>
  <c r="IW101" i="8"/>
  <c r="IV101" i="8"/>
  <c r="IU101" i="8"/>
  <c r="IT101" i="8"/>
  <c r="IS101" i="8"/>
  <c r="IR101" i="8"/>
  <c r="IQ101" i="8"/>
  <c r="IP101" i="8"/>
  <c r="IO101" i="8"/>
  <c r="IN101" i="8"/>
  <c r="IM101" i="8"/>
  <c r="IL101" i="8"/>
  <c r="IK101" i="8"/>
  <c r="IJ101" i="8"/>
  <c r="II101" i="8"/>
  <c r="IH101" i="8"/>
  <c r="IG101" i="8"/>
  <c r="IF101" i="8"/>
  <c r="IE101" i="8"/>
  <c r="ID101" i="8"/>
  <c r="IC101" i="8"/>
  <c r="IB101" i="8"/>
  <c r="IA101" i="8"/>
  <c r="HZ101" i="8"/>
  <c r="HY101" i="8"/>
  <c r="HX101" i="8"/>
  <c r="HW101" i="8"/>
  <c r="HV101" i="8"/>
  <c r="HU101" i="8"/>
  <c r="HT101" i="8"/>
  <c r="HS101" i="8"/>
  <c r="HR101" i="8"/>
  <c r="HQ101" i="8"/>
  <c r="HP101" i="8"/>
  <c r="HO101" i="8"/>
  <c r="HN101" i="8"/>
  <c r="HM101" i="8"/>
  <c r="HL101" i="8"/>
  <c r="HK101" i="8"/>
  <c r="HJ101" i="8"/>
  <c r="HI101" i="8"/>
  <c r="HH101" i="8"/>
  <c r="HG101" i="8"/>
  <c r="HF101" i="8"/>
  <c r="HE101" i="8"/>
  <c r="HD101" i="8"/>
  <c r="HC101" i="8"/>
  <c r="HB101" i="8"/>
  <c r="HA101" i="8"/>
  <c r="GZ101" i="8"/>
  <c r="GY101" i="8"/>
  <c r="GX101" i="8"/>
  <c r="GW101" i="8"/>
  <c r="GV101" i="8"/>
  <c r="GU101" i="8"/>
  <c r="GT101" i="8"/>
  <c r="GS101" i="8"/>
  <c r="GR101" i="8"/>
  <c r="GQ101" i="8"/>
  <c r="GP101" i="8"/>
  <c r="GO101" i="8"/>
  <c r="GN101" i="8"/>
  <c r="GM101" i="8"/>
  <c r="GL101" i="8"/>
  <c r="GK101" i="8"/>
  <c r="GJ101" i="8"/>
  <c r="GI101" i="8"/>
  <c r="GH101" i="8"/>
  <c r="GG101" i="8"/>
  <c r="GF101" i="8"/>
  <c r="GC101" i="8"/>
  <c r="GB101" i="8"/>
  <c r="GA101" i="8"/>
  <c r="FZ101" i="8"/>
  <c r="FY101" i="8"/>
  <c r="FX101" i="8"/>
  <c r="FW101" i="8"/>
  <c r="FV101" i="8"/>
  <c r="FU101" i="8"/>
  <c r="FT101" i="8"/>
  <c r="FS101" i="8"/>
  <c r="FR101" i="8"/>
  <c r="FQ101" i="8"/>
  <c r="FP101" i="8"/>
  <c r="FO101" i="8"/>
  <c r="FN101" i="8"/>
  <c r="FM101" i="8"/>
  <c r="FL101" i="8"/>
  <c r="FK101" i="8"/>
  <c r="FJ101" i="8"/>
  <c r="FI101" i="8"/>
  <c r="FH101" i="8"/>
  <c r="FG101" i="8"/>
  <c r="FF101" i="8"/>
  <c r="FE101" i="8"/>
  <c r="FD101" i="8"/>
  <c r="FC101" i="8"/>
  <c r="FB101" i="8"/>
  <c r="FA101" i="8"/>
  <c r="EZ101" i="8"/>
  <c r="EY101" i="8"/>
  <c r="EX101" i="8"/>
  <c r="EW101" i="8"/>
  <c r="EV101" i="8"/>
  <c r="EU101" i="8"/>
  <c r="ET101" i="8"/>
  <c r="ES101" i="8"/>
  <c r="EQ101" i="8"/>
  <c r="EP101" i="8"/>
  <c r="EO101" i="8"/>
  <c r="EN101" i="8"/>
  <c r="EM101" i="8"/>
  <c r="EL101" i="8"/>
  <c r="EC101" i="8"/>
  <c r="EB101" i="8"/>
  <c r="EA101" i="8"/>
  <c r="DZ101" i="8"/>
  <c r="DY101" i="8"/>
  <c r="DX101" i="8"/>
  <c r="DE101" i="8"/>
  <c r="DD101" i="8"/>
  <c r="CU101" i="8"/>
  <c r="CT101" i="8"/>
  <c r="CS101" i="8"/>
  <c r="CR101" i="8"/>
  <c r="CQ101" i="8"/>
  <c r="CP101" i="8"/>
  <c r="CO101" i="8"/>
  <c r="CN101" i="8"/>
  <c r="CM101" i="8"/>
  <c r="CL101" i="8"/>
  <c r="CI101" i="8"/>
  <c r="CH101" i="8"/>
  <c r="CG101" i="8"/>
  <c r="CF101" i="8"/>
  <c r="CE101" i="8"/>
  <c r="CD101" i="8"/>
  <c r="CC101" i="8"/>
  <c r="CB101" i="8"/>
  <c r="CA101" i="8"/>
  <c r="BZ101" i="8"/>
  <c r="BY101" i="8"/>
  <c r="BX101" i="8"/>
  <c r="BW101" i="8"/>
  <c r="BV101" i="8"/>
  <c r="BU101" i="8"/>
  <c r="BT101" i="8"/>
  <c r="BS101" i="8"/>
  <c r="BR101" i="8"/>
  <c r="BQ101" i="8"/>
  <c r="BP101" i="8"/>
  <c r="BO101" i="8"/>
  <c r="BN101" i="8"/>
  <c r="BM101" i="8"/>
  <c r="BL101" i="8"/>
  <c r="BK101" i="8"/>
  <c r="BJ101" i="8"/>
  <c r="BI101" i="8"/>
  <c r="BH101" i="8"/>
  <c r="BG101" i="8"/>
  <c r="BF101" i="8"/>
  <c r="BE101" i="8"/>
  <c r="BD101" i="8"/>
  <c r="BC101" i="8"/>
  <c r="BB101" i="8"/>
  <c r="BA101" i="8"/>
  <c r="AZ101" i="8"/>
  <c r="AY101" i="8"/>
  <c r="AX101" i="8"/>
  <c r="AW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O101" i="8"/>
  <c r="N101" i="8"/>
  <c r="M101" i="8"/>
  <c r="L101" i="8"/>
  <c r="J101" i="8"/>
  <c r="I101" i="8"/>
  <c r="H101" i="8"/>
  <c r="G101" i="8"/>
  <c r="NK100" i="8"/>
  <c r="NJ100" i="8"/>
  <c r="KQ100" i="8"/>
  <c r="KP100" i="8"/>
  <c r="KO100" i="8"/>
  <c r="KN100" i="8"/>
  <c r="KM100" i="8"/>
  <c r="KL100" i="8"/>
  <c r="KK100" i="8"/>
  <c r="KJ100" i="8"/>
  <c r="KI100" i="8"/>
  <c r="KH100" i="8"/>
  <c r="KG100" i="8"/>
  <c r="KF100" i="8"/>
  <c r="KE100" i="8"/>
  <c r="KD100" i="8"/>
  <c r="KC100" i="8"/>
  <c r="KB100" i="8"/>
  <c r="KA100" i="8"/>
  <c r="JZ100" i="8"/>
  <c r="JY100" i="8"/>
  <c r="JX100" i="8"/>
  <c r="JW100" i="8"/>
  <c r="JV100" i="8"/>
  <c r="JU100" i="8"/>
  <c r="JT100" i="8"/>
  <c r="JS100" i="8"/>
  <c r="JR100" i="8"/>
  <c r="JQ100" i="8"/>
  <c r="JP100" i="8"/>
  <c r="JO100" i="8"/>
  <c r="JN100" i="8"/>
  <c r="JM100" i="8"/>
  <c r="JL100" i="8"/>
  <c r="JK100" i="8"/>
  <c r="JJ100" i="8"/>
  <c r="JI100" i="8"/>
  <c r="JH100" i="8"/>
  <c r="JG100" i="8"/>
  <c r="JF100" i="8"/>
  <c r="JE100" i="8"/>
  <c r="JD100" i="8"/>
  <c r="JC100" i="8"/>
  <c r="JB100" i="8"/>
  <c r="JA100" i="8"/>
  <c r="IZ100" i="8"/>
  <c r="IY100" i="8"/>
  <c r="IX100" i="8"/>
  <c r="IW100" i="8"/>
  <c r="IV100" i="8"/>
  <c r="IU100" i="8"/>
  <c r="IT100" i="8"/>
  <c r="IS100" i="8"/>
  <c r="IR100" i="8"/>
  <c r="IQ100" i="8"/>
  <c r="IP100" i="8"/>
  <c r="IO100" i="8"/>
  <c r="IN100" i="8"/>
  <c r="IM100" i="8"/>
  <c r="IL100" i="8"/>
  <c r="IK100" i="8"/>
  <c r="IJ100" i="8"/>
  <c r="II100" i="8"/>
  <c r="IH100" i="8"/>
  <c r="IG100" i="8"/>
  <c r="IF100" i="8"/>
  <c r="IE100" i="8"/>
  <c r="ID100" i="8"/>
  <c r="IC100" i="8"/>
  <c r="IB100" i="8"/>
  <c r="IA100" i="8"/>
  <c r="HZ100" i="8"/>
  <c r="HY100" i="8"/>
  <c r="HX100" i="8"/>
  <c r="HW100" i="8"/>
  <c r="HV100" i="8"/>
  <c r="HU100" i="8"/>
  <c r="HT100" i="8"/>
  <c r="HS100" i="8"/>
  <c r="HR100" i="8"/>
  <c r="HQ100" i="8"/>
  <c r="HP100" i="8"/>
  <c r="HO100" i="8"/>
  <c r="HN100" i="8"/>
  <c r="HM100" i="8"/>
  <c r="HL100" i="8"/>
  <c r="HK100" i="8"/>
  <c r="HJ100" i="8"/>
  <c r="HI100" i="8"/>
  <c r="HH100" i="8"/>
  <c r="HG100" i="8"/>
  <c r="HF100" i="8"/>
  <c r="HE100" i="8"/>
  <c r="HD100" i="8"/>
  <c r="HC100" i="8"/>
  <c r="HB100" i="8"/>
  <c r="HA100" i="8"/>
  <c r="GZ100" i="8"/>
  <c r="GY100" i="8"/>
  <c r="GX100" i="8"/>
  <c r="GW100" i="8"/>
  <c r="GV100" i="8"/>
  <c r="GU100" i="8"/>
  <c r="GT100" i="8"/>
  <c r="GS100" i="8"/>
  <c r="GR100" i="8"/>
  <c r="GQ100" i="8"/>
  <c r="GP100" i="8"/>
  <c r="GO100" i="8"/>
  <c r="GN100" i="8"/>
  <c r="GM100" i="8"/>
  <c r="GL100" i="8"/>
  <c r="GK100" i="8"/>
  <c r="GJ100" i="8"/>
  <c r="GI100" i="8"/>
  <c r="GH100" i="8"/>
  <c r="GG100" i="8"/>
  <c r="GF100" i="8"/>
  <c r="GC100" i="8"/>
  <c r="GB100" i="8"/>
  <c r="GA100" i="8"/>
  <c r="FZ100" i="8"/>
  <c r="FY100" i="8"/>
  <c r="FX100" i="8"/>
  <c r="FW100" i="8"/>
  <c r="FV100" i="8"/>
  <c r="FU100" i="8"/>
  <c r="FT100" i="8"/>
  <c r="FS100" i="8"/>
  <c r="FR100" i="8"/>
  <c r="FQ100" i="8"/>
  <c r="FP100" i="8"/>
  <c r="FO100" i="8"/>
  <c r="FN100" i="8"/>
  <c r="FM100" i="8"/>
  <c r="FL100" i="8"/>
  <c r="FK100" i="8"/>
  <c r="FJ100" i="8"/>
  <c r="FI100" i="8"/>
  <c r="FH100" i="8"/>
  <c r="FG100" i="8"/>
  <c r="FF100" i="8"/>
  <c r="FE100" i="8"/>
  <c r="FD100" i="8"/>
  <c r="FC100" i="8"/>
  <c r="FB100" i="8"/>
  <c r="FA100" i="8"/>
  <c r="EZ100" i="8"/>
  <c r="EY100" i="8"/>
  <c r="EX100" i="8"/>
  <c r="EW100" i="8"/>
  <c r="EV100" i="8"/>
  <c r="EU100" i="8"/>
  <c r="ET100" i="8"/>
  <c r="ES100" i="8"/>
  <c r="EQ100" i="8"/>
  <c r="EP100" i="8"/>
  <c r="EO100" i="8"/>
  <c r="EN100" i="8"/>
  <c r="EM100" i="8"/>
  <c r="EL100" i="8"/>
  <c r="EC100" i="8"/>
  <c r="EB100" i="8"/>
  <c r="EA100" i="8"/>
  <c r="DZ100" i="8"/>
  <c r="DY100" i="8"/>
  <c r="DX100" i="8"/>
  <c r="DE100" i="8"/>
  <c r="DD100" i="8"/>
  <c r="CU100" i="8"/>
  <c r="CT100" i="8"/>
  <c r="CS100" i="8"/>
  <c r="CR100" i="8"/>
  <c r="CQ100" i="8"/>
  <c r="CP100" i="8"/>
  <c r="CO100" i="8"/>
  <c r="CN100" i="8"/>
  <c r="CM100" i="8"/>
  <c r="CL100" i="8"/>
  <c r="CI100" i="8"/>
  <c r="CH100" i="8"/>
  <c r="CG100" i="8"/>
  <c r="CF100" i="8"/>
  <c r="CE100" i="8"/>
  <c r="CD100" i="8"/>
  <c r="CC100" i="8"/>
  <c r="CB100" i="8"/>
  <c r="CA100" i="8"/>
  <c r="BZ100" i="8"/>
  <c r="BY100" i="8"/>
  <c r="BX100" i="8"/>
  <c r="BW100" i="8"/>
  <c r="BV100" i="8"/>
  <c r="BU100" i="8"/>
  <c r="BT100" i="8"/>
  <c r="BS100" i="8"/>
  <c r="BR100" i="8"/>
  <c r="BQ100" i="8"/>
  <c r="BP100" i="8"/>
  <c r="BO100" i="8"/>
  <c r="BN100" i="8"/>
  <c r="BM100" i="8"/>
  <c r="BL100" i="8"/>
  <c r="BK100" i="8"/>
  <c r="BJ100" i="8"/>
  <c r="BI100" i="8"/>
  <c r="BH100" i="8"/>
  <c r="BG100" i="8"/>
  <c r="BF100" i="8"/>
  <c r="BE100" i="8"/>
  <c r="BD100" i="8"/>
  <c r="BC100" i="8"/>
  <c r="BB100" i="8"/>
  <c r="BA100" i="8"/>
  <c r="AZ100" i="8"/>
  <c r="AY100" i="8"/>
  <c r="AX100" i="8"/>
  <c r="AW100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O100" i="8"/>
  <c r="N100" i="8"/>
  <c r="M100" i="8"/>
  <c r="L100" i="8"/>
  <c r="J100" i="8"/>
  <c r="I100" i="8"/>
  <c r="H100" i="8"/>
  <c r="G100" i="8"/>
  <c r="NK98" i="8"/>
  <c r="NJ98" i="8"/>
  <c r="KQ98" i="8"/>
  <c r="KP98" i="8"/>
  <c r="KO98" i="8"/>
  <c r="KN98" i="8"/>
  <c r="KM98" i="8"/>
  <c r="KL98" i="8"/>
  <c r="KK98" i="8"/>
  <c r="KJ98" i="8"/>
  <c r="KI98" i="8"/>
  <c r="KH98" i="8"/>
  <c r="KG98" i="8"/>
  <c r="KF98" i="8"/>
  <c r="KE98" i="8"/>
  <c r="KD98" i="8"/>
  <c r="KC98" i="8"/>
  <c r="KB98" i="8"/>
  <c r="KA98" i="8"/>
  <c r="JZ98" i="8"/>
  <c r="JY98" i="8"/>
  <c r="JX98" i="8"/>
  <c r="JW98" i="8"/>
  <c r="JV98" i="8"/>
  <c r="JU98" i="8"/>
  <c r="JT98" i="8"/>
  <c r="JS98" i="8"/>
  <c r="JR98" i="8"/>
  <c r="JQ98" i="8"/>
  <c r="JP98" i="8"/>
  <c r="JO98" i="8"/>
  <c r="JN98" i="8"/>
  <c r="JM98" i="8"/>
  <c r="JL98" i="8"/>
  <c r="JK98" i="8"/>
  <c r="JJ98" i="8"/>
  <c r="JI98" i="8"/>
  <c r="JH98" i="8"/>
  <c r="JG98" i="8"/>
  <c r="JF98" i="8"/>
  <c r="JE98" i="8"/>
  <c r="JD98" i="8"/>
  <c r="JC98" i="8"/>
  <c r="JB98" i="8"/>
  <c r="JA98" i="8"/>
  <c r="IZ98" i="8"/>
  <c r="IY98" i="8"/>
  <c r="IX98" i="8"/>
  <c r="IW98" i="8"/>
  <c r="IV98" i="8"/>
  <c r="IU98" i="8"/>
  <c r="IT98" i="8"/>
  <c r="IS98" i="8"/>
  <c r="IR98" i="8"/>
  <c r="IQ98" i="8"/>
  <c r="IP98" i="8"/>
  <c r="IO98" i="8"/>
  <c r="IN98" i="8"/>
  <c r="IM98" i="8"/>
  <c r="IL98" i="8"/>
  <c r="IK98" i="8"/>
  <c r="IJ98" i="8"/>
  <c r="II98" i="8"/>
  <c r="IH98" i="8"/>
  <c r="IG98" i="8"/>
  <c r="IF98" i="8"/>
  <c r="IE98" i="8"/>
  <c r="ID98" i="8"/>
  <c r="IC98" i="8"/>
  <c r="IB98" i="8"/>
  <c r="IA98" i="8"/>
  <c r="HZ98" i="8"/>
  <c r="HY98" i="8"/>
  <c r="HX98" i="8"/>
  <c r="HW98" i="8"/>
  <c r="HV98" i="8"/>
  <c r="HU98" i="8"/>
  <c r="HT98" i="8"/>
  <c r="HS98" i="8"/>
  <c r="HR98" i="8"/>
  <c r="HQ98" i="8"/>
  <c r="HP98" i="8"/>
  <c r="HO98" i="8"/>
  <c r="HN98" i="8"/>
  <c r="HM98" i="8"/>
  <c r="HL98" i="8"/>
  <c r="HK98" i="8"/>
  <c r="HJ98" i="8"/>
  <c r="HI98" i="8"/>
  <c r="HH98" i="8"/>
  <c r="HG98" i="8"/>
  <c r="HF98" i="8"/>
  <c r="HE98" i="8"/>
  <c r="HD98" i="8"/>
  <c r="HC98" i="8"/>
  <c r="HB98" i="8"/>
  <c r="HA98" i="8"/>
  <c r="GZ98" i="8"/>
  <c r="GY98" i="8"/>
  <c r="GX98" i="8"/>
  <c r="GW98" i="8"/>
  <c r="GV98" i="8"/>
  <c r="GU98" i="8"/>
  <c r="GT98" i="8"/>
  <c r="GS98" i="8"/>
  <c r="GR98" i="8"/>
  <c r="GQ98" i="8"/>
  <c r="GP98" i="8"/>
  <c r="GO98" i="8"/>
  <c r="GN98" i="8"/>
  <c r="GM98" i="8"/>
  <c r="GL98" i="8"/>
  <c r="GK98" i="8"/>
  <c r="GJ98" i="8"/>
  <c r="GI98" i="8"/>
  <c r="GH98" i="8"/>
  <c r="GG98" i="8"/>
  <c r="GF98" i="8"/>
  <c r="GC98" i="8"/>
  <c r="GB98" i="8"/>
  <c r="GA98" i="8"/>
  <c r="FZ98" i="8"/>
  <c r="FY98" i="8"/>
  <c r="FX98" i="8"/>
  <c r="FW98" i="8"/>
  <c r="FV98" i="8"/>
  <c r="FU98" i="8"/>
  <c r="FT98" i="8"/>
  <c r="FS98" i="8"/>
  <c r="FR98" i="8"/>
  <c r="FQ98" i="8"/>
  <c r="FP98" i="8"/>
  <c r="FO98" i="8"/>
  <c r="FN98" i="8"/>
  <c r="FM98" i="8"/>
  <c r="FL98" i="8"/>
  <c r="FK98" i="8"/>
  <c r="FJ98" i="8"/>
  <c r="FI98" i="8"/>
  <c r="FH98" i="8"/>
  <c r="FG98" i="8"/>
  <c r="FF98" i="8"/>
  <c r="FE98" i="8"/>
  <c r="FD98" i="8"/>
  <c r="FC98" i="8"/>
  <c r="FB98" i="8"/>
  <c r="FA98" i="8"/>
  <c r="EZ98" i="8"/>
  <c r="EY98" i="8"/>
  <c r="EX98" i="8"/>
  <c r="EW98" i="8"/>
  <c r="EV98" i="8"/>
  <c r="EU98" i="8"/>
  <c r="ET98" i="8"/>
  <c r="ES98" i="8"/>
  <c r="EQ98" i="8"/>
  <c r="EP98" i="8"/>
  <c r="EO98" i="8"/>
  <c r="EN98" i="8"/>
  <c r="EM98" i="8"/>
  <c r="EL98" i="8"/>
  <c r="EC98" i="8"/>
  <c r="EB98" i="8"/>
  <c r="EA98" i="8"/>
  <c r="DZ98" i="8"/>
  <c r="DY98" i="8"/>
  <c r="DX98" i="8"/>
  <c r="DE98" i="8"/>
  <c r="DD98" i="8"/>
  <c r="CU98" i="8"/>
  <c r="CT98" i="8"/>
  <c r="CS98" i="8"/>
  <c r="CR98" i="8"/>
  <c r="CQ98" i="8"/>
  <c r="CP98" i="8"/>
  <c r="CO98" i="8"/>
  <c r="CN98" i="8"/>
  <c r="CM98" i="8"/>
  <c r="CL98" i="8"/>
  <c r="CI98" i="8"/>
  <c r="CH98" i="8"/>
  <c r="CG98" i="8"/>
  <c r="CF98" i="8"/>
  <c r="CE98" i="8"/>
  <c r="CD98" i="8"/>
  <c r="CC98" i="8"/>
  <c r="CB98" i="8"/>
  <c r="CA98" i="8"/>
  <c r="BZ98" i="8"/>
  <c r="BY98" i="8"/>
  <c r="BX98" i="8"/>
  <c r="BW98" i="8"/>
  <c r="BV98" i="8"/>
  <c r="BU98" i="8"/>
  <c r="BT98" i="8"/>
  <c r="BS98" i="8"/>
  <c r="BR98" i="8"/>
  <c r="BQ98" i="8"/>
  <c r="BP98" i="8"/>
  <c r="BO98" i="8"/>
  <c r="BN98" i="8"/>
  <c r="BM98" i="8"/>
  <c r="BL98" i="8"/>
  <c r="BK98" i="8"/>
  <c r="BJ98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O98" i="8"/>
  <c r="N98" i="8"/>
  <c r="M98" i="8"/>
  <c r="L98" i="8"/>
  <c r="J98" i="8"/>
  <c r="I98" i="8"/>
  <c r="H98" i="8"/>
  <c r="G98" i="8"/>
  <c r="NK97" i="8"/>
  <c r="NJ97" i="8"/>
  <c r="KQ97" i="8"/>
  <c r="KP97" i="8"/>
  <c r="KO97" i="8"/>
  <c r="KN97" i="8"/>
  <c r="KM97" i="8"/>
  <c r="KL97" i="8"/>
  <c r="KK97" i="8"/>
  <c r="KJ97" i="8"/>
  <c r="KI97" i="8"/>
  <c r="KH97" i="8"/>
  <c r="KG97" i="8"/>
  <c r="KF97" i="8"/>
  <c r="KE97" i="8"/>
  <c r="KD97" i="8"/>
  <c r="KC97" i="8"/>
  <c r="KB97" i="8"/>
  <c r="KA97" i="8"/>
  <c r="JZ97" i="8"/>
  <c r="JY97" i="8"/>
  <c r="JX97" i="8"/>
  <c r="JW97" i="8"/>
  <c r="JV97" i="8"/>
  <c r="JU97" i="8"/>
  <c r="JT97" i="8"/>
  <c r="JS97" i="8"/>
  <c r="JR97" i="8"/>
  <c r="JQ97" i="8"/>
  <c r="JP97" i="8"/>
  <c r="JO97" i="8"/>
  <c r="JN97" i="8"/>
  <c r="JM97" i="8"/>
  <c r="JL97" i="8"/>
  <c r="JK97" i="8"/>
  <c r="JJ97" i="8"/>
  <c r="JI97" i="8"/>
  <c r="JH97" i="8"/>
  <c r="JG97" i="8"/>
  <c r="JF97" i="8"/>
  <c r="JE97" i="8"/>
  <c r="JD97" i="8"/>
  <c r="JC97" i="8"/>
  <c r="JB97" i="8"/>
  <c r="JA97" i="8"/>
  <c r="IZ97" i="8"/>
  <c r="IY97" i="8"/>
  <c r="IX97" i="8"/>
  <c r="IW97" i="8"/>
  <c r="IV97" i="8"/>
  <c r="IU97" i="8"/>
  <c r="IT97" i="8"/>
  <c r="IS97" i="8"/>
  <c r="IR97" i="8"/>
  <c r="IQ97" i="8"/>
  <c r="IP97" i="8"/>
  <c r="IO97" i="8"/>
  <c r="IN97" i="8"/>
  <c r="IM97" i="8"/>
  <c r="IL97" i="8"/>
  <c r="IK97" i="8"/>
  <c r="IJ97" i="8"/>
  <c r="II97" i="8"/>
  <c r="IH97" i="8"/>
  <c r="IG97" i="8"/>
  <c r="IF97" i="8"/>
  <c r="IE97" i="8"/>
  <c r="ID97" i="8"/>
  <c r="IC97" i="8"/>
  <c r="IB97" i="8"/>
  <c r="IA97" i="8"/>
  <c r="HZ97" i="8"/>
  <c r="HY97" i="8"/>
  <c r="HX97" i="8"/>
  <c r="HW97" i="8"/>
  <c r="HV97" i="8"/>
  <c r="HU97" i="8"/>
  <c r="HT97" i="8"/>
  <c r="HS97" i="8"/>
  <c r="HR97" i="8"/>
  <c r="HQ97" i="8"/>
  <c r="HP97" i="8"/>
  <c r="HO97" i="8"/>
  <c r="HN97" i="8"/>
  <c r="HM97" i="8"/>
  <c r="HL97" i="8"/>
  <c r="HK97" i="8"/>
  <c r="HJ97" i="8"/>
  <c r="HI97" i="8"/>
  <c r="HH97" i="8"/>
  <c r="HG97" i="8"/>
  <c r="HF97" i="8"/>
  <c r="HE97" i="8"/>
  <c r="HD97" i="8"/>
  <c r="HC97" i="8"/>
  <c r="HB97" i="8"/>
  <c r="HA97" i="8"/>
  <c r="GZ97" i="8"/>
  <c r="GY97" i="8"/>
  <c r="GX97" i="8"/>
  <c r="GW97" i="8"/>
  <c r="GV97" i="8"/>
  <c r="GU97" i="8"/>
  <c r="GT97" i="8"/>
  <c r="GS97" i="8"/>
  <c r="GR97" i="8"/>
  <c r="GQ97" i="8"/>
  <c r="GP97" i="8"/>
  <c r="GO97" i="8"/>
  <c r="GN97" i="8"/>
  <c r="GM97" i="8"/>
  <c r="GL97" i="8"/>
  <c r="GK97" i="8"/>
  <c r="GJ97" i="8"/>
  <c r="GI97" i="8"/>
  <c r="GH97" i="8"/>
  <c r="GG97" i="8"/>
  <c r="GF97" i="8"/>
  <c r="GD97" i="8"/>
  <c r="GC97" i="8"/>
  <c r="GB97" i="8"/>
  <c r="GA97" i="8"/>
  <c r="FZ97" i="8"/>
  <c r="FY97" i="8"/>
  <c r="FX97" i="8"/>
  <c r="FW97" i="8"/>
  <c r="FV97" i="8"/>
  <c r="FU97" i="8"/>
  <c r="FT97" i="8"/>
  <c r="FS97" i="8"/>
  <c r="FR97" i="8"/>
  <c r="FQ97" i="8"/>
  <c r="FP97" i="8"/>
  <c r="FO97" i="8"/>
  <c r="FN97" i="8"/>
  <c r="FM97" i="8"/>
  <c r="FL97" i="8"/>
  <c r="FK97" i="8"/>
  <c r="FJ97" i="8"/>
  <c r="FI97" i="8"/>
  <c r="FH97" i="8"/>
  <c r="FG97" i="8"/>
  <c r="FF97" i="8"/>
  <c r="FE97" i="8"/>
  <c r="FD97" i="8"/>
  <c r="FC97" i="8"/>
  <c r="FB97" i="8"/>
  <c r="FA97" i="8"/>
  <c r="EZ97" i="8"/>
  <c r="EY97" i="8"/>
  <c r="EX97" i="8"/>
  <c r="EW97" i="8"/>
  <c r="EV97" i="8"/>
  <c r="EU97" i="8"/>
  <c r="ET97" i="8"/>
  <c r="ES97" i="8"/>
  <c r="EQ97" i="8"/>
  <c r="EP97" i="8"/>
  <c r="EO97" i="8"/>
  <c r="EN97" i="8"/>
  <c r="EM97" i="8"/>
  <c r="EL97" i="8"/>
  <c r="EC97" i="8"/>
  <c r="EB97" i="8"/>
  <c r="EA97" i="8"/>
  <c r="DZ97" i="8"/>
  <c r="DY97" i="8"/>
  <c r="DX97" i="8"/>
  <c r="DE97" i="8"/>
  <c r="DD97" i="8"/>
  <c r="CU97" i="8"/>
  <c r="CT97" i="8"/>
  <c r="CS97" i="8"/>
  <c r="CR97" i="8"/>
  <c r="CQ97" i="8"/>
  <c r="CP97" i="8"/>
  <c r="CO97" i="8"/>
  <c r="CN97" i="8"/>
  <c r="CM97" i="8"/>
  <c r="CL97" i="8"/>
  <c r="CI97" i="8"/>
  <c r="CH97" i="8"/>
  <c r="CG97" i="8"/>
  <c r="CF97" i="8"/>
  <c r="CE97" i="8"/>
  <c r="CD97" i="8"/>
  <c r="CC97" i="8"/>
  <c r="CB97" i="8"/>
  <c r="CA97" i="8"/>
  <c r="BZ97" i="8"/>
  <c r="BY97" i="8"/>
  <c r="BX97" i="8"/>
  <c r="BW97" i="8"/>
  <c r="BV97" i="8"/>
  <c r="BU97" i="8"/>
  <c r="BT97" i="8"/>
  <c r="BS97" i="8"/>
  <c r="BR97" i="8"/>
  <c r="BQ97" i="8"/>
  <c r="BP97" i="8"/>
  <c r="BO97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O97" i="8"/>
  <c r="N97" i="8"/>
  <c r="M97" i="8"/>
  <c r="L97" i="8"/>
  <c r="J97" i="8"/>
  <c r="I97" i="8"/>
  <c r="H97" i="8"/>
  <c r="G97" i="8"/>
  <c r="NK96" i="8"/>
  <c r="NJ96" i="8"/>
  <c r="KQ96" i="8"/>
  <c r="KP96" i="8"/>
  <c r="KO96" i="8"/>
  <c r="KN96" i="8"/>
  <c r="KM96" i="8"/>
  <c r="KL96" i="8"/>
  <c r="KK96" i="8"/>
  <c r="KJ96" i="8"/>
  <c r="KI96" i="8"/>
  <c r="KH96" i="8"/>
  <c r="KG96" i="8"/>
  <c r="KF96" i="8"/>
  <c r="KE96" i="8"/>
  <c r="KD96" i="8"/>
  <c r="KC96" i="8"/>
  <c r="KB96" i="8"/>
  <c r="KA96" i="8"/>
  <c r="JZ96" i="8"/>
  <c r="JY96" i="8"/>
  <c r="JX96" i="8"/>
  <c r="JW96" i="8"/>
  <c r="JV96" i="8"/>
  <c r="JU96" i="8"/>
  <c r="JT96" i="8"/>
  <c r="JS96" i="8"/>
  <c r="JR96" i="8"/>
  <c r="JQ96" i="8"/>
  <c r="JP96" i="8"/>
  <c r="JO96" i="8"/>
  <c r="JN96" i="8"/>
  <c r="JM96" i="8"/>
  <c r="JL96" i="8"/>
  <c r="JK96" i="8"/>
  <c r="JJ96" i="8"/>
  <c r="JI96" i="8"/>
  <c r="JH96" i="8"/>
  <c r="JG96" i="8"/>
  <c r="JF96" i="8"/>
  <c r="JE96" i="8"/>
  <c r="JD96" i="8"/>
  <c r="JC96" i="8"/>
  <c r="JB96" i="8"/>
  <c r="JA96" i="8"/>
  <c r="IZ96" i="8"/>
  <c r="IY96" i="8"/>
  <c r="IX96" i="8"/>
  <c r="IW96" i="8"/>
  <c r="IV96" i="8"/>
  <c r="IU96" i="8"/>
  <c r="IT96" i="8"/>
  <c r="IS96" i="8"/>
  <c r="IR96" i="8"/>
  <c r="IQ96" i="8"/>
  <c r="IP96" i="8"/>
  <c r="IO96" i="8"/>
  <c r="IN96" i="8"/>
  <c r="IM96" i="8"/>
  <c r="IL96" i="8"/>
  <c r="IK96" i="8"/>
  <c r="IJ96" i="8"/>
  <c r="II96" i="8"/>
  <c r="IH96" i="8"/>
  <c r="IG96" i="8"/>
  <c r="IF96" i="8"/>
  <c r="IE96" i="8"/>
  <c r="ID96" i="8"/>
  <c r="IC96" i="8"/>
  <c r="IB96" i="8"/>
  <c r="IA96" i="8"/>
  <c r="HZ96" i="8"/>
  <c r="HY96" i="8"/>
  <c r="HX96" i="8"/>
  <c r="HW96" i="8"/>
  <c r="HV96" i="8"/>
  <c r="HU96" i="8"/>
  <c r="HT96" i="8"/>
  <c r="HS96" i="8"/>
  <c r="HR96" i="8"/>
  <c r="HQ96" i="8"/>
  <c r="HP96" i="8"/>
  <c r="HO96" i="8"/>
  <c r="HN96" i="8"/>
  <c r="HM96" i="8"/>
  <c r="HL96" i="8"/>
  <c r="HK96" i="8"/>
  <c r="HJ96" i="8"/>
  <c r="HI96" i="8"/>
  <c r="HH96" i="8"/>
  <c r="HG96" i="8"/>
  <c r="HF96" i="8"/>
  <c r="HE96" i="8"/>
  <c r="HD96" i="8"/>
  <c r="HC96" i="8"/>
  <c r="HB96" i="8"/>
  <c r="HA96" i="8"/>
  <c r="GZ96" i="8"/>
  <c r="GY96" i="8"/>
  <c r="GX96" i="8"/>
  <c r="GW96" i="8"/>
  <c r="GV96" i="8"/>
  <c r="GU96" i="8"/>
  <c r="GT96" i="8"/>
  <c r="GS96" i="8"/>
  <c r="GR96" i="8"/>
  <c r="GQ96" i="8"/>
  <c r="GP96" i="8"/>
  <c r="GO96" i="8"/>
  <c r="GN96" i="8"/>
  <c r="GM96" i="8"/>
  <c r="GL96" i="8"/>
  <c r="GK96" i="8"/>
  <c r="GJ96" i="8"/>
  <c r="GI96" i="8"/>
  <c r="GH96" i="8"/>
  <c r="GG96" i="8"/>
  <c r="GF96" i="8"/>
  <c r="GD96" i="8"/>
  <c r="GC96" i="8"/>
  <c r="GB96" i="8"/>
  <c r="GA96" i="8"/>
  <c r="FZ96" i="8"/>
  <c r="FY96" i="8"/>
  <c r="FX96" i="8"/>
  <c r="FW96" i="8"/>
  <c r="FV96" i="8"/>
  <c r="FU96" i="8"/>
  <c r="FT96" i="8"/>
  <c r="FS96" i="8"/>
  <c r="FR96" i="8"/>
  <c r="FQ96" i="8"/>
  <c r="FP96" i="8"/>
  <c r="FO96" i="8"/>
  <c r="FN96" i="8"/>
  <c r="FM96" i="8"/>
  <c r="FL96" i="8"/>
  <c r="FK96" i="8"/>
  <c r="FJ96" i="8"/>
  <c r="FI96" i="8"/>
  <c r="FH96" i="8"/>
  <c r="FG96" i="8"/>
  <c r="FF96" i="8"/>
  <c r="FE96" i="8"/>
  <c r="FD96" i="8"/>
  <c r="FC96" i="8"/>
  <c r="FB96" i="8"/>
  <c r="FA96" i="8"/>
  <c r="EZ96" i="8"/>
  <c r="EY96" i="8"/>
  <c r="EX96" i="8"/>
  <c r="EW96" i="8"/>
  <c r="EV96" i="8"/>
  <c r="EU96" i="8"/>
  <c r="ET96" i="8"/>
  <c r="ES96" i="8"/>
  <c r="EQ96" i="8"/>
  <c r="EP96" i="8"/>
  <c r="EO96" i="8"/>
  <c r="EN96" i="8"/>
  <c r="EM96" i="8"/>
  <c r="EL96" i="8"/>
  <c r="EC96" i="8"/>
  <c r="EB96" i="8"/>
  <c r="EA96" i="8"/>
  <c r="DZ96" i="8"/>
  <c r="DY96" i="8"/>
  <c r="DX96" i="8"/>
  <c r="DE96" i="8"/>
  <c r="DD96" i="8"/>
  <c r="CU96" i="8"/>
  <c r="CT96" i="8"/>
  <c r="CS96" i="8"/>
  <c r="CR96" i="8"/>
  <c r="CQ96" i="8"/>
  <c r="CP96" i="8"/>
  <c r="CO96" i="8"/>
  <c r="CN96" i="8"/>
  <c r="CM96" i="8"/>
  <c r="CL96" i="8"/>
  <c r="CI96" i="8"/>
  <c r="CH96" i="8"/>
  <c r="CG96" i="8"/>
  <c r="CF96" i="8"/>
  <c r="CE96" i="8"/>
  <c r="CD96" i="8"/>
  <c r="CC96" i="8"/>
  <c r="CB96" i="8"/>
  <c r="CA96" i="8"/>
  <c r="BZ96" i="8"/>
  <c r="BY96" i="8"/>
  <c r="BX96" i="8"/>
  <c r="BW96" i="8"/>
  <c r="BV96" i="8"/>
  <c r="BU96" i="8"/>
  <c r="BT96" i="8"/>
  <c r="BS96" i="8"/>
  <c r="BR96" i="8"/>
  <c r="BQ96" i="8"/>
  <c r="BP96" i="8"/>
  <c r="BO96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O96" i="8"/>
  <c r="N96" i="8"/>
  <c r="M96" i="8"/>
  <c r="L96" i="8"/>
  <c r="J96" i="8"/>
  <c r="I96" i="8"/>
  <c r="H96" i="8"/>
  <c r="G96" i="8"/>
  <c r="NK95" i="8"/>
  <c r="NJ95" i="8"/>
  <c r="KQ95" i="8"/>
  <c r="KP95" i="8"/>
  <c r="KO95" i="8"/>
  <c r="KN95" i="8"/>
  <c r="KM95" i="8"/>
  <c r="KL95" i="8"/>
  <c r="KK95" i="8"/>
  <c r="KJ95" i="8"/>
  <c r="KI95" i="8"/>
  <c r="KH95" i="8"/>
  <c r="KG95" i="8"/>
  <c r="KF95" i="8"/>
  <c r="KE95" i="8"/>
  <c r="KD95" i="8"/>
  <c r="KC95" i="8"/>
  <c r="KB95" i="8"/>
  <c r="KA95" i="8"/>
  <c r="JZ95" i="8"/>
  <c r="JY95" i="8"/>
  <c r="JX95" i="8"/>
  <c r="JW95" i="8"/>
  <c r="JV95" i="8"/>
  <c r="JU95" i="8"/>
  <c r="JT95" i="8"/>
  <c r="JS95" i="8"/>
  <c r="JR95" i="8"/>
  <c r="JQ95" i="8"/>
  <c r="JP95" i="8"/>
  <c r="JO95" i="8"/>
  <c r="JN95" i="8"/>
  <c r="JM95" i="8"/>
  <c r="JL95" i="8"/>
  <c r="JK95" i="8"/>
  <c r="JJ95" i="8"/>
  <c r="JI95" i="8"/>
  <c r="JH95" i="8"/>
  <c r="JG95" i="8"/>
  <c r="JF95" i="8"/>
  <c r="JE95" i="8"/>
  <c r="JD95" i="8"/>
  <c r="JC95" i="8"/>
  <c r="JB95" i="8"/>
  <c r="JA95" i="8"/>
  <c r="IZ95" i="8"/>
  <c r="IY95" i="8"/>
  <c r="IX95" i="8"/>
  <c r="IW95" i="8"/>
  <c r="IV95" i="8"/>
  <c r="IU95" i="8"/>
  <c r="IT95" i="8"/>
  <c r="IS95" i="8"/>
  <c r="IR95" i="8"/>
  <c r="IQ95" i="8"/>
  <c r="IP95" i="8"/>
  <c r="IO95" i="8"/>
  <c r="IN95" i="8"/>
  <c r="IM95" i="8"/>
  <c r="IL95" i="8"/>
  <c r="IK95" i="8"/>
  <c r="IJ95" i="8"/>
  <c r="II95" i="8"/>
  <c r="IH95" i="8"/>
  <c r="IG95" i="8"/>
  <c r="IF95" i="8"/>
  <c r="IE95" i="8"/>
  <c r="ID95" i="8"/>
  <c r="IC95" i="8"/>
  <c r="IB95" i="8"/>
  <c r="IA95" i="8"/>
  <c r="HZ95" i="8"/>
  <c r="HY95" i="8"/>
  <c r="HX95" i="8"/>
  <c r="HW95" i="8"/>
  <c r="HV95" i="8"/>
  <c r="HU95" i="8"/>
  <c r="HT95" i="8"/>
  <c r="HS95" i="8"/>
  <c r="HR95" i="8"/>
  <c r="HQ95" i="8"/>
  <c r="HP95" i="8"/>
  <c r="HO95" i="8"/>
  <c r="HN95" i="8"/>
  <c r="HM95" i="8"/>
  <c r="HL95" i="8"/>
  <c r="HK95" i="8"/>
  <c r="HJ95" i="8"/>
  <c r="HI95" i="8"/>
  <c r="HH95" i="8"/>
  <c r="HG95" i="8"/>
  <c r="HF95" i="8"/>
  <c r="HE95" i="8"/>
  <c r="HD95" i="8"/>
  <c r="HC95" i="8"/>
  <c r="HB95" i="8"/>
  <c r="HA95" i="8"/>
  <c r="GZ95" i="8"/>
  <c r="GY95" i="8"/>
  <c r="GX95" i="8"/>
  <c r="GW95" i="8"/>
  <c r="GV95" i="8"/>
  <c r="GU95" i="8"/>
  <c r="GT95" i="8"/>
  <c r="GS95" i="8"/>
  <c r="GR95" i="8"/>
  <c r="GQ95" i="8"/>
  <c r="GP95" i="8"/>
  <c r="GO95" i="8"/>
  <c r="GN95" i="8"/>
  <c r="GM95" i="8"/>
  <c r="GL95" i="8"/>
  <c r="GK95" i="8"/>
  <c r="GJ95" i="8"/>
  <c r="GI95" i="8"/>
  <c r="GH95" i="8"/>
  <c r="GG95" i="8"/>
  <c r="GF95" i="8"/>
  <c r="GD95" i="8"/>
  <c r="GC95" i="8"/>
  <c r="GB95" i="8"/>
  <c r="GA95" i="8"/>
  <c r="FZ95" i="8"/>
  <c r="FY95" i="8"/>
  <c r="FX95" i="8"/>
  <c r="FW95" i="8"/>
  <c r="FV95" i="8"/>
  <c r="FU95" i="8"/>
  <c r="FT95" i="8"/>
  <c r="FS95" i="8"/>
  <c r="FR95" i="8"/>
  <c r="FQ95" i="8"/>
  <c r="FP95" i="8"/>
  <c r="FO95" i="8"/>
  <c r="FN95" i="8"/>
  <c r="FM95" i="8"/>
  <c r="FL95" i="8"/>
  <c r="FK95" i="8"/>
  <c r="FJ95" i="8"/>
  <c r="FI95" i="8"/>
  <c r="FH95" i="8"/>
  <c r="FG95" i="8"/>
  <c r="FF95" i="8"/>
  <c r="FE95" i="8"/>
  <c r="FD95" i="8"/>
  <c r="FC95" i="8"/>
  <c r="FB95" i="8"/>
  <c r="FA95" i="8"/>
  <c r="EZ95" i="8"/>
  <c r="EY95" i="8"/>
  <c r="EX95" i="8"/>
  <c r="EW95" i="8"/>
  <c r="EV95" i="8"/>
  <c r="EU95" i="8"/>
  <c r="ET95" i="8"/>
  <c r="ES95" i="8"/>
  <c r="EQ95" i="8"/>
  <c r="EP95" i="8"/>
  <c r="EO95" i="8"/>
  <c r="EN95" i="8"/>
  <c r="EM95" i="8"/>
  <c r="EL95" i="8"/>
  <c r="EC95" i="8"/>
  <c r="EB95" i="8"/>
  <c r="EA95" i="8"/>
  <c r="DZ95" i="8"/>
  <c r="DY95" i="8"/>
  <c r="DX95" i="8"/>
  <c r="DE95" i="8"/>
  <c r="DD95" i="8"/>
  <c r="CU95" i="8"/>
  <c r="CT95" i="8"/>
  <c r="CS95" i="8"/>
  <c r="CR95" i="8"/>
  <c r="CQ95" i="8"/>
  <c r="CP95" i="8"/>
  <c r="CO95" i="8"/>
  <c r="CN95" i="8"/>
  <c r="CM95" i="8"/>
  <c r="CL95" i="8"/>
  <c r="CI95" i="8"/>
  <c r="CH95" i="8"/>
  <c r="CG95" i="8"/>
  <c r="CF95" i="8"/>
  <c r="CE95" i="8"/>
  <c r="CD95" i="8"/>
  <c r="CC95" i="8"/>
  <c r="CB95" i="8"/>
  <c r="CA95" i="8"/>
  <c r="BZ95" i="8"/>
  <c r="BY95" i="8"/>
  <c r="BX95" i="8"/>
  <c r="BW95" i="8"/>
  <c r="BV95" i="8"/>
  <c r="BU95" i="8"/>
  <c r="BT95" i="8"/>
  <c r="BS95" i="8"/>
  <c r="BR95" i="8"/>
  <c r="BQ95" i="8"/>
  <c r="BP95" i="8"/>
  <c r="BO95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O95" i="8"/>
  <c r="N95" i="8"/>
  <c r="M95" i="8"/>
  <c r="L95" i="8"/>
  <c r="K95" i="8"/>
  <c r="I95" i="8"/>
  <c r="H95" i="8"/>
  <c r="G95" i="8"/>
  <c r="NK94" i="8"/>
  <c r="NJ94" i="8"/>
  <c r="KQ94" i="8"/>
  <c r="KP94" i="8"/>
  <c r="KO94" i="8"/>
  <c r="KN94" i="8"/>
  <c r="KM94" i="8"/>
  <c r="KL94" i="8"/>
  <c r="KK94" i="8"/>
  <c r="KJ94" i="8"/>
  <c r="KI94" i="8"/>
  <c r="KH94" i="8"/>
  <c r="KG94" i="8"/>
  <c r="KF94" i="8"/>
  <c r="KE94" i="8"/>
  <c r="KD94" i="8"/>
  <c r="KC94" i="8"/>
  <c r="KB94" i="8"/>
  <c r="KA94" i="8"/>
  <c r="JZ94" i="8"/>
  <c r="JY94" i="8"/>
  <c r="JX94" i="8"/>
  <c r="JW94" i="8"/>
  <c r="JV94" i="8"/>
  <c r="JU94" i="8"/>
  <c r="JT94" i="8"/>
  <c r="JS94" i="8"/>
  <c r="JR94" i="8"/>
  <c r="JQ94" i="8"/>
  <c r="JP94" i="8"/>
  <c r="JO94" i="8"/>
  <c r="JN94" i="8"/>
  <c r="JM94" i="8"/>
  <c r="JL94" i="8"/>
  <c r="JK94" i="8"/>
  <c r="JJ94" i="8"/>
  <c r="JI94" i="8"/>
  <c r="JH94" i="8"/>
  <c r="JG94" i="8"/>
  <c r="JF94" i="8"/>
  <c r="JE94" i="8"/>
  <c r="JD94" i="8"/>
  <c r="JC94" i="8"/>
  <c r="JB94" i="8"/>
  <c r="JA94" i="8"/>
  <c r="IZ94" i="8"/>
  <c r="IY94" i="8"/>
  <c r="IX94" i="8"/>
  <c r="IW94" i="8"/>
  <c r="IV94" i="8"/>
  <c r="IU94" i="8"/>
  <c r="IT94" i="8"/>
  <c r="IS94" i="8"/>
  <c r="IR94" i="8"/>
  <c r="IQ94" i="8"/>
  <c r="IP94" i="8"/>
  <c r="IO94" i="8"/>
  <c r="IN94" i="8"/>
  <c r="IM94" i="8"/>
  <c r="IL94" i="8"/>
  <c r="IK94" i="8"/>
  <c r="IJ94" i="8"/>
  <c r="II94" i="8"/>
  <c r="IH94" i="8"/>
  <c r="IG94" i="8"/>
  <c r="IF94" i="8"/>
  <c r="IE94" i="8"/>
  <c r="ID94" i="8"/>
  <c r="IC94" i="8"/>
  <c r="IB94" i="8"/>
  <c r="IA94" i="8"/>
  <c r="HZ94" i="8"/>
  <c r="HY94" i="8"/>
  <c r="HX94" i="8"/>
  <c r="HW94" i="8"/>
  <c r="HV94" i="8"/>
  <c r="HU94" i="8"/>
  <c r="HT94" i="8"/>
  <c r="HS94" i="8"/>
  <c r="HR94" i="8"/>
  <c r="HQ94" i="8"/>
  <c r="HP94" i="8"/>
  <c r="HO94" i="8"/>
  <c r="HN94" i="8"/>
  <c r="HM94" i="8"/>
  <c r="HL94" i="8"/>
  <c r="HK94" i="8"/>
  <c r="HJ94" i="8"/>
  <c r="HI94" i="8"/>
  <c r="HH94" i="8"/>
  <c r="HG94" i="8"/>
  <c r="HF94" i="8"/>
  <c r="HE94" i="8"/>
  <c r="HD94" i="8"/>
  <c r="HC94" i="8"/>
  <c r="HB94" i="8"/>
  <c r="HA94" i="8"/>
  <c r="GZ94" i="8"/>
  <c r="GY94" i="8"/>
  <c r="GX94" i="8"/>
  <c r="GW94" i="8"/>
  <c r="GV94" i="8"/>
  <c r="GU94" i="8"/>
  <c r="GT94" i="8"/>
  <c r="GS94" i="8"/>
  <c r="GR94" i="8"/>
  <c r="GQ94" i="8"/>
  <c r="GP94" i="8"/>
  <c r="GO94" i="8"/>
  <c r="GN94" i="8"/>
  <c r="GM94" i="8"/>
  <c r="GL94" i="8"/>
  <c r="GK94" i="8"/>
  <c r="GJ94" i="8"/>
  <c r="GI94" i="8"/>
  <c r="GH94" i="8"/>
  <c r="GG94" i="8"/>
  <c r="GF94" i="8"/>
  <c r="GD94" i="8"/>
  <c r="GC94" i="8"/>
  <c r="GB94" i="8"/>
  <c r="GA94" i="8"/>
  <c r="FZ94" i="8"/>
  <c r="FY94" i="8"/>
  <c r="FX94" i="8"/>
  <c r="FW94" i="8"/>
  <c r="FV94" i="8"/>
  <c r="FU94" i="8"/>
  <c r="FT94" i="8"/>
  <c r="FS94" i="8"/>
  <c r="FR94" i="8"/>
  <c r="FQ94" i="8"/>
  <c r="FP94" i="8"/>
  <c r="FO94" i="8"/>
  <c r="FN94" i="8"/>
  <c r="FM94" i="8"/>
  <c r="FL94" i="8"/>
  <c r="FK94" i="8"/>
  <c r="FJ94" i="8"/>
  <c r="FI94" i="8"/>
  <c r="FH94" i="8"/>
  <c r="FG94" i="8"/>
  <c r="FF94" i="8"/>
  <c r="FE94" i="8"/>
  <c r="FD94" i="8"/>
  <c r="FC94" i="8"/>
  <c r="FB94" i="8"/>
  <c r="FA94" i="8"/>
  <c r="EZ94" i="8"/>
  <c r="EY94" i="8"/>
  <c r="EX94" i="8"/>
  <c r="EW94" i="8"/>
  <c r="EV94" i="8"/>
  <c r="EU94" i="8"/>
  <c r="ET94" i="8"/>
  <c r="ES94" i="8"/>
  <c r="EQ94" i="8"/>
  <c r="EP94" i="8"/>
  <c r="EO94" i="8"/>
  <c r="EN94" i="8"/>
  <c r="EM94" i="8"/>
  <c r="EL94" i="8"/>
  <c r="EC94" i="8"/>
  <c r="EB94" i="8"/>
  <c r="EA94" i="8"/>
  <c r="DZ94" i="8"/>
  <c r="DY94" i="8"/>
  <c r="DX94" i="8"/>
  <c r="DE94" i="8"/>
  <c r="DD94" i="8"/>
  <c r="CU94" i="8"/>
  <c r="CT94" i="8"/>
  <c r="CS94" i="8"/>
  <c r="CR94" i="8"/>
  <c r="CQ94" i="8"/>
  <c r="CP94" i="8"/>
  <c r="CO94" i="8"/>
  <c r="CN94" i="8"/>
  <c r="CM94" i="8"/>
  <c r="CL94" i="8"/>
  <c r="CI94" i="8"/>
  <c r="CH94" i="8"/>
  <c r="CG94" i="8"/>
  <c r="CF94" i="8"/>
  <c r="CE94" i="8"/>
  <c r="CD94" i="8"/>
  <c r="CC94" i="8"/>
  <c r="CB94" i="8"/>
  <c r="CA94" i="8"/>
  <c r="BZ94" i="8"/>
  <c r="BY94" i="8"/>
  <c r="BX94" i="8"/>
  <c r="BW94" i="8"/>
  <c r="BV94" i="8"/>
  <c r="BU94" i="8"/>
  <c r="BT94" i="8"/>
  <c r="BS94" i="8"/>
  <c r="BR94" i="8"/>
  <c r="BQ94" i="8"/>
  <c r="BP94" i="8"/>
  <c r="BO94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O94" i="8"/>
  <c r="N94" i="8"/>
  <c r="M94" i="8"/>
  <c r="L94" i="8"/>
  <c r="J94" i="8"/>
  <c r="I94" i="8"/>
  <c r="H94" i="8"/>
  <c r="G94" i="8"/>
  <c r="NK93" i="8"/>
  <c r="NJ93" i="8"/>
  <c r="KQ93" i="8"/>
  <c r="KP93" i="8"/>
  <c r="KO93" i="8"/>
  <c r="KN93" i="8"/>
  <c r="KM93" i="8"/>
  <c r="KL93" i="8"/>
  <c r="KK93" i="8"/>
  <c r="KJ93" i="8"/>
  <c r="KI93" i="8"/>
  <c r="KH93" i="8"/>
  <c r="KG93" i="8"/>
  <c r="KF93" i="8"/>
  <c r="KE93" i="8"/>
  <c r="KD93" i="8"/>
  <c r="KC93" i="8"/>
  <c r="KB93" i="8"/>
  <c r="KA93" i="8"/>
  <c r="JZ93" i="8"/>
  <c r="JY93" i="8"/>
  <c r="JX93" i="8"/>
  <c r="JW93" i="8"/>
  <c r="JV93" i="8"/>
  <c r="JU93" i="8"/>
  <c r="JT93" i="8"/>
  <c r="JS93" i="8"/>
  <c r="JR93" i="8"/>
  <c r="JQ93" i="8"/>
  <c r="JP93" i="8"/>
  <c r="JO93" i="8"/>
  <c r="JN93" i="8"/>
  <c r="JM93" i="8"/>
  <c r="JL93" i="8"/>
  <c r="JK93" i="8"/>
  <c r="JJ93" i="8"/>
  <c r="JI93" i="8"/>
  <c r="JH93" i="8"/>
  <c r="JG93" i="8"/>
  <c r="JF93" i="8"/>
  <c r="JE93" i="8"/>
  <c r="JD93" i="8"/>
  <c r="JC93" i="8"/>
  <c r="JB93" i="8"/>
  <c r="JA93" i="8"/>
  <c r="IZ93" i="8"/>
  <c r="IY93" i="8"/>
  <c r="IX93" i="8"/>
  <c r="IW93" i="8"/>
  <c r="IV93" i="8"/>
  <c r="IU93" i="8"/>
  <c r="IT93" i="8"/>
  <c r="IS93" i="8"/>
  <c r="IR93" i="8"/>
  <c r="IQ93" i="8"/>
  <c r="IP93" i="8"/>
  <c r="IO93" i="8"/>
  <c r="IN93" i="8"/>
  <c r="IM93" i="8"/>
  <c r="IL93" i="8"/>
  <c r="IK93" i="8"/>
  <c r="IJ93" i="8"/>
  <c r="II93" i="8"/>
  <c r="IH93" i="8"/>
  <c r="IG93" i="8"/>
  <c r="IF93" i="8"/>
  <c r="IE93" i="8"/>
  <c r="ID93" i="8"/>
  <c r="IC93" i="8"/>
  <c r="IB93" i="8"/>
  <c r="IA93" i="8"/>
  <c r="HZ93" i="8"/>
  <c r="HY93" i="8"/>
  <c r="HX93" i="8"/>
  <c r="HW93" i="8"/>
  <c r="HV93" i="8"/>
  <c r="HU93" i="8"/>
  <c r="HT93" i="8"/>
  <c r="HS93" i="8"/>
  <c r="HR93" i="8"/>
  <c r="HQ93" i="8"/>
  <c r="HP93" i="8"/>
  <c r="HO93" i="8"/>
  <c r="HN93" i="8"/>
  <c r="HM93" i="8"/>
  <c r="HL93" i="8"/>
  <c r="HK93" i="8"/>
  <c r="HJ93" i="8"/>
  <c r="HI93" i="8"/>
  <c r="HH93" i="8"/>
  <c r="HG93" i="8"/>
  <c r="HF93" i="8"/>
  <c r="HE93" i="8"/>
  <c r="HD93" i="8"/>
  <c r="HC93" i="8"/>
  <c r="HB93" i="8"/>
  <c r="HA93" i="8"/>
  <c r="GZ93" i="8"/>
  <c r="GY93" i="8"/>
  <c r="GX93" i="8"/>
  <c r="GW93" i="8"/>
  <c r="GV93" i="8"/>
  <c r="GU93" i="8"/>
  <c r="GT93" i="8"/>
  <c r="GS93" i="8"/>
  <c r="GR93" i="8"/>
  <c r="GQ93" i="8"/>
  <c r="GP93" i="8"/>
  <c r="GO93" i="8"/>
  <c r="GN93" i="8"/>
  <c r="GM93" i="8"/>
  <c r="GL93" i="8"/>
  <c r="GK93" i="8"/>
  <c r="GJ93" i="8"/>
  <c r="GI93" i="8"/>
  <c r="GH93" i="8"/>
  <c r="GG93" i="8"/>
  <c r="GF93" i="8"/>
  <c r="GD93" i="8"/>
  <c r="GC93" i="8"/>
  <c r="GB93" i="8"/>
  <c r="GA93" i="8"/>
  <c r="FZ93" i="8"/>
  <c r="FY93" i="8"/>
  <c r="FX93" i="8"/>
  <c r="FW93" i="8"/>
  <c r="FV93" i="8"/>
  <c r="FU93" i="8"/>
  <c r="FT93" i="8"/>
  <c r="FS93" i="8"/>
  <c r="FR93" i="8"/>
  <c r="FQ93" i="8"/>
  <c r="FP93" i="8"/>
  <c r="FO93" i="8"/>
  <c r="FN93" i="8"/>
  <c r="FM93" i="8"/>
  <c r="FL93" i="8"/>
  <c r="FK93" i="8"/>
  <c r="FJ93" i="8"/>
  <c r="FI93" i="8"/>
  <c r="FH93" i="8"/>
  <c r="FG93" i="8"/>
  <c r="FF93" i="8"/>
  <c r="FE93" i="8"/>
  <c r="FD93" i="8"/>
  <c r="FC93" i="8"/>
  <c r="FB93" i="8"/>
  <c r="FA93" i="8"/>
  <c r="EZ93" i="8"/>
  <c r="EY93" i="8"/>
  <c r="EX93" i="8"/>
  <c r="EW93" i="8"/>
  <c r="EV93" i="8"/>
  <c r="EU93" i="8"/>
  <c r="ET93" i="8"/>
  <c r="ES93" i="8"/>
  <c r="EQ93" i="8"/>
  <c r="EP93" i="8"/>
  <c r="EO93" i="8"/>
  <c r="EN93" i="8"/>
  <c r="EM93" i="8"/>
  <c r="EL93" i="8"/>
  <c r="EC93" i="8"/>
  <c r="EB93" i="8"/>
  <c r="EA93" i="8"/>
  <c r="DZ93" i="8"/>
  <c r="DY93" i="8"/>
  <c r="DX93" i="8"/>
  <c r="DE93" i="8"/>
  <c r="DD93" i="8"/>
  <c r="CU93" i="8"/>
  <c r="CT93" i="8"/>
  <c r="CS93" i="8"/>
  <c r="CR93" i="8"/>
  <c r="CQ93" i="8"/>
  <c r="CP93" i="8"/>
  <c r="CO93" i="8"/>
  <c r="CN93" i="8"/>
  <c r="CM93" i="8"/>
  <c r="CL93" i="8"/>
  <c r="CI93" i="8"/>
  <c r="CH93" i="8"/>
  <c r="CG93" i="8"/>
  <c r="CF93" i="8"/>
  <c r="CE93" i="8"/>
  <c r="CD93" i="8"/>
  <c r="CC93" i="8"/>
  <c r="CB93" i="8"/>
  <c r="CA93" i="8"/>
  <c r="BZ93" i="8"/>
  <c r="BY93" i="8"/>
  <c r="BX93" i="8"/>
  <c r="BW93" i="8"/>
  <c r="BV93" i="8"/>
  <c r="BU93" i="8"/>
  <c r="BT93" i="8"/>
  <c r="BS93" i="8"/>
  <c r="BR93" i="8"/>
  <c r="BQ93" i="8"/>
  <c r="BP93" i="8"/>
  <c r="BO93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O93" i="8"/>
  <c r="N93" i="8"/>
  <c r="M93" i="8"/>
  <c r="L93" i="8"/>
  <c r="J93" i="8"/>
  <c r="I93" i="8"/>
  <c r="H93" i="8"/>
  <c r="G93" i="8"/>
  <c r="NK92" i="8"/>
  <c r="NJ92" i="8"/>
  <c r="KQ92" i="8"/>
  <c r="KP92" i="8"/>
  <c r="KO92" i="8"/>
  <c r="KN92" i="8"/>
  <c r="KM92" i="8"/>
  <c r="KL92" i="8"/>
  <c r="KK92" i="8"/>
  <c r="KJ92" i="8"/>
  <c r="KI92" i="8"/>
  <c r="KH92" i="8"/>
  <c r="KG92" i="8"/>
  <c r="KF92" i="8"/>
  <c r="KE92" i="8"/>
  <c r="KD92" i="8"/>
  <c r="KC92" i="8"/>
  <c r="KB92" i="8"/>
  <c r="KA92" i="8"/>
  <c r="JZ92" i="8"/>
  <c r="JY92" i="8"/>
  <c r="JX92" i="8"/>
  <c r="JW92" i="8"/>
  <c r="JV92" i="8"/>
  <c r="JU92" i="8"/>
  <c r="JT92" i="8"/>
  <c r="JS92" i="8"/>
  <c r="JR92" i="8"/>
  <c r="JQ92" i="8"/>
  <c r="JP92" i="8"/>
  <c r="JO92" i="8"/>
  <c r="JN92" i="8"/>
  <c r="JM92" i="8"/>
  <c r="JL92" i="8"/>
  <c r="JK92" i="8"/>
  <c r="JJ92" i="8"/>
  <c r="JI92" i="8"/>
  <c r="JH92" i="8"/>
  <c r="JG92" i="8"/>
  <c r="JF92" i="8"/>
  <c r="JE92" i="8"/>
  <c r="JD92" i="8"/>
  <c r="JC92" i="8"/>
  <c r="JB92" i="8"/>
  <c r="JA92" i="8"/>
  <c r="IZ92" i="8"/>
  <c r="IY92" i="8"/>
  <c r="IX92" i="8"/>
  <c r="IW92" i="8"/>
  <c r="IV92" i="8"/>
  <c r="IU92" i="8"/>
  <c r="IT92" i="8"/>
  <c r="IS92" i="8"/>
  <c r="IR92" i="8"/>
  <c r="IQ92" i="8"/>
  <c r="IP92" i="8"/>
  <c r="IO92" i="8"/>
  <c r="IN92" i="8"/>
  <c r="IM92" i="8"/>
  <c r="IL92" i="8"/>
  <c r="IK92" i="8"/>
  <c r="IJ92" i="8"/>
  <c r="II92" i="8"/>
  <c r="IH92" i="8"/>
  <c r="IG92" i="8"/>
  <c r="IF92" i="8"/>
  <c r="IE92" i="8"/>
  <c r="ID92" i="8"/>
  <c r="IC92" i="8"/>
  <c r="IB92" i="8"/>
  <c r="IA92" i="8"/>
  <c r="HZ92" i="8"/>
  <c r="HY92" i="8"/>
  <c r="HX92" i="8"/>
  <c r="HW92" i="8"/>
  <c r="HV92" i="8"/>
  <c r="HU92" i="8"/>
  <c r="HT92" i="8"/>
  <c r="HS92" i="8"/>
  <c r="HR92" i="8"/>
  <c r="HQ92" i="8"/>
  <c r="HP92" i="8"/>
  <c r="HO92" i="8"/>
  <c r="HN92" i="8"/>
  <c r="HM92" i="8"/>
  <c r="HL92" i="8"/>
  <c r="HK92" i="8"/>
  <c r="HJ92" i="8"/>
  <c r="HI92" i="8"/>
  <c r="HH92" i="8"/>
  <c r="HG92" i="8"/>
  <c r="HF92" i="8"/>
  <c r="HE92" i="8"/>
  <c r="HD92" i="8"/>
  <c r="HC92" i="8"/>
  <c r="HB92" i="8"/>
  <c r="HA92" i="8"/>
  <c r="GZ92" i="8"/>
  <c r="GY92" i="8"/>
  <c r="GX92" i="8"/>
  <c r="GW92" i="8"/>
  <c r="GV92" i="8"/>
  <c r="GU92" i="8"/>
  <c r="GT92" i="8"/>
  <c r="GS92" i="8"/>
  <c r="GR92" i="8"/>
  <c r="GQ92" i="8"/>
  <c r="GP92" i="8"/>
  <c r="GO92" i="8"/>
  <c r="GN92" i="8"/>
  <c r="GM92" i="8"/>
  <c r="GL92" i="8"/>
  <c r="GK92" i="8"/>
  <c r="GJ92" i="8"/>
  <c r="GI92" i="8"/>
  <c r="GH92" i="8"/>
  <c r="GG92" i="8"/>
  <c r="GF92" i="8"/>
  <c r="GD92" i="8"/>
  <c r="GC92" i="8"/>
  <c r="GB92" i="8"/>
  <c r="GA92" i="8"/>
  <c r="FZ92" i="8"/>
  <c r="FY92" i="8"/>
  <c r="FX92" i="8"/>
  <c r="FW92" i="8"/>
  <c r="FV92" i="8"/>
  <c r="FU92" i="8"/>
  <c r="FT92" i="8"/>
  <c r="FS92" i="8"/>
  <c r="FR92" i="8"/>
  <c r="FQ92" i="8"/>
  <c r="FP92" i="8"/>
  <c r="FO92" i="8"/>
  <c r="FN92" i="8"/>
  <c r="FM92" i="8"/>
  <c r="FL92" i="8"/>
  <c r="FK92" i="8"/>
  <c r="FJ92" i="8"/>
  <c r="FI92" i="8"/>
  <c r="FH92" i="8"/>
  <c r="FG92" i="8"/>
  <c r="FF92" i="8"/>
  <c r="FE92" i="8"/>
  <c r="FD92" i="8"/>
  <c r="FC92" i="8"/>
  <c r="FB92" i="8"/>
  <c r="FA92" i="8"/>
  <c r="EZ92" i="8"/>
  <c r="EY92" i="8"/>
  <c r="EX92" i="8"/>
  <c r="EW92" i="8"/>
  <c r="EV92" i="8"/>
  <c r="EU92" i="8"/>
  <c r="ET92" i="8"/>
  <c r="ES92" i="8"/>
  <c r="EQ92" i="8"/>
  <c r="EP92" i="8"/>
  <c r="EO92" i="8"/>
  <c r="EN92" i="8"/>
  <c r="EM92" i="8"/>
  <c r="EL92" i="8"/>
  <c r="EC92" i="8"/>
  <c r="EB92" i="8"/>
  <c r="EA92" i="8"/>
  <c r="DZ92" i="8"/>
  <c r="DY92" i="8"/>
  <c r="DX92" i="8"/>
  <c r="DE92" i="8"/>
  <c r="DD92" i="8"/>
  <c r="CU92" i="8"/>
  <c r="CT92" i="8"/>
  <c r="CS92" i="8"/>
  <c r="CR92" i="8"/>
  <c r="CQ92" i="8"/>
  <c r="CP92" i="8"/>
  <c r="CO92" i="8"/>
  <c r="CN92" i="8"/>
  <c r="CM92" i="8"/>
  <c r="CL92" i="8"/>
  <c r="CI92" i="8"/>
  <c r="CH92" i="8"/>
  <c r="CG92" i="8"/>
  <c r="CF92" i="8"/>
  <c r="CE92" i="8"/>
  <c r="CD92" i="8"/>
  <c r="CC92" i="8"/>
  <c r="CB92" i="8"/>
  <c r="CA92" i="8"/>
  <c r="BZ92" i="8"/>
  <c r="BY92" i="8"/>
  <c r="BX92" i="8"/>
  <c r="BW92" i="8"/>
  <c r="BV92" i="8"/>
  <c r="BU92" i="8"/>
  <c r="BT92" i="8"/>
  <c r="BS92" i="8"/>
  <c r="BR92" i="8"/>
  <c r="BQ92" i="8"/>
  <c r="BP92" i="8"/>
  <c r="BO92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O92" i="8"/>
  <c r="N92" i="8"/>
  <c r="M92" i="8"/>
  <c r="L92" i="8"/>
  <c r="J92" i="8"/>
  <c r="I92" i="8"/>
  <c r="H92" i="8"/>
  <c r="G92" i="8"/>
  <c r="NK91" i="8"/>
  <c r="NJ91" i="8"/>
  <c r="KQ91" i="8"/>
  <c r="KP91" i="8"/>
  <c r="KO91" i="8"/>
  <c r="KN91" i="8"/>
  <c r="KM91" i="8"/>
  <c r="KL91" i="8"/>
  <c r="KK91" i="8"/>
  <c r="KJ91" i="8"/>
  <c r="KI91" i="8"/>
  <c r="KH91" i="8"/>
  <c r="KG91" i="8"/>
  <c r="KF91" i="8"/>
  <c r="KE91" i="8"/>
  <c r="KD91" i="8"/>
  <c r="KC91" i="8"/>
  <c r="KB91" i="8"/>
  <c r="KA91" i="8"/>
  <c r="JZ91" i="8"/>
  <c r="JY91" i="8"/>
  <c r="JX91" i="8"/>
  <c r="JW91" i="8"/>
  <c r="JV91" i="8"/>
  <c r="JU91" i="8"/>
  <c r="JT91" i="8"/>
  <c r="JS91" i="8"/>
  <c r="JR91" i="8"/>
  <c r="JQ91" i="8"/>
  <c r="JP91" i="8"/>
  <c r="JO91" i="8"/>
  <c r="JN91" i="8"/>
  <c r="JM91" i="8"/>
  <c r="JL91" i="8"/>
  <c r="JK91" i="8"/>
  <c r="JJ91" i="8"/>
  <c r="JI91" i="8"/>
  <c r="JH91" i="8"/>
  <c r="JG91" i="8"/>
  <c r="JF91" i="8"/>
  <c r="JE91" i="8"/>
  <c r="JD91" i="8"/>
  <c r="JC91" i="8"/>
  <c r="JB91" i="8"/>
  <c r="JA91" i="8"/>
  <c r="IZ91" i="8"/>
  <c r="IY91" i="8"/>
  <c r="IX91" i="8"/>
  <c r="IW91" i="8"/>
  <c r="IV91" i="8"/>
  <c r="IU91" i="8"/>
  <c r="IT91" i="8"/>
  <c r="IS91" i="8"/>
  <c r="IR91" i="8"/>
  <c r="IQ91" i="8"/>
  <c r="IP91" i="8"/>
  <c r="IO91" i="8"/>
  <c r="IN91" i="8"/>
  <c r="IM91" i="8"/>
  <c r="IL91" i="8"/>
  <c r="IK91" i="8"/>
  <c r="IJ91" i="8"/>
  <c r="II91" i="8"/>
  <c r="IH91" i="8"/>
  <c r="IG91" i="8"/>
  <c r="IF91" i="8"/>
  <c r="IE91" i="8"/>
  <c r="ID91" i="8"/>
  <c r="IC91" i="8"/>
  <c r="IB91" i="8"/>
  <c r="IA91" i="8"/>
  <c r="HZ91" i="8"/>
  <c r="HY91" i="8"/>
  <c r="HX91" i="8"/>
  <c r="HW91" i="8"/>
  <c r="HV91" i="8"/>
  <c r="HU91" i="8"/>
  <c r="HT91" i="8"/>
  <c r="HS91" i="8"/>
  <c r="HR91" i="8"/>
  <c r="HQ91" i="8"/>
  <c r="HP91" i="8"/>
  <c r="HO91" i="8"/>
  <c r="HN91" i="8"/>
  <c r="HM91" i="8"/>
  <c r="HL91" i="8"/>
  <c r="HK91" i="8"/>
  <c r="HJ91" i="8"/>
  <c r="HI91" i="8"/>
  <c r="HH91" i="8"/>
  <c r="HG91" i="8"/>
  <c r="HF91" i="8"/>
  <c r="HE91" i="8"/>
  <c r="HD91" i="8"/>
  <c r="HC91" i="8"/>
  <c r="HB91" i="8"/>
  <c r="HA91" i="8"/>
  <c r="GZ91" i="8"/>
  <c r="GY91" i="8"/>
  <c r="GX91" i="8"/>
  <c r="GW91" i="8"/>
  <c r="GV91" i="8"/>
  <c r="GU91" i="8"/>
  <c r="GT91" i="8"/>
  <c r="GS91" i="8"/>
  <c r="GR91" i="8"/>
  <c r="GQ91" i="8"/>
  <c r="GP91" i="8"/>
  <c r="GO91" i="8"/>
  <c r="GN91" i="8"/>
  <c r="GM91" i="8"/>
  <c r="GL91" i="8"/>
  <c r="GK91" i="8"/>
  <c r="GJ91" i="8"/>
  <c r="GI91" i="8"/>
  <c r="GH91" i="8"/>
  <c r="GG91" i="8"/>
  <c r="GF91" i="8"/>
  <c r="GD91" i="8"/>
  <c r="GC91" i="8"/>
  <c r="GB91" i="8"/>
  <c r="GA91" i="8"/>
  <c r="FZ91" i="8"/>
  <c r="FY91" i="8"/>
  <c r="FX91" i="8"/>
  <c r="FW91" i="8"/>
  <c r="FV91" i="8"/>
  <c r="FU91" i="8"/>
  <c r="FT91" i="8"/>
  <c r="FS91" i="8"/>
  <c r="FR91" i="8"/>
  <c r="FQ91" i="8"/>
  <c r="FP91" i="8"/>
  <c r="FO91" i="8"/>
  <c r="FN91" i="8"/>
  <c r="FM91" i="8"/>
  <c r="FL91" i="8"/>
  <c r="FK91" i="8"/>
  <c r="FJ91" i="8"/>
  <c r="FI91" i="8"/>
  <c r="FH91" i="8"/>
  <c r="FG91" i="8"/>
  <c r="FF91" i="8"/>
  <c r="FE91" i="8"/>
  <c r="FD91" i="8"/>
  <c r="FC91" i="8"/>
  <c r="FB91" i="8"/>
  <c r="FA91" i="8"/>
  <c r="EZ91" i="8"/>
  <c r="EY91" i="8"/>
  <c r="EX91" i="8"/>
  <c r="EW91" i="8"/>
  <c r="EV91" i="8"/>
  <c r="EU91" i="8"/>
  <c r="ET91" i="8"/>
  <c r="ES91" i="8"/>
  <c r="EQ91" i="8"/>
  <c r="EP91" i="8"/>
  <c r="EO91" i="8"/>
  <c r="EN91" i="8"/>
  <c r="EM91" i="8"/>
  <c r="EL91" i="8"/>
  <c r="EC91" i="8"/>
  <c r="EB91" i="8"/>
  <c r="EA91" i="8"/>
  <c r="DZ91" i="8"/>
  <c r="DY91" i="8"/>
  <c r="DX91" i="8"/>
  <c r="DE91" i="8"/>
  <c r="DD91" i="8"/>
  <c r="CU91" i="8"/>
  <c r="CT91" i="8"/>
  <c r="CS91" i="8"/>
  <c r="CR91" i="8"/>
  <c r="CQ91" i="8"/>
  <c r="CP91" i="8"/>
  <c r="CO91" i="8"/>
  <c r="CN91" i="8"/>
  <c r="CM91" i="8"/>
  <c r="CL91" i="8"/>
  <c r="CI91" i="8"/>
  <c r="CH91" i="8"/>
  <c r="CG91" i="8"/>
  <c r="CF91" i="8"/>
  <c r="CE91" i="8"/>
  <c r="CD91" i="8"/>
  <c r="CC91" i="8"/>
  <c r="CB91" i="8"/>
  <c r="CA91" i="8"/>
  <c r="BZ91" i="8"/>
  <c r="BY91" i="8"/>
  <c r="BX91" i="8"/>
  <c r="BW91" i="8"/>
  <c r="BV91" i="8"/>
  <c r="BU91" i="8"/>
  <c r="BT91" i="8"/>
  <c r="BS91" i="8"/>
  <c r="BR91" i="8"/>
  <c r="BQ91" i="8"/>
  <c r="BP91" i="8"/>
  <c r="BO91" i="8"/>
  <c r="BN91" i="8"/>
  <c r="BM91" i="8"/>
  <c r="BL91" i="8"/>
  <c r="BK91" i="8"/>
  <c r="BJ91" i="8"/>
  <c r="BI91" i="8"/>
  <c r="BH91" i="8"/>
  <c r="BG91" i="8"/>
  <c r="BF91" i="8"/>
  <c r="BE91" i="8"/>
  <c r="BD91" i="8"/>
  <c r="BC91" i="8"/>
  <c r="BB91" i="8"/>
  <c r="BA91" i="8"/>
  <c r="AZ91" i="8"/>
  <c r="AY91" i="8"/>
  <c r="AX91" i="8"/>
  <c r="AW91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O91" i="8"/>
  <c r="N91" i="8"/>
  <c r="M91" i="8"/>
  <c r="L91" i="8"/>
  <c r="J91" i="8"/>
  <c r="I91" i="8"/>
  <c r="H91" i="8"/>
  <c r="G91" i="8"/>
  <c r="NK90" i="8"/>
  <c r="NJ90" i="8"/>
  <c r="KQ90" i="8"/>
  <c r="KP90" i="8"/>
  <c r="KO90" i="8"/>
  <c r="KN90" i="8"/>
  <c r="KM90" i="8"/>
  <c r="KL90" i="8"/>
  <c r="KK90" i="8"/>
  <c r="KJ90" i="8"/>
  <c r="KI90" i="8"/>
  <c r="KH90" i="8"/>
  <c r="KG90" i="8"/>
  <c r="KF90" i="8"/>
  <c r="KE90" i="8"/>
  <c r="KD90" i="8"/>
  <c r="KC90" i="8"/>
  <c r="KB90" i="8"/>
  <c r="KA90" i="8"/>
  <c r="JZ90" i="8"/>
  <c r="JY90" i="8"/>
  <c r="JX90" i="8"/>
  <c r="JW90" i="8"/>
  <c r="JV90" i="8"/>
  <c r="JU90" i="8"/>
  <c r="JT90" i="8"/>
  <c r="JS90" i="8"/>
  <c r="JR90" i="8"/>
  <c r="JQ90" i="8"/>
  <c r="JP90" i="8"/>
  <c r="JO90" i="8"/>
  <c r="JN90" i="8"/>
  <c r="JM90" i="8"/>
  <c r="JL90" i="8"/>
  <c r="JK90" i="8"/>
  <c r="JJ90" i="8"/>
  <c r="JI90" i="8"/>
  <c r="JH90" i="8"/>
  <c r="JG90" i="8"/>
  <c r="JF90" i="8"/>
  <c r="JE90" i="8"/>
  <c r="JD90" i="8"/>
  <c r="JC90" i="8"/>
  <c r="JB90" i="8"/>
  <c r="JA90" i="8"/>
  <c r="IZ90" i="8"/>
  <c r="IY90" i="8"/>
  <c r="IX90" i="8"/>
  <c r="IW90" i="8"/>
  <c r="IV90" i="8"/>
  <c r="IU90" i="8"/>
  <c r="IT90" i="8"/>
  <c r="IS90" i="8"/>
  <c r="IR90" i="8"/>
  <c r="IQ90" i="8"/>
  <c r="IP90" i="8"/>
  <c r="IO90" i="8"/>
  <c r="IN90" i="8"/>
  <c r="IM90" i="8"/>
  <c r="IL90" i="8"/>
  <c r="IK90" i="8"/>
  <c r="IJ90" i="8"/>
  <c r="II90" i="8"/>
  <c r="IH90" i="8"/>
  <c r="IG90" i="8"/>
  <c r="IF90" i="8"/>
  <c r="IE90" i="8"/>
  <c r="ID90" i="8"/>
  <c r="IC90" i="8"/>
  <c r="IB90" i="8"/>
  <c r="IA90" i="8"/>
  <c r="HZ90" i="8"/>
  <c r="HY90" i="8"/>
  <c r="HX90" i="8"/>
  <c r="HW90" i="8"/>
  <c r="HV90" i="8"/>
  <c r="HU90" i="8"/>
  <c r="HT90" i="8"/>
  <c r="HS90" i="8"/>
  <c r="HR90" i="8"/>
  <c r="HQ90" i="8"/>
  <c r="HP90" i="8"/>
  <c r="HO90" i="8"/>
  <c r="HN90" i="8"/>
  <c r="HM90" i="8"/>
  <c r="HL90" i="8"/>
  <c r="HK90" i="8"/>
  <c r="HJ90" i="8"/>
  <c r="HI90" i="8"/>
  <c r="HH90" i="8"/>
  <c r="HG90" i="8"/>
  <c r="HF90" i="8"/>
  <c r="HE90" i="8"/>
  <c r="HD90" i="8"/>
  <c r="HC90" i="8"/>
  <c r="HB90" i="8"/>
  <c r="HA90" i="8"/>
  <c r="GZ90" i="8"/>
  <c r="GY90" i="8"/>
  <c r="GX90" i="8"/>
  <c r="GW90" i="8"/>
  <c r="GV90" i="8"/>
  <c r="GU90" i="8"/>
  <c r="GT90" i="8"/>
  <c r="GS90" i="8"/>
  <c r="GR90" i="8"/>
  <c r="GQ90" i="8"/>
  <c r="GP90" i="8"/>
  <c r="GO90" i="8"/>
  <c r="GN90" i="8"/>
  <c r="GM90" i="8"/>
  <c r="GL90" i="8"/>
  <c r="GK90" i="8"/>
  <c r="GJ90" i="8"/>
  <c r="GI90" i="8"/>
  <c r="GH90" i="8"/>
  <c r="GG90" i="8"/>
  <c r="GF90" i="8"/>
  <c r="GD90" i="8"/>
  <c r="GC90" i="8"/>
  <c r="GB90" i="8"/>
  <c r="GA90" i="8"/>
  <c r="FZ90" i="8"/>
  <c r="FY90" i="8"/>
  <c r="FX90" i="8"/>
  <c r="FW90" i="8"/>
  <c r="FV90" i="8"/>
  <c r="FU90" i="8"/>
  <c r="FT90" i="8"/>
  <c r="FS90" i="8"/>
  <c r="FR90" i="8"/>
  <c r="FQ90" i="8"/>
  <c r="FP90" i="8"/>
  <c r="FO90" i="8"/>
  <c r="FN90" i="8"/>
  <c r="FM90" i="8"/>
  <c r="FL90" i="8"/>
  <c r="FK90" i="8"/>
  <c r="FJ90" i="8"/>
  <c r="FI90" i="8"/>
  <c r="FH90" i="8"/>
  <c r="FG90" i="8"/>
  <c r="FF90" i="8"/>
  <c r="FE90" i="8"/>
  <c r="FD90" i="8"/>
  <c r="FC90" i="8"/>
  <c r="FB90" i="8"/>
  <c r="FA90" i="8"/>
  <c r="EZ90" i="8"/>
  <c r="EY90" i="8"/>
  <c r="EX90" i="8"/>
  <c r="EW90" i="8"/>
  <c r="EV90" i="8"/>
  <c r="EU90" i="8"/>
  <c r="ET90" i="8"/>
  <c r="ES90" i="8"/>
  <c r="EQ90" i="8"/>
  <c r="EP90" i="8"/>
  <c r="EO90" i="8"/>
  <c r="EN90" i="8"/>
  <c r="EM90" i="8"/>
  <c r="EL90" i="8"/>
  <c r="EC90" i="8"/>
  <c r="EB90" i="8"/>
  <c r="EA90" i="8"/>
  <c r="DZ90" i="8"/>
  <c r="DY90" i="8"/>
  <c r="DX90" i="8"/>
  <c r="DE90" i="8"/>
  <c r="DD90" i="8"/>
  <c r="CU90" i="8"/>
  <c r="CT90" i="8"/>
  <c r="CS90" i="8"/>
  <c r="CR90" i="8"/>
  <c r="CQ90" i="8"/>
  <c r="CP90" i="8"/>
  <c r="CO90" i="8"/>
  <c r="CN90" i="8"/>
  <c r="CM90" i="8"/>
  <c r="CL90" i="8"/>
  <c r="CI90" i="8"/>
  <c r="CH90" i="8"/>
  <c r="CG90" i="8"/>
  <c r="CF90" i="8"/>
  <c r="CE90" i="8"/>
  <c r="CD90" i="8"/>
  <c r="CC90" i="8"/>
  <c r="CB90" i="8"/>
  <c r="CA90" i="8"/>
  <c r="BZ90" i="8"/>
  <c r="BY90" i="8"/>
  <c r="BX90" i="8"/>
  <c r="BW90" i="8"/>
  <c r="BV90" i="8"/>
  <c r="BU90" i="8"/>
  <c r="BT90" i="8"/>
  <c r="BS90" i="8"/>
  <c r="BR90" i="8"/>
  <c r="BQ90" i="8"/>
  <c r="BP90" i="8"/>
  <c r="BO90" i="8"/>
  <c r="BN90" i="8"/>
  <c r="BM90" i="8"/>
  <c r="BL90" i="8"/>
  <c r="BK90" i="8"/>
  <c r="BJ90" i="8"/>
  <c r="BI90" i="8"/>
  <c r="BH90" i="8"/>
  <c r="BG90" i="8"/>
  <c r="BF90" i="8"/>
  <c r="BE90" i="8"/>
  <c r="BD90" i="8"/>
  <c r="BC90" i="8"/>
  <c r="BB90" i="8"/>
  <c r="BA90" i="8"/>
  <c r="AZ90" i="8"/>
  <c r="AY90" i="8"/>
  <c r="AX90" i="8"/>
  <c r="AW90" i="8"/>
  <c r="AU90" i="8"/>
  <c r="AT90" i="8"/>
  <c r="AS90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O90" i="8"/>
  <c r="N90" i="8"/>
  <c r="M90" i="8"/>
  <c r="L90" i="8"/>
  <c r="J90" i="8"/>
  <c r="I90" i="8"/>
  <c r="H90" i="8"/>
  <c r="G90" i="8"/>
  <c r="NK89" i="8"/>
  <c r="NJ89" i="8"/>
  <c r="KQ89" i="8"/>
  <c r="KP89" i="8"/>
  <c r="KO89" i="8"/>
  <c r="KN89" i="8"/>
  <c r="KM89" i="8"/>
  <c r="KL89" i="8"/>
  <c r="KK89" i="8"/>
  <c r="KJ89" i="8"/>
  <c r="KI89" i="8"/>
  <c r="KH89" i="8"/>
  <c r="KG89" i="8"/>
  <c r="KF89" i="8"/>
  <c r="KE89" i="8"/>
  <c r="KD89" i="8"/>
  <c r="KC89" i="8"/>
  <c r="KB89" i="8"/>
  <c r="KA89" i="8"/>
  <c r="JZ89" i="8"/>
  <c r="JY89" i="8"/>
  <c r="JX89" i="8"/>
  <c r="JW89" i="8"/>
  <c r="JV89" i="8"/>
  <c r="JU89" i="8"/>
  <c r="JT89" i="8"/>
  <c r="JS89" i="8"/>
  <c r="JR89" i="8"/>
  <c r="JQ89" i="8"/>
  <c r="JP89" i="8"/>
  <c r="JO89" i="8"/>
  <c r="JN89" i="8"/>
  <c r="JM89" i="8"/>
  <c r="JL89" i="8"/>
  <c r="JK89" i="8"/>
  <c r="JJ89" i="8"/>
  <c r="JI89" i="8"/>
  <c r="JH89" i="8"/>
  <c r="JG89" i="8"/>
  <c r="JF89" i="8"/>
  <c r="JE89" i="8"/>
  <c r="JD89" i="8"/>
  <c r="JC89" i="8"/>
  <c r="JB89" i="8"/>
  <c r="JA89" i="8"/>
  <c r="IZ89" i="8"/>
  <c r="IY89" i="8"/>
  <c r="IX89" i="8"/>
  <c r="IW89" i="8"/>
  <c r="IV89" i="8"/>
  <c r="IU89" i="8"/>
  <c r="IT89" i="8"/>
  <c r="IS89" i="8"/>
  <c r="IR89" i="8"/>
  <c r="IQ89" i="8"/>
  <c r="IP89" i="8"/>
  <c r="IO89" i="8"/>
  <c r="IN89" i="8"/>
  <c r="IM89" i="8"/>
  <c r="IL89" i="8"/>
  <c r="IK89" i="8"/>
  <c r="IJ89" i="8"/>
  <c r="II89" i="8"/>
  <c r="IH89" i="8"/>
  <c r="IG89" i="8"/>
  <c r="IF89" i="8"/>
  <c r="IE89" i="8"/>
  <c r="ID89" i="8"/>
  <c r="IC89" i="8"/>
  <c r="IB89" i="8"/>
  <c r="IA89" i="8"/>
  <c r="HZ89" i="8"/>
  <c r="HY89" i="8"/>
  <c r="HX89" i="8"/>
  <c r="HW89" i="8"/>
  <c r="HV89" i="8"/>
  <c r="HU89" i="8"/>
  <c r="HT89" i="8"/>
  <c r="HS89" i="8"/>
  <c r="HR89" i="8"/>
  <c r="HQ89" i="8"/>
  <c r="HP89" i="8"/>
  <c r="HO89" i="8"/>
  <c r="HN89" i="8"/>
  <c r="HM89" i="8"/>
  <c r="HL89" i="8"/>
  <c r="HK89" i="8"/>
  <c r="HJ89" i="8"/>
  <c r="HI89" i="8"/>
  <c r="HH89" i="8"/>
  <c r="HG89" i="8"/>
  <c r="HF89" i="8"/>
  <c r="HE89" i="8"/>
  <c r="HD89" i="8"/>
  <c r="HC89" i="8"/>
  <c r="HB89" i="8"/>
  <c r="HA89" i="8"/>
  <c r="GZ89" i="8"/>
  <c r="GY89" i="8"/>
  <c r="GX89" i="8"/>
  <c r="GW89" i="8"/>
  <c r="GV89" i="8"/>
  <c r="GU89" i="8"/>
  <c r="GT89" i="8"/>
  <c r="GS89" i="8"/>
  <c r="GR89" i="8"/>
  <c r="GQ89" i="8"/>
  <c r="GP89" i="8"/>
  <c r="GO89" i="8"/>
  <c r="GN89" i="8"/>
  <c r="GM89" i="8"/>
  <c r="GL89" i="8"/>
  <c r="GK89" i="8"/>
  <c r="GJ89" i="8"/>
  <c r="GI89" i="8"/>
  <c r="GH89" i="8"/>
  <c r="GG89" i="8"/>
  <c r="GF89" i="8"/>
  <c r="GD89" i="8"/>
  <c r="GC89" i="8"/>
  <c r="GB89" i="8"/>
  <c r="GA89" i="8"/>
  <c r="FZ89" i="8"/>
  <c r="FY89" i="8"/>
  <c r="FX89" i="8"/>
  <c r="FW89" i="8"/>
  <c r="FV89" i="8"/>
  <c r="FU89" i="8"/>
  <c r="FT89" i="8"/>
  <c r="FS89" i="8"/>
  <c r="FR89" i="8"/>
  <c r="FQ89" i="8"/>
  <c r="FP89" i="8"/>
  <c r="FO89" i="8"/>
  <c r="FN89" i="8"/>
  <c r="FM89" i="8"/>
  <c r="FL89" i="8"/>
  <c r="FK89" i="8"/>
  <c r="FJ89" i="8"/>
  <c r="FI89" i="8"/>
  <c r="FH89" i="8"/>
  <c r="FG89" i="8"/>
  <c r="FF89" i="8"/>
  <c r="FE89" i="8"/>
  <c r="FD89" i="8"/>
  <c r="FC89" i="8"/>
  <c r="FB89" i="8"/>
  <c r="FA89" i="8"/>
  <c r="EZ89" i="8"/>
  <c r="EY89" i="8"/>
  <c r="EX89" i="8"/>
  <c r="EW89" i="8"/>
  <c r="EV89" i="8"/>
  <c r="EU89" i="8"/>
  <c r="ET89" i="8"/>
  <c r="ES89" i="8"/>
  <c r="EQ89" i="8"/>
  <c r="EP89" i="8"/>
  <c r="EO89" i="8"/>
  <c r="EN89" i="8"/>
  <c r="EM89" i="8"/>
  <c r="EL89" i="8"/>
  <c r="EC89" i="8"/>
  <c r="EB89" i="8"/>
  <c r="EA89" i="8"/>
  <c r="DZ89" i="8"/>
  <c r="DY89" i="8"/>
  <c r="DX89" i="8"/>
  <c r="DE89" i="8"/>
  <c r="DD89" i="8"/>
  <c r="CU89" i="8"/>
  <c r="CT89" i="8"/>
  <c r="CS89" i="8"/>
  <c r="CR89" i="8"/>
  <c r="CQ89" i="8"/>
  <c r="CP89" i="8"/>
  <c r="CO89" i="8"/>
  <c r="CN89" i="8"/>
  <c r="CM89" i="8"/>
  <c r="CL89" i="8"/>
  <c r="CI89" i="8"/>
  <c r="CH89" i="8"/>
  <c r="CG89" i="8"/>
  <c r="CF89" i="8"/>
  <c r="CE89" i="8"/>
  <c r="CD89" i="8"/>
  <c r="CC89" i="8"/>
  <c r="CB89" i="8"/>
  <c r="CA89" i="8"/>
  <c r="BZ89" i="8"/>
  <c r="BY89" i="8"/>
  <c r="BX89" i="8"/>
  <c r="BW89" i="8"/>
  <c r="BV89" i="8"/>
  <c r="BU89" i="8"/>
  <c r="BT89" i="8"/>
  <c r="BS89" i="8"/>
  <c r="BR89" i="8"/>
  <c r="BQ89" i="8"/>
  <c r="BP89" i="8"/>
  <c r="BO89" i="8"/>
  <c r="BN89" i="8"/>
  <c r="BM89" i="8"/>
  <c r="BL89" i="8"/>
  <c r="BK89" i="8"/>
  <c r="BJ89" i="8"/>
  <c r="BI89" i="8"/>
  <c r="BH89" i="8"/>
  <c r="BG89" i="8"/>
  <c r="BF89" i="8"/>
  <c r="BE89" i="8"/>
  <c r="BD89" i="8"/>
  <c r="BC89" i="8"/>
  <c r="BB89" i="8"/>
  <c r="BA89" i="8"/>
  <c r="AZ89" i="8"/>
  <c r="AY89" i="8"/>
  <c r="AX89" i="8"/>
  <c r="AW89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O89" i="8"/>
  <c r="N89" i="8"/>
  <c r="M89" i="8"/>
  <c r="L89" i="8"/>
  <c r="J89" i="8"/>
  <c r="I89" i="8"/>
  <c r="H89" i="8"/>
  <c r="G89" i="8"/>
  <c r="NK88" i="8"/>
  <c r="NJ88" i="8"/>
  <c r="KQ88" i="8"/>
  <c r="KP88" i="8"/>
  <c r="KO88" i="8"/>
  <c r="KN88" i="8"/>
  <c r="KM88" i="8"/>
  <c r="KL88" i="8"/>
  <c r="KK88" i="8"/>
  <c r="KJ88" i="8"/>
  <c r="KI88" i="8"/>
  <c r="KH88" i="8"/>
  <c r="KG88" i="8"/>
  <c r="KF88" i="8"/>
  <c r="KE88" i="8"/>
  <c r="KD88" i="8"/>
  <c r="KC88" i="8"/>
  <c r="KB88" i="8"/>
  <c r="KA88" i="8"/>
  <c r="JZ88" i="8"/>
  <c r="JY88" i="8"/>
  <c r="JX88" i="8"/>
  <c r="JW88" i="8"/>
  <c r="JV88" i="8"/>
  <c r="JU88" i="8"/>
  <c r="JT88" i="8"/>
  <c r="JS88" i="8"/>
  <c r="JR88" i="8"/>
  <c r="JQ88" i="8"/>
  <c r="JP88" i="8"/>
  <c r="JO88" i="8"/>
  <c r="JN88" i="8"/>
  <c r="JM88" i="8"/>
  <c r="JL88" i="8"/>
  <c r="JK88" i="8"/>
  <c r="JJ88" i="8"/>
  <c r="JI88" i="8"/>
  <c r="JH88" i="8"/>
  <c r="JG88" i="8"/>
  <c r="JF88" i="8"/>
  <c r="JE88" i="8"/>
  <c r="JD88" i="8"/>
  <c r="JC88" i="8"/>
  <c r="JB88" i="8"/>
  <c r="JA88" i="8"/>
  <c r="IZ88" i="8"/>
  <c r="IY88" i="8"/>
  <c r="IX88" i="8"/>
  <c r="IW88" i="8"/>
  <c r="IV88" i="8"/>
  <c r="IU88" i="8"/>
  <c r="IT88" i="8"/>
  <c r="IS88" i="8"/>
  <c r="IR88" i="8"/>
  <c r="IQ88" i="8"/>
  <c r="IP88" i="8"/>
  <c r="IO88" i="8"/>
  <c r="IN88" i="8"/>
  <c r="IM88" i="8"/>
  <c r="IL88" i="8"/>
  <c r="IK88" i="8"/>
  <c r="IJ88" i="8"/>
  <c r="II88" i="8"/>
  <c r="IH88" i="8"/>
  <c r="IG88" i="8"/>
  <c r="IF88" i="8"/>
  <c r="IE88" i="8"/>
  <c r="ID88" i="8"/>
  <c r="IC88" i="8"/>
  <c r="IB88" i="8"/>
  <c r="IA88" i="8"/>
  <c r="HZ88" i="8"/>
  <c r="HY88" i="8"/>
  <c r="HX88" i="8"/>
  <c r="HW88" i="8"/>
  <c r="HV88" i="8"/>
  <c r="HU88" i="8"/>
  <c r="HT88" i="8"/>
  <c r="HS88" i="8"/>
  <c r="HR88" i="8"/>
  <c r="HQ88" i="8"/>
  <c r="HP88" i="8"/>
  <c r="HO88" i="8"/>
  <c r="HN88" i="8"/>
  <c r="HM88" i="8"/>
  <c r="HL88" i="8"/>
  <c r="HK88" i="8"/>
  <c r="HJ88" i="8"/>
  <c r="HI88" i="8"/>
  <c r="HH88" i="8"/>
  <c r="HG88" i="8"/>
  <c r="HF88" i="8"/>
  <c r="HE88" i="8"/>
  <c r="HD88" i="8"/>
  <c r="HC88" i="8"/>
  <c r="HB88" i="8"/>
  <c r="HA88" i="8"/>
  <c r="GZ88" i="8"/>
  <c r="GY88" i="8"/>
  <c r="GX88" i="8"/>
  <c r="GW88" i="8"/>
  <c r="GV88" i="8"/>
  <c r="GU88" i="8"/>
  <c r="GT88" i="8"/>
  <c r="GS88" i="8"/>
  <c r="GR88" i="8"/>
  <c r="GQ88" i="8"/>
  <c r="GP88" i="8"/>
  <c r="GO88" i="8"/>
  <c r="GN88" i="8"/>
  <c r="GM88" i="8"/>
  <c r="GL88" i="8"/>
  <c r="GK88" i="8"/>
  <c r="GJ88" i="8"/>
  <c r="GI88" i="8"/>
  <c r="GH88" i="8"/>
  <c r="GG88" i="8"/>
  <c r="GF88" i="8"/>
  <c r="GD88" i="8"/>
  <c r="GC88" i="8"/>
  <c r="GB88" i="8"/>
  <c r="GA88" i="8"/>
  <c r="FZ88" i="8"/>
  <c r="FY88" i="8"/>
  <c r="FX88" i="8"/>
  <c r="FW88" i="8"/>
  <c r="FV88" i="8"/>
  <c r="FU88" i="8"/>
  <c r="FT88" i="8"/>
  <c r="FS88" i="8"/>
  <c r="FR88" i="8"/>
  <c r="FQ88" i="8"/>
  <c r="FP88" i="8"/>
  <c r="FO88" i="8"/>
  <c r="FN88" i="8"/>
  <c r="FM88" i="8"/>
  <c r="FL88" i="8"/>
  <c r="FK88" i="8"/>
  <c r="FJ88" i="8"/>
  <c r="FI88" i="8"/>
  <c r="FH88" i="8"/>
  <c r="FG88" i="8"/>
  <c r="FF88" i="8"/>
  <c r="FE88" i="8"/>
  <c r="FD88" i="8"/>
  <c r="FC88" i="8"/>
  <c r="FB88" i="8"/>
  <c r="FA88" i="8"/>
  <c r="EZ88" i="8"/>
  <c r="EY88" i="8"/>
  <c r="EX88" i="8"/>
  <c r="EW88" i="8"/>
  <c r="EV88" i="8"/>
  <c r="EU88" i="8"/>
  <c r="ET88" i="8"/>
  <c r="ES88" i="8"/>
  <c r="EQ88" i="8"/>
  <c r="EP88" i="8"/>
  <c r="EO88" i="8"/>
  <c r="EN88" i="8"/>
  <c r="EM88" i="8"/>
  <c r="EL88" i="8"/>
  <c r="EC88" i="8"/>
  <c r="EB88" i="8"/>
  <c r="EA88" i="8"/>
  <c r="DZ88" i="8"/>
  <c r="DY88" i="8"/>
  <c r="DX88" i="8"/>
  <c r="DE88" i="8"/>
  <c r="DD88" i="8"/>
  <c r="CU88" i="8"/>
  <c r="CT88" i="8"/>
  <c r="CS88" i="8"/>
  <c r="CR88" i="8"/>
  <c r="CQ88" i="8"/>
  <c r="CP88" i="8"/>
  <c r="CO88" i="8"/>
  <c r="CN88" i="8"/>
  <c r="CM88" i="8"/>
  <c r="CL88" i="8"/>
  <c r="CI88" i="8"/>
  <c r="CH88" i="8"/>
  <c r="CG88" i="8"/>
  <c r="CF88" i="8"/>
  <c r="CE88" i="8"/>
  <c r="CD88" i="8"/>
  <c r="CC88" i="8"/>
  <c r="CB88" i="8"/>
  <c r="CA88" i="8"/>
  <c r="BZ88" i="8"/>
  <c r="BY88" i="8"/>
  <c r="BX88" i="8"/>
  <c r="BW88" i="8"/>
  <c r="BV88" i="8"/>
  <c r="BU88" i="8"/>
  <c r="BT88" i="8"/>
  <c r="BS88" i="8"/>
  <c r="BR88" i="8"/>
  <c r="BQ88" i="8"/>
  <c r="BP88" i="8"/>
  <c r="BO88" i="8"/>
  <c r="BN88" i="8"/>
  <c r="BM88" i="8"/>
  <c r="BL88" i="8"/>
  <c r="BK88" i="8"/>
  <c r="BJ88" i="8"/>
  <c r="BI88" i="8"/>
  <c r="BH88" i="8"/>
  <c r="BG88" i="8"/>
  <c r="BF88" i="8"/>
  <c r="BE88" i="8"/>
  <c r="BD88" i="8"/>
  <c r="BC88" i="8"/>
  <c r="BB88" i="8"/>
  <c r="BA88" i="8"/>
  <c r="AZ88" i="8"/>
  <c r="AY88" i="8"/>
  <c r="AX88" i="8"/>
  <c r="AW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O88" i="8"/>
  <c r="N88" i="8"/>
  <c r="M88" i="8"/>
  <c r="L88" i="8"/>
  <c r="J88" i="8"/>
  <c r="I88" i="8"/>
  <c r="H88" i="8"/>
  <c r="G88" i="8"/>
  <c r="NK87" i="8"/>
  <c r="NJ87" i="8"/>
  <c r="KQ87" i="8"/>
  <c r="KP87" i="8"/>
  <c r="KO87" i="8"/>
  <c r="KN87" i="8"/>
  <c r="KM87" i="8"/>
  <c r="KL87" i="8"/>
  <c r="KK87" i="8"/>
  <c r="KJ87" i="8"/>
  <c r="KI87" i="8"/>
  <c r="KH87" i="8"/>
  <c r="KG87" i="8"/>
  <c r="KF87" i="8"/>
  <c r="KE87" i="8"/>
  <c r="KD87" i="8"/>
  <c r="KC87" i="8"/>
  <c r="KB87" i="8"/>
  <c r="KA87" i="8"/>
  <c r="JZ87" i="8"/>
  <c r="JY87" i="8"/>
  <c r="JX87" i="8"/>
  <c r="JW87" i="8"/>
  <c r="JV87" i="8"/>
  <c r="JU87" i="8"/>
  <c r="JT87" i="8"/>
  <c r="JS87" i="8"/>
  <c r="JR87" i="8"/>
  <c r="JQ87" i="8"/>
  <c r="JP87" i="8"/>
  <c r="JO87" i="8"/>
  <c r="JN87" i="8"/>
  <c r="JM87" i="8"/>
  <c r="JL87" i="8"/>
  <c r="JK87" i="8"/>
  <c r="JJ87" i="8"/>
  <c r="JI87" i="8"/>
  <c r="JH87" i="8"/>
  <c r="JG87" i="8"/>
  <c r="JF87" i="8"/>
  <c r="JE87" i="8"/>
  <c r="JD87" i="8"/>
  <c r="JC87" i="8"/>
  <c r="JB87" i="8"/>
  <c r="JA87" i="8"/>
  <c r="IZ87" i="8"/>
  <c r="IY87" i="8"/>
  <c r="IX87" i="8"/>
  <c r="IW87" i="8"/>
  <c r="IV87" i="8"/>
  <c r="IU87" i="8"/>
  <c r="IT87" i="8"/>
  <c r="IS87" i="8"/>
  <c r="IR87" i="8"/>
  <c r="IQ87" i="8"/>
  <c r="IP87" i="8"/>
  <c r="IO87" i="8"/>
  <c r="IN87" i="8"/>
  <c r="IM87" i="8"/>
  <c r="IL87" i="8"/>
  <c r="IK87" i="8"/>
  <c r="IJ87" i="8"/>
  <c r="II87" i="8"/>
  <c r="IH87" i="8"/>
  <c r="IG87" i="8"/>
  <c r="IF87" i="8"/>
  <c r="IE87" i="8"/>
  <c r="ID87" i="8"/>
  <c r="IC87" i="8"/>
  <c r="IB87" i="8"/>
  <c r="IA87" i="8"/>
  <c r="HZ87" i="8"/>
  <c r="HY87" i="8"/>
  <c r="HX87" i="8"/>
  <c r="HW87" i="8"/>
  <c r="HV87" i="8"/>
  <c r="HU87" i="8"/>
  <c r="HT87" i="8"/>
  <c r="HS87" i="8"/>
  <c r="HR87" i="8"/>
  <c r="HQ87" i="8"/>
  <c r="HP87" i="8"/>
  <c r="HO87" i="8"/>
  <c r="HN87" i="8"/>
  <c r="HM87" i="8"/>
  <c r="HL87" i="8"/>
  <c r="HK87" i="8"/>
  <c r="HJ87" i="8"/>
  <c r="HI87" i="8"/>
  <c r="HH87" i="8"/>
  <c r="HG87" i="8"/>
  <c r="HF87" i="8"/>
  <c r="HE87" i="8"/>
  <c r="HD87" i="8"/>
  <c r="HC87" i="8"/>
  <c r="HB87" i="8"/>
  <c r="HA87" i="8"/>
  <c r="GZ87" i="8"/>
  <c r="GY87" i="8"/>
  <c r="GX87" i="8"/>
  <c r="GW87" i="8"/>
  <c r="GV87" i="8"/>
  <c r="GU87" i="8"/>
  <c r="GT87" i="8"/>
  <c r="GS87" i="8"/>
  <c r="GR87" i="8"/>
  <c r="GQ87" i="8"/>
  <c r="GP87" i="8"/>
  <c r="GO87" i="8"/>
  <c r="GN87" i="8"/>
  <c r="GM87" i="8"/>
  <c r="GL87" i="8"/>
  <c r="GK87" i="8"/>
  <c r="GJ87" i="8"/>
  <c r="GI87" i="8"/>
  <c r="GH87" i="8"/>
  <c r="GG87" i="8"/>
  <c r="GF87" i="8"/>
  <c r="GD87" i="8"/>
  <c r="GC87" i="8"/>
  <c r="GB87" i="8"/>
  <c r="GA87" i="8"/>
  <c r="FZ87" i="8"/>
  <c r="FY87" i="8"/>
  <c r="FX87" i="8"/>
  <c r="FW87" i="8"/>
  <c r="FV87" i="8"/>
  <c r="FU87" i="8"/>
  <c r="FT87" i="8"/>
  <c r="FS87" i="8"/>
  <c r="FR87" i="8"/>
  <c r="FQ87" i="8"/>
  <c r="FP87" i="8"/>
  <c r="FO87" i="8"/>
  <c r="FN87" i="8"/>
  <c r="FM87" i="8"/>
  <c r="FL87" i="8"/>
  <c r="FK87" i="8"/>
  <c r="FJ87" i="8"/>
  <c r="FI87" i="8"/>
  <c r="FH87" i="8"/>
  <c r="FG87" i="8"/>
  <c r="FF87" i="8"/>
  <c r="FE87" i="8"/>
  <c r="FD87" i="8"/>
  <c r="FC87" i="8"/>
  <c r="FB87" i="8"/>
  <c r="FA87" i="8"/>
  <c r="EZ87" i="8"/>
  <c r="EY87" i="8"/>
  <c r="EX87" i="8"/>
  <c r="EW87" i="8"/>
  <c r="EV87" i="8"/>
  <c r="EU87" i="8"/>
  <c r="ET87" i="8"/>
  <c r="ES87" i="8"/>
  <c r="EQ87" i="8"/>
  <c r="EP87" i="8"/>
  <c r="EO87" i="8"/>
  <c r="EN87" i="8"/>
  <c r="EM87" i="8"/>
  <c r="EL87" i="8"/>
  <c r="EC87" i="8"/>
  <c r="EB87" i="8"/>
  <c r="EA87" i="8"/>
  <c r="DZ87" i="8"/>
  <c r="DY87" i="8"/>
  <c r="DX87" i="8"/>
  <c r="DE87" i="8"/>
  <c r="DD87" i="8"/>
  <c r="CU87" i="8"/>
  <c r="CT87" i="8"/>
  <c r="CS87" i="8"/>
  <c r="CR87" i="8"/>
  <c r="CQ87" i="8"/>
  <c r="CP87" i="8"/>
  <c r="CO87" i="8"/>
  <c r="CN87" i="8"/>
  <c r="CM87" i="8"/>
  <c r="CL87" i="8"/>
  <c r="CI87" i="8"/>
  <c r="CH87" i="8"/>
  <c r="CG87" i="8"/>
  <c r="CF87" i="8"/>
  <c r="CE87" i="8"/>
  <c r="CD87" i="8"/>
  <c r="CC87" i="8"/>
  <c r="CB87" i="8"/>
  <c r="CA87" i="8"/>
  <c r="BZ87" i="8"/>
  <c r="BY87" i="8"/>
  <c r="BX87" i="8"/>
  <c r="BW87" i="8"/>
  <c r="BV87" i="8"/>
  <c r="BU87" i="8"/>
  <c r="BT87" i="8"/>
  <c r="BS87" i="8"/>
  <c r="BR87" i="8"/>
  <c r="BQ87" i="8"/>
  <c r="BP87" i="8"/>
  <c r="BO87" i="8"/>
  <c r="BN87" i="8"/>
  <c r="BM87" i="8"/>
  <c r="BL87" i="8"/>
  <c r="BK87" i="8"/>
  <c r="BJ87" i="8"/>
  <c r="BI87" i="8"/>
  <c r="BH87" i="8"/>
  <c r="BG87" i="8"/>
  <c r="BF87" i="8"/>
  <c r="BE87" i="8"/>
  <c r="BD87" i="8"/>
  <c r="BC87" i="8"/>
  <c r="BB87" i="8"/>
  <c r="BA87" i="8"/>
  <c r="AZ87" i="8"/>
  <c r="AY87" i="8"/>
  <c r="AX87" i="8"/>
  <c r="AW87" i="8"/>
  <c r="AU87" i="8"/>
  <c r="AT87" i="8"/>
  <c r="AS87" i="8"/>
  <c r="AR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O87" i="8"/>
  <c r="N87" i="8"/>
  <c r="M87" i="8"/>
  <c r="L87" i="8"/>
  <c r="J87" i="8"/>
  <c r="I87" i="8"/>
  <c r="H87" i="8"/>
  <c r="G87" i="8"/>
  <c r="NK86" i="8"/>
  <c r="NJ86" i="8"/>
  <c r="KQ86" i="8"/>
  <c r="KP86" i="8"/>
  <c r="KO86" i="8"/>
  <c r="KN86" i="8"/>
  <c r="KM86" i="8"/>
  <c r="KL86" i="8"/>
  <c r="KK86" i="8"/>
  <c r="KJ86" i="8"/>
  <c r="KI86" i="8"/>
  <c r="KH86" i="8"/>
  <c r="KG86" i="8"/>
  <c r="KF86" i="8"/>
  <c r="KE86" i="8"/>
  <c r="KD86" i="8"/>
  <c r="KC86" i="8"/>
  <c r="KB86" i="8"/>
  <c r="KA86" i="8"/>
  <c r="JZ86" i="8"/>
  <c r="JY86" i="8"/>
  <c r="JX86" i="8"/>
  <c r="JW86" i="8"/>
  <c r="JV86" i="8"/>
  <c r="JU86" i="8"/>
  <c r="JT86" i="8"/>
  <c r="JS86" i="8"/>
  <c r="JR86" i="8"/>
  <c r="JQ86" i="8"/>
  <c r="JP86" i="8"/>
  <c r="JO86" i="8"/>
  <c r="JN86" i="8"/>
  <c r="JM86" i="8"/>
  <c r="JL86" i="8"/>
  <c r="JK86" i="8"/>
  <c r="JJ86" i="8"/>
  <c r="JI86" i="8"/>
  <c r="JH86" i="8"/>
  <c r="JG86" i="8"/>
  <c r="JF86" i="8"/>
  <c r="JE86" i="8"/>
  <c r="JD86" i="8"/>
  <c r="JC86" i="8"/>
  <c r="JB86" i="8"/>
  <c r="JA86" i="8"/>
  <c r="IZ86" i="8"/>
  <c r="IY86" i="8"/>
  <c r="IX86" i="8"/>
  <c r="IW86" i="8"/>
  <c r="IV86" i="8"/>
  <c r="IU86" i="8"/>
  <c r="IT86" i="8"/>
  <c r="IS86" i="8"/>
  <c r="IR86" i="8"/>
  <c r="IQ86" i="8"/>
  <c r="IP86" i="8"/>
  <c r="IO86" i="8"/>
  <c r="IN86" i="8"/>
  <c r="IM86" i="8"/>
  <c r="IL86" i="8"/>
  <c r="IK86" i="8"/>
  <c r="IJ86" i="8"/>
  <c r="II86" i="8"/>
  <c r="IH86" i="8"/>
  <c r="IG86" i="8"/>
  <c r="IF86" i="8"/>
  <c r="IE86" i="8"/>
  <c r="ID86" i="8"/>
  <c r="IC86" i="8"/>
  <c r="IB86" i="8"/>
  <c r="IA86" i="8"/>
  <c r="HZ86" i="8"/>
  <c r="HY86" i="8"/>
  <c r="HX86" i="8"/>
  <c r="HW86" i="8"/>
  <c r="HV86" i="8"/>
  <c r="HU86" i="8"/>
  <c r="HT86" i="8"/>
  <c r="HS86" i="8"/>
  <c r="HR86" i="8"/>
  <c r="HQ86" i="8"/>
  <c r="HP86" i="8"/>
  <c r="HO86" i="8"/>
  <c r="HN86" i="8"/>
  <c r="HM86" i="8"/>
  <c r="HL86" i="8"/>
  <c r="HK86" i="8"/>
  <c r="HJ86" i="8"/>
  <c r="HI86" i="8"/>
  <c r="HH86" i="8"/>
  <c r="HG86" i="8"/>
  <c r="HF86" i="8"/>
  <c r="HE86" i="8"/>
  <c r="HD86" i="8"/>
  <c r="HC86" i="8"/>
  <c r="HB86" i="8"/>
  <c r="HA86" i="8"/>
  <c r="GZ86" i="8"/>
  <c r="GY86" i="8"/>
  <c r="GX86" i="8"/>
  <c r="GW86" i="8"/>
  <c r="GV86" i="8"/>
  <c r="GU86" i="8"/>
  <c r="GT86" i="8"/>
  <c r="GS86" i="8"/>
  <c r="GR86" i="8"/>
  <c r="GQ86" i="8"/>
  <c r="GP86" i="8"/>
  <c r="GO86" i="8"/>
  <c r="GN86" i="8"/>
  <c r="GM86" i="8"/>
  <c r="GL86" i="8"/>
  <c r="GK86" i="8"/>
  <c r="GJ86" i="8"/>
  <c r="GI86" i="8"/>
  <c r="GH86" i="8"/>
  <c r="GG86" i="8"/>
  <c r="GF86" i="8"/>
  <c r="GD86" i="8"/>
  <c r="GC86" i="8"/>
  <c r="GB86" i="8"/>
  <c r="GA86" i="8"/>
  <c r="FZ86" i="8"/>
  <c r="FY86" i="8"/>
  <c r="FX86" i="8"/>
  <c r="FW86" i="8"/>
  <c r="FV86" i="8"/>
  <c r="FU86" i="8"/>
  <c r="FT86" i="8"/>
  <c r="FS86" i="8"/>
  <c r="FR86" i="8"/>
  <c r="FQ86" i="8"/>
  <c r="FP86" i="8"/>
  <c r="FO86" i="8"/>
  <c r="FN86" i="8"/>
  <c r="FM86" i="8"/>
  <c r="FL86" i="8"/>
  <c r="FK86" i="8"/>
  <c r="FJ86" i="8"/>
  <c r="FI86" i="8"/>
  <c r="FH86" i="8"/>
  <c r="FG86" i="8"/>
  <c r="FF86" i="8"/>
  <c r="FE86" i="8"/>
  <c r="FD86" i="8"/>
  <c r="FC86" i="8"/>
  <c r="FB86" i="8"/>
  <c r="FA86" i="8"/>
  <c r="EZ86" i="8"/>
  <c r="EY86" i="8"/>
  <c r="EX86" i="8"/>
  <c r="EW86" i="8"/>
  <c r="EV86" i="8"/>
  <c r="EU86" i="8"/>
  <c r="ET86" i="8"/>
  <c r="ES86" i="8"/>
  <c r="EQ86" i="8"/>
  <c r="EP86" i="8"/>
  <c r="EO86" i="8"/>
  <c r="EN86" i="8"/>
  <c r="EM86" i="8"/>
  <c r="EL86" i="8"/>
  <c r="EC86" i="8"/>
  <c r="EB86" i="8"/>
  <c r="EA86" i="8"/>
  <c r="DZ86" i="8"/>
  <c r="DY86" i="8"/>
  <c r="DX86" i="8"/>
  <c r="DE86" i="8"/>
  <c r="DD86" i="8"/>
  <c r="CU86" i="8"/>
  <c r="CT86" i="8"/>
  <c r="CS86" i="8"/>
  <c r="CR86" i="8"/>
  <c r="CQ86" i="8"/>
  <c r="CP86" i="8"/>
  <c r="CO86" i="8"/>
  <c r="CN86" i="8"/>
  <c r="CM86" i="8"/>
  <c r="CL86" i="8"/>
  <c r="CI86" i="8"/>
  <c r="CH86" i="8"/>
  <c r="CG86" i="8"/>
  <c r="CF86" i="8"/>
  <c r="CE86" i="8"/>
  <c r="CD86" i="8"/>
  <c r="CC86" i="8"/>
  <c r="CB86" i="8"/>
  <c r="CA86" i="8"/>
  <c r="BZ86" i="8"/>
  <c r="BY86" i="8"/>
  <c r="BX86" i="8"/>
  <c r="BW86" i="8"/>
  <c r="BV86" i="8"/>
  <c r="BU86" i="8"/>
  <c r="BT86" i="8"/>
  <c r="BS86" i="8"/>
  <c r="BR86" i="8"/>
  <c r="BQ86" i="8"/>
  <c r="BP86" i="8"/>
  <c r="BO86" i="8"/>
  <c r="BN86" i="8"/>
  <c r="BM86" i="8"/>
  <c r="BL86" i="8"/>
  <c r="BK86" i="8"/>
  <c r="BJ86" i="8"/>
  <c r="BI86" i="8"/>
  <c r="BH86" i="8"/>
  <c r="BG86" i="8"/>
  <c r="BF86" i="8"/>
  <c r="BE86" i="8"/>
  <c r="BD86" i="8"/>
  <c r="BC86" i="8"/>
  <c r="BB86" i="8"/>
  <c r="BA86" i="8"/>
  <c r="AZ86" i="8"/>
  <c r="AY86" i="8"/>
  <c r="AX86" i="8"/>
  <c r="AW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O86" i="8"/>
  <c r="N86" i="8"/>
  <c r="M86" i="8"/>
  <c r="L86" i="8"/>
  <c r="J86" i="8"/>
  <c r="I86" i="8"/>
  <c r="H86" i="8"/>
  <c r="G86" i="8"/>
  <c r="NK85" i="8"/>
  <c r="NJ85" i="8"/>
  <c r="KQ85" i="8"/>
  <c r="KP85" i="8"/>
  <c r="KO85" i="8"/>
  <c r="KN85" i="8"/>
  <c r="KM85" i="8"/>
  <c r="KL85" i="8"/>
  <c r="KK85" i="8"/>
  <c r="KJ85" i="8"/>
  <c r="KI85" i="8"/>
  <c r="KH85" i="8"/>
  <c r="KG85" i="8"/>
  <c r="KF85" i="8"/>
  <c r="KE85" i="8"/>
  <c r="KD85" i="8"/>
  <c r="KC85" i="8"/>
  <c r="KB85" i="8"/>
  <c r="KA85" i="8"/>
  <c r="JZ85" i="8"/>
  <c r="JY85" i="8"/>
  <c r="JX85" i="8"/>
  <c r="JW85" i="8"/>
  <c r="JV85" i="8"/>
  <c r="JU85" i="8"/>
  <c r="JT85" i="8"/>
  <c r="JS85" i="8"/>
  <c r="JR85" i="8"/>
  <c r="JQ85" i="8"/>
  <c r="JP85" i="8"/>
  <c r="JO85" i="8"/>
  <c r="JN85" i="8"/>
  <c r="JM85" i="8"/>
  <c r="JL85" i="8"/>
  <c r="JK85" i="8"/>
  <c r="JJ85" i="8"/>
  <c r="JI85" i="8"/>
  <c r="JH85" i="8"/>
  <c r="JG85" i="8"/>
  <c r="JF85" i="8"/>
  <c r="JE85" i="8"/>
  <c r="JD85" i="8"/>
  <c r="JC85" i="8"/>
  <c r="JB85" i="8"/>
  <c r="JA85" i="8"/>
  <c r="IZ85" i="8"/>
  <c r="IY85" i="8"/>
  <c r="IX85" i="8"/>
  <c r="IW85" i="8"/>
  <c r="IV85" i="8"/>
  <c r="IU85" i="8"/>
  <c r="IT85" i="8"/>
  <c r="IS85" i="8"/>
  <c r="IR85" i="8"/>
  <c r="IQ85" i="8"/>
  <c r="IP85" i="8"/>
  <c r="IO85" i="8"/>
  <c r="IN85" i="8"/>
  <c r="IM85" i="8"/>
  <c r="IL85" i="8"/>
  <c r="IK85" i="8"/>
  <c r="IJ85" i="8"/>
  <c r="II85" i="8"/>
  <c r="IH85" i="8"/>
  <c r="IG85" i="8"/>
  <c r="IF85" i="8"/>
  <c r="IE85" i="8"/>
  <c r="ID85" i="8"/>
  <c r="IC85" i="8"/>
  <c r="IB85" i="8"/>
  <c r="IA85" i="8"/>
  <c r="HZ85" i="8"/>
  <c r="HY85" i="8"/>
  <c r="HX85" i="8"/>
  <c r="HW85" i="8"/>
  <c r="HV85" i="8"/>
  <c r="HU85" i="8"/>
  <c r="HT85" i="8"/>
  <c r="HS85" i="8"/>
  <c r="HR85" i="8"/>
  <c r="HQ85" i="8"/>
  <c r="HP85" i="8"/>
  <c r="HO85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B85" i="8"/>
  <c r="HA85" i="8"/>
  <c r="GZ85" i="8"/>
  <c r="GY85" i="8"/>
  <c r="GX85" i="8"/>
  <c r="GW85" i="8"/>
  <c r="GV85" i="8"/>
  <c r="GU85" i="8"/>
  <c r="GT85" i="8"/>
  <c r="GS85" i="8"/>
  <c r="GR85" i="8"/>
  <c r="GQ85" i="8"/>
  <c r="GP85" i="8"/>
  <c r="GO85" i="8"/>
  <c r="GN85" i="8"/>
  <c r="GM85" i="8"/>
  <c r="GL85" i="8"/>
  <c r="GK85" i="8"/>
  <c r="GJ85" i="8"/>
  <c r="GI85" i="8"/>
  <c r="GH85" i="8"/>
  <c r="GG85" i="8"/>
  <c r="GF85" i="8"/>
  <c r="GD85" i="8"/>
  <c r="GC85" i="8"/>
  <c r="GB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FO85" i="8"/>
  <c r="FN85" i="8"/>
  <c r="FM85" i="8"/>
  <c r="FL85" i="8"/>
  <c r="FK85" i="8"/>
  <c r="FJ85" i="8"/>
  <c r="FI85" i="8"/>
  <c r="FH85" i="8"/>
  <c r="FG85" i="8"/>
  <c r="FF85" i="8"/>
  <c r="FE85" i="8"/>
  <c r="FD85" i="8"/>
  <c r="FC85" i="8"/>
  <c r="FB85" i="8"/>
  <c r="FA85" i="8"/>
  <c r="EZ85" i="8"/>
  <c r="EY85" i="8"/>
  <c r="EX85" i="8"/>
  <c r="EW85" i="8"/>
  <c r="EV85" i="8"/>
  <c r="EU85" i="8"/>
  <c r="ET85" i="8"/>
  <c r="ES85" i="8"/>
  <c r="EQ85" i="8"/>
  <c r="EP85" i="8"/>
  <c r="EO85" i="8"/>
  <c r="EN85" i="8"/>
  <c r="EM85" i="8"/>
  <c r="EL85" i="8"/>
  <c r="EC85" i="8"/>
  <c r="EB85" i="8"/>
  <c r="EA85" i="8"/>
  <c r="DZ85" i="8"/>
  <c r="DY85" i="8"/>
  <c r="DX85" i="8"/>
  <c r="DE85" i="8"/>
  <c r="DD85" i="8"/>
  <c r="CU85" i="8"/>
  <c r="CT85" i="8"/>
  <c r="CS85" i="8"/>
  <c r="CR85" i="8"/>
  <c r="CQ85" i="8"/>
  <c r="CP85" i="8"/>
  <c r="CO85" i="8"/>
  <c r="CN85" i="8"/>
  <c r="CM85" i="8"/>
  <c r="CL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O85" i="8"/>
  <c r="N85" i="8"/>
  <c r="M85" i="8"/>
  <c r="L85" i="8"/>
  <c r="J85" i="8"/>
  <c r="I85" i="8"/>
  <c r="H85" i="8"/>
  <c r="G85" i="8"/>
  <c r="NK84" i="8"/>
  <c r="NJ84" i="8"/>
  <c r="KQ84" i="8"/>
  <c r="KP84" i="8"/>
  <c r="KO84" i="8"/>
  <c r="KN84" i="8"/>
  <c r="KM84" i="8"/>
  <c r="KL84" i="8"/>
  <c r="KK84" i="8"/>
  <c r="KJ84" i="8"/>
  <c r="KI84" i="8"/>
  <c r="KH84" i="8"/>
  <c r="KG84" i="8"/>
  <c r="KF84" i="8"/>
  <c r="KE84" i="8"/>
  <c r="KD84" i="8"/>
  <c r="KC84" i="8"/>
  <c r="KB84" i="8"/>
  <c r="KA84" i="8"/>
  <c r="JZ84" i="8"/>
  <c r="JY84" i="8"/>
  <c r="JX84" i="8"/>
  <c r="JW84" i="8"/>
  <c r="JV84" i="8"/>
  <c r="JU84" i="8"/>
  <c r="JT84" i="8"/>
  <c r="JS84" i="8"/>
  <c r="JR84" i="8"/>
  <c r="JQ84" i="8"/>
  <c r="JP84" i="8"/>
  <c r="JO84" i="8"/>
  <c r="JN84" i="8"/>
  <c r="JM84" i="8"/>
  <c r="JL84" i="8"/>
  <c r="JK84" i="8"/>
  <c r="JJ84" i="8"/>
  <c r="JI84" i="8"/>
  <c r="JH84" i="8"/>
  <c r="JG84" i="8"/>
  <c r="JF84" i="8"/>
  <c r="JE84" i="8"/>
  <c r="JD84" i="8"/>
  <c r="JC84" i="8"/>
  <c r="JB84" i="8"/>
  <c r="JA84" i="8"/>
  <c r="IZ84" i="8"/>
  <c r="IY84" i="8"/>
  <c r="IX84" i="8"/>
  <c r="IW84" i="8"/>
  <c r="IV84" i="8"/>
  <c r="IU84" i="8"/>
  <c r="IT84" i="8"/>
  <c r="IS84" i="8"/>
  <c r="IR84" i="8"/>
  <c r="IQ84" i="8"/>
  <c r="IP84" i="8"/>
  <c r="IO84" i="8"/>
  <c r="IN84" i="8"/>
  <c r="IM84" i="8"/>
  <c r="IL84" i="8"/>
  <c r="IK84" i="8"/>
  <c r="IJ84" i="8"/>
  <c r="II84" i="8"/>
  <c r="IH84" i="8"/>
  <c r="IG84" i="8"/>
  <c r="IF84" i="8"/>
  <c r="IE84" i="8"/>
  <c r="ID84" i="8"/>
  <c r="IC84" i="8"/>
  <c r="IB84" i="8"/>
  <c r="IA84" i="8"/>
  <c r="HZ84" i="8"/>
  <c r="HY84" i="8"/>
  <c r="HX84" i="8"/>
  <c r="HW84" i="8"/>
  <c r="HV84" i="8"/>
  <c r="HU84" i="8"/>
  <c r="HT84" i="8"/>
  <c r="HS84" i="8"/>
  <c r="HR84" i="8"/>
  <c r="HQ84" i="8"/>
  <c r="HP84" i="8"/>
  <c r="HO84" i="8"/>
  <c r="HN84" i="8"/>
  <c r="HM84" i="8"/>
  <c r="HL84" i="8"/>
  <c r="HK84" i="8"/>
  <c r="HJ84" i="8"/>
  <c r="HI84" i="8"/>
  <c r="HH84" i="8"/>
  <c r="HG84" i="8"/>
  <c r="HF84" i="8"/>
  <c r="HE84" i="8"/>
  <c r="HD84" i="8"/>
  <c r="HC84" i="8"/>
  <c r="HB84" i="8"/>
  <c r="HA84" i="8"/>
  <c r="GZ84" i="8"/>
  <c r="GY84" i="8"/>
  <c r="GX84" i="8"/>
  <c r="GW84" i="8"/>
  <c r="GV84" i="8"/>
  <c r="GU84" i="8"/>
  <c r="GT84" i="8"/>
  <c r="GS84" i="8"/>
  <c r="GR84" i="8"/>
  <c r="GQ84" i="8"/>
  <c r="GP84" i="8"/>
  <c r="GO84" i="8"/>
  <c r="GN84" i="8"/>
  <c r="GM84" i="8"/>
  <c r="GL84" i="8"/>
  <c r="GK84" i="8"/>
  <c r="GJ84" i="8"/>
  <c r="GI84" i="8"/>
  <c r="GH84" i="8"/>
  <c r="GG84" i="8"/>
  <c r="GF84" i="8"/>
  <c r="GD84" i="8"/>
  <c r="GC84" i="8"/>
  <c r="GB84" i="8"/>
  <c r="GA84" i="8"/>
  <c r="FZ84" i="8"/>
  <c r="FY84" i="8"/>
  <c r="FX84" i="8"/>
  <c r="FW84" i="8"/>
  <c r="FV84" i="8"/>
  <c r="FU84" i="8"/>
  <c r="FT84" i="8"/>
  <c r="FS84" i="8"/>
  <c r="FR84" i="8"/>
  <c r="FQ84" i="8"/>
  <c r="FP84" i="8"/>
  <c r="FO84" i="8"/>
  <c r="FN84" i="8"/>
  <c r="FM84" i="8"/>
  <c r="FL84" i="8"/>
  <c r="FK84" i="8"/>
  <c r="FJ84" i="8"/>
  <c r="FI84" i="8"/>
  <c r="FH84" i="8"/>
  <c r="FG84" i="8"/>
  <c r="FF84" i="8"/>
  <c r="FE84" i="8"/>
  <c r="FD84" i="8"/>
  <c r="FC84" i="8"/>
  <c r="FB84" i="8"/>
  <c r="FA84" i="8"/>
  <c r="EZ84" i="8"/>
  <c r="EY84" i="8"/>
  <c r="EX84" i="8"/>
  <c r="EW84" i="8"/>
  <c r="EV84" i="8"/>
  <c r="EU84" i="8"/>
  <c r="ET84" i="8"/>
  <c r="ES84" i="8"/>
  <c r="EQ84" i="8"/>
  <c r="EP84" i="8"/>
  <c r="EO84" i="8"/>
  <c r="EN84" i="8"/>
  <c r="EM84" i="8"/>
  <c r="EL84" i="8"/>
  <c r="EC84" i="8"/>
  <c r="EB84" i="8"/>
  <c r="EA84" i="8"/>
  <c r="DZ84" i="8"/>
  <c r="DY84" i="8"/>
  <c r="DX84" i="8"/>
  <c r="DE84" i="8"/>
  <c r="DD84" i="8"/>
  <c r="CU84" i="8"/>
  <c r="CT84" i="8"/>
  <c r="CS84" i="8"/>
  <c r="CR84" i="8"/>
  <c r="CQ84" i="8"/>
  <c r="CP84" i="8"/>
  <c r="CO84" i="8"/>
  <c r="CN84" i="8"/>
  <c r="CM84" i="8"/>
  <c r="CL84" i="8"/>
  <c r="CI84" i="8"/>
  <c r="CH84" i="8"/>
  <c r="CG84" i="8"/>
  <c r="CF84" i="8"/>
  <c r="CE84" i="8"/>
  <c r="CD84" i="8"/>
  <c r="CC84" i="8"/>
  <c r="CB84" i="8"/>
  <c r="CA84" i="8"/>
  <c r="BZ84" i="8"/>
  <c r="BY84" i="8"/>
  <c r="BX84" i="8"/>
  <c r="BW84" i="8"/>
  <c r="BV84" i="8"/>
  <c r="BU84" i="8"/>
  <c r="BT84" i="8"/>
  <c r="BS84" i="8"/>
  <c r="BR84" i="8"/>
  <c r="BQ84" i="8"/>
  <c r="BP84" i="8"/>
  <c r="BO84" i="8"/>
  <c r="BN84" i="8"/>
  <c r="BM84" i="8"/>
  <c r="BL84" i="8"/>
  <c r="BK84" i="8"/>
  <c r="BJ84" i="8"/>
  <c r="BI84" i="8"/>
  <c r="BH84" i="8"/>
  <c r="BG84" i="8"/>
  <c r="BF84" i="8"/>
  <c r="BE84" i="8"/>
  <c r="BD84" i="8"/>
  <c r="BC84" i="8"/>
  <c r="BB84" i="8"/>
  <c r="BA84" i="8"/>
  <c r="AZ84" i="8"/>
  <c r="AY84" i="8"/>
  <c r="AX84" i="8"/>
  <c r="AW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O84" i="8"/>
  <c r="N84" i="8"/>
  <c r="M84" i="8"/>
  <c r="L84" i="8"/>
  <c r="J84" i="8"/>
  <c r="I84" i="8"/>
  <c r="H84" i="8"/>
  <c r="G84" i="8"/>
  <c r="NK83" i="8"/>
  <c r="NJ83" i="8"/>
  <c r="KQ83" i="8"/>
  <c r="KP83" i="8"/>
  <c r="KO83" i="8"/>
  <c r="KN83" i="8"/>
  <c r="KM83" i="8"/>
  <c r="KL83" i="8"/>
  <c r="KK83" i="8"/>
  <c r="KJ83" i="8"/>
  <c r="KI83" i="8"/>
  <c r="KH83" i="8"/>
  <c r="KG83" i="8"/>
  <c r="KF83" i="8"/>
  <c r="KE83" i="8"/>
  <c r="KD83" i="8"/>
  <c r="KC83" i="8"/>
  <c r="KB83" i="8"/>
  <c r="KA83" i="8"/>
  <c r="JZ83" i="8"/>
  <c r="JY83" i="8"/>
  <c r="JX83" i="8"/>
  <c r="JW83" i="8"/>
  <c r="JV83" i="8"/>
  <c r="JU83" i="8"/>
  <c r="JT83" i="8"/>
  <c r="JS83" i="8"/>
  <c r="JR83" i="8"/>
  <c r="JQ83" i="8"/>
  <c r="JP83" i="8"/>
  <c r="JO83" i="8"/>
  <c r="JN83" i="8"/>
  <c r="JM83" i="8"/>
  <c r="JL83" i="8"/>
  <c r="JK83" i="8"/>
  <c r="JJ83" i="8"/>
  <c r="JI83" i="8"/>
  <c r="JH83" i="8"/>
  <c r="JG83" i="8"/>
  <c r="JF83" i="8"/>
  <c r="JE83" i="8"/>
  <c r="JD83" i="8"/>
  <c r="JC83" i="8"/>
  <c r="JB83" i="8"/>
  <c r="JA83" i="8"/>
  <c r="IZ83" i="8"/>
  <c r="IY83" i="8"/>
  <c r="IX83" i="8"/>
  <c r="IW83" i="8"/>
  <c r="IV83" i="8"/>
  <c r="IU83" i="8"/>
  <c r="IT83" i="8"/>
  <c r="IS83" i="8"/>
  <c r="IR83" i="8"/>
  <c r="IQ83" i="8"/>
  <c r="IP83" i="8"/>
  <c r="IO83" i="8"/>
  <c r="IN83" i="8"/>
  <c r="IM83" i="8"/>
  <c r="IL83" i="8"/>
  <c r="IK83" i="8"/>
  <c r="IJ83" i="8"/>
  <c r="II83" i="8"/>
  <c r="IH83" i="8"/>
  <c r="IG83" i="8"/>
  <c r="IF83" i="8"/>
  <c r="IE83" i="8"/>
  <c r="ID83" i="8"/>
  <c r="IC83" i="8"/>
  <c r="IB83" i="8"/>
  <c r="IA83" i="8"/>
  <c r="HZ83" i="8"/>
  <c r="HY83" i="8"/>
  <c r="HX83" i="8"/>
  <c r="HW83" i="8"/>
  <c r="HV83" i="8"/>
  <c r="HU83" i="8"/>
  <c r="HT83" i="8"/>
  <c r="HS83" i="8"/>
  <c r="HR83" i="8"/>
  <c r="HQ83" i="8"/>
  <c r="HP83" i="8"/>
  <c r="HO83" i="8"/>
  <c r="HN83" i="8"/>
  <c r="HM83" i="8"/>
  <c r="HL83" i="8"/>
  <c r="HK83" i="8"/>
  <c r="HJ83" i="8"/>
  <c r="HI83" i="8"/>
  <c r="HH83" i="8"/>
  <c r="HG83" i="8"/>
  <c r="HF83" i="8"/>
  <c r="HE83" i="8"/>
  <c r="HD83" i="8"/>
  <c r="HC83" i="8"/>
  <c r="HB83" i="8"/>
  <c r="HA83" i="8"/>
  <c r="GZ83" i="8"/>
  <c r="GY83" i="8"/>
  <c r="GX83" i="8"/>
  <c r="GW83" i="8"/>
  <c r="GV83" i="8"/>
  <c r="GU83" i="8"/>
  <c r="GT83" i="8"/>
  <c r="GS83" i="8"/>
  <c r="GR83" i="8"/>
  <c r="GQ83" i="8"/>
  <c r="GP83" i="8"/>
  <c r="GO83" i="8"/>
  <c r="GN83" i="8"/>
  <c r="GM83" i="8"/>
  <c r="GL83" i="8"/>
  <c r="GK83" i="8"/>
  <c r="GJ83" i="8"/>
  <c r="GI83" i="8"/>
  <c r="GH83" i="8"/>
  <c r="GG83" i="8"/>
  <c r="GF83" i="8"/>
  <c r="GD83" i="8"/>
  <c r="GC83" i="8"/>
  <c r="GB83" i="8"/>
  <c r="GA83" i="8"/>
  <c r="FZ83" i="8"/>
  <c r="FY83" i="8"/>
  <c r="FX83" i="8"/>
  <c r="FW83" i="8"/>
  <c r="FV83" i="8"/>
  <c r="FU83" i="8"/>
  <c r="FT83" i="8"/>
  <c r="FS83" i="8"/>
  <c r="FR83" i="8"/>
  <c r="FQ83" i="8"/>
  <c r="FP83" i="8"/>
  <c r="FO83" i="8"/>
  <c r="FN83" i="8"/>
  <c r="FM83" i="8"/>
  <c r="FL83" i="8"/>
  <c r="FK83" i="8"/>
  <c r="FJ83" i="8"/>
  <c r="FI83" i="8"/>
  <c r="FH83" i="8"/>
  <c r="FG83" i="8"/>
  <c r="FF83" i="8"/>
  <c r="FE83" i="8"/>
  <c r="FD83" i="8"/>
  <c r="FC83" i="8"/>
  <c r="FB83" i="8"/>
  <c r="FA83" i="8"/>
  <c r="EZ83" i="8"/>
  <c r="EY83" i="8"/>
  <c r="EX83" i="8"/>
  <c r="EW83" i="8"/>
  <c r="EV83" i="8"/>
  <c r="EU83" i="8"/>
  <c r="ET83" i="8"/>
  <c r="ES83" i="8"/>
  <c r="EQ83" i="8"/>
  <c r="EP83" i="8"/>
  <c r="EO83" i="8"/>
  <c r="EN83" i="8"/>
  <c r="EM83" i="8"/>
  <c r="EL83" i="8"/>
  <c r="EC83" i="8"/>
  <c r="EB83" i="8"/>
  <c r="EA83" i="8"/>
  <c r="DZ83" i="8"/>
  <c r="DY83" i="8"/>
  <c r="DX83" i="8"/>
  <c r="DE83" i="8"/>
  <c r="DD83" i="8"/>
  <c r="CU83" i="8"/>
  <c r="CT83" i="8"/>
  <c r="CS83" i="8"/>
  <c r="CR83" i="8"/>
  <c r="CQ83" i="8"/>
  <c r="CP83" i="8"/>
  <c r="CO83" i="8"/>
  <c r="CN83" i="8"/>
  <c r="CM83" i="8"/>
  <c r="CL83" i="8"/>
  <c r="CI83" i="8"/>
  <c r="CH83" i="8"/>
  <c r="CG83" i="8"/>
  <c r="CF83" i="8"/>
  <c r="CE83" i="8"/>
  <c r="CD83" i="8"/>
  <c r="CC83" i="8"/>
  <c r="CB83" i="8"/>
  <c r="CA83" i="8"/>
  <c r="BZ83" i="8"/>
  <c r="BY83" i="8"/>
  <c r="BX83" i="8"/>
  <c r="BW83" i="8"/>
  <c r="BV83" i="8"/>
  <c r="BU83" i="8"/>
  <c r="BT83" i="8"/>
  <c r="BS83" i="8"/>
  <c r="BR83" i="8"/>
  <c r="BQ83" i="8"/>
  <c r="BP83" i="8"/>
  <c r="BO83" i="8"/>
  <c r="BN83" i="8"/>
  <c r="BM83" i="8"/>
  <c r="BL83" i="8"/>
  <c r="BK83" i="8"/>
  <c r="BJ83" i="8"/>
  <c r="BI83" i="8"/>
  <c r="BH83" i="8"/>
  <c r="BG83" i="8"/>
  <c r="BF83" i="8"/>
  <c r="BE83" i="8"/>
  <c r="BD83" i="8"/>
  <c r="BC83" i="8"/>
  <c r="BB83" i="8"/>
  <c r="BA83" i="8"/>
  <c r="AZ83" i="8"/>
  <c r="AY83" i="8"/>
  <c r="AX83" i="8"/>
  <c r="AW83" i="8"/>
  <c r="AU83" i="8"/>
  <c r="AT83" i="8"/>
  <c r="AS83" i="8"/>
  <c r="AR83" i="8"/>
  <c r="AQ83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O83" i="8"/>
  <c r="N83" i="8"/>
  <c r="M83" i="8"/>
  <c r="L83" i="8"/>
  <c r="J83" i="8"/>
  <c r="I83" i="8"/>
  <c r="H83" i="8"/>
  <c r="G83" i="8"/>
  <c r="NK82" i="8"/>
  <c r="NJ82" i="8"/>
  <c r="KQ82" i="8"/>
  <c r="KP82" i="8"/>
  <c r="KO82" i="8"/>
  <c r="KN82" i="8"/>
  <c r="KM82" i="8"/>
  <c r="KL82" i="8"/>
  <c r="KK82" i="8"/>
  <c r="KJ82" i="8"/>
  <c r="KI82" i="8"/>
  <c r="KH82" i="8"/>
  <c r="KG82" i="8"/>
  <c r="KF82" i="8"/>
  <c r="KE82" i="8"/>
  <c r="KD82" i="8"/>
  <c r="KC82" i="8"/>
  <c r="KB82" i="8"/>
  <c r="KA82" i="8"/>
  <c r="JZ82" i="8"/>
  <c r="JY82" i="8"/>
  <c r="JX82" i="8"/>
  <c r="JW82" i="8"/>
  <c r="JV82" i="8"/>
  <c r="JU82" i="8"/>
  <c r="JT82" i="8"/>
  <c r="JS82" i="8"/>
  <c r="JR82" i="8"/>
  <c r="JQ82" i="8"/>
  <c r="JP82" i="8"/>
  <c r="JO82" i="8"/>
  <c r="JN82" i="8"/>
  <c r="JM82" i="8"/>
  <c r="JL82" i="8"/>
  <c r="JK82" i="8"/>
  <c r="JJ82" i="8"/>
  <c r="JI82" i="8"/>
  <c r="JH82" i="8"/>
  <c r="JG82" i="8"/>
  <c r="JF82" i="8"/>
  <c r="JE82" i="8"/>
  <c r="JD82" i="8"/>
  <c r="JC82" i="8"/>
  <c r="JB82" i="8"/>
  <c r="JA82" i="8"/>
  <c r="IZ82" i="8"/>
  <c r="IY82" i="8"/>
  <c r="IX82" i="8"/>
  <c r="IW82" i="8"/>
  <c r="IV82" i="8"/>
  <c r="IU82" i="8"/>
  <c r="IT82" i="8"/>
  <c r="IS82" i="8"/>
  <c r="IR82" i="8"/>
  <c r="IQ82" i="8"/>
  <c r="IP82" i="8"/>
  <c r="IO82" i="8"/>
  <c r="IN82" i="8"/>
  <c r="IM82" i="8"/>
  <c r="IL82" i="8"/>
  <c r="IK82" i="8"/>
  <c r="IJ82" i="8"/>
  <c r="II82" i="8"/>
  <c r="IH82" i="8"/>
  <c r="IG82" i="8"/>
  <c r="IF82" i="8"/>
  <c r="IE82" i="8"/>
  <c r="ID82" i="8"/>
  <c r="IC82" i="8"/>
  <c r="IB82" i="8"/>
  <c r="IA82" i="8"/>
  <c r="HZ82" i="8"/>
  <c r="HY82" i="8"/>
  <c r="HX82" i="8"/>
  <c r="HW82" i="8"/>
  <c r="HV82" i="8"/>
  <c r="HU82" i="8"/>
  <c r="HT82" i="8"/>
  <c r="HS82" i="8"/>
  <c r="HR82" i="8"/>
  <c r="HQ82" i="8"/>
  <c r="HP82" i="8"/>
  <c r="HO82" i="8"/>
  <c r="HN82" i="8"/>
  <c r="HM82" i="8"/>
  <c r="HL82" i="8"/>
  <c r="HK82" i="8"/>
  <c r="HJ82" i="8"/>
  <c r="HI82" i="8"/>
  <c r="HH82" i="8"/>
  <c r="HG82" i="8"/>
  <c r="HF82" i="8"/>
  <c r="HE82" i="8"/>
  <c r="HD82" i="8"/>
  <c r="HC82" i="8"/>
  <c r="HB82" i="8"/>
  <c r="HA82" i="8"/>
  <c r="GZ82" i="8"/>
  <c r="GY82" i="8"/>
  <c r="GX82" i="8"/>
  <c r="GW82" i="8"/>
  <c r="GV82" i="8"/>
  <c r="GU82" i="8"/>
  <c r="GT82" i="8"/>
  <c r="GS82" i="8"/>
  <c r="GR82" i="8"/>
  <c r="GQ82" i="8"/>
  <c r="GP82" i="8"/>
  <c r="GO82" i="8"/>
  <c r="GN82" i="8"/>
  <c r="GM82" i="8"/>
  <c r="GL82" i="8"/>
  <c r="GK82" i="8"/>
  <c r="GJ82" i="8"/>
  <c r="GI82" i="8"/>
  <c r="GH82" i="8"/>
  <c r="GG82" i="8"/>
  <c r="GF82" i="8"/>
  <c r="GD82" i="8"/>
  <c r="GC82" i="8"/>
  <c r="GB82" i="8"/>
  <c r="GA82" i="8"/>
  <c r="FZ82" i="8"/>
  <c r="FY82" i="8"/>
  <c r="FX82" i="8"/>
  <c r="FW82" i="8"/>
  <c r="FV82" i="8"/>
  <c r="FU82" i="8"/>
  <c r="FT82" i="8"/>
  <c r="FS82" i="8"/>
  <c r="FR82" i="8"/>
  <c r="FQ82" i="8"/>
  <c r="FP82" i="8"/>
  <c r="FO82" i="8"/>
  <c r="FN82" i="8"/>
  <c r="FM82" i="8"/>
  <c r="FL82" i="8"/>
  <c r="FK82" i="8"/>
  <c r="FJ82" i="8"/>
  <c r="FI82" i="8"/>
  <c r="FH82" i="8"/>
  <c r="FG82" i="8"/>
  <c r="FF82" i="8"/>
  <c r="FE82" i="8"/>
  <c r="FD82" i="8"/>
  <c r="FC82" i="8"/>
  <c r="FB82" i="8"/>
  <c r="FA82" i="8"/>
  <c r="EZ82" i="8"/>
  <c r="EY82" i="8"/>
  <c r="EX82" i="8"/>
  <c r="EW82" i="8"/>
  <c r="EV82" i="8"/>
  <c r="EU82" i="8"/>
  <c r="ET82" i="8"/>
  <c r="ES82" i="8"/>
  <c r="EQ82" i="8"/>
  <c r="EP82" i="8"/>
  <c r="EO82" i="8"/>
  <c r="EN82" i="8"/>
  <c r="EM82" i="8"/>
  <c r="EL82" i="8"/>
  <c r="EC82" i="8"/>
  <c r="EB82" i="8"/>
  <c r="EA82" i="8"/>
  <c r="DZ82" i="8"/>
  <c r="DY82" i="8"/>
  <c r="DX82" i="8"/>
  <c r="DE82" i="8"/>
  <c r="DD82" i="8"/>
  <c r="CU82" i="8"/>
  <c r="CT82" i="8"/>
  <c r="CS82" i="8"/>
  <c r="CR82" i="8"/>
  <c r="CQ82" i="8"/>
  <c r="CP82" i="8"/>
  <c r="CO82" i="8"/>
  <c r="CN82" i="8"/>
  <c r="CM82" i="8"/>
  <c r="CL82" i="8"/>
  <c r="CI82" i="8"/>
  <c r="CH82" i="8"/>
  <c r="CG82" i="8"/>
  <c r="CF82" i="8"/>
  <c r="CE82" i="8"/>
  <c r="CD82" i="8"/>
  <c r="CC82" i="8"/>
  <c r="CB82" i="8"/>
  <c r="CA82" i="8"/>
  <c r="BZ82" i="8"/>
  <c r="BY82" i="8"/>
  <c r="BX82" i="8"/>
  <c r="BW82" i="8"/>
  <c r="BV82" i="8"/>
  <c r="BU82" i="8"/>
  <c r="BT82" i="8"/>
  <c r="BS82" i="8"/>
  <c r="BR82" i="8"/>
  <c r="BQ82" i="8"/>
  <c r="BP82" i="8"/>
  <c r="BO82" i="8"/>
  <c r="BN82" i="8"/>
  <c r="BM82" i="8"/>
  <c r="BL82" i="8"/>
  <c r="BK82" i="8"/>
  <c r="BJ82" i="8"/>
  <c r="BI82" i="8"/>
  <c r="BH82" i="8"/>
  <c r="BG82" i="8"/>
  <c r="BF82" i="8"/>
  <c r="BE82" i="8"/>
  <c r="BD82" i="8"/>
  <c r="BC82" i="8"/>
  <c r="BB82" i="8"/>
  <c r="BA82" i="8"/>
  <c r="AZ82" i="8"/>
  <c r="AY82" i="8"/>
  <c r="AX82" i="8"/>
  <c r="AW82" i="8"/>
  <c r="AU82" i="8"/>
  <c r="AT82" i="8"/>
  <c r="AS82" i="8"/>
  <c r="AR82" i="8"/>
  <c r="AQ82" i="8"/>
  <c r="AP82" i="8"/>
  <c r="AO82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O82" i="8"/>
  <c r="N82" i="8"/>
  <c r="M82" i="8"/>
  <c r="L82" i="8"/>
  <c r="J82" i="8"/>
  <c r="I82" i="8"/>
  <c r="H82" i="8"/>
  <c r="G82" i="8"/>
  <c r="NK81" i="8"/>
  <c r="NJ81" i="8"/>
  <c r="KQ81" i="8"/>
  <c r="KP81" i="8"/>
  <c r="KO81" i="8"/>
  <c r="KN81" i="8"/>
  <c r="KM81" i="8"/>
  <c r="KL81" i="8"/>
  <c r="KK81" i="8"/>
  <c r="KJ81" i="8"/>
  <c r="KI81" i="8"/>
  <c r="KH81" i="8"/>
  <c r="KG81" i="8"/>
  <c r="KF81" i="8"/>
  <c r="KE81" i="8"/>
  <c r="KD81" i="8"/>
  <c r="KC81" i="8"/>
  <c r="KB81" i="8"/>
  <c r="KA81" i="8"/>
  <c r="JZ81" i="8"/>
  <c r="JY81" i="8"/>
  <c r="JX81" i="8"/>
  <c r="JW81" i="8"/>
  <c r="JV81" i="8"/>
  <c r="JU81" i="8"/>
  <c r="JT81" i="8"/>
  <c r="JS81" i="8"/>
  <c r="JR81" i="8"/>
  <c r="JQ81" i="8"/>
  <c r="JP81" i="8"/>
  <c r="JO81" i="8"/>
  <c r="JN81" i="8"/>
  <c r="JM81" i="8"/>
  <c r="JL81" i="8"/>
  <c r="JK81" i="8"/>
  <c r="JJ81" i="8"/>
  <c r="JI81" i="8"/>
  <c r="JH81" i="8"/>
  <c r="JG81" i="8"/>
  <c r="JF81" i="8"/>
  <c r="JE81" i="8"/>
  <c r="JD81" i="8"/>
  <c r="JC81" i="8"/>
  <c r="JB81" i="8"/>
  <c r="JA81" i="8"/>
  <c r="IZ81" i="8"/>
  <c r="IY81" i="8"/>
  <c r="IX81" i="8"/>
  <c r="IW81" i="8"/>
  <c r="IV81" i="8"/>
  <c r="IU81" i="8"/>
  <c r="IT81" i="8"/>
  <c r="IS81" i="8"/>
  <c r="IR81" i="8"/>
  <c r="IQ81" i="8"/>
  <c r="IP81" i="8"/>
  <c r="IO81" i="8"/>
  <c r="IN81" i="8"/>
  <c r="IM81" i="8"/>
  <c r="IL81" i="8"/>
  <c r="IK81" i="8"/>
  <c r="IJ81" i="8"/>
  <c r="II81" i="8"/>
  <c r="IH81" i="8"/>
  <c r="IG81" i="8"/>
  <c r="IF81" i="8"/>
  <c r="IE81" i="8"/>
  <c r="ID81" i="8"/>
  <c r="IC81" i="8"/>
  <c r="IB81" i="8"/>
  <c r="IA81" i="8"/>
  <c r="HZ81" i="8"/>
  <c r="HY81" i="8"/>
  <c r="HX81" i="8"/>
  <c r="HW81" i="8"/>
  <c r="HV81" i="8"/>
  <c r="HU81" i="8"/>
  <c r="HT81" i="8"/>
  <c r="HS81" i="8"/>
  <c r="HR81" i="8"/>
  <c r="HQ81" i="8"/>
  <c r="HP81" i="8"/>
  <c r="HO81" i="8"/>
  <c r="HN81" i="8"/>
  <c r="HM81" i="8"/>
  <c r="HL81" i="8"/>
  <c r="HK81" i="8"/>
  <c r="HJ81" i="8"/>
  <c r="HI81" i="8"/>
  <c r="HH81" i="8"/>
  <c r="HG81" i="8"/>
  <c r="HF81" i="8"/>
  <c r="HE81" i="8"/>
  <c r="HD81" i="8"/>
  <c r="HC81" i="8"/>
  <c r="HB81" i="8"/>
  <c r="HA81" i="8"/>
  <c r="GZ81" i="8"/>
  <c r="GY81" i="8"/>
  <c r="GX81" i="8"/>
  <c r="GW81" i="8"/>
  <c r="GV81" i="8"/>
  <c r="GU81" i="8"/>
  <c r="GT81" i="8"/>
  <c r="GS81" i="8"/>
  <c r="GR81" i="8"/>
  <c r="GQ81" i="8"/>
  <c r="GP81" i="8"/>
  <c r="GO81" i="8"/>
  <c r="GN81" i="8"/>
  <c r="GM81" i="8"/>
  <c r="GL81" i="8"/>
  <c r="GK81" i="8"/>
  <c r="GJ81" i="8"/>
  <c r="GI81" i="8"/>
  <c r="GH81" i="8"/>
  <c r="GG81" i="8"/>
  <c r="GF81" i="8"/>
  <c r="GD81" i="8"/>
  <c r="GC81" i="8"/>
  <c r="GB81" i="8"/>
  <c r="GA81" i="8"/>
  <c r="FZ81" i="8"/>
  <c r="FY81" i="8"/>
  <c r="FX81" i="8"/>
  <c r="FW81" i="8"/>
  <c r="FV81" i="8"/>
  <c r="FU81" i="8"/>
  <c r="FT81" i="8"/>
  <c r="FS81" i="8"/>
  <c r="FR81" i="8"/>
  <c r="FQ81" i="8"/>
  <c r="FP81" i="8"/>
  <c r="FO81" i="8"/>
  <c r="FN81" i="8"/>
  <c r="FM81" i="8"/>
  <c r="FL81" i="8"/>
  <c r="FK81" i="8"/>
  <c r="FJ81" i="8"/>
  <c r="FI81" i="8"/>
  <c r="FH81" i="8"/>
  <c r="FG81" i="8"/>
  <c r="FF81" i="8"/>
  <c r="FE81" i="8"/>
  <c r="FD81" i="8"/>
  <c r="FC81" i="8"/>
  <c r="FB81" i="8"/>
  <c r="FA81" i="8"/>
  <c r="EZ81" i="8"/>
  <c r="EY81" i="8"/>
  <c r="EX81" i="8"/>
  <c r="EW81" i="8"/>
  <c r="EV81" i="8"/>
  <c r="EU81" i="8"/>
  <c r="ET81" i="8"/>
  <c r="ES81" i="8"/>
  <c r="EQ81" i="8"/>
  <c r="EP81" i="8"/>
  <c r="EO81" i="8"/>
  <c r="EN81" i="8"/>
  <c r="EM81" i="8"/>
  <c r="EL81" i="8"/>
  <c r="EC81" i="8"/>
  <c r="EB81" i="8"/>
  <c r="EA81" i="8"/>
  <c r="DZ81" i="8"/>
  <c r="DY81" i="8"/>
  <c r="DX81" i="8"/>
  <c r="DE81" i="8"/>
  <c r="DD81" i="8"/>
  <c r="CU81" i="8"/>
  <c r="CT81" i="8"/>
  <c r="CS81" i="8"/>
  <c r="CR81" i="8"/>
  <c r="CQ81" i="8"/>
  <c r="CP81" i="8"/>
  <c r="CO81" i="8"/>
  <c r="CN81" i="8"/>
  <c r="CM81" i="8"/>
  <c r="CL81" i="8"/>
  <c r="CI81" i="8"/>
  <c r="CH81" i="8"/>
  <c r="CG81" i="8"/>
  <c r="CF81" i="8"/>
  <c r="CE81" i="8"/>
  <c r="CD81" i="8"/>
  <c r="CC81" i="8"/>
  <c r="CB81" i="8"/>
  <c r="CA81" i="8"/>
  <c r="BZ81" i="8"/>
  <c r="BY81" i="8"/>
  <c r="BX81" i="8"/>
  <c r="BW81" i="8"/>
  <c r="BV81" i="8"/>
  <c r="BU81" i="8"/>
  <c r="BT81" i="8"/>
  <c r="BS81" i="8"/>
  <c r="BR81" i="8"/>
  <c r="BQ81" i="8"/>
  <c r="BP81" i="8"/>
  <c r="BO81" i="8"/>
  <c r="BN81" i="8"/>
  <c r="BM81" i="8"/>
  <c r="BL81" i="8"/>
  <c r="BK81" i="8"/>
  <c r="BJ81" i="8"/>
  <c r="BI81" i="8"/>
  <c r="BH81" i="8"/>
  <c r="BG81" i="8"/>
  <c r="BF81" i="8"/>
  <c r="BE81" i="8"/>
  <c r="BD81" i="8"/>
  <c r="BC81" i="8"/>
  <c r="BB81" i="8"/>
  <c r="BA81" i="8"/>
  <c r="AZ81" i="8"/>
  <c r="AY81" i="8"/>
  <c r="AX81" i="8"/>
  <c r="AW81" i="8"/>
  <c r="AU81" i="8"/>
  <c r="AT81" i="8"/>
  <c r="AS81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O81" i="8"/>
  <c r="N81" i="8"/>
  <c r="M81" i="8"/>
  <c r="L81" i="8"/>
  <c r="J81" i="8"/>
  <c r="I81" i="8"/>
  <c r="H81" i="8"/>
  <c r="G81" i="8"/>
  <c r="NK80" i="8"/>
  <c r="NJ80" i="8"/>
  <c r="KQ80" i="8"/>
  <c r="KP80" i="8"/>
  <c r="KO80" i="8"/>
  <c r="KN80" i="8"/>
  <c r="KM80" i="8"/>
  <c r="KL80" i="8"/>
  <c r="KK80" i="8"/>
  <c r="KJ80" i="8"/>
  <c r="KI80" i="8"/>
  <c r="KH80" i="8"/>
  <c r="KG80" i="8"/>
  <c r="KF80" i="8"/>
  <c r="KE80" i="8"/>
  <c r="KD80" i="8"/>
  <c r="KC80" i="8"/>
  <c r="KB80" i="8"/>
  <c r="KA80" i="8"/>
  <c r="JZ80" i="8"/>
  <c r="JY80" i="8"/>
  <c r="JX80" i="8"/>
  <c r="JW80" i="8"/>
  <c r="JV80" i="8"/>
  <c r="JU80" i="8"/>
  <c r="JT80" i="8"/>
  <c r="JS80" i="8"/>
  <c r="JR80" i="8"/>
  <c r="JQ80" i="8"/>
  <c r="JP80" i="8"/>
  <c r="JO80" i="8"/>
  <c r="JN80" i="8"/>
  <c r="JM80" i="8"/>
  <c r="JL80" i="8"/>
  <c r="JK80" i="8"/>
  <c r="JJ80" i="8"/>
  <c r="JI80" i="8"/>
  <c r="JH80" i="8"/>
  <c r="JG80" i="8"/>
  <c r="JF80" i="8"/>
  <c r="JE80" i="8"/>
  <c r="JD80" i="8"/>
  <c r="JC80" i="8"/>
  <c r="JB80" i="8"/>
  <c r="JA80" i="8"/>
  <c r="IZ80" i="8"/>
  <c r="IY80" i="8"/>
  <c r="IX80" i="8"/>
  <c r="IW80" i="8"/>
  <c r="IV80" i="8"/>
  <c r="IU80" i="8"/>
  <c r="IT80" i="8"/>
  <c r="IS80" i="8"/>
  <c r="IR80" i="8"/>
  <c r="IQ80" i="8"/>
  <c r="IP80" i="8"/>
  <c r="IO80" i="8"/>
  <c r="IN80" i="8"/>
  <c r="IM80" i="8"/>
  <c r="IL80" i="8"/>
  <c r="IK80" i="8"/>
  <c r="IJ80" i="8"/>
  <c r="II80" i="8"/>
  <c r="IH80" i="8"/>
  <c r="IG80" i="8"/>
  <c r="IF80" i="8"/>
  <c r="IE80" i="8"/>
  <c r="ID80" i="8"/>
  <c r="IC80" i="8"/>
  <c r="IB80" i="8"/>
  <c r="IA80" i="8"/>
  <c r="HZ80" i="8"/>
  <c r="HY80" i="8"/>
  <c r="HX80" i="8"/>
  <c r="HW80" i="8"/>
  <c r="HV80" i="8"/>
  <c r="HU80" i="8"/>
  <c r="HT80" i="8"/>
  <c r="HS80" i="8"/>
  <c r="HR80" i="8"/>
  <c r="HQ80" i="8"/>
  <c r="HP80" i="8"/>
  <c r="HO80" i="8"/>
  <c r="HN80" i="8"/>
  <c r="HM80" i="8"/>
  <c r="HL80" i="8"/>
  <c r="HK80" i="8"/>
  <c r="HJ80" i="8"/>
  <c r="HI80" i="8"/>
  <c r="HH80" i="8"/>
  <c r="HG80" i="8"/>
  <c r="HF80" i="8"/>
  <c r="HE80" i="8"/>
  <c r="HD80" i="8"/>
  <c r="HC80" i="8"/>
  <c r="HB80" i="8"/>
  <c r="HA80" i="8"/>
  <c r="GZ80" i="8"/>
  <c r="GY80" i="8"/>
  <c r="GX80" i="8"/>
  <c r="GW80" i="8"/>
  <c r="GV80" i="8"/>
  <c r="GU80" i="8"/>
  <c r="GT80" i="8"/>
  <c r="GS80" i="8"/>
  <c r="GR80" i="8"/>
  <c r="GQ80" i="8"/>
  <c r="GP80" i="8"/>
  <c r="GO80" i="8"/>
  <c r="GN80" i="8"/>
  <c r="GM80" i="8"/>
  <c r="GL80" i="8"/>
  <c r="GK80" i="8"/>
  <c r="GJ80" i="8"/>
  <c r="GI80" i="8"/>
  <c r="GH80" i="8"/>
  <c r="GG80" i="8"/>
  <c r="GF80" i="8"/>
  <c r="GD80" i="8"/>
  <c r="GC80" i="8"/>
  <c r="GB80" i="8"/>
  <c r="GA80" i="8"/>
  <c r="FZ80" i="8"/>
  <c r="FY80" i="8"/>
  <c r="FX80" i="8"/>
  <c r="FW80" i="8"/>
  <c r="FV80" i="8"/>
  <c r="FU80" i="8"/>
  <c r="FT80" i="8"/>
  <c r="FS80" i="8"/>
  <c r="FR80" i="8"/>
  <c r="FQ80" i="8"/>
  <c r="FP80" i="8"/>
  <c r="FO80" i="8"/>
  <c r="FN80" i="8"/>
  <c r="FM80" i="8"/>
  <c r="FL80" i="8"/>
  <c r="FK80" i="8"/>
  <c r="FJ80" i="8"/>
  <c r="FI80" i="8"/>
  <c r="FH80" i="8"/>
  <c r="FG80" i="8"/>
  <c r="FF80" i="8"/>
  <c r="FE80" i="8"/>
  <c r="FD80" i="8"/>
  <c r="FC80" i="8"/>
  <c r="FB80" i="8"/>
  <c r="FA80" i="8"/>
  <c r="EZ80" i="8"/>
  <c r="EY80" i="8"/>
  <c r="EX80" i="8"/>
  <c r="EW80" i="8"/>
  <c r="EV80" i="8"/>
  <c r="EU80" i="8"/>
  <c r="ET80" i="8"/>
  <c r="ES80" i="8"/>
  <c r="EQ80" i="8"/>
  <c r="EP80" i="8"/>
  <c r="EO80" i="8"/>
  <c r="EN80" i="8"/>
  <c r="EM80" i="8"/>
  <c r="EL80" i="8"/>
  <c r="EC80" i="8"/>
  <c r="EB80" i="8"/>
  <c r="EA80" i="8"/>
  <c r="DZ80" i="8"/>
  <c r="DY80" i="8"/>
  <c r="DX80" i="8"/>
  <c r="DE80" i="8"/>
  <c r="DD80" i="8"/>
  <c r="CU80" i="8"/>
  <c r="CT80" i="8"/>
  <c r="CS80" i="8"/>
  <c r="CR80" i="8"/>
  <c r="CQ80" i="8"/>
  <c r="CP80" i="8"/>
  <c r="CO80" i="8"/>
  <c r="CN80" i="8"/>
  <c r="CM80" i="8"/>
  <c r="CL80" i="8"/>
  <c r="CI80" i="8"/>
  <c r="CH80" i="8"/>
  <c r="CG80" i="8"/>
  <c r="CF80" i="8"/>
  <c r="CE80" i="8"/>
  <c r="CD80" i="8"/>
  <c r="CC80" i="8"/>
  <c r="CB80" i="8"/>
  <c r="CA80" i="8"/>
  <c r="BZ80" i="8"/>
  <c r="BY80" i="8"/>
  <c r="BX80" i="8"/>
  <c r="BW80" i="8"/>
  <c r="BV80" i="8"/>
  <c r="BU80" i="8"/>
  <c r="BT80" i="8"/>
  <c r="BS80" i="8"/>
  <c r="BR80" i="8"/>
  <c r="BQ80" i="8"/>
  <c r="BP80" i="8"/>
  <c r="BO80" i="8"/>
  <c r="BN80" i="8"/>
  <c r="BM80" i="8"/>
  <c r="BL80" i="8"/>
  <c r="BK80" i="8"/>
  <c r="BJ80" i="8"/>
  <c r="BI80" i="8"/>
  <c r="BH80" i="8"/>
  <c r="BG80" i="8"/>
  <c r="BF80" i="8"/>
  <c r="BE80" i="8"/>
  <c r="BD80" i="8"/>
  <c r="BC80" i="8"/>
  <c r="BB80" i="8"/>
  <c r="BA80" i="8"/>
  <c r="AZ80" i="8"/>
  <c r="AY80" i="8"/>
  <c r="AX80" i="8"/>
  <c r="AW80" i="8"/>
  <c r="AU80" i="8"/>
  <c r="AT80" i="8"/>
  <c r="AS80" i="8"/>
  <c r="AR80" i="8"/>
  <c r="AQ80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O80" i="8"/>
  <c r="N80" i="8"/>
  <c r="M80" i="8"/>
  <c r="L80" i="8"/>
  <c r="J80" i="8"/>
  <c r="I80" i="8"/>
  <c r="H80" i="8"/>
  <c r="G80" i="8"/>
  <c r="NK79" i="8"/>
  <c r="NJ79" i="8"/>
  <c r="KQ79" i="8"/>
  <c r="KP79" i="8"/>
  <c r="KO79" i="8"/>
  <c r="KN79" i="8"/>
  <c r="KM79" i="8"/>
  <c r="KL79" i="8"/>
  <c r="KK79" i="8"/>
  <c r="KJ79" i="8"/>
  <c r="KI79" i="8"/>
  <c r="KH79" i="8"/>
  <c r="KG79" i="8"/>
  <c r="KF79" i="8"/>
  <c r="KE79" i="8"/>
  <c r="KD79" i="8"/>
  <c r="KC79" i="8"/>
  <c r="KB79" i="8"/>
  <c r="KA79" i="8"/>
  <c r="JZ79" i="8"/>
  <c r="JY79" i="8"/>
  <c r="JX79" i="8"/>
  <c r="JW79" i="8"/>
  <c r="JV79" i="8"/>
  <c r="JU79" i="8"/>
  <c r="JT79" i="8"/>
  <c r="JS79" i="8"/>
  <c r="JR79" i="8"/>
  <c r="JQ79" i="8"/>
  <c r="JP79" i="8"/>
  <c r="JO79" i="8"/>
  <c r="JN79" i="8"/>
  <c r="JM79" i="8"/>
  <c r="JL79" i="8"/>
  <c r="JK79" i="8"/>
  <c r="JJ79" i="8"/>
  <c r="JI79" i="8"/>
  <c r="JH79" i="8"/>
  <c r="JG79" i="8"/>
  <c r="JF79" i="8"/>
  <c r="JE79" i="8"/>
  <c r="JD79" i="8"/>
  <c r="JC79" i="8"/>
  <c r="JB79" i="8"/>
  <c r="JA79" i="8"/>
  <c r="IZ79" i="8"/>
  <c r="IY79" i="8"/>
  <c r="IX79" i="8"/>
  <c r="IW79" i="8"/>
  <c r="IV79" i="8"/>
  <c r="IU79" i="8"/>
  <c r="IT79" i="8"/>
  <c r="IS79" i="8"/>
  <c r="IR79" i="8"/>
  <c r="IQ79" i="8"/>
  <c r="IP79" i="8"/>
  <c r="IO79" i="8"/>
  <c r="IN79" i="8"/>
  <c r="IM79" i="8"/>
  <c r="IL79" i="8"/>
  <c r="IK79" i="8"/>
  <c r="IJ79" i="8"/>
  <c r="II79" i="8"/>
  <c r="IH79" i="8"/>
  <c r="IG79" i="8"/>
  <c r="IF79" i="8"/>
  <c r="IE79" i="8"/>
  <c r="ID79" i="8"/>
  <c r="IC79" i="8"/>
  <c r="IB79" i="8"/>
  <c r="IA79" i="8"/>
  <c r="HZ79" i="8"/>
  <c r="HY79" i="8"/>
  <c r="HX79" i="8"/>
  <c r="HW79" i="8"/>
  <c r="HV79" i="8"/>
  <c r="HU79" i="8"/>
  <c r="HT79" i="8"/>
  <c r="HS79" i="8"/>
  <c r="HR79" i="8"/>
  <c r="HQ79" i="8"/>
  <c r="HP79" i="8"/>
  <c r="HO79" i="8"/>
  <c r="HN79" i="8"/>
  <c r="HM79" i="8"/>
  <c r="HL79" i="8"/>
  <c r="HK79" i="8"/>
  <c r="HJ79" i="8"/>
  <c r="HI79" i="8"/>
  <c r="HH79" i="8"/>
  <c r="HG79" i="8"/>
  <c r="HF79" i="8"/>
  <c r="HE79" i="8"/>
  <c r="HD79" i="8"/>
  <c r="HC79" i="8"/>
  <c r="HB79" i="8"/>
  <c r="HA79" i="8"/>
  <c r="GZ79" i="8"/>
  <c r="GY79" i="8"/>
  <c r="GX79" i="8"/>
  <c r="GW79" i="8"/>
  <c r="GV79" i="8"/>
  <c r="GU79" i="8"/>
  <c r="GT79" i="8"/>
  <c r="GS79" i="8"/>
  <c r="GR79" i="8"/>
  <c r="GQ79" i="8"/>
  <c r="GP79" i="8"/>
  <c r="GO79" i="8"/>
  <c r="GN79" i="8"/>
  <c r="GM79" i="8"/>
  <c r="GL79" i="8"/>
  <c r="GK79" i="8"/>
  <c r="GJ79" i="8"/>
  <c r="GI79" i="8"/>
  <c r="GH79" i="8"/>
  <c r="GG79" i="8"/>
  <c r="GF79" i="8"/>
  <c r="GD79" i="8"/>
  <c r="GC79" i="8"/>
  <c r="GB79" i="8"/>
  <c r="GA79" i="8"/>
  <c r="FZ79" i="8"/>
  <c r="FY79" i="8"/>
  <c r="FX79" i="8"/>
  <c r="FW79" i="8"/>
  <c r="FV79" i="8"/>
  <c r="FU79" i="8"/>
  <c r="FT79" i="8"/>
  <c r="FS79" i="8"/>
  <c r="FR79" i="8"/>
  <c r="FQ79" i="8"/>
  <c r="FP79" i="8"/>
  <c r="FO79" i="8"/>
  <c r="FN79" i="8"/>
  <c r="FM79" i="8"/>
  <c r="FL79" i="8"/>
  <c r="FK79" i="8"/>
  <c r="FJ79" i="8"/>
  <c r="FI79" i="8"/>
  <c r="FH79" i="8"/>
  <c r="FG79" i="8"/>
  <c r="FF79" i="8"/>
  <c r="FE79" i="8"/>
  <c r="FD79" i="8"/>
  <c r="FC79" i="8"/>
  <c r="FB79" i="8"/>
  <c r="FA79" i="8"/>
  <c r="EZ79" i="8"/>
  <c r="EY79" i="8"/>
  <c r="EX79" i="8"/>
  <c r="EW79" i="8"/>
  <c r="EV79" i="8"/>
  <c r="EU79" i="8"/>
  <c r="ET79" i="8"/>
  <c r="ES79" i="8"/>
  <c r="EQ79" i="8"/>
  <c r="EP79" i="8"/>
  <c r="EO79" i="8"/>
  <c r="EN79" i="8"/>
  <c r="EM79" i="8"/>
  <c r="EL79" i="8"/>
  <c r="EC79" i="8"/>
  <c r="EB79" i="8"/>
  <c r="EA79" i="8"/>
  <c r="DZ79" i="8"/>
  <c r="DY79" i="8"/>
  <c r="DX79" i="8"/>
  <c r="DE79" i="8"/>
  <c r="DD79" i="8"/>
  <c r="CU79" i="8"/>
  <c r="CT79" i="8"/>
  <c r="CS79" i="8"/>
  <c r="CR79" i="8"/>
  <c r="CQ79" i="8"/>
  <c r="CP79" i="8"/>
  <c r="CO79" i="8"/>
  <c r="CN79" i="8"/>
  <c r="CM79" i="8"/>
  <c r="CL79" i="8"/>
  <c r="CI79" i="8"/>
  <c r="CH79" i="8"/>
  <c r="CG79" i="8"/>
  <c r="CF79" i="8"/>
  <c r="CE79" i="8"/>
  <c r="CD79" i="8"/>
  <c r="CC79" i="8"/>
  <c r="CB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O79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O79" i="8"/>
  <c r="N79" i="8"/>
  <c r="M79" i="8"/>
  <c r="L79" i="8"/>
  <c r="J79" i="8"/>
  <c r="I79" i="8"/>
  <c r="H79" i="8"/>
  <c r="G79" i="8"/>
  <c r="NK78" i="8"/>
  <c r="NJ78" i="8"/>
  <c r="KQ78" i="8"/>
  <c r="KP78" i="8"/>
  <c r="KO78" i="8"/>
  <c r="KN78" i="8"/>
  <c r="KM78" i="8"/>
  <c r="KL78" i="8"/>
  <c r="KK78" i="8"/>
  <c r="KJ78" i="8"/>
  <c r="KI78" i="8"/>
  <c r="KH78" i="8"/>
  <c r="KG78" i="8"/>
  <c r="KF78" i="8"/>
  <c r="KE78" i="8"/>
  <c r="KD78" i="8"/>
  <c r="KC78" i="8"/>
  <c r="KB78" i="8"/>
  <c r="KA78" i="8"/>
  <c r="JZ78" i="8"/>
  <c r="JY78" i="8"/>
  <c r="JX78" i="8"/>
  <c r="JW78" i="8"/>
  <c r="JV78" i="8"/>
  <c r="JU78" i="8"/>
  <c r="JT78" i="8"/>
  <c r="JS78" i="8"/>
  <c r="JR78" i="8"/>
  <c r="JQ78" i="8"/>
  <c r="JP78" i="8"/>
  <c r="JO78" i="8"/>
  <c r="JN78" i="8"/>
  <c r="JM78" i="8"/>
  <c r="JL78" i="8"/>
  <c r="JK78" i="8"/>
  <c r="JJ78" i="8"/>
  <c r="JI78" i="8"/>
  <c r="JH78" i="8"/>
  <c r="JG78" i="8"/>
  <c r="JF78" i="8"/>
  <c r="JE78" i="8"/>
  <c r="JD78" i="8"/>
  <c r="JC78" i="8"/>
  <c r="JB78" i="8"/>
  <c r="JA78" i="8"/>
  <c r="IZ78" i="8"/>
  <c r="IY78" i="8"/>
  <c r="IX78" i="8"/>
  <c r="IW78" i="8"/>
  <c r="IV78" i="8"/>
  <c r="IU78" i="8"/>
  <c r="IT78" i="8"/>
  <c r="IS78" i="8"/>
  <c r="IR78" i="8"/>
  <c r="IQ78" i="8"/>
  <c r="IP78" i="8"/>
  <c r="IO78" i="8"/>
  <c r="IN78" i="8"/>
  <c r="IM78" i="8"/>
  <c r="IL78" i="8"/>
  <c r="IK78" i="8"/>
  <c r="IJ78" i="8"/>
  <c r="II78" i="8"/>
  <c r="IH78" i="8"/>
  <c r="IG78" i="8"/>
  <c r="IF78" i="8"/>
  <c r="IE78" i="8"/>
  <c r="ID78" i="8"/>
  <c r="IC78" i="8"/>
  <c r="IB78" i="8"/>
  <c r="IA78" i="8"/>
  <c r="HZ78" i="8"/>
  <c r="HY78" i="8"/>
  <c r="HX78" i="8"/>
  <c r="HW78" i="8"/>
  <c r="HV78" i="8"/>
  <c r="HU78" i="8"/>
  <c r="HT78" i="8"/>
  <c r="HS78" i="8"/>
  <c r="HR78" i="8"/>
  <c r="HQ78" i="8"/>
  <c r="HP78" i="8"/>
  <c r="HO78" i="8"/>
  <c r="HN78" i="8"/>
  <c r="HM78" i="8"/>
  <c r="HL78" i="8"/>
  <c r="HK78" i="8"/>
  <c r="HJ78" i="8"/>
  <c r="HI78" i="8"/>
  <c r="HH78" i="8"/>
  <c r="HG78" i="8"/>
  <c r="HF78" i="8"/>
  <c r="HE78" i="8"/>
  <c r="HD78" i="8"/>
  <c r="HC78" i="8"/>
  <c r="HB78" i="8"/>
  <c r="HA78" i="8"/>
  <c r="GZ78" i="8"/>
  <c r="GY78" i="8"/>
  <c r="GX78" i="8"/>
  <c r="GW78" i="8"/>
  <c r="GV78" i="8"/>
  <c r="GU78" i="8"/>
  <c r="GT78" i="8"/>
  <c r="GS78" i="8"/>
  <c r="GR78" i="8"/>
  <c r="GQ78" i="8"/>
  <c r="GP78" i="8"/>
  <c r="GO78" i="8"/>
  <c r="GN78" i="8"/>
  <c r="GM78" i="8"/>
  <c r="GL78" i="8"/>
  <c r="GK78" i="8"/>
  <c r="GJ78" i="8"/>
  <c r="GI78" i="8"/>
  <c r="GH78" i="8"/>
  <c r="GG78" i="8"/>
  <c r="GF78" i="8"/>
  <c r="GD78" i="8"/>
  <c r="GC78" i="8"/>
  <c r="GB78" i="8"/>
  <c r="GA78" i="8"/>
  <c r="FZ78" i="8"/>
  <c r="FY78" i="8"/>
  <c r="FX78" i="8"/>
  <c r="FW78" i="8"/>
  <c r="FV78" i="8"/>
  <c r="FU78" i="8"/>
  <c r="FT78" i="8"/>
  <c r="FS78" i="8"/>
  <c r="FR78" i="8"/>
  <c r="FQ78" i="8"/>
  <c r="FP78" i="8"/>
  <c r="FO78" i="8"/>
  <c r="FN78" i="8"/>
  <c r="FM78" i="8"/>
  <c r="FL78" i="8"/>
  <c r="FK78" i="8"/>
  <c r="FJ78" i="8"/>
  <c r="FI78" i="8"/>
  <c r="FH78" i="8"/>
  <c r="FG78" i="8"/>
  <c r="FF78" i="8"/>
  <c r="FE78" i="8"/>
  <c r="FD78" i="8"/>
  <c r="FC78" i="8"/>
  <c r="FB78" i="8"/>
  <c r="FA78" i="8"/>
  <c r="EZ78" i="8"/>
  <c r="EY78" i="8"/>
  <c r="EX78" i="8"/>
  <c r="EW78" i="8"/>
  <c r="EV78" i="8"/>
  <c r="EU78" i="8"/>
  <c r="ET78" i="8"/>
  <c r="ES78" i="8"/>
  <c r="EQ78" i="8"/>
  <c r="EP78" i="8"/>
  <c r="EO78" i="8"/>
  <c r="EN78" i="8"/>
  <c r="EM78" i="8"/>
  <c r="EL78" i="8"/>
  <c r="EC78" i="8"/>
  <c r="EB78" i="8"/>
  <c r="EA78" i="8"/>
  <c r="DZ78" i="8"/>
  <c r="DY78" i="8"/>
  <c r="DX78" i="8"/>
  <c r="DE78" i="8"/>
  <c r="DD78" i="8"/>
  <c r="CU78" i="8"/>
  <c r="CT78" i="8"/>
  <c r="CS78" i="8"/>
  <c r="CR78" i="8"/>
  <c r="CQ78" i="8"/>
  <c r="CP78" i="8"/>
  <c r="CO78" i="8"/>
  <c r="CN78" i="8"/>
  <c r="CM78" i="8"/>
  <c r="CL78" i="8"/>
  <c r="CI78" i="8"/>
  <c r="CH78" i="8"/>
  <c r="CG78" i="8"/>
  <c r="CF78" i="8"/>
  <c r="CE78" i="8"/>
  <c r="CD78" i="8"/>
  <c r="CC78" i="8"/>
  <c r="CB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O78" i="8"/>
  <c r="N78" i="8"/>
  <c r="M78" i="8"/>
  <c r="L78" i="8"/>
  <c r="J78" i="8"/>
  <c r="I78" i="8"/>
  <c r="H78" i="8"/>
  <c r="G78" i="8"/>
  <c r="NK77" i="8"/>
  <c r="NJ77" i="8"/>
  <c r="KQ77" i="8"/>
  <c r="KP77" i="8"/>
  <c r="KO77" i="8"/>
  <c r="KN77" i="8"/>
  <c r="KM77" i="8"/>
  <c r="KL77" i="8"/>
  <c r="KK77" i="8"/>
  <c r="KJ77" i="8"/>
  <c r="KI77" i="8"/>
  <c r="KH77" i="8"/>
  <c r="KG77" i="8"/>
  <c r="KF77" i="8"/>
  <c r="KE77" i="8"/>
  <c r="KD77" i="8"/>
  <c r="KC77" i="8"/>
  <c r="KB77" i="8"/>
  <c r="KA77" i="8"/>
  <c r="JZ77" i="8"/>
  <c r="JY77" i="8"/>
  <c r="JX77" i="8"/>
  <c r="JW77" i="8"/>
  <c r="JV77" i="8"/>
  <c r="JU77" i="8"/>
  <c r="JT77" i="8"/>
  <c r="JS77" i="8"/>
  <c r="JR77" i="8"/>
  <c r="JQ77" i="8"/>
  <c r="JP77" i="8"/>
  <c r="JO77" i="8"/>
  <c r="JN77" i="8"/>
  <c r="JM77" i="8"/>
  <c r="JL77" i="8"/>
  <c r="JK77" i="8"/>
  <c r="JJ77" i="8"/>
  <c r="JI77" i="8"/>
  <c r="JH77" i="8"/>
  <c r="JG77" i="8"/>
  <c r="JF77" i="8"/>
  <c r="JE77" i="8"/>
  <c r="JD77" i="8"/>
  <c r="JC77" i="8"/>
  <c r="JB77" i="8"/>
  <c r="JA77" i="8"/>
  <c r="IZ77" i="8"/>
  <c r="IY77" i="8"/>
  <c r="IX77" i="8"/>
  <c r="IW77" i="8"/>
  <c r="IV77" i="8"/>
  <c r="IU77" i="8"/>
  <c r="IT77" i="8"/>
  <c r="IS77" i="8"/>
  <c r="IR77" i="8"/>
  <c r="IQ77" i="8"/>
  <c r="IP77" i="8"/>
  <c r="IO77" i="8"/>
  <c r="IN77" i="8"/>
  <c r="IM77" i="8"/>
  <c r="IL77" i="8"/>
  <c r="IK77" i="8"/>
  <c r="IJ77" i="8"/>
  <c r="II77" i="8"/>
  <c r="IH77" i="8"/>
  <c r="IG77" i="8"/>
  <c r="IF77" i="8"/>
  <c r="IE77" i="8"/>
  <c r="ID77" i="8"/>
  <c r="IC77" i="8"/>
  <c r="IB77" i="8"/>
  <c r="IA77" i="8"/>
  <c r="HZ77" i="8"/>
  <c r="HY77" i="8"/>
  <c r="HX77" i="8"/>
  <c r="HW77" i="8"/>
  <c r="HV77" i="8"/>
  <c r="HU77" i="8"/>
  <c r="HT77" i="8"/>
  <c r="HS77" i="8"/>
  <c r="HR77" i="8"/>
  <c r="HQ77" i="8"/>
  <c r="HP77" i="8"/>
  <c r="HO77" i="8"/>
  <c r="HN77" i="8"/>
  <c r="HM77" i="8"/>
  <c r="HL77" i="8"/>
  <c r="HK77" i="8"/>
  <c r="HJ77" i="8"/>
  <c r="HI77" i="8"/>
  <c r="HH77" i="8"/>
  <c r="HG77" i="8"/>
  <c r="HF77" i="8"/>
  <c r="HE77" i="8"/>
  <c r="HD77" i="8"/>
  <c r="HC77" i="8"/>
  <c r="HB77" i="8"/>
  <c r="HA77" i="8"/>
  <c r="GZ77" i="8"/>
  <c r="GY77" i="8"/>
  <c r="GX77" i="8"/>
  <c r="GW77" i="8"/>
  <c r="GV77" i="8"/>
  <c r="GU77" i="8"/>
  <c r="GT77" i="8"/>
  <c r="GS77" i="8"/>
  <c r="GR77" i="8"/>
  <c r="GQ77" i="8"/>
  <c r="GP77" i="8"/>
  <c r="GO77" i="8"/>
  <c r="GN77" i="8"/>
  <c r="GM77" i="8"/>
  <c r="GL77" i="8"/>
  <c r="GK77" i="8"/>
  <c r="GJ77" i="8"/>
  <c r="GI77" i="8"/>
  <c r="GH77" i="8"/>
  <c r="GG77" i="8"/>
  <c r="GF77" i="8"/>
  <c r="GD77" i="8"/>
  <c r="GC77" i="8"/>
  <c r="GB77" i="8"/>
  <c r="GA77" i="8"/>
  <c r="FZ77" i="8"/>
  <c r="FY77" i="8"/>
  <c r="FX77" i="8"/>
  <c r="FW77" i="8"/>
  <c r="FV77" i="8"/>
  <c r="FU77" i="8"/>
  <c r="FT77" i="8"/>
  <c r="FS77" i="8"/>
  <c r="FR77" i="8"/>
  <c r="FQ77" i="8"/>
  <c r="FP77" i="8"/>
  <c r="FO77" i="8"/>
  <c r="FN77" i="8"/>
  <c r="FM77" i="8"/>
  <c r="FL77" i="8"/>
  <c r="FK77" i="8"/>
  <c r="FJ77" i="8"/>
  <c r="FI77" i="8"/>
  <c r="FH77" i="8"/>
  <c r="FG77" i="8"/>
  <c r="FF77" i="8"/>
  <c r="FE77" i="8"/>
  <c r="FD77" i="8"/>
  <c r="FC77" i="8"/>
  <c r="FB77" i="8"/>
  <c r="FA77" i="8"/>
  <c r="EZ77" i="8"/>
  <c r="EY77" i="8"/>
  <c r="EX77" i="8"/>
  <c r="EW77" i="8"/>
  <c r="EV77" i="8"/>
  <c r="EU77" i="8"/>
  <c r="ET77" i="8"/>
  <c r="ES77" i="8"/>
  <c r="EQ77" i="8"/>
  <c r="EP77" i="8"/>
  <c r="EO77" i="8"/>
  <c r="EN77" i="8"/>
  <c r="EM77" i="8"/>
  <c r="EL77" i="8"/>
  <c r="EC77" i="8"/>
  <c r="EB77" i="8"/>
  <c r="EA77" i="8"/>
  <c r="DZ77" i="8"/>
  <c r="DY77" i="8"/>
  <c r="DX77" i="8"/>
  <c r="DE77" i="8"/>
  <c r="DD77" i="8"/>
  <c r="CU77" i="8"/>
  <c r="CT77" i="8"/>
  <c r="CS77" i="8"/>
  <c r="CR77" i="8"/>
  <c r="CQ77" i="8"/>
  <c r="CP77" i="8"/>
  <c r="CO77" i="8"/>
  <c r="CN77" i="8"/>
  <c r="CM77" i="8"/>
  <c r="CL77" i="8"/>
  <c r="CI77" i="8"/>
  <c r="CH77" i="8"/>
  <c r="CG77" i="8"/>
  <c r="CF77" i="8"/>
  <c r="CE77" i="8"/>
  <c r="CD77" i="8"/>
  <c r="CC77" i="8"/>
  <c r="CB77" i="8"/>
  <c r="CA77" i="8"/>
  <c r="BZ77" i="8"/>
  <c r="BY77" i="8"/>
  <c r="BX77" i="8"/>
  <c r="BW77" i="8"/>
  <c r="BV77" i="8"/>
  <c r="BU77" i="8"/>
  <c r="BT77" i="8"/>
  <c r="BS77" i="8"/>
  <c r="BR77" i="8"/>
  <c r="BQ77" i="8"/>
  <c r="BP77" i="8"/>
  <c r="BO77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O77" i="8"/>
  <c r="N77" i="8"/>
  <c r="M77" i="8"/>
  <c r="L77" i="8"/>
  <c r="J77" i="8"/>
  <c r="I77" i="8"/>
  <c r="H77" i="8"/>
  <c r="G77" i="8"/>
  <c r="NK76" i="8"/>
  <c r="NJ76" i="8"/>
  <c r="KQ76" i="8"/>
  <c r="KP76" i="8"/>
  <c r="KO76" i="8"/>
  <c r="KN76" i="8"/>
  <c r="KM76" i="8"/>
  <c r="KL76" i="8"/>
  <c r="KK76" i="8"/>
  <c r="KJ76" i="8"/>
  <c r="KI76" i="8"/>
  <c r="KH76" i="8"/>
  <c r="KG76" i="8"/>
  <c r="KF76" i="8"/>
  <c r="KE76" i="8"/>
  <c r="KD76" i="8"/>
  <c r="KC76" i="8"/>
  <c r="KB76" i="8"/>
  <c r="KA76" i="8"/>
  <c r="JZ76" i="8"/>
  <c r="JY76" i="8"/>
  <c r="JX76" i="8"/>
  <c r="JW76" i="8"/>
  <c r="JV76" i="8"/>
  <c r="JU76" i="8"/>
  <c r="JT76" i="8"/>
  <c r="JS76" i="8"/>
  <c r="JR76" i="8"/>
  <c r="JQ76" i="8"/>
  <c r="JP76" i="8"/>
  <c r="JO76" i="8"/>
  <c r="JN76" i="8"/>
  <c r="JM76" i="8"/>
  <c r="JL76" i="8"/>
  <c r="JK76" i="8"/>
  <c r="JJ76" i="8"/>
  <c r="JI76" i="8"/>
  <c r="JH76" i="8"/>
  <c r="JG76" i="8"/>
  <c r="JF76" i="8"/>
  <c r="JE76" i="8"/>
  <c r="JD76" i="8"/>
  <c r="JC76" i="8"/>
  <c r="JB76" i="8"/>
  <c r="JA76" i="8"/>
  <c r="IZ76" i="8"/>
  <c r="IY76" i="8"/>
  <c r="IX76" i="8"/>
  <c r="IW76" i="8"/>
  <c r="IV76" i="8"/>
  <c r="IU76" i="8"/>
  <c r="IT76" i="8"/>
  <c r="IS76" i="8"/>
  <c r="IR76" i="8"/>
  <c r="IQ76" i="8"/>
  <c r="IP76" i="8"/>
  <c r="IO76" i="8"/>
  <c r="IN76" i="8"/>
  <c r="IM76" i="8"/>
  <c r="IL76" i="8"/>
  <c r="IK76" i="8"/>
  <c r="IJ76" i="8"/>
  <c r="II76" i="8"/>
  <c r="IH76" i="8"/>
  <c r="IG76" i="8"/>
  <c r="IF76" i="8"/>
  <c r="IE76" i="8"/>
  <c r="ID76" i="8"/>
  <c r="IC76" i="8"/>
  <c r="IB76" i="8"/>
  <c r="IA76" i="8"/>
  <c r="HZ76" i="8"/>
  <c r="HY76" i="8"/>
  <c r="HX76" i="8"/>
  <c r="HW76" i="8"/>
  <c r="HV76" i="8"/>
  <c r="HU76" i="8"/>
  <c r="HT76" i="8"/>
  <c r="HS76" i="8"/>
  <c r="HR76" i="8"/>
  <c r="HQ76" i="8"/>
  <c r="HP76" i="8"/>
  <c r="HO76" i="8"/>
  <c r="HN76" i="8"/>
  <c r="HM76" i="8"/>
  <c r="HL76" i="8"/>
  <c r="HK76" i="8"/>
  <c r="HJ76" i="8"/>
  <c r="HI76" i="8"/>
  <c r="HH76" i="8"/>
  <c r="HG76" i="8"/>
  <c r="HF76" i="8"/>
  <c r="HE76" i="8"/>
  <c r="HD76" i="8"/>
  <c r="HC76" i="8"/>
  <c r="HB76" i="8"/>
  <c r="HA76" i="8"/>
  <c r="GZ76" i="8"/>
  <c r="GY76" i="8"/>
  <c r="GX76" i="8"/>
  <c r="GW76" i="8"/>
  <c r="GV76" i="8"/>
  <c r="GU76" i="8"/>
  <c r="GT76" i="8"/>
  <c r="GS76" i="8"/>
  <c r="GR76" i="8"/>
  <c r="GQ76" i="8"/>
  <c r="GP76" i="8"/>
  <c r="GO76" i="8"/>
  <c r="GN76" i="8"/>
  <c r="GM76" i="8"/>
  <c r="GL76" i="8"/>
  <c r="GK76" i="8"/>
  <c r="GJ76" i="8"/>
  <c r="GI76" i="8"/>
  <c r="GH76" i="8"/>
  <c r="GG76" i="8"/>
  <c r="GF76" i="8"/>
  <c r="GD76" i="8"/>
  <c r="GC76" i="8"/>
  <c r="GB76" i="8"/>
  <c r="GA76" i="8"/>
  <c r="FZ76" i="8"/>
  <c r="FY76" i="8"/>
  <c r="FX76" i="8"/>
  <c r="FW76" i="8"/>
  <c r="FV76" i="8"/>
  <c r="FU76" i="8"/>
  <c r="FT76" i="8"/>
  <c r="FS76" i="8"/>
  <c r="FR76" i="8"/>
  <c r="FQ76" i="8"/>
  <c r="FP76" i="8"/>
  <c r="FO76" i="8"/>
  <c r="FN76" i="8"/>
  <c r="FM76" i="8"/>
  <c r="FL76" i="8"/>
  <c r="FK76" i="8"/>
  <c r="FJ76" i="8"/>
  <c r="FI76" i="8"/>
  <c r="FH76" i="8"/>
  <c r="FG76" i="8"/>
  <c r="FF76" i="8"/>
  <c r="FE76" i="8"/>
  <c r="FD76" i="8"/>
  <c r="FC76" i="8"/>
  <c r="FB76" i="8"/>
  <c r="FA76" i="8"/>
  <c r="EZ76" i="8"/>
  <c r="EY76" i="8"/>
  <c r="EX76" i="8"/>
  <c r="EW76" i="8"/>
  <c r="EV76" i="8"/>
  <c r="EU76" i="8"/>
  <c r="ET76" i="8"/>
  <c r="ES76" i="8"/>
  <c r="EQ76" i="8"/>
  <c r="EP76" i="8"/>
  <c r="EO76" i="8"/>
  <c r="EN76" i="8"/>
  <c r="EM76" i="8"/>
  <c r="EL76" i="8"/>
  <c r="EC76" i="8"/>
  <c r="EB76" i="8"/>
  <c r="EA76" i="8"/>
  <c r="DZ76" i="8"/>
  <c r="DY76" i="8"/>
  <c r="DX76" i="8"/>
  <c r="DE76" i="8"/>
  <c r="DD76" i="8"/>
  <c r="CU76" i="8"/>
  <c r="CT76" i="8"/>
  <c r="CS76" i="8"/>
  <c r="CR76" i="8"/>
  <c r="CQ76" i="8"/>
  <c r="CP76" i="8"/>
  <c r="CO76" i="8"/>
  <c r="CN76" i="8"/>
  <c r="CM76" i="8"/>
  <c r="CL76" i="8"/>
  <c r="CI76" i="8"/>
  <c r="CH76" i="8"/>
  <c r="CG76" i="8"/>
  <c r="CF76" i="8"/>
  <c r="CE76" i="8"/>
  <c r="CD76" i="8"/>
  <c r="CC76" i="8"/>
  <c r="CB76" i="8"/>
  <c r="CA76" i="8"/>
  <c r="BZ76" i="8"/>
  <c r="BY76" i="8"/>
  <c r="BX76" i="8"/>
  <c r="BW76" i="8"/>
  <c r="BV76" i="8"/>
  <c r="BU76" i="8"/>
  <c r="BT76" i="8"/>
  <c r="BS76" i="8"/>
  <c r="BR76" i="8"/>
  <c r="BQ76" i="8"/>
  <c r="BP76" i="8"/>
  <c r="BO76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O76" i="8"/>
  <c r="N76" i="8"/>
  <c r="M76" i="8"/>
  <c r="L76" i="8"/>
  <c r="I76" i="8"/>
  <c r="H76" i="8"/>
  <c r="G76" i="8"/>
  <c r="NK75" i="8"/>
  <c r="NJ75" i="8"/>
  <c r="KQ75" i="8"/>
  <c r="KP75" i="8"/>
  <c r="KO75" i="8"/>
  <c r="KN75" i="8"/>
  <c r="KM75" i="8"/>
  <c r="KL75" i="8"/>
  <c r="KK75" i="8"/>
  <c r="KJ75" i="8"/>
  <c r="KI75" i="8"/>
  <c r="KH75" i="8"/>
  <c r="KG75" i="8"/>
  <c r="KF75" i="8"/>
  <c r="KE75" i="8"/>
  <c r="KD75" i="8"/>
  <c r="KC75" i="8"/>
  <c r="KB75" i="8"/>
  <c r="KA75" i="8"/>
  <c r="JZ75" i="8"/>
  <c r="JY75" i="8"/>
  <c r="JX75" i="8"/>
  <c r="JW75" i="8"/>
  <c r="JV75" i="8"/>
  <c r="JU75" i="8"/>
  <c r="JT75" i="8"/>
  <c r="JS75" i="8"/>
  <c r="JR75" i="8"/>
  <c r="JQ75" i="8"/>
  <c r="JP75" i="8"/>
  <c r="JO75" i="8"/>
  <c r="JN75" i="8"/>
  <c r="JM75" i="8"/>
  <c r="JL75" i="8"/>
  <c r="JK75" i="8"/>
  <c r="JJ75" i="8"/>
  <c r="JI75" i="8"/>
  <c r="JH75" i="8"/>
  <c r="JG75" i="8"/>
  <c r="JF75" i="8"/>
  <c r="JE75" i="8"/>
  <c r="JD75" i="8"/>
  <c r="JC75" i="8"/>
  <c r="JB75" i="8"/>
  <c r="JA75" i="8"/>
  <c r="IZ75" i="8"/>
  <c r="IY75" i="8"/>
  <c r="IX75" i="8"/>
  <c r="IW75" i="8"/>
  <c r="IV75" i="8"/>
  <c r="IU75" i="8"/>
  <c r="IT75" i="8"/>
  <c r="IS75" i="8"/>
  <c r="IR75" i="8"/>
  <c r="IQ75" i="8"/>
  <c r="IP75" i="8"/>
  <c r="IO75" i="8"/>
  <c r="IN75" i="8"/>
  <c r="IM75" i="8"/>
  <c r="IL75" i="8"/>
  <c r="IK75" i="8"/>
  <c r="IJ75" i="8"/>
  <c r="II75" i="8"/>
  <c r="IH75" i="8"/>
  <c r="IG75" i="8"/>
  <c r="IF75" i="8"/>
  <c r="IE75" i="8"/>
  <c r="ID75" i="8"/>
  <c r="IC75" i="8"/>
  <c r="IB75" i="8"/>
  <c r="IA75" i="8"/>
  <c r="HZ75" i="8"/>
  <c r="HY75" i="8"/>
  <c r="HX75" i="8"/>
  <c r="HW75" i="8"/>
  <c r="HV75" i="8"/>
  <c r="HU75" i="8"/>
  <c r="HT75" i="8"/>
  <c r="HS75" i="8"/>
  <c r="HR75" i="8"/>
  <c r="HQ75" i="8"/>
  <c r="HP75" i="8"/>
  <c r="HO75" i="8"/>
  <c r="HN75" i="8"/>
  <c r="HM75" i="8"/>
  <c r="HL75" i="8"/>
  <c r="HK75" i="8"/>
  <c r="HJ75" i="8"/>
  <c r="HI75" i="8"/>
  <c r="HH75" i="8"/>
  <c r="HG75" i="8"/>
  <c r="HF75" i="8"/>
  <c r="HE75" i="8"/>
  <c r="HD75" i="8"/>
  <c r="HC75" i="8"/>
  <c r="HB75" i="8"/>
  <c r="HA75" i="8"/>
  <c r="GZ75" i="8"/>
  <c r="GY75" i="8"/>
  <c r="GX75" i="8"/>
  <c r="GW75" i="8"/>
  <c r="GV75" i="8"/>
  <c r="GU75" i="8"/>
  <c r="GT75" i="8"/>
  <c r="GS75" i="8"/>
  <c r="GR75" i="8"/>
  <c r="GQ75" i="8"/>
  <c r="GP75" i="8"/>
  <c r="GO75" i="8"/>
  <c r="GN75" i="8"/>
  <c r="GM75" i="8"/>
  <c r="GL75" i="8"/>
  <c r="GK75" i="8"/>
  <c r="GJ75" i="8"/>
  <c r="GI75" i="8"/>
  <c r="GH75" i="8"/>
  <c r="GG75" i="8"/>
  <c r="GF75" i="8"/>
  <c r="GD75" i="8"/>
  <c r="GC75" i="8"/>
  <c r="GB75" i="8"/>
  <c r="GA75" i="8"/>
  <c r="FZ75" i="8"/>
  <c r="FY75" i="8"/>
  <c r="FX75" i="8"/>
  <c r="FW75" i="8"/>
  <c r="FV75" i="8"/>
  <c r="FU75" i="8"/>
  <c r="FT75" i="8"/>
  <c r="FS75" i="8"/>
  <c r="FR75" i="8"/>
  <c r="FQ75" i="8"/>
  <c r="FP75" i="8"/>
  <c r="FO75" i="8"/>
  <c r="FN75" i="8"/>
  <c r="FM75" i="8"/>
  <c r="FL75" i="8"/>
  <c r="FK75" i="8"/>
  <c r="FJ75" i="8"/>
  <c r="FI75" i="8"/>
  <c r="FH75" i="8"/>
  <c r="FG75" i="8"/>
  <c r="FF75" i="8"/>
  <c r="FE75" i="8"/>
  <c r="FD75" i="8"/>
  <c r="FC75" i="8"/>
  <c r="FB75" i="8"/>
  <c r="FA75" i="8"/>
  <c r="EZ75" i="8"/>
  <c r="EY75" i="8"/>
  <c r="EX75" i="8"/>
  <c r="EW75" i="8"/>
  <c r="EV75" i="8"/>
  <c r="EU75" i="8"/>
  <c r="ET75" i="8"/>
  <c r="ES75" i="8"/>
  <c r="EQ75" i="8"/>
  <c r="EP75" i="8"/>
  <c r="EO75" i="8"/>
  <c r="EN75" i="8"/>
  <c r="EM75" i="8"/>
  <c r="EL75" i="8"/>
  <c r="EC75" i="8"/>
  <c r="EB75" i="8"/>
  <c r="EA75" i="8"/>
  <c r="DZ75" i="8"/>
  <c r="DY75" i="8"/>
  <c r="DX75" i="8"/>
  <c r="DE75" i="8"/>
  <c r="DD75" i="8"/>
  <c r="CU75" i="8"/>
  <c r="CT75" i="8"/>
  <c r="CS75" i="8"/>
  <c r="CR75" i="8"/>
  <c r="CQ75" i="8"/>
  <c r="CP75" i="8"/>
  <c r="CO75" i="8"/>
  <c r="CN75" i="8"/>
  <c r="CM75" i="8"/>
  <c r="CL75" i="8"/>
  <c r="CI75" i="8"/>
  <c r="CH75" i="8"/>
  <c r="CG75" i="8"/>
  <c r="CF75" i="8"/>
  <c r="CE75" i="8"/>
  <c r="CD75" i="8"/>
  <c r="CC75" i="8"/>
  <c r="CB75" i="8"/>
  <c r="CA75" i="8"/>
  <c r="BZ75" i="8"/>
  <c r="BY75" i="8"/>
  <c r="BX75" i="8"/>
  <c r="BW75" i="8"/>
  <c r="BV75" i="8"/>
  <c r="BU75" i="8"/>
  <c r="BT75" i="8"/>
  <c r="BS75" i="8"/>
  <c r="BR75" i="8"/>
  <c r="BQ75" i="8"/>
  <c r="BP75" i="8"/>
  <c r="BO75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O75" i="8"/>
  <c r="N75" i="8"/>
  <c r="M75" i="8"/>
  <c r="L75" i="8"/>
  <c r="J75" i="8"/>
  <c r="I75" i="8"/>
  <c r="H75" i="8"/>
  <c r="G75" i="8"/>
  <c r="NK74" i="8"/>
  <c r="NJ74" i="8"/>
  <c r="KQ74" i="8"/>
  <c r="KP74" i="8"/>
  <c r="KO74" i="8"/>
  <c r="KN74" i="8"/>
  <c r="KM74" i="8"/>
  <c r="KL74" i="8"/>
  <c r="KK74" i="8"/>
  <c r="KJ74" i="8"/>
  <c r="KI74" i="8"/>
  <c r="KH74" i="8"/>
  <c r="KG74" i="8"/>
  <c r="KF74" i="8"/>
  <c r="KE74" i="8"/>
  <c r="KD74" i="8"/>
  <c r="KC74" i="8"/>
  <c r="KB74" i="8"/>
  <c r="KA74" i="8"/>
  <c r="JZ74" i="8"/>
  <c r="JY74" i="8"/>
  <c r="JX74" i="8"/>
  <c r="JW74" i="8"/>
  <c r="JV74" i="8"/>
  <c r="JU74" i="8"/>
  <c r="JT74" i="8"/>
  <c r="JS74" i="8"/>
  <c r="JR74" i="8"/>
  <c r="JQ74" i="8"/>
  <c r="JP74" i="8"/>
  <c r="JO74" i="8"/>
  <c r="JN74" i="8"/>
  <c r="JM74" i="8"/>
  <c r="JL74" i="8"/>
  <c r="JK74" i="8"/>
  <c r="JJ74" i="8"/>
  <c r="JI74" i="8"/>
  <c r="JH74" i="8"/>
  <c r="JG74" i="8"/>
  <c r="JF74" i="8"/>
  <c r="JE74" i="8"/>
  <c r="JD74" i="8"/>
  <c r="JC74" i="8"/>
  <c r="JB74" i="8"/>
  <c r="JA74" i="8"/>
  <c r="IZ74" i="8"/>
  <c r="IY74" i="8"/>
  <c r="IX74" i="8"/>
  <c r="IW74" i="8"/>
  <c r="IV74" i="8"/>
  <c r="IU74" i="8"/>
  <c r="IT74" i="8"/>
  <c r="IS74" i="8"/>
  <c r="IR74" i="8"/>
  <c r="IQ74" i="8"/>
  <c r="IP74" i="8"/>
  <c r="IO74" i="8"/>
  <c r="IN74" i="8"/>
  <c r="IM74" i="8"/>
  <c r="IL74" i="8"/>
  <c r="IK74" i="8"/>
  <c r="IJ74" i="8"/>
  <c r="II74" i="8"/>
  <c r="IH74" i="8"/>
  <c r="IG74" i="8"/>
  <c r="IF74" i="8"/>
  <c r="IE74" i="8"/>
  <c r="ID74" i="8"/>
  <c r="IC74" i="8"/>
  <c r="IB74" i="8"/>
  <c r="IA74" i="8"/>
  <c r="HZ74" i="8"/>
  <c r="HY74" i="8"/>
  <c r="HX74" i="8"/>
  <c r="HW74" i="8"/>
  <c r="HV74" i="8"/>
  <c r="HU74" i="8"/>
  <c r="HT74" i="8"/>
  <c r="HS74" i="8"/>
  <c r="HR74" i="8"/>
  <c r="HQ74" i="8"/>
  <c r="HP74" i="8"/>
  <c r="HO74" i="8"/>
  <c r="HN74" i="8"/>
  <c r="HM74" i="8"/>
  <c r="HL74" i="8"/>
  <c r="HK74" i="8"/>
  <c r="HJ74" i="8"/>
  <c r="HI74" i="8"/>
  <c r="HH74" i="8"/>
  <c r="HG74" i="8"/>
  <c r="HF74" i="8"/>
  <c r="HE74" i="8"/>
  <c r="HD74" i="8"/>
  <c r="HC74" i="8"/>
  <c r="HB74" i="8"/>
  <c r="HA74" i="8"/>
  <c r="GZ74" i="8"/>
  <c r="GY74" i="8"/>
  <c r="GX74" i="8"/>
  <c r="GW74" i="8"/>
  <c r="GV74" i="8"/>
  <c r="GU74" i="8"/>
  <c r="GT74" i="8"/>
  <c r="GS74" i="8"/>
  <c r="GR74" i="8"/>
  <c r="GQ74" i="8"/>
  <c r="GP74" i="8"/>
  <c r="GO74" i="8"/>
  <c r="GN74" i="8"/>
  <c r="GM74" i="8"/>
  <c r="GL74" i="8"/>
  <c r="GK74" i="8"/>
  <c r="GJ74" i="8"/>
  <c r="GI74" i="8"/>
  <c r="GH74" i="8"/>
  <c r="GG74" i="8"/>
  <c r="GF74" i="8"/>
  <c r="GD74" i="8"/>
  <c r="GC74" i="8"/>
  <c r="GB74" i="8"/>
  <c r="GA74" i="8"/>
  <c r="FZ74" i="8"/>
  <c r="FY74" i="8"/>
  <c r="FX74" i="8"/>
  <c r="FW74" i="8"/>
  <c r="FV74" i="8"/>
  <c r="FU74" i="8"/>
  <c r="FT74" i="8"/>
  <c r="FS74" i="8"/>
  <c r="FR74" i="8"/>
  <c r="FQ74" i="8"/>
  <c r="FP74" i="8"/>
  <c r="FO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B74" i="8"/>
  <c r="FA74" i="8"/>
  <c r="EZ74" i="8"/>
  <c r="EY74" i="8"/>
  <c r="EX74" i="8"/>
  <c r="EW74" i="8"/>
  <c r="EV74" i="8"/>
  <c r="EU74" i="8"/>
  <c r="ET74" i="8"/>
  <c r="ES74" i="8"/>
  <c r="EQ74" i="8"/>
  <c r="EP74" i="8"/>
  <c r="EO74" i="8"/>
  <c r="EN74" i="8"/>
  <c r="EM74" i="8"/>
  <c r="EL74" i="8"/>
  <c r="EC74" i="8"/>
  <c r="EB74" i="8"/>
  <c r="EA74" i="8"/>
  <c r="DZ74" i="8"/>
  <c r="DY74" i="8"/>
  <c r="DX74" i="8"/>
  <c r="DE74" i="8"/>
  <c r="DD74" i="8"/>
  <c r="CU74" i="8"/>
  <c r="CT74" i="8"/>
  <c r="CS74" i="8"/>
  <c r="CR74" i="8"/>
  <c r="CQ74" i="8"/>
  <c r="CP74" i="8"/>
  <c r="CO74" i="8"/>
  <c r="CN74" i="8"/>
  <c r="CM74" i="8"/>
  <c r="CL74" i="8"/>
  <c r="CI74" i="8"/>
  <c r="CH74" i="8"/>
  <c r="CG74" i="8"/>
  <c r="CF74" i="8"/>
  <c r="CE74" i="8"/>
  <c r="CD74" i="8"/>
  <c r="CC74" i="8"/>
  <c r="CB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O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O74" i="8"/>
  <c r="N74" i="8"/>
  <c r="M74" i="8"/>
  <c r="L74" i="8"/>
  <c r="J74" i="8"/>
  <c r="I74" i="8"/>
  <c r="H74" i="8"/>
  <c r="G74" i="8"/>
  <c r="NK73" i="8"/>
  <c r="NJ73" i="8"/>
  <c r="KQ73" i="8"/>
  <c r="KP73" i="8"/>
  <c r="KO73" i="8"/>
  <c r="KN73" i="8"/>
  <c r="KM73" i="8"/>
  <c r="KL73" i="8"/>
  <c r="KK73" i="8"/>
  <c r="KJ73" i="8"/>
  <c r="KI73" i="8"/>
  <c r="KH73" i="8"/>
  <c r="KG73" i="8"/>
  <c r="KF73" i="8"/>
  <c r="KE73" i="8"/>
  <c r="KD73" i="8"/>
  <c r="KC73" i="8"/>
  <c r="KB73" i="8"/>
  <c r="KA73" i="8"/>
  <c r="JZ73" i="8"/>
  <c r="JY73" i="8"/>
  <c r="JX73" i="8"/>
  <c r="JW73" i="8"/>
  <c r="JV73" i="8"/>
  <c r="JU73" i="8"/>
  <c r="JT73" i="8"/>
  <c r="JS73" i="8"/>
  <c r="JR73" i="8"/>
  <c r="JQ73" i="8"/>
  <c r="JP73" i="8"/>
  <c r="JO73" i="8"/>
  <c r="JN73" i="8"/>
  <c r="JM73" i="8"/>
  <c r="JL73" i="8"/>
  <c r="JK73" i="8"/>
  <c r="JJ73" i="8"/>
  <c r="JI73" i="8"/>
  <c r="JH73" i="8"/>
  <c r="JG73" i="8"/>
  <c r="JF73" i="8"/>
  <c r="JE73" i="8"/>
  <c r="JD73" i="8"/>
  <c r="JC73" i="8"/>
  <c r="JB73" i="8"/>
  <c r="JA73" i="8"/>
  <c r="IZ73" i="8"/>
  <c r="IY73" i="8"/>
  <c r="IX73" i="8"/>
  <c r="IW73" i="8"/>
  <c r="IV73" i="8"/>
  <c r="IU73" i="8"/>
  <c r="IT73" i="8"/>
  <c r="IS73" i="8"/>
  <c r="IR73" i="8"/>
  <c r="IQ73" i="8"/>
  <c r="IP73" i="8"/>
  <c r="IO73" i="8"/>
  <c r="IN73" i="8"/>
  <c r="IM73" i="8"/>
  <c r="IL73" i="8"/>
  <c r="IK73" i="8"/>
  <c r="IJ73" i="8"/>
  <c r="II73" i="8"/>
  <c r="IH73" i="8"/>
  <c r="IG73" i="8"/>
  <c r="IF73" i="8"/>
  <c r="IE73" i="8"/>
  <c r="ID73" i="8"/>
  <c r="IC73" i="8"/>
  <c r="IB73" i="8"/>
  <c r="IA73" i="8"/>
  <c r="HZ73" i="8"/>
  <c r="HY73" i="8"/>
  <c r="HX73" i="8"/>
  <c r="HW73" i="8"/>
  <c r="HV73" i="8"/>
  <c r="HU73" i="8"/>
  <c r="HT73" i="8"/>
  <c r="HS73" i="8"/>
  <c r="HR73" i="8"/>
  <c r="HQ73" i="8"/>
  <c r="HP73" i="8"/>
  <c r="HO73" i="8"/>
  <c r="HN73" i="8"/>
  <c r="HM73" i="8"/>
  <c r="HL73" i="8"/>
  <c r="HK73" i="8"/>
  <c r="HJ73" i="8"/>
  <c r="HI73" i="8"/>
  <c r="HH73" i="8"/>
  <c r="HG73" i="8"/>
  <c r="HF73" i="8"/>
  <c r="HE73" i="8"/>
  <c r="HD73" i="8"/>
  <c r="HC73" i="8"/>
  <c r="HB73" i="8"/>
  <c r="HA73" i="8"/>
  <c r="GZ73" i="8"/>
  <c r="GY73" i="8"/>
  <c r="GX73" i="8"/>
  <c r="GW73" i="8"/>
  <c r="GV73" i="8"/>
  <c r="GU73" i="8"/>
  <c r="GT73" i="8"/>
  <c r="GS73" i="8"/>
  <c r="GR73" i="8"/>
  <c r="GQ73" i="8"/>
  <c r="GP73" i="8"/>
  <c r="GO73" i="8"/>
  <c r="GN73" i="8"/>
  <c r="GM73" i="8"/>
  <c r="GL73" i="8"/>
  <c r="GK73" i="8"/>
  <c r="GJ73" i="8"/>
  <c r="GI73" i="8"/>
  <c r="GH73" i="8"/>
  <c r="GG73" i="8"/>
  <c r="GF73" i="8"/>
  <c r="GD73" i="8"/>
  <c r="GC73" i="8"/>
  <c r="GB73" i="8"/>
  <c r="GA73" i="8"/>
  <c r="FZ73" i="8"/>
  <c r="FY73" i="8"/>
  <c r="FX73" i="8"/>
  <c r="FW73" i="8"/>
  <c r="FV73" i="8"/>
  <c r="FU73" i="8"/>
  <c r="FT73" i="8"/>
  <c r="FS73" i="8"/>
  <c r="FR73" i="8"/>
  <c r="FQ73" i="8"/>
  <c r="FP73" i="8"/>
  <c r="FO73" i="8"/>
  <c r="FN73" i="8"/>
  <c r="FM73" i="8"/>
  <c r="FL73" i="8"/>
  <c r="FK73" i="8"/>
  <c r="FJ73" i="8"/>
  <c r="FI73" i="8"/>
  <c r="FH73" i="8"/>
  <c r="FG73" i="8"/>
  <c r="FF73" i="8"/>
  <c r="FE73" i="8"/>
  <c r="FD73" i="8"/>
  <c r="FC73" i="8"/>
  <c r="FB73" i="8"/>
  <c r="FA73" i="8"/>
  <c r="EZ73" i="8"/>
  <c r="EY73" i="8"/>
  <c r="EX73" i="8"/>
  <c r="EW73" i="8"/>
  <c r="EV73" i="8"/>
  <c r="EU73" i="8"/>
  <c r="ET73" i="8"/>
  <c r="ES73" i="8"/>
  <c r="EQ73" i="8"/>
  <c r="EP73" i="8"/>
  <c r="EO73" i="8"/>
  <c r="EN73" i="8"/>
  <c r="EM73" i="8"/>
  <c r="EL73" i="8"/>
  <c r="EC73" i="8"/>
  <c r="EB73" i="8"/>
  <c r="EA73" i="8"/>
  <c r="DZ73" i="8"/>
  <c r="DY73" i="8"/>
  <c r="DX73" i="8"/>
  <c r="DE73" i="8"/>
  <c r="DD73" i="8"/>
  <c r="CU73" i="8"/>
  <c r="CT73" i="8"/>
  <c r="CS73" i="8"/>
  <c r="CR73" i="8"/>
  <c r="CQ73" i="8"/>
  <c r="CP73" i="8"/>
  <c r="CO73" i="8"/>
  <c r="CN73" i="8"/>
  <c r="CM73" i="8"/>
  <c r="CL73" i="8"/>
  <c r="CI73" i="8"/>
  <c r="CH73" i="8"/>
  <c r="CG73" i="8"/>
  <c r="CF73" i="8"/>
  <c r="CE73" i="8"/>
  <c r="CD73" i="8"/>
  <c r="CC73" i="8"/>
  <c r="CB73" i="8"/>
  <c r="CA73" i="8"/>
  <c r="BZ73" i="8"/>
  <c r="BY73" i="8"/>
  <c r="BX73" i="8"/>
  <c r="BW73" i="8"/>
  <c r="BV73" i="8"/>
  <c r="BU73" i="8"/>
  <c r="BT73" i="8"/>
  <c r="BS73" i="8"/>
  <c r="BR73" i="8"/>
  <c r="BQ73" i="8"/>
  <c r="BP73" i="8"/>
  <c r="BO73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O73" i="8"/>
  <c r="N73" i="8"/>
  <c r="M73" i="8"/>
  <c r="L73" i="8"/>
  <c r="J73" i="8"/>
  <c r="I73" i="8"/>
  <c r="H73" i="8"/>
  <c r="G73" i="8"/>
  <c r="NK72" i="8"/>
  <c r="NJ72" i="8"/>
  <c r="KQ72" i="8"/>
  <c r="KP72" i="8"/>
  <c r="KO72" i="8"/>
  <c r="KN72" i="8"/>
  <c r="KM72" i="8"/>
  <c r="KL72" i="8"/>
  <c r="KK72" i="8"/>
  <c r="KJ72" i="8"/>
  <c r="KI72" i="8"/>
  <c r="KH72" i="8"/>
  <c r="KG72" i="8"/>
  <c r="KF72" i="8"/>
  <c r="KE72" i="8"/>
  <c r="KD72" i="8"/>
  <c r="KC72" i="8"/>
  <c r="KB72" i="8"/>
  <c r="KA72" i="8"/>
  <c r="JZ72" i="8"/>
  <c r="JY72" i="8"/>
  <c r="JX72" i="8"/>
  <c r="JW72" i="8"/>
  <c r="JV72" i="8"/>
  <c r="JU72" i="8"/>
  <c r="JT72" i="8"/>
  <c r="JS72" i="8"/>
  <c r="JR72" i="8"/>
  <c r="JQ72" i="8"/>
  <c r="JP72" i="8"/>
  <c r="JO72" i="8"/>
  <c r="JN72" i="8"/>
  <c r="JM72" i="8"/>
  <c r="JL72" i="8"/>
  <c r="JK72" i="8"/>
  <c r="JJ72" i="8"/>
  <c r="JI72" i="8"/>
  <c r="JH72" i="8"/>
  <c r="JG72" i="8"/>
  <c r="JF72" i="8"/>
  <c r="JE72" i="8"/>
  <c r="JD72" i="8"/>
  <c r="JC72" i="8"/>
  <c r="JB72" i="8"/>
  <c r="JA72" i="8"/>
  <c r="IZ72" i="8"/>
  <c r="IY72" i="8"/>
  <c r="IX72" i="8"/>
  <c r="IW72" i="8"/>
  <c r="IV72" i="8"/>
  <c r="IU72" i="8"/>
  <c r="IT72" i="8"/>
  <c r="IS72" i="8"/>
  <c r="IR72" i="8"/>
  <c r="IQ72" i="8"/>
  <c r="IP72" i="8"/>
  <c r="IO72" i="8"/>
  <c r="IN72" i="8"/>
  <c r="IM72" i="8"/>
  <c r="IL72" i="8"/>
  <c r="IK72" i="8"/>
  <c r="IJ72" i="8"/>
  <c r="II72" i="8"/>
  <c r="IH72" i="8"/>
  <c r="IG72" i="8"/>
  <c r="IF72" i="8"/>
  <c r="IE72" i="8"/>
  <c r="ID72" i="8"/>
  <c r="IC72" i="8"/>
  <c r="IB72" i="8"/>
  <c r="IA72" i="8"/>
  <c r="HZ72" i="8"/>
  <c r="HY72" i="8"/>
  <c r="HX72" i="8"/>
  <c r="HW72" i="8"/>
  <c r="HV72" i="8"/>
  <c r="HU72" i="8"/>
  <c r="HT72" i="8"/>
  <c r="HS72" i="8"/>
  <c r="HR72" i="8"/>
  <c r="HQ72" i="8"/>
  <c r="HP72" i="8"/>
  <c r="HO72" i="8"/>
  <c r="HN72" i="8"/>
  <c r="HM72" i="8"/>
  <c r="HL72" i="8"/>
  <c r="HK72" i="8"/>
  <c r="HJ72" i="8"/>
  <c r="HI72" i="8"/>
  <c r="HH72" i="8"/>
  <c r="HG72" i="8"/>
  <c r="HF72" i="8"/>
  <c r="HE72" i="8"/>
  <c r="HD72" i="8"/>
  <c r="HC72" i="8"/>
  <c r="HB72" i="8"/>
  <c r="HA72" i="8"/>
  <c r="GZ72" i="8"/>
  <c r="GY72" i="8"/>
  <c r="GX72" i="8"/>
  <c r="GW72" i="8"/>
  <c r="GV72" i="8"/>
  <c r="GU72" i="8"/>
  <c r="GT72" i="8"/>
  <c r="GS72" i="8"/>
  <c r="GR72" i="8"/>
  <c r="GQ72" i="8"/>
  <c r="GP72" i="8"/>
  <c r="GO72" i="8"/>
  <c r="GN72" i="8"/>
  <c r="GM72" i="8"/>
  <c r="GL72" i="8"/>
  <c r="GK72" i="8"/>
  <c r="GJ72" i="8"/>
  <c r="GI72" i="8"/>
  <c r="GH72" i="8"/>
  <c r="GG72" i="8"/>
  <c r="GF72" i="8"/>
  <c r="GD72" i="8"/>
  <c r="GC72" i="8"/>
  <c r="GB72" i="8"/>
  <c r="GA72" i="8"/>
  <c r="FZ72" i="8"/>
  <c r="FY72" i="8"/>
  <c r="FX72" i="8"/>
  <c r="FW72" i="8"/>
  <c r="FV72" i="8"/>
  <c r="FU72" i="8"/>
  <c r="FT72" i="8"/>
  <c r="FS72" i="8"/>
  <c r="FR72" i="8"/>
  <c r="FQ72" i="8"/>
  <c r="FP72" i="8"/>
  <c r="FO72" i="8"/>
  <c r="FN72" i="8"/>
  <c r="FM72" i="8"/>
  <c r="FL72" i="8"/>
  <c r="FK72" i="8"/>
  <c r="FJ72" i="8"/>
  <c r="FI72" i="8"/>
  <c r="FH72" i="8"/>
  <c r="FG72" i="8"/>
  <c r="FF72" i="8"/>
  <c r="FE72" i="8"/>
  <c r="FD72" i="8"/>
  <c r="FC72" i="8"/>
  <c r="FB72" i="8"/>
  <c r="FA72" i="8"/>
  <c r="EZ72" i="8"/>
  <c r="EY72" i="8"/>
  <c r="EX72" i="8"/>
  <c r="EW72" i="8"/>
  <c r="EV72" i="8"/>
  <c r="EU72" i="8"/>
  <c r="ET72" i="8"/>
  <c r="ES72" i="8"/>
  <c r="EQ72" i="8"/>
  <c r="EP72" i="8"/>
  <c r="EO72" i="8"/>
  <c r="EN72" i="8"/>
  <c r="EM72" i="8"/>
  <c r="EL72" i="8"/>
  <c r="EC72" i="8"/>
  <c r="EB72" i="8"/>
  <c r="EA72" i="8"/>
  <c r="DZ72" i="8"/>
  <c r="DY72" i="8"/>
  <c r="DX72" i="8"/>
  <c r="DE72" i="8"/>
  <c r="DD72" i="8"/>
  <c r="CU72" i="8"/>
  <c r="CT72" i="8"/>
  <c r="CS72" i="8"/>
  <c r="CR72" i="8"/>
  <c r="CQ72" i="8"/>
  <c r="CP72" i="8"/>
  <c r="CO72" i="8"/>
  <c r="CN72" i="8"/>
  <c r="CM72" i="8"/>
  <c r="CL72" i="8"/>
  <c r="CI72" i="8"/>
  <c r="CH72" i="8"/>
  <c r="CG72" i="8"/>
  <c r="CF72" i="8"/>
  <c r="CE72" i="8"/>
  <c r="CD72" i="8"/>
  <c r="CC72" i="8"/>
  <c r="CB72" i="8"/>
  <c r="CA72" i="8"/>
  <c r="BZ72" i="8"/>
  <c r="BY72" i="8"/>
  <c r="BX72" i="8"/>
  <c r="BW72" i="8"/>
  <c r="BV72" i="8"/>
  <c r="BU72" i="8"/>
  <c r="BT72" i="8"/>
  <c r="BS72" i="8"/>
  <c r="BR72" i="8"/>
  <c r="BQ72" i="8"/>
  <c r="BP72" i="8"/>
  <c r="BO72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O72" i="8"/>
  <c r="N72" i="8"/>
  <c r="M72" i="8"/>
  <c r="L72" i="8"/>
  <c r="J72" i="8"/>
  <c r="I72" i="8"/>
  <c r="H72" i="8"/>
  <c r="G72" i="8"/>
  <c r="NK71" i="8"/>
  <c r="NJ71" i="8"/>
  <c r="KQ71" i="8"/>
  <c r="KP71" i="8"/>
  <c r="KO71" i="8"/>
  <c r="KN71" i="8"/>
  <c r="KM71" i="8"/>
  <c r="KL71" i="8"/>
  <c r="KK71" i="8"/>
  <c r="KJ71" i="8"/>
  <c r="KI71" i="8"/>
  <c r="KH71" i="8"/>
  <c r="KG71" i="8"/>
  <c r="KF71" i="8"/>
  <c r="KE71" i="8"/>
  <c r="KD71" i="8"/>
  <c r="KC71" i="8"/>
  <c r="KB71" i="8"/>
  <c r="KA71" i="8"/>
  <c r="JZ71" i="8"/>
  <c r="JY71" i="8"/>
  <c r="JX71" i="8"/>
  <c r="JW71" i="8"/>
  <c r="JV71" i="8"/>
  <c r="JU71" i="8"/>
  <c r="JT71" i="8"/>
  <c r="JS71" i="8"/>
  <c r="JR71" i="8"/>
  <c r="JQ71" i="8"/>
  <c r="JP71" i="8"/>
  <c r="JO71" i="8"/>
  <c r="JN71" i="8"/>
  <c r="JM71" i="8"/>
  <c r="JL71" i="8"/>
  <c r="JK71" i="8"/>
  <c r="JJ71" i="8"/>
  <c r="JI71" i="8"/>
  <c r="JH71" i="8"/>
  <c r="JG71" i="8"/>
  <c r="JF71" i="8"/>
  <c r="JE71" i="8"/>
  <c r="JD71" i="8"/>
  <c r="JC71" i="8"/>
  <c r="JB71" i="8"/>
  <c r="JA71" i="8"/>
  <c r="IZ71" i="8"/>
  <c r="IY71" i="8"/>
  <c r="IX71" i="8"/>
  <c r="IW71" i="8"/>
  <c r="IV71" i="8"/>
  <c r="IU71" i="8"/>
  <c r="IT71" i="8"/>
  <c r="IS71" i="8"/>
  <c r="IR71" i="8"/>
  <c r="IQ71" i="8"/>
  <c r="IP71" i="8"/>
  <c r="IO71" i="8"/>
  <c r="IN71" i="8"/>
  <c r="IM71" i="8"/>
  <c r="IL71" i="8"/>
  <c r="IK71" i="8"/>
  <c r="IJ71" i="8"/>
  <c r="II71" i="8"/>
  <c r="IH71" i="8"/>
  <c r="IG71" i="8"/>
  <c r="IF71" i="8"/>
  <c r="IE71" i="8"/>
  <c r="ID71" i="8"/>
  <c r="IC71" i="8"/>
  <c r="IB71" i="8"/>
  <c r="IA71" i="8"/>
  <c r="HZ71" i="8"/>
  <c r="HY71" i="8"/>
  <c r="HX71" i="8"/>
  <c r="HW71" i="8"/>
  <c r="HV71" i="8"/>
  <c r="HU71" i="8"/>
  <c r="HT71" i="8"/>
  <c r="HS71" i="8"/>
  <c r="HR71" i="8"/>
  <c r="HQ71" i="8"/>
  <c r="HP71" i="8"/>
  <c r="HO71" i="8"/>
  <c r="HN71" i="8"/>
  <c r="HM71" i="8"/>
  <c r="HL71" i="8"/>
  <c r="HK71" i="8"/>
  <c r="HJ71" i="8"/>
  <c r="HI71" i="8"/>
  <c r="HH71" i="8"/>
  <c r="HG71" i="8"/>
  <c r="HF71" i="8"/>
  <c r="HE71" i="8"/>
  <c r="HD71" i="8"/>
  <c r="HC71" i="8"/>
  <c r="HB71" i="8"/>
  <c r="HA71" i="8"/>
  <c r="GZ71" i="8"/>
  <c r="GY71" i="8"/>
  <c r="GX71" i="8"/>
  <c r="GW71" i="8"/>
  <c r="GV71" i="8"/>
  <c r="GU71" i="8"/>
  <c r="GT71" i="8"/>
  <c r="GS71" i="8"/>
  <c r="GR71" i="8"/>
  <c r="GQ71" i="8"/>
  <c r="GP71" i="8"/>
  <c r="GO71" i="8"/>
  <c r="GN71" i="8"/>
  <c r="GM71" i="8"/>
  <c r="GL71" i="8"/>
  <c r="GK71" i="8"/>
  <c r="GJ71" i="8"/>
  <c r="GI71" i="8"/>
  <c r="GH71" i="8"/>
  <c r="GG71" i="8"/>
  <c r="GF71" i="8"/>
  <c r="GD71" i="8"/>
  <c r="GC71" i="8"/>
  <c r="GB71" i="8"/>
  <c r="GA71" i="8"/>
  <c r="FZ71" i="8"/>
  <c r="FY71" i="8"/>
  <c r="FX71" i="8"/>
  <c r="FW71" i="8"/>
  <c r="FV71" i="8"/>
  <c r="FU71" i="8"/>
  <c r="FT71" i="8"/>
  <c r="FS71" i="8"/>
  <c r="FR71" i="8"/>
  <c r="FQ71" i="8"/>
  <c r="FP71" i="8"/>
  <c r="FO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B71" i="8"/>
  <c r="FA71" i="8"/>
  <c r="EZ71" i="8"/>
  <c r="EY71" i="8"/>
  <c r="EX71" i="8"/>
  <c r="EW71" i="8"/>
  <c r="EV71" i="8"/>
  <c r="EU71" i="8"/>
  <c r="ET71" i="8"/>
  <c r="ES71" i="8"/>
  <c r="EQ71" i="8"/>
  <c r="EP71" i="8"/>
  <c r="EO71" i="8"/>
  <c r="EN71" i="8"/>
  <c r="EM71" i="8"/>
  <c r="EL71" i="8"/>
  <c r="EC71" i="8"/>
  <c r="EB71" i="8"/>
  <c r="EA71" i="8"/>
  <c r="DZ71" i="8"/>
  <c r="DY71" i="8"/>
  <c r="DX71" i="8"/>
  <c r="DE71" i="8"/>
  <c r="DD71" i="8"/>
  <c r="CU71" i="8"/>
  <c r="CT71" i="8"/>
  <c r="CS71" i="8"/>
  <c r="CR71" i="8"/>
  <c r="CQ71" i="8"/>
  <c r="CP71" i="8"/>
  <c r="CO71" i="8"/>
  <c r="CN71" i="8"/>
  <c r="CM71" i="8"/>
  <c r="CL71" i="8"/>
  <c r="CI71" i="8"/>
  <c r="CH71" i="8"/>
  <c r="CG71" i="8"/>
  <c r="CF71" i="8"/>
  <c r="CE71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O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O71" i="8"/>
  <c r="N71" i="8"/>
  <c r="M71" i="8"/>
  <c r="L71" i="8"/>
  <c r="J71" i="8"/>
  <c r="I71" i="8"/>
  <c r="H71" i="8"/>
  <c r="G71" i="8"/>
  <c r="NK70" i="8"/>
  <c r="NJ70" i="8"/>
  <c r="KQ70" i="8"/>
  <c r="KP70" i="8"/>
  <c r="KO70" i="8"/>
  <c r="KN70" i="8"/>
  <c r="KM70" i="8"/>
  <c r="KL70" i="8"/>
  <c r="KK70" i="8"/>
  <c r="KJ70" i="8"/>
  <c r="KI70" i="8"/>
  <c r="KH70" i="8"/>
  <c r="KG70" i="8"/>
  <c r="KF70" i="8"/>
  <c r="KE70" i="8"/>
  <c r="KD70" i="8"/>
  <c r="KC70" i="8"/>
  <c r="KB70" i="8"/>
  <c r="KA70" i="8"/>
  <c r="JZ70" i="8"/>
  <c r="JY70" i="8"/>
  <c r="JX70" i="8"/>
  <c r="JW70" i="8"/>
  <c r="JV70" i="8"/>
  <c r="JU70" i="8"/>
  <c r="JT70" i="8"/>
  <c r="JS70" i="8"/>
  <c r="JR70" i="8"/>
  <c r="JQ70" i="8"/>
  <c r="JP70" i="8"/>
  <c r="JO70" i="8"/>
  <c r="JN70" i="8"/>
  <c r="JM70" i="8"/>
  <c r="JL70" i="8"/>
  <c r="JK70" i="8"/>
  <c r="JJ70" i="8"/>
  <c r="JI70" i="8"/>
  <c r="JH70" i="8"/>
  <c r="JG70" i="8"/>
  <c r="JF70" i="8"/>
  <c r="JE70" i="8"/>
  <c r="JD70" i="8"/>
  <c r="JC70" i="8"/>
  <c r="JB70" i="8"/>
  <c r="JA70" i="8"/>
  <c r="IZ70" i="8"/>
  <c r="IY70" i="8"/>
  <c r="IX70" i="8"/>
  <c r="IW70" i="8"/>
  <c r="IV70" i="8"/>
  <c r="IU70" i="8"/>
  <c r="IT70" i="8"/>
  <c r="IS70" i="8"/>
  <c r="IR70" i="8"/>
  <c r="IQ70" i="8"/>
  <c r="IP70" i="8"/>
  <c r="IO70" i="8"/>
  <c r="IN70" i="8"/>
  <c r="IM70" i="8"/>
  <c r="IL70" i="8"/>
  <c r="IK70" i="8"/>
  <c r="IJ70" i="8"/>
  <c r="II70" i="8"/>
  <c r="IH70" i="8"/>
  <c r="IG70" i="8"/>
  <c r="IF70" i="8"/>
  <c r="IE70" i="8"/>
  <c r="ID70" i="8"/>
  <c r="IC70" i="8"/>
  <c r="IB70" i="8"/>
  <c r="IA70" i="8"/>
  <c r="HZ70" i="8"/>
  <c r="HY70" i="8"/>
  <c r="HX70" i="8"/>
  <c r="HW70" i="8"/>
  <c r="HV70" i="8"/>
  <c r="HU70" i="8"/>
  <c r="HT70" i="8"/>
  <c r="HS70" i="8"/>
  <c r="HR70" i="8"/>
  <c r="HQ70" i="8"/>
  <c r="HP70" i="8"/>
  <c r="HO70" i="8"/>
  <c r="HN70" i="8"/>
  <c r="HM70" i="8"/>
  <c r="HL70" i="8"/>
  <c r="HK70" i="8"/>
  <c r="HJ70" i="8"/>
  <c r="HI70" i="8"/>
  <c r="HH70" i="8"/>
  <c r="HG70" i="8"/>
  <c r="HF70" i="8"/>
  <c r="HE70" i="8"/>
  <c r="HD70" i="8"/>
  <c r="HC70" i="8"/>
  <c r="HB70" i="8"/>
  <c r="HA70" i="8"/>
  <c r="GZ70" i="8"/>
  <c r="GY70" i="8"/>
  <c r="GX70" i="8"/>
  <c r="GW70" i="8"/>
  <c r="GV70" i="8"/>
  <c r="GU70" i="8"/>
  <c r="GT70" i="8"/>
  <c r="GS70" i="8"/>
  <c r="GR70" i="8"/>
  <c r="GQ70" i="8"/>
  <c r="GP70" i="8"/>
  <c r="GO70" i="8"/>
  <c r="GN70" i="8"/>
  <c r="GM70" i="8"/>
  <c r="GL70" i="8"/>
  <c r="GK70" i="8"/>
  <c r="GJ70" i="8"/>
  <c r="GI70" i="8"/>
  <c r="GH70" i="8"/>
  <c r="GG70" i="8"/>
  <c r="GF70" i="8"/>
  <c r="GD70" i="8"/>
  <c r="GC70" i="8"/>
  <c r="GB70" i="8"/>
  <c r="GA70" i="8"/>
  <c r="FZ70" i="8"/>
  <c r="FY70" i="8"/>
  <c r="FX70" i="8"/>
  <c r="FW70" i="8"/>
  <c r="FV70" i="8"/>
  <c r="FU70" i="8"/>
  <c r="FT70" i="8"/>
  <c r="FS70" i="8"/>
  <c r="FR70" i="8"/>
  <c r="FQ70" i="8"/>
  <c r="FP70" i="8"/>
  <c r="FO70" i="8"/>
  <c r="FN70" i="8"/>
  <c r="FM70" i="8"/>
  <c r="FL70" i="8"/>
  <c r="FK70" i="8"/>
  <c r="FJ70" i="8"/>
  <c r="FI70" i="8"/>
  <c r="FH70" i="8"/>
  <c r="FG70" i="8"/>
  <c r="FF70" i="8"/>
  <c r="FE70" i="8"/>
  <c r="FD70" i="8"/>
  <c r="FC70" i="8"/>
  <c r="FB70" i="8"/>
  <c r="FA70" i="8"/>
  <c r="EZ70" i="8"/>
  <c r="EY70" i="8"/>
  <c r="EX70" i="8"/>
  <c r="EW70" i="8"/>
  <c r="EV70" i="8"/>
  <c r="EU70" i="8"/>
  <c r="ET70" i="8"/>
  <c r="ES70" i="8"/>
  <c r="EQ70" i="8"/>
  <c r="EP70" i="8"/>
  <c r="EO70" i="8"/>
  <c r="EN70" i="8"/>
  <c r="EM70" i="8"/>
  <c r="EL70" i="8"/>
  <c r="EC70" i="8"/>
  <c r="EB70" i="8"/>
  <c r="EA70" i="8"/>
  <c r="DZ70" i="8"/>
  <c r="DY70" i="8"/>
  <c r="DX70" i="8"/>
  <c r="DE70" i="8"/>
  <c r="DD70" i="8"/>
  <c r="CU70" i="8"/>
  <c r="CT70" i="8"/>
  <c r="CS70" i="8"/>
  <c r="CR70" i="8"/>
  <c r="CQ70" i="8"/>
  <c r="CP70" i="8"/>
  <c r="CO70" i="8"/>
  <c r="CN70" i="8"/>
  <c r="CM70" i="8"/>
  <c r="CL70" i="8"/>
  <c r="CI70" i="8"/>
  <c r="CH70" i="8"/>
  <c r="CG70" i="8"/>
  <c r="CF70" i="8"/>
  <c r="CE70" i="8"/>
  <c r="CD70" i="8"/>
  <c r="CC70" i="8"/>
  <c r="CB70" i="8"/>
  <c r="CA70" i="8"/>
  <c r="BZ70" i="8"/>
  <c r="BY70" i="8"/>
  <c r="BX70" i="8"/>
  <c r="BW70" i="8"/>
  <c r="BV70" i="8"/>
  <c r="BU70" i="8"/>
  <c r="BT70" i="8"/>
  <c r="BS70" i="8"/>
  <c r="BR70" i="8"/>
  <c r="BQ70" i="8"/>
  <c r="BP70" i="8"/>
  <c r="BO70" i="8"/>
  <c r="BN70" i="8"/>
  <c r="BM70" i="8"/>
  <c r="BL70" i="8"/>
  <c r="BK70" i="8"/>
  <c r="BJ70" i="8"/>
  <c r="BI70" i="8"/>
  <c r="BH70" i="8"/>
  <c r="BG70" i="8"/>
  <c r="BF70" i="8"/>
  <c r="BE70" i="8"/>
  <c r="BD70" i="8"/>
  <c r="BC70" i="8"/>
  <c r="BB70" i="8"/>
  <c r="BA70" i="8"/>
  <c r="AZ70" i="8"/>
  <c r="AY70" i="8"/>
  <c r="AX70" i="8"/>
  <c r="AW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O70" i="8"/>
  <c r="N70" i="8"/>
  <c r="M70" i="8"/>
  <c r="L70" i="8"/>
  <c r="J70" i="8"/>
  <c r="I70" i="8"/>
  <c r="H70" i="8"/>
  <c r="G70" i="8"/>
  <c r="NK69" i="8"/>
  <c r="NJ69" i="8"/>
  <c r="KQ69" i="8"/>
  <c r="KP69" i="8"/>
  <c r="KO69" i="8"/>
  <c r="KN69" i="8"/>
  <c r="KM69" i="8"/>
  <c r="KL69" i="8"/>
  <c r="KK69" i="8"/>
  <c r="KJ69" i="8"/>
  <c r="KI69" i="8"/>
  <c r="KH69" i="8"/>
  <c r="KG69" i="8"/>
  <c r="KF69" i="8"/>
  <c r="KE69" i="8"/>
  <c r="KD69" i="8"/>
  <c r="KC69" i="8"/>
  <c r="KB69" i="8"/>
  <c r="KA69" i="8"/>
  <c r="JZ69" i="8"/>
  <c r="JY69" i="8"/>
  <c r="JX69" i="8"/>
  <c r="JW69" i="8"/>
  <c r="JV69" i="8"/>
  <c r="JU69" i="8"/>
  <c r="JT69" i="8"/>
  <c r="JS69" i="8"/>
  <c r="JR69" i="8"/>
  <c r="JQ69" i="8"/>
  <c r="JP69" i="8"/>
  <c r="JO69" i="8"/>
  <c r="JN69" i="8"/>
  <c r="JM69" i="8"/>
  <c r="JL69" i="8"/>
  <c r="JK69" i="8"/>
  <c r="JJ69" i="8"/>
  <c r="JI69" i="8"/>
  <c r="JH69" i="8"/>
  <c r="JG69" i="8"/>
  <c r="JF69" i="8"/>
  <c r="JE69" i="8"/>
  <c r="JD69" i="8"/>
  <c r="JC69" i="8"/>
  <c r="JB69" i="8"/>
  <c r="JA69" i="8"/>
  <c r="IZ69" i="8"/>
  <c r="IY69" i="8"/>
  <c r="IX69" i="8"/>
  <c r="IW69" i="8"/>
  <c r="IV69" i="8"/>
  <c r="IU69" i="8"/>
  <c r="IT69" i="8"/>
  <c r="IS69" i="8"/>
  <c r="IR69" i="8"/>
  <c r="IQ69" i="8"/>
  <c r="IP69" i="8"/>
  <c r="IO69" i="8"/>
  <c r="IN69" i="8"/>
  <c r="IM69" i="8"/>
  <c r="IL69" i="8"/>
  <c r="IK69" i="8"/>
  <c r="IJ69" i="8"/>
  <c r="II69" i="8"/>
  <c r="IH69" i="8"/>
  <c r="IG69" i="8"/>
  <c r="IF69" i="8"/>
  <c r="IE69" i="8"/>
  <c r="ID69" i="8"/>
  <c r="IC69" i="8"/>
  <c r="IB69" i="8"/>
  <c r="IA69" i="8"/>
  <c r="HZ69" i="8"/>
  <c r="HY69" i="8"/>
  <c r="HX69" i="8"/>
  <c r="HW69" i="8"/>
  <c r="HV69" i="8"/>
  <c r="HU69" i="8"/>
  <c r="HT69" i="8"/>
  <c r="HS69" i="8"/>
  <c r="HR69" i="8"/>
  <c r="HQ69" i="8"/>
  <c r="HP69" i="8"/>
  <c r="HO69" i="8"/>
  <c r="HN69" i="8"/>
  <c r="HM69" i="8"/>
  <c r="HL69" i="8"/>
  <c r="HK69" i="8"/>
  <c r="HJ69" i="8"/>
  <c r="HI69" i="8"/>
  <c r="HH69" i="8"/>
  <c r="HG69" i="8"/>
  <c r="HF69" i="8"/>
  <c r="HE69" i="8"/>
  <c r="HD69" i="8"/>
  <c r="HC69" i="8"/>
  <c r="HB69" i="8"/>
  <c r="HA69" i="8"/>
  <c r="GZ69" i="8"/>
  <c r="GY69" i="8"/>
  <c r="GX69" i="8"/>
  <c r="GW69" i="8"/>
  <c r="GV69" i="8"/>
  <c r="GU69" i="8"/>
  <c r="GT69" i="8"/>
  <c r="GS69" i="8"/>
  <c r="GR69" i="8"/>
  <c r="GQ69" i="8"/>
  <c r="GP69" i="8"/>
  <c r="GO69" i="8"/>
  <c r="GN69" i="8"/>
  <c r="GM69" i="8"/>
  <c r="GL69" i="8"/>
  <c r="GK69" i="8"/>
  <c r="GJ69" i="8"/>
  <c r="GI69" i="8"/>
  <c r="GH69" i="8"/>
  <c r="GG69" i="8"/>
  <c r="GF69" i="8"/>
  <c r="GD69" i="8"/>
  <c r="GC69" i="8"/>
  <c r="GB69" i="8"/>
  <c r="GA69" i="8"/>
  <c r="FZ69" i="8"/>
  <c r="FY69" i="8"/>
  <c r="FX69" i="8"/>
  <c r="FW69" i="8"/>
  <c r="FV69" i="8"/>
  <c r="FU69" i="8"/>
  <c r="FT69" i="8"/>
  <c r="FS69" i="8"/>
  <c r="FR69" i="8"/>
  <c r="FQ69" i="8"/>
  <c r="FP69" i="8"/>
  <c r="FO69" i="8"/>
  <c r="FN69" i="8"/>
  <c r="FM69" i="8"/>
  <c r="FL69" i="8"/>
  <c r="FK69" i="8"/>
  <c r="FJ69" i="8"/>
  <c r="FI69" i="8"/>
  <c r="FH69" i="8"/>
  <c r="FG69" i="8"/>
  <c r="FF69" i="8"/>
  <c r="FE69" i="8"/>
  <c r="FD69" i="8"/>
  <c r="FC69" i="8"/>
  <c r="FB69" i="8"/>
  <c r="FA69" i="8"/>
  <c r="EZ69" i="8"/>
  <c r="EY69" i="8"/>
  <c r="EX69" i="8"/>
  <c r="EW69" i="8"/>
  <c r="EV69" i="8"/>
  <c r="EU69" i="8"/>
  <c r="ET69" i="8"/>
  <c r="ES69" i="8"/>
  <c r="EQ69" i="8"/>
  <c r="EP69" i="8"/>
  <c r="EO69" i="8"/>
  <c r="EN69" i="8"/>
  <c r="EM69" i="8"/>
  <c r="EL69" i="8"/>
  <c r="EC69" i="8"/>
  <c r="EB69" i="8"/>
  <c r="EA69" i="8"/>
  <c r="DZ69" i="8"/>
  <c r="DY69" i="8"/>
  <c r="DX69" i="8"/>
  <c r="DE69" i="8"/>
  <c r="DD69" i="8"/>
  <c r="CU69" i="8"/>
  <c r="CT69" i="8"/>
  <c r="CS69" i="8"/>
  <c r="CR69" i="8"/>
  <c r="CQ69" i="8"/>
  <c r="CP69" i="8"/>
  <c r="CO69" i="8"/>
  <c r="CN69" i="8"/>
  <c r="CM69" i="8"/>
  <c r="CL69" i="8"/>
  <c r="CI69" i="8"/>
  <c r="CH69" i="8"/>
  <c r="CG69" i="8"/>
  <c r="CF69" i="8"/>
  <c r="CE69" i="8"/>
  <c r="CD69" i="8"/>
  <c r="CC69" i="8"/>
  <c r="CB69" i="8"/>
  <c r="CA69" i="8"/>
  <c r="BZ69" i="8"/>
  <c r="BY69" i="8"/>
  <c r="BX69" i="8"/>
  <c r="BW69" i="8"/>
  <c r="BV69" i="8"/>
  <c r="BU69" i="8"/>
  <c r="BT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G69" i="8"/>
  <c r="BF69" i="8"/>
  <c r="BE69" i="8"/>
  <c r="BD69" i="8"/>
  <c r="BC69" i="8"/>
  <c r="BB69" i="8"/>
  <c r="BA69" i="8"/>
  <c r="AZ69" i="8"/>
  <c r="AY69" i="8"/>
  <c r="AX69" i="8"/>
  <c r="AW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O69" i="8"/>
  <c r="N69" i="8"/>
  <c r="M69" i="8"/>
  <c r="L69" i="8"/>
  <c r="J69" i="8"/>
  <c r="I69" i="8"/>
  <c r="H69" i="8"/>
  <c r="G69" i="8"/>
  <c r="NK68" i="8"/>
  <c r="NJ68" i="8"/>
  <c r="KQ68" i="8"/>
  <c r="KP68" i="8"/>
  <c r="KO68" i="8"/>
  <c r="KN68" i="8"/>
  <c r="KM68" i="8"/>
  <c r="KL68" i="8"/>
  <c r="KK68" i="8"/>
  <c r="KJ68" i="8"/>
  <c r="KI68" i="8"/>
  <c r="KH68" i="8"/>
  <c r="KG68" i="8"/>
  <c r="KF68" i="8"/>
  <c r="KE68" i="8"/>
  <c r="KD68" i="8"/>
  <c r="KC68" i="8"/>
  <c r="KB68" i="8"/>
  <c r="KA68" i="8"/>
  <c r="JZ68" i="8"/>
  <c r="JY68" i="8"/>
  <c r="JX68" i="8"/>
  <c r="JW68" i="8"/>
  <c r="JV68" i="8"/>
  <c r="JU68" i="8"/>
  <c r="JT68" i="8"/>
  <c r="JS68" i="8"/>
  <c r="JR68" i="8"/>
  <c r="JQ68" i="8"/>
  <c r="JP68" i="8"/>
  <c r="JO68" i="8"/>
  <c r="JN68" i="8"/>
  <c r="JM68" i="8"/>
  <c r="JL68" i="8"/>
  <c r="JK68" i="8"/>
  <c r="JJ68" i="8"/>
  <c r="JI68" i="8"/>
  <c r="JH68" i="8"/>
  <c r="JG68" i="8"/>
  <c r="JF68" i="8"/>
  <c r="JE68" i="8"/>
  <c r="JD68" i="8"/>
  <c r="JC68" i="8"/>
  <c r="JB68" i="8"/>
  <c r="JA68" i="8"/>
  <c r="IZ68" i="8"/>
  <c r="IY68" i="8"/>
  <c r="IX68" i="8"/>
  <c r="IW68" i="8"/>
  <c r="IV68" i="8"/>
  <c r="IU68" i="8"/>
  <c r="IT68" i="8"/>
  <c r="IS68" i="8"/>
  <c r="IR68" i="8"/>
  <c r="IQ68" i="8"/>
  <c r="IP68" i="8"/>
  <c r="IO68" i="8"/>
  <c r="IN68" i="8"/>
  <c r="IM68" i="8"/>
  <c r="IL68" i="8"/>
  <c r="IK68" i="8"/>
  <c r="IJ68" i="8"/>
  <c r="II68" i="8"/>
  <c r="IH68" i="8"/>
  <c r="IG68" i="8"/>
  <c r="IF68" i="8"/>
  <c r="IE68" i="8"/>
  <c r="ID68" i="8"/>
  <c r="IC68" i="8"/>
  <c r="IB68" i="8"/>
  <c r="IA68" i="8"/>
  <c r="HZ68" i="8"/>
  <c r="HY68" i="8"/>
  <c r="HX68" i="8"/>
  <c r="HW68" i="8"/>
  <c r="HV68" i="8"/>
  <c r="HU68" i="8"/>
  <c r="HT68" i="8"/>
  <c r="HS68" i="8"/>
  <c r="HR68" i="8"/>
  <c r="HQ68" i="8"/>
  <c r="HP68" i="8"/>
  <c r="HO68" i="8"/>
  <c r="HN68" i="8"/>
  <c r="HM68" i="8"/>
  <c r="HL68" i="8"/>
  <c r="HK68" i="8"/>
  <c r="HJ68" i="8"/>
  <c r="HI68" i="8"/>
  <c r="HH68" i="8"/>
  <c r="HG68" i="8"/>
  <c r="HF68" i="8"/>
  <c r="HE68" i="8"/>
  <c r="HD68" i="8"/>
  <c r="HC68" i="8"/>
  <c r="HB68" i="8"/>
  <c r="HA68" i="8"/>
  <c r="GZ68" i="8"/>
  <c r="GY68" i="8"/>
  <c r="GX68" i="8"/>
  <c r="GW68" i="8"/>
  <c r="GV68" i="8"/>
  <c r="GU68" i="8"/>
  <c r="GT68" i="8"/>
  <c r="GS68" i="8"/>
  <c r="GR68" i="8"/>
  <c r="GQ68" i="8"/>
  <c r="GP68" i="8"/>
  <c r="GO68" i="8"/>
  <c r="GN68" i="8"/>
  <c r="GM68" i="8"/>
  <c r="GL68" i="8"/>
  <c r="GK68" i="8"/>
  <c r="GJ68" i="8"/>
  <c r="GI68" i="8"/>
  <c r="GH68" i="8"/>
  <c r="GG68" i="8"/>
  <c r="GF68" i="8"/>
  <c r="GD68" i="8"/>
  <c r="GC68" i="8"/>
  <c r="GB68" i="8"/>
  <c r="GA68" i="8"/>
  <c r="FZ68" i="8"/>
  <c r="FY68" i="8"/>
  <c r="FX68" i="8"/>
  <c r="FW68" i="8"/>
  <c r="FV68" i="8"/>
  <c r="FU68" i="8"/>
  <c r="FT68" i="8"/>
  <c r="FS68" i="8"/>
  <c r="FR68" i="8"/>
  <c r="FQ68" i="8"/>
  <c r="FP68" i="8"/>
  <c r="FO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B68" i="8"/>
  <c r="FA68" i="8"/>
  <c r="EZ68" i="8"/>
  <c r="EY68" i="8"/>
  <c r="EX68" i="8"/>
  <c r="EW68" i="8"/>
  <c r="EV68" i="8"/>
  <c r="EU68" i="8"/>
  <c r="ET68" i="8"/>
  <c r="ES68" i="8"/>
  <c r="EQ68" i="8"/>
  <c r="EP68" i="8"/>
  <c r="EO68" i="8"/>
  <c r="EN68" i="8"/>
  <c r="EM68" i="8"/>
  <c r="EL68" i="8"/>
  <c r="EC68" i="8"/>
  <c r="EB68" i="8"/>
  <c r="EA68" i="8"/>
  <c r="DZ68" i="8"/>
  <c r="DY68" i="8"/>
  <c r="DX68" i="8"/>
  <c r="DE68" i="8"/>
  <c r="DD68" i="8"/>
  <c r="CU68" i="8"/>
  <c r="CT68" i="8"/>
  <c r="CS68" i="8"/>
  <c r="CR68" i="8"/>
  <c r="CQ68" i="8"/>
  <c r="CP68" i="8"/>
  <c r="CO68" i="8"/>
  <c r="CN68" i="8"/>
  <c r="CM68" i="8"/>
  <c r="CL68" i="8"/>
  <c r="CI68" i="8"/>
  <c r="CH68" i="8"/>
  <c r="CG68" i="8"/>
  <c r="CF68" i="8"/>
  <c r="CE68" i="8"/>
  <c r="CD68" i="8"/>
  <c r="CC68" i="8"/>
  <c r="CB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O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B68" i="8"/>
  <c r="BA68" i="8"/>
  <c r="AZ68" i="8"/>
  <c r="AY68" i="8"/>
  <c r="AX68" i="8"/>
  <c r="AW68" i="8"/>
  <c r="AU68" i="8"/>
  <c r="AT68" i="8"/>
  <c r="AS68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O68" i="8"/>
  <c r="N68" i="8"/>
  <c r="M68" i="8"/>
  <c r="L68" i="8"/>
  <c r="J68" i="8"/>
  <c r="I68" i="8"/>
  <c r="H68" i="8"/>
  <c r="G68" i="8"/>
  <c r="NK67" i="8"/>
  <c r="NJ67" i="8"/>
  <c r="KQ67" i="8"/>
  <c r="KP67" i="8"/>
  <c r="KO67" i="8"/>
  <c r="KN67" i="8"/>
  <c r="KM67" i="8"/>
  <c r="KL67" i="8"/>
  <c r="KK67" i="8"/>
  <c r="KJ67" i="8"/>
  <c r="KI67" i="8"/>
  <c r="KH67" i="8"/>
  <c r="KG67" i="8"/>
  <c r="KF67" i="8"/>
  <c r="KE67" i="8"/>
  <c r="KD67" i="8"/>
  <c r="KC67" i="8"/>
  <c r="KB67" i="8"/>
  <c r="KA67" i="8"/>
  <c r="JZ67" i="8"/>
  <c r="JY67" i="8"/>
  <c r="JX67" i="8"/>
  <c r="JW67" i="8"/>
  <c r="JV67" i="8"/>
  <c r="JU67" i="8"/>
  <c r="JT67" i="8"/>
  <c r="JS67" i="8"/>
  <c r="JR67" i="8"/>
  <c r="JQ67" i="8"/>
  <c r="JP67" i="8"/>
  <c r="JO67" i="8"/>
  <c r="JN67" i="8"/>
  <c r="JM67" i="8"/>
  <c r="JL67" i="8"/>
  <c r="JK67" i="8"/>
  <c r="JJ67" i="8"/>
  <c r="JI67" i="8"/>
  <c r="JH67" i="8"/>
  <c r="JG67" i="8"/>
  <c r="JF67" i="8"/>
  <c r="JE67" i="8"/>
  <c r="JD67" i="8"/>
  <c r="JC67" i="8"/>
  <c r="JB67" i="8"/>
  <c r="JA67" i="8"/>
  <c r="IZ67" i="8"/>
  <c r="IY67" i="8"/>
  <c r="IX67" i="8"/>
  <c r="IW67" i="8"/>
  <c r="IV67" i="8"/>
  <c r="IU67" i="8"/>
  <c r="IT67" i="8"/>
  <c r="IS67" i="8"/>
  <c r="IR67" i="8"/>
  <c r="IQ67" i="8"/>
  <c r="IP67" i="8"/>
  <c r="IO67" i="8"/>
  <c r="IN67" i="8"/>
  <c r="IM67" i="8"/>
  <c r="IL67" i="8"/>
  <c r="IK67" i="8"/>
  <c r="IJ67" i="8"/>
  <c r="II67" i="8"/>
  <c r="IH67" i="8"/>
  <c r="IG67" i="8"/>
  <c r="IF67" i="8"/>
  <c r="IE67" i="8"/>
  <c r="ID67" i="8"/>
  <c r="IC67" i="8"/>
  <c r="IB67" i="8"/>
  <c r="IA67" i="8"/>
  <c r="HZ67" i="8"/>
  <c r="HY67" i="8"/>
  <c r="HX67" i="8"/>
  <c r="HW67" i="8"/>
  <c r="HV67" i="8"/>
  <c r="HU67" i="8"/>
  <c r="HT67" i="8"/>
  <c r="HS67" i="8"/>
  <c r="HR67" i="8"/>
  <c r="HQ67" i="8"/>
  <c r="HP67" i="8"/>
  <c r="HO67" i="8"/>
  <c r="HN67" i="8"/>
  <c r="HM67" i="8"/>
  <c r="HL67" i="8"/>
  <c r="HK67" i="8"/>
  <c r="HJ67" i="8"/>
  <c r="HI67" i="8"/>
  <c r="HH67" i="8"/>
  <c r="HG67" i="8"/>
  <c r="HF67" i="8"/>
  <c r="HE67" i="8"/>
  <c r="HD67" i="8"/>
  <c r="HC67" i="8"/>
  <c r="HB67" i="8"/>
  <c r="HA67" i="8"/>
  <c r="GZ67" i="8"/>
  <c r="GY67" i="8"/>
  <c r="GX67" i="8"/>
  <c r="GW67" i="8"/>
  <c r="GV67" i="8"/>
  <c r="GU67" i="8"/>
  <c r="GT67" i="8"/>
  <c r="GS67" i="8"/>
  <c r="GR67" i="8"/>
  <c r="GQ67" i="8"/>
  <c r="GP67" i="8"/>
  <c r="GO67" i="8"/>
  <c r="GN67" i="8"/>
  <c r="GM67" i="8"/>
  <c r="GL67" i="8"/>
  <c r="GK67" i="8"/>
  <c r="GJ67" i="8"/>
  <c r="GI67" i="8"/>
  <c r="GH67" i="8"/>
  <c r="GG67" i="8"/>
  <c r="GF67" i="8"/>
  <c r="GD67" i="8"/>
  <c r="GC67" i="8"/>
  <c r="GB67" i="8"/>
  <c r="GA67" i="8"/>
  <c r="FZ67" i="8"/>
  <c r="FY67" i="8"/>
  <c r="FX67" i="8"/>
  <c r="FW67" i="8"/>
  <c r="FV67" i="8"/>
  <c r="FU67" i="8"/>
  <c r="FT67" i="8"/>
  <c r="FS67" i="8"/>
  <c r="FR67" i="8"/>
  <c r="FQ67" i="8"/>
  <c r="FP67" i="8"/>
  <c r="FO67" i="8"/>
  <c r="FN67" i="8"/>
  <c r="FM67" i="8"/>
  <c r="FL67" i="8"/>
  <c r="FK67" i="8"/>
  <c r="FJ67" i="8"/>
  <c r="FI67" i="8"/>
  <c r="FH67" i="8"/>
  <c r="FG67" i="8"/>
  <c r="FF67" i="8"/>
  <c r="FE67" i="8"/>
  <c r="FD67" i="8"/>
  <c r="FC67" i="8"/>
  <c r="FB67" i="8"/>
  <c r="FA67" i="8"/>
  <c r="EZ67" i="8"/>
  <c r="EY67" i="8"/>
  <c r="EX67" i="8"/>
  <c r="EW67" i="8"/>
  <c r="EV67" i="8"/>
  <c r="EU67" i="8"/>
  <c r="ET67" i="8"/>
  <c r="ES67" i="8"/>
  <c r="EQ67" i="8"/>
  <c r="EP67" i="8"/>
  <c r="EO67" i="8"/>
  <c r="EN67" i="8"/>
  <c r="EM67" i="8"/>
  <c r="EL67" i="8"/>
  <c r="EC67" i="8"/>
  <c r="EB67" i="8"/>
  <c r="EA67" i="8"/>
  <c r="DZ67" i="8"/>
  <c r="DY67" i="8"/>
  <c r="DX67" i="8"/>
  <c r="DE67" i="8"/>
  <c r="DD67" i="8"/>
  <c r="CU67" i="8"/>
  <c r="CT67" i="8"/>
  <c r="CS67" i="8"/>
  <c r="CR67" i="8"/>
  <c r="CQ67" i="8"/>
  <c r="CP67" i="8"/>
  <c r="CO67" i="8"/>
  <c r="CN67" i="8"/>
  <c r="CM67" i="8"/>
  <c r="CL67" i="8"/>
  <c r="CI67" i="8"/>
  <c r="CH67" i="8"/>
  <c r="CG67" i="8"/>
  <c r="CF67" i="8"/>
  <c r="CE67" i="8"/>
  <c r="CD67" i="8"/>
  <c r="CC67" i="8"/>
  <c r="CB67" i="8"/>
  <c r="CA67" i="8"/>
  <c r="BZ67" i="8"/>
  <c r="BY67" i="8"/>
  <c r="BX67" i="8"/>
  <c r="BW67" i="8"/>
  <c r="BV67" i="8"/>
  <c r="BU67" i="8"/>
  <c r="BT67" i="8"/>
  <c r="BS67" i="8"/>
  <c r="BR67" i="8"/>
  <c r="BQ67" i="8"/>
  <c r="BP67" i="8"/>
  <c r="BO67" i="8"/>
  <c r="BN67" i="8"/>
  <c r="BM67" i="8"/>
  <c r="BL67" i="8"/>
  <c r="BK67" i="8"/>
  <c r="BJ67" i="8"/>
  <c r="BI67" i="8"/>
  <c r="BH67" i="8"/>
  <c r="BG67" i="8"/>
  <c r="BF67" i="8"/>
  <c r="BE67" i="8"/>
  <c r="BD67" i="8"/>
  <c r="BC67" i="8"/>
  <c r="BB67" i="8"/>
  <c r="BA67" i="8"/>
  <c r="AZ67" i="8"/>
  <c r="AY67" i="8"/>
  <c r="AX67" i="8"/>
  <c r="AW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O67" i="8"/>
  <c r="N67" i="8"/>
  <c r="M67" i="8"/>
  <c r="L67" i="8"/>
  <c r="J67" i="8"/>
  <c r="I67" i="8"/>
  <c r="H67" i="8"/>
  <c r="G67" i="8"/>
  <c r="NK66" i="8"/>
  <c r="NJ66" i="8"/>
  <c r="KQ66" i="8"/>
  <c r="KP66" i="8"/>
  <c r="KO66" i="8"/>
  <c r="KN66" i="8"/>
  <c r="KM66" i="8"/>
  <c r="KL66" i="8"/>
  <c r="KK66" i="8"/>
  <c r="KJ66" i="8"/>
  <c r="KI66" i="8"/>
  <c r="KH66" i="8"/>
  <c r="KG66" i="8"/>
  <c r="KF66" i="8"/>
  <c r="KE66" i="8"/>
  <c r="KD66" i="8"/>
  <c r="KC66" i="8"/>
  <c r="KB66" i="8"/>
  <c r="KA66" i="8"/>
  <c r="JZ66" i="8"/>
  <c r="JY66" i="8"/>
  <c r="JX66" i="8"/>
  <c r="JW66" i="8"/>
  <c r="JV66" i="8"/>
  <c r="JU66" i="8"/>
  <c r="JT66" i="8"/>
  <c r="JS66" i="8"/>
  <c r="JR66" i="8"/>
  <c r="JQ66" i="8"/>
  <c r="JP66" i="8"/>
  <c r="JO66" i="8"/>
  <c r="JN66" i="8"/>
  <c r="JM66" i="8"/>
  <c r="JL66" i="8"/>
  <c r="JK66" i="8"/>
  <c r="JJ66" i="8"/>
  <c r="JI66" i="8"/>
  <c r="JH66" i="8"/>
  <c r="JG66" i="8"/>
  <c r="JF66" i="8"/>
  <c r="JE66" i="8"/>
  <c r="JD66" i="8"/>
  <c r="JC66" i="8"/>
  <c r="JB66" i="8"/>
  <c r="JA66" i="8"/>
  <c r="IZ66" i="8"/>
  <c r="IY66" i="8"/>
  <c r="IX66" i="8"/>
  <c r="IW66" i="8"/>
  <c r="IV66" i="8"/>
  <c r="IU66" i="8"/>
  <c r="IT66" i="8"/>
  <c r="IS66" i="8"/>
  <c r="IR66" i="8"/>
  <c r="IQ66" i="8"/>
  <c r="IP66" i="8"/>
  <c r="IO66" i="8"/>
  <c r="IN66" i="8"/>
  <c r="IM66" i="8"/>
  <c r="IL66" i="8"/>
  <c r="IK66" i="8"/>
  <c r="IJ66" i="8"/>
  <c r="II66" i="8"/>
  <c r="IH66" i="8"/>
  <c r="IG66" i="8"/>
  <c r="IF66" i="8"/>
  <c r="IE66" i="8"/>
  <c r="ID66" i="8"/>
  <c r="IC66" i="8"/>
  <c r="IB66" i="8"/>
  <c r="IA66" i="8"/>
  <c r="HZ66" i="8"/>
  <c r="HY66" i="8"/>
  <c r="HX66" i="8"/>
  <c r="HW66" i="8"/>
  <c r="HV66" i="8"/>
  <c r="HU66" i="8"/>
  <c r="HT66" i="8"/>
  <c r="HS66" i="8"/>
  <c r="HR66" i="8"/>
  <c r="HQ66" i="8"/>
  <c r="HP66" i="8"/>
  <c r="HO66" i="8"/>
  <c r="HN66" i="8"/>
  <c r="HM66" i="8"/>
  <c r="HL66" i="8"/>
  <c r="HK66" i="8"/>
  <c r="HJ66" i="8"/>
  <c r="HI66" i="8"/>
  <c r="HH66" i="8"/>
  <c r="HG66" i="8"/>
  <c r="HF66" i="8"/>
  <c r="HE66" i="8"/>
  <c r="HD66" i="8"/>
  <c r="HC66" i="8"/>
  <c r="HB66" i="8"/>
  <c r="HA66" i="8"/>
  <c r="GZ66" i="8"/>
  <c r="GY66" i="8"/>
  <c r="GX66" i="8"/>
  <c r="GW66" i="8"/>
  <c r="GV66" i="8"/>
  <c r="GU66" i="8"/>
  <c r="GT66" i="8"/>
  <c r="GS66" i="8"/>
  <c r="GR66" i="8"/>
  <c r="GQ66" i="8"/>
  <c r="GP66" i="8"/>
  <c r="GO66" i="8"/>
  <c r="GN66" i="8"/>
  <c r="GM66" i="8"/>
  <c r="GL66" i="8"/>
  <c r="GK66" i="8"/>
  <c r="GJ66" i="8"/>
  <c r="GI66" i="8"/>
  <c r="GH66" i="8"/>
  <c r="GG66" i="8"/>
  <c r="GF66" i="8"/>
  <c r="GD66" i="8"/>
  <c r="GC66" i="8"/>
  <c r="GB66" i="8"/>
  <c r="GA66" i="8"/>
  <c r="FZ66" i="8"/>
  <c r="FY66" i="8"/>
  <c r="FX66" i="8"/>
  <c r="FW66" i="8"/>
  <c r="FV66" i="8"/>
  <c r="FU66" i="8"/>
  <c r="FT66" i="8"/>
  <c r="FS66" i="8"/>
  <c r="FR66" i="8"/>
  <c r="FQ66" i="8"/>
  <c r="FP66" i="8"/>
  <c r="FO66" i="8"/>
  <c r="FN66" i="8"/>
  <c r="FM66" i="8"/>
  <c r="FL66" i="8"/>
  <c r="FK66" i="8"/>
  <c r="FJ66" i="8"/>
  <c r="FI66" i="8"/>
  <c r="FH66" i="8"/>
  <c r="FG66" i="8"/>
  <c r="FF66" i="8"/>
  <c r="FE66" i="8"/>
  <c r="FD66" i="8"/>
  <c r="FC66" i="8"/>
  <c r="FB66" i="8"/>
  <c r="FA66" i="8"/>
  <c r="EZ66" i="8"/>
  <c r="EY66" i="8"/>
  <c r="EX66" i="8"/>
  <c r="EW66" i="8"/>
  <c r="EV66" i="8"/>
  <c r="EU66" i="8"/>
  <c r="ET66" i="8"/>
  <c r="ES66" i="8"/>
  <c r="EQ66" i="8"/>
  <c r="EP66" i="8"/>
  <c r="EO66" i="8"/>
  <c r="EN66" i="8"/>
  <c r="EM66" i="8"/>
  <c r="EL66" i="8"/>
  <c r="EC66" i="8"/>
  <c r="EB66" i="8"/>
  <c r="EA66" i="8"/>
  <c r="DZ66" i="8"/>
  <c r="DY66" i="8"/>
  <c r="DX66" i="8"/>
  <c r="DE66" i="8"/>
  <c r="DD66" i="8"/>
  <c r="CU66" i="8"/>
  <c r="CT66" i="8"/>
  <c r="CS66" i="8"/>
  <c r="CR66" i="8"/>
  <c r="CQ66" i="8"/>
  <c r="CP66" i="8"/>
  <c r="CO66" i="8"/>
  <c r="CN66" i="8"/>
  <c r="CM66" i="8"/>
  <c r="CL66" i="8"/>
  <c r="CI66" i="8"/>
  <c r="CH66" i="8"/>
  <c r="CG66" i="8"/>
  <c r="CF66" i="8"/>
  <c r="CE66" i="8"/>
  <c r="CD66" i="8"/>
  <c r="CC66" i="8"/>
  <c r="CB66" i="8"/>
  <c r="CA66" i="8"/>
  <c r="BZ66" i="8"/>
  <c r="BY66" i="8"/>
  <c r="BX66" i="8"/>
  <c r="BW66" i="8"/>
  <c r="BV66" i="8"/>
  <c r="BU66" i="8"/>
  <c r="BT66" i="8"/>
  <c r="BS66" i="8"/>
  <c r="BR66" i="8"/>
  <c r="BQ66" i="8"/>
  <c r="BP66" i="8"/>
  <c r="BO66" i="8"/>
  <c r="BN66" i="8"/>
  <c r="BM66" i="8"/>
  <c r="BL66" i="8"/>
  <c r="BK66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AX66" i="8"/>
  <c r="AW66" i="8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O66" i="8"/>
  <c r="N66" i="8"/>
  <c r="M66" i="8"/>
  <c r="L66" i="8"/>
  <c r="J66" i="8"/>
  <c r="I66" i="8"/>
  <c r="H66" i="8"/>
  <c r="G66" i="8"/>
  <c r="NK65" i="8"/>
  <c r="NJ65" i="8"/>
  <c r="KQ65" i="8"/>
  <c r="KP65" i="8"/>
  <c r="KO65" i="8"/>
  <c r="KN65" i="8"/>
  <c r="KM65" i="8"/>
  <c r="KL65" i="8"/>
  <c r="KK65" i="8"/>
  <c r="KJ65" i="8"/>
  <c r="KI65" i="8"/>
  <c r="KH65" i="8"/>
  <c r="KG65" i="8"/>
  <c r="KF65" i="8"/>
  <c r="KE65" i="8"/>
  <c r="KD65" i="8"/>
  <c r="KC65" i="8"/>
  <c r="KB65" i="8"/>
  <c r="KA65" i="8"/>
  <c r="JZ65" i="8"/>
  <c r="JY65" i="8"/>
  <c r="JX65" i="8"/>
  <c r="JW65" i="8"/>
  <c r="JV65" i="8"/>
  <c r="JU65" i="8"/>
  <c r="JT65" i="8"/>
  <c r="JS65" i="8"/>
  <c r="JR65" i="8"/>
  <c r="JQ65" i="8"/>
  <c r="JP65" i="8"/>
  <c r="JO65" i="8"/>
  <c r="JN65" i="8"/>
  <c r="JM65" i="8"/>
  <c r="JL65" i="8"/>
  <c r="JK65" i="8"/>
  <c r="JJ65" i="8"/>
  <c r="JI65" i="8"/>
  <c r="JH65" i="8"/>
  <c r="JG65" i="8"/>
  <c r="JF65" i="8"/>
  <c r="JE65" i="8"/>
  <c r="JD65" i="8"/>
  <c r="JC65" i="8"/>
  <c r="JB65" i="8"/>
  <c r="JA65" i="8"/>
  <c r="IZ65" i="8"/>
  <c r="IY65" i="8"/>
  <c r="IX65" i="8"/>
  <c r="IW65" i="8"/>
  <c r="IV65" i="8"/>
  <c r="IU65" i="8"/>
  <c r="IT65" i="8"/>
  <c r="IS65" i="8"/>
  <c r="IR65" i="8"/>
  <c r="IQ65" i="8"/>
  <c r="IP65" i="8"/>
  <c r="IO65" i="8"/>
  <c r="IN65" i="8"/>
  <c r="IM65" i="8"/>
  <c r="IL65" i="8"/>
  <c r="IK65" i="8"/>
  <c r="IJ65" i="8"/>
  <c r="II65" i="8"/>
  <c r="IH65" i="8"/>
  <c r="IG65" i="8"/>
  <c r="IF65" i="8"/>
  <c r="IE65" i="8"/>
  <c r="ID65" i="8"/>
  <c r="IC65" i="8"/>
  <c r="IB65" i="8"/>
  <c r="IA65" i="8"/>
  <c r="HZ65" i="8"/>
  <c r="HY65" i="8"/>
  <c r="HX65" i="8"/>
  <c r="HW65" i="8"/>
  <c r="HV65" i="8"/>
  <c r="HU65" i="8"/>
  <c r="HT65" i="8"/>
  <c r="HS65" i="8"/>
  <c r="HR65" i="8"/>
  <c r="HQ65" i="8"/>
  <c r="HP65" i="8"/>
  <c r="HO65" i="8"/>
  <c r="HN65" i="8"/>
  <c r="HM65" i="8"/>
  <c r="HL65" i="8"/>
  <c r="HK65" i="8"/>
  <c r="HJ65" i="8"/>
  <c r="HI65" i="8"/>
  <c r="HH65" i="8"/>
  <c r="HG65" i="8"/>
  <c r="HF65" i="8"/>
  <c r="HE65" i="8"/>
  <c r="HD65" i="8"/>
  <c r="HC65" i="8"/>
  <c r="HB65" i="8"/>
  <c r="HA65" i="8"/>
  <c r="GZ65" i="8"/>
  <c r="GY65" i="8"/>
  <c r="GX65" i="8"/>
  <c r="GW65" i="8"/>
  <c r="GV65" i="8"/>
  <c r="GU65" i="8"/>
  <c r="GT65" i="8"/>
  <c r="GS65" i="8"/>
  <c r="GR65" i="8"/>
  <c r="GQ65" i="8"/>
  <c r="GP65" i="8"/>
  <c r="GO65" i="8"/>
  <c r="GN65" i="8"/>
  <c r="GM65" i="8"/>
  <c r="GL65" i="8"/>
  <c r="GK65" i="8"/>
  <c r="GJ65" i="8"/>
  <c r="GI65" i="8"/>
  <c r="GH65" i="8"/>
  <c r="GG65" i="8"/>
  <c r="GF65" i="8"/>
  <c r="GD65" i="8"/>
  <c r="GC65" i="8"/>
  <c r="GB65" i="8"/>
  <c r="GA65" i="8"/>
  <c r="FZ65" i="8"/>
  <c r="FY65" i="8"/>
  <c r="FX65" i="8"/>
  <c r="FW65" i="8"/>
  <c r="FV65" i="8"/>
  <c r="FU65" i="8"/>
  <c r="FT65" i="8"/>
  <c r="FS65" i="8"/>
  <c r="FR65" i="8"/>
  <c r="FQ65" i="8"/>
  <c r="FP65" i="8"/>
  <c r="FO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B65" i="8"/>
  <c r="FA65" i="8"/>
  <c r="EZ65" i="8"/>
  <c r="EY65" i="8"/>
  <c r="EX65" i="8"/>
  <c r="EW65" i="8"/>
  <c r="EV65" i="8"/>
  <c r="EU65" i="8"/>
  <c r="ET65" i="8"/>
  <c r="ES65" i="8"/>
  <c r="EQ65" i="8"/>
  <c r="EP65" i="8"/>
  <c r="EO65" i="8"/>
  <c r="EN65" i="8"/>
  <c r="EM65" i="8"/>
  <c r="EL65" i="8"/>
  <c r="EC65" i="8"/>
  <c r="EB65" i="8"/>
  <c r="EA65" i="8"/>
  <c r="DZ65" i="8"/>
  <c r="DY65" i="8"/>
  <c r="DX65" i="8"/>
  <c r="DE65" i="8"/>
  <c r="DD65" i="8"/>
  <c r="CU65" i="8"/>
  <c r="CT65" i="8"/>
  <c r="CS65" i="8"/>
  <c r="CR65" i="8"/>
  <c r="CQ65" i="8"/>
  <c r="CP65" i="8"/>
  <c r="CO65" i="8"/>
  <c r="CN65" i="8"/>
  <c r="CM65" i="8"/>
  <c r="CL65" i="8"/>
  <c r="CI65" i="8"/>
  <c r="CH65" i="8"/>
  <c r="CG65" i="8"/>
  <c r="CF65" i="8"/>
  <c r="CE65" i="8"/>
  <c r="CD65" i="8"/>
  <c r="CC65" i="8"/>
  <c r="CB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O65" i="8"/>
  <c r="N65" i="8"/>
  <c r="M65" i="8"/>
  <c r="L65" i="8"/>
  <c r="J65" i="8"/>
  <c r="I65" i="8"/>
  <c r="H65" i="8"/>
  <c r="G65" i="8"/>
  <c r="NK64" i="8"/>
  <c r="NJ64" i="8"/>
  <c r="KQ64" i="8"/>
  <c r="KP64" i="8"/>
  <c r="KO64" i="8"/>
  <c r="KN64" i="8"/>
  <c r="KM64" i="8"/>
  <c r="KL64" i="8"/>
  <c r="KK64" i="8"/>
  <c r="KJ64" i="8"/>
  <c r="KI64" i="8"/>
  <c r="KH64" i="8"/>
  <c r="KG64" i="8"/>
  <c r="KF64" i="8"/>
  <c r="KE64" i="8"/>
  <c r="KD64" i="8"/>
  <c r="KC64" i="8"/>
  <c r="KB64" i="8"/>
  <c r="KA64" i="8"/>
  <c r="JZ64" i="8"/>
  <c r="JY64" i="8"/>
  <c r="JX64" i="8"/>
  <c r="JW64" i="8"/>
  <c r="JV64" i="8"/>
  <c r="JU64" i="8"/>
  <c r="JT64" i="8"/>
  <c r="JS64" i="8"/>
  <c r="JR64" i="8"/>
  <c r="JQ64" i="8"/>
  <c r="JP64" i="8"/>
  <c r="JO64" i="8"/>
  <c r="JN64" i="8"/>
  <c r="JM64" i="8"/>
  <c r="JL64" i="8"/>
  <c r="JK64" i="8"/>
  <c r="JJ64" i="8"/>
  <c r="JI64" i="8"/>
  <c r="JH64" i="8"/>
  <c r="JG64" i="8"/>
  <c r="JF64" i="8"/>
  <c r="JE64" i="8"/>
  <c r="JD64" i="8"/>
  <c r="JC64" i="8"/>
  <c r="JB64" i="8"/>
  <c r="JA64" i="8"/>
  <c r="IZ64" i="8"/>
  <c r="IY64" i="8"/>
  <c r="IX64" i="8"/>
  <c r="IW64" i="8"/>
  <c r="IV64" i="8"/>
  <c r="IU64" i="8"/>
  <c r="IT64" i="8"/>
  <c r="IS64" i="8"/>
  <c r="IR64" i="8"/>
  <c r="IQ64" i="8"/>
  <c r="IP64" i="8"/>
  <c r="IO64" i="8"/>
  <c r="IN64" i="8"/>
  <c r="IM64" i="8"/>
  <c r="IL64" i="8"/>
  <c r="IK64" i="8"/>
  <c r="IJ64" i="8"/>
  <c r="II64" i="8"/>
  <c r="IH64" i="8"/>
  <c r="IG64" i="8"/>
  <c r="IF64" i="8"/>
  <c r="IE64" i="8"/>
  <c r="ID64" i="8"/>
  <c r="IC64" i="8"/>
  <c r="IB64" i="8"/>
  <c r="IA64" i="8"/>
  <c r="HZ64" i="8"/>
  <c r="HY64" i="8"/>
  <c r="HX64" i="8"/>
  <c r="HW64" i="8"/>
  <c r="HV64" i="8"/>
  <c r="HU64" i="8"/>
  <c r="HT64" i="8"/>
  <c r="HS64" i="8"/>
  <c r="HR64" i="8"/>
  <c r="HQ64" i="8"/>
  <c r="HP64" i="8"/>
  <c r="HO64" i="8"/>
  <c r="HN64" i="8"/>
  <c r="HM64" i="8"/>
  <c r="HL64" i="8"/>
  <c r="HK64" i="8"/>
  <c r="HJ64" i="8"/>
  <c r="HI64" i="8"/>
  <c r="HH64" i="8"/>
  <c r="HG64" i="8"/>
  <c r="HF64" i="8"/>
  <c r="HE64" i="8"/>
  <c r="HD64" i="8"/>
  <c r="HC64" i="8"/>
  <c r="HB64" i="8"/>
  <c r="HA64" i="8"/>
  <c r="GZ64" i="8"/>
  <c r="GY64" i="8"/>
  <c r="GX64" i="8"/>
  <c r="GW64" i="8"/>
  <c r="GV64" i="8"/>
  <c r="GU64" i="8"/>
  <c r="GT64" i="8"/>
  <c r="GS64" i="8"/>
  <c r="GR64" i="8"/>
  <c r="GQ64" i="8"/>
  <c r="GP64" i="8"/>
  <c r="GO64" i="8"/>
  <c r="GN64" i="8"/>
  <c r="GM64" i="8"/>
  <c r="GL64" i="8"/>
  <c r="GK64" i="8"/>
  <c r="GJ64" i="8"/>
  <c r="GI64" i="8"/>
  <c r="GH64" i="8"/>
  <c r="GG64" i="8"/>
  <c r="GF64" i="8"/>
  <c r="GD64" i="8"/>
  <c r="GC64" i="8"/>
  <c r="GB64" i="8"/>
  <c r="GA64" i="8"/>
  <c r="FZ64" i="8"/>
  <c r="FY64" i="8"/>
  <c r="FX64" i="8"/>
  <c r="FW64" i="8"/>
  <c r="FV64" i="8"/>
  <c r="FU64" i="8"/>
  <c r="FT64" i="8"/>
  <c r="FS64" i="8"/>
  <c r="FR64" i="8"/>
  <c r="FQ64" i="8"/>
  <c r="FP64" i="8"/>
  <c r="FO64" i="8"/>
  <c r="FN64" i="8"/>
  <c r="FM64" i="8"/>
  <c r="FL64" i="8"/>
  <c r="FK64" i="8"/>
  <c r="FJ64" i="8"/>
  <c r="FI64" i="8"/>
  <c r="FH64" i="8"/>
  <c r="FG64" i="8"/>
  <c r="FF64" i="8"/>
  <c r="FE64" i="8"/>
  <c r="FD64" i="8"/>
  <c r="FC64" i="8"/>
  <c r="FB64" i="8"/>
  <c r="FA64" i="8"/>
  <c r="EZ64" i="8"/>
  <c r="EY64" i="8"/>
  <c r="EX64" i="8"/>
  <c r="EW64" i="8"/>
  <c r="EV64" i="8"/>
  <c r="EU64" i="8"/>
  <c r="ET64" i="8"/>
  <c r="ES64" i="8"/>
  <c r="EQ64" i="8"/>
  <c r="EP64" i="8"/>
  <c r="EO64" i="8"/>
  <c r="EN64" i="8"/>
  <c r="EM64" i="8"/>
  <c r="EL64" i="8"/>
  <c r="EC64" i="8"/>
  <c r="EB64" i="8"/>
  <c r="EA64" i="8"/>
  <c r="DZ64" i="8"/>
  <c r="DY64" i="8"/>
  <c r="DX64" i="8"/>
  <c r="DE64" i="8"/>
  <c r="DD64" i="8"/>
  <c r="CU64" i="8"/>
  <c r="CT64" i="8"/>
  <c r="CS64" i="8"/>
  <c r="CR64" i="8"/>
  <c r="CQ64" i="8"/>
  <c r="CP64" i="8"/>
  <c r="CO64" i="8"/>
  <c r="CN64" i="8"/>
  <c r="CM64" i="8"/>
  <c r="CL64" i="8"/>
  <c r="CI64" i="8"/>
  <c r="CH64" i="8"/>
  <c r="CG64" i="8"/>
  <c r="CF64" i="8"/>
  <c r="CE64" i="8"/>
  <c r="CD64" i="8"/>
  <c r="CC64" i="8"/>
  <c r="CB64" i="8"/>
  <c r="CA64" i="8"/>
  <c r="BZ64" i="8"/>
  <c r="BY64" i="8"/>
  <c r="BX64" i="8"/>
  <c r="BW64" i="8"/>
  <c r="BV64" i="8"/>
  <c r="BU64" i="8"/>
  <c r="BT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O64" i="8"/>
  <c r="N64" i="8"/>
  <c r="M64" i="8"/>
  <c r="L64" i="8"/>
  <c r="J64" i="8"/>
  <c r="I64" i="8"/>
  <c r="H64" i="8"/>
  <c r="G64" i="8"/>
  <c r="NK63" i="8"/>
  <c r="NJ63" i="8"/>
  <c r="KQ63" i="8"/>
  <c r="KP63" i="8"/>
  <c r="KO63" i="8"/>
  <c r="KN63" i="8"/>
  <c r="KM63" i="8"/>
  <c r="KL63" i="8"/>
  <c r="KK63" i="8"/>
  <c r="KJ63" i="8"/>
  <c r="KI63" i="8"/>
  <c r="KH63" i="8"/>
  <c r="KG63" i="8"/>
  <c r="KF63" i="8"/>
  <c r="KE63" i="8"/>
  <c r="KD63" i="8"/>
  <c r="KC63" i="8"/>
  <c r="KB63" i="8"/>
  <c r="KA63" i="8"/>
  <c r="JZ63" i="8"/>
  <c r="JY63" i="8"/>
  <c r="JX63" i="8"/>
  <c r="JW63" i="8"/>
  <c r="JV63" i="8"/>
  <c r="JU63" i="8"/>
  <c r="JT63" i="8"/>
  <c r="JS63" i="8"/>
  <c r="JR63" i="8"/>
  <c r="JQ63" i="8"/>
  <c r="JP63" i="8"/>
  <c r="JO63" i="8"/>
  <c r="JN63" i="8"/>
  <c r="JM63" i="8"/>
  <c r="JL63" i="8"/>
  <c r="JK63" i="8"/>
  <c r="JJ63" i="8"/>
  <c r="JI63" i="8"/>
  <c r="JH63" i="8"/>
  <c r="JG63" i="8"/>
  <c r="JF63" i="8"/>
  <c r="JE63" i="8"/>
  <c r="JD63" i="8"/>
  <c r="JC63" i="8"/>
  <c r="JB63" i="8"/>
  <c r="JA63" i="8"/>
  <c r="IZ63" i="8"/>
  <c r="IY63" i="8"/>
  <c r="IX63" i="8"/>
  <c r="IW63" i="8"/>
  <c r="IV63" i="8"/>
  <c r="IU63" i="8"/>
  <c r="IT63" i="8"/>
  <c r="IS63" i="8"/>
  <c r="IR63" i="8"/>
  <c r="IQ63" i="8"/>
  <c r="IP63" i="8"/>
  <c r="IO63" i="8"/>
  <c r="IN63" i="8"/>
  <c r="IM63" i="8"/>
  <c r="IL63" i="8"/>
  <c r="IK63" i="8"/>
  <c r="IJ63" i="8"/>
  <c r="II63" i="8"/>
  <c r="IH63" i="8"/>
  <c r="IG63" i="8"/>
  <c r="IF63" i="8"/>
  <c r="IE63" i="8"/>
  <c r="ID63" i="8"/>
  <c r="IC63" i="8"/>
  <c r="IB63" i="8"/>
  <c r="IA63" i="8"/>
  <c r="HZ63" i="8"/>
  <c r="HY63" i="8"/>
  <c r="HX63" i="8"/>
  <c r="HW63" i="8"/>
  <c r="HV63" i="8"/>
  <c r="HU63" i="8"/>
  <c r="HT63" i="8"/>
  <c r="HS63" i="8"/>
  <c r="HR63" i="8"/>
  <c r="HQ63" i="8"/>
  <c r="HP63" i="8"/>
  <c r="HO63" i="8"/>
  <c r="HN63" i="8"/>
  <c r="HM63" i="8"/>
  <c r="HL63" i="8"/>
  <c r="HK63" i="8"/>
  <c r="HJ63" i="8"/>
  <c r="HI63" i="8"/>
  <c r="HH63" i="8"/>
  <c r="HG63" i="8"/>
  <c r="HF63" i="8"/>
  <c r="HE63" i="8"/>
  <c r="HD63" i="8"/>
  <c r="HC63" i="8"/>
  <c r="HB63" i="8"/>
  <c r="HA63" i="8"/>
  <c r="GZ63" i="8"/>
  <c r="GY63" i="8"/>
  <c r="GX63" i="8"/>
  <c r="GW63" i="8"/>
  <c r="GV63" i="8"/>
  <c r="GU63" i="8"/>
  <c r="GT63" i="8"/>
  <c r="GS63" i="8"/>
  <c r="GR63" i="8"/>
  <c r="GQ63" i="8"/>
  <c r="GP63" i="8"/>
  <c r="GO63" i="8"/>
  <c r="GN63" i="8"/>
  <c r="GM63" i="8"/>
  <c r="GL63" i="8"/>
  <c r="GK63" i="8"/>
  <c r="GJ63" i="8"/>
  <c r="GI63" i="8"/>
  <c r="GH63" i="8"/>
  <c r="GG63" i="8"/>
  <c r="GF63" i="8"/>
  <c r="GD63" i="8"/>
  <c r="GC63" i="8"/>
  <c r="GB63" i="8"/>
  <c r="GA63" i="8"/>
  <c r="FZ63" i="8"/>
  <c r="FY63" i="8"/>
  <c r="FX63" i="8"/>
  <c r="FW63" i="8"/>
  <c r="FV63" i="8"/>
  <c r="FU63" i="8"/>
  <c r="FT63" i="8"/>
  <c r="FS63" i="8"/>
  <c r="FR63" i="8"/>
  <c r="FQ63" i="8"/>
  <c r="FP63" i="8"/>
  <c r="FO63" i="8"/>
  <c r="FN63" i="8"/>
  <c r="FM63" i="8"/>
  <c r="FL63" i="8"/>
  <c r="FK63" i="8"/>
  <c r="FJ63" i="8"/>
  <c r="FI63" i="8"/>
  <c r="FH63" i="8"/>
  <c r="FG63" i="8"/>
  <c r="FF63" i="8"/>
  <c r="FE63" i="8"/>
  <c r="FD63" i="8"/>
  <c r="FC63" i="8"/>
  <c r="FB63" i="8"/>
  <c r="FA63" i="8"/>
  <c r="EZ63" i="8"/>
  <c r="EY63" i="8"/>
  <c r="EX63" i="8"/>
  <c r="EW63" i="8"/>
  <c r="EV63" i="8"/>
  <c r="EU63" i="8"/>
  <c r="ET63" i="8"/>
  <c r="ES63" i="8"/>
  <c r="EQ63" i="8"/>
  <c r="EP63" i="8"/>
  <c r="EO63" i="8"/>
  <c r="EN63" i="8"/>
  <c r="EM63" i="8"/>
  <c r="EL63" i="8"/>
  <c r="EC63" i="8"/>
  <c r="EB63" i="8"/>
  <c r="EA63" i="8"/>
  <c r="DZ63" i="8"/>
  <c r="DY63" i="8"/>
  <c r="DX63" i="8"/>
  <c r="DE63" i="8"/>
  <c r="DD63" i="8"/>
  <c r="CU63" i="8"/>
  <c r="CT63" i="8"/>
  <c r="CS63" i="8"/>
  <c r="CR63" i="8"/>
  <c r="CQ63" i="8"/>
  <c r="CP63" i="8"/>
  <c r="CO63" i="8"/>
  <c r="CN63" i="8"/>
  <c r="CM63" i="8"/>
  <c r="CL63" i="8"/>
  <c r="CI63" i="8"/>
  <c r="CH63" i="8"/>
  <c r="CG63" i="8"/>
  <c r="CF63" i="8"/>
  <c r="CE63" i="8"/>
  <c r="CD63" i="8"/>
  <c r="CC63" i="8"/>
  <c r="CB63" i="8"/>
  <c r="CA63" i="8"/>
  <c r="BZ63" i="8"/>
  <c r="BY63" i="8"/>
  <c r="BX63" i="8"/>
  <c r="BW63" i="8"/>
  <c r="BV63" i="8"/>
  <c r="BU63" i="8"/>
  <c r="BT63" i="8"/>
  <c r="BS63" i="8"/>
  <c r="BR63" i="8"/>
  <c r="BQ63" i="8"/>
  <c r="BP63" i="8"/>
  <c r="BO63" i="8"/>
  <c r="BN63" i="8"/>
  <c r="BM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O63" i="8"/>
  <c r="N63" i="8"/>
  <c r="M63" i="8"/>
  <c r="L63" i="8"/>
  <c r="J63" i="8"/>
  <c r="I63" i="8"/>
  <c r="H63" i="8"/>
  <c r="G63" i="8"/>
  <c r="NK62" i="8"/>
  <c r="NJ62" i="8"/>
  <c r="KQ62" i="8"/>
  <c r="KP62" i="8"/>
  <c r="KO62" i="8"/>
  <c r="KN62" i="8"/>
  <c r="KM62" i="8"/>
  <c r="KL62" i="8"/>
  <c r="KK62" i="8"/>
  <c r="KJ62" i="8"/>
  <c r="KI62" i="8"/>
  <c r="KH62" i="8"/>
  <c r="KG62" i="8"/>
  <c r="KF62" i="8"/>
  <c r="KE62" i="8"/>
  <c r="KD62" i="8"/>
  <c r="KC62" i="8"/>
  <c r="KB62" i="8"/>
  <c r="KA62" i="8"/>
  <c r="JZ62" i="8"/>
  <c r="JY62" i="8"/>
  <c r="JX62" i="8"/>
  <c r="JW62" i="8"/>
  <c r="JV62" i="8"/>
  <c r="JU62" i="8"/>
  <c r="JT62" i="8"/>
  <c r="JS62" i="8"/>
  <c r="JR62" i="8"/>
  <c r="JQ62" i="8"/>
  <c r="JP62" i="8"/>
  <c r="JO62" i="8"/>
  <c r="JN62" i="8"/>
  <c r="JM62" i="8"/>
  <c r="JL62" i="8"/>
  <c r="JK62" i="8"/>
  <c r="JJ62" i="8"/>
  <c r="JI62" i="8"/>
  <c r="JH62" i="8"/>
  <c r="JG62" i="8"/>
  <c r="JF62" i="8"/>
  <c r="JE62" i="8"/>
  <c r="JD62" i="8"/>
  <c r="JC62" i="8"/>
  <c r="JB62" i="8"/>
  <c r="JA62" i="8"/>
  <c r="IZ62" i="8"/>
  <c r="IY62" i="8"/>
  <c r="IX62" i="8"/>
  <c r="IW62" i="8"/>
  <c r="IV62" i="8"/>
  <c r="IU62" i="8"/>
  <c r="IT62" i="8"/>
  <c r="IS62" i="8"/>
  <c r="IR62" i="8"/>
  <c r="IQ62" i="8"/>
  <c r="IP62" i="8"/>
  <c r="IO62" i="8"/>
  <c r="IN62" i="8"/>
  <c r="IM62" i="8"/>
  <c r="IL62" i="8"/>
  <c r="IK62" i="8"/>
  <c r="IJ62" i="8"/>
  <c r="II62" i="8"/>
  <c r="IH62" i="8"/>
  <c r="IG62" i="8"/>
  <c r="IF62" i="8"/>
  <c r="IE62" i="8"/>
  <c r="ID62" i="8"/>
  <c r="IC62" i="8"/>
  <c r="IB62" i="8"/>
  <c r="IA62" i="8"/>
  <c r="HZ62" i="8"/>
  <c r="HY62" i="8"/>
  <c r="HX62" i="8"/>
  <c r="HW62" i="8"/>
  <c r="HV62" i="8"/>
  <c r="HU62" i="8"/>
  <c r="HT62" i="8"/>
  <c r="HS62" i="8"/>
  <c r="HR62" i="8"/>
  <c r="HQ62" i="8"/>
  <c r="HP62" i="8"/>
  <c r="HO62" i="8"/>
  <c r="HN62" i="8"/>
  <c r="HM62" i="8"/>
  <c r="HL62" i="8"/>
  <c r="HK62" i="8"/>
  <c r="HJ62" i="8"/>
  <c r="HI62" i="8"/>
  <c r="HH62" i="8"/>
  <c r="HG62" i="8"/>
  <c r="HF62" i="8"/>
  <c r="HE62" i="8"/>
  <c r="HD62" i="8"/>
  <c r="HC62" i="8"/>
  <c r="HB62" i="8"/>
  <c r="HA62" i="8"/>
  <c r="GZ62" i="8"/>
  <c r="GY62" i="8"/>
  <c r="GX62" i="8"/>
  <c r="GW62" i="8"/>
  <c r="GV62" i="8"/>
  <c r="GU62" i="8"/>
  <c r="GT62" i="8"/>
  <c r="GS62" i="8"/>
  <c r="GR62" i="8"/>
  <c r="GQ62" i="8"/>
  <c r="GP62" i="8"/>
  <c r="GO62" i="8"/>
  <c r="GN62" i="8"/>
  <c r="GM62" i="8"/>
  <c r="GL62" i="8"/>
  <c r="GK62" i="8"/>
  <c r="GJ62" i="8"/>
  <c r="GI62" i="8"/>
  <c r="GH62" i="8"/>
  <c r="GG62" i="8"/>
  <c r="GF62" i="8"/>
  <c r="GD62" i="8"/>
  <c r="GC62" i="8"/>
  <c r="GB62" i="8"/>
  <c r="GA62" i="8"/>
  <c r="FZ62" i="8"/>
  <c r="FY62" i="8"/>
  <c r="FX62" i="8"/>
  <c r="FW62" i="8"/>
  <c r="FV62" i="8"/>
  <c r="FU62" i="8"/>
  <c r="FT62" i="8"/>
  <c r="FS62" i="8"/>
  <c r="FR62" i="8"/>
  <c r="FQ62" i="8"/>
  <c r="FP62" i="8"/>
  <c r="FO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B62" i="8"/>
  <c r="FA62" i="8"/>
  <c r="EZ62" i="8"/>
  <c r="EY62" i="8"/>
  <c r="EX62" i="8"/>
  <c r="EW62" i="8"/>
  <c r="EV62" i="8"/>
  <c r="EU62" i="8"/>
  <c r="ET62" i="8"/>
  <c r="ES62" i="8"/>
  <c r="EQ62" i="8"/>
  <c r="EP62" i="8"/>
  <c r="EO62" i="8"/>
  <c r="EN62" i="8"/>
  <c r="EM62" i="8"/>
  <c r="EL62" i="8"/>
  <c r="EC62" i="8"/>
  <c r="EB62" i="8"/>
  <c r="EA62" i="8"/>
  <c r="DZ62" i="8"/>
  <c r="DY62" i="8"/>
  <c r="DX62" i="8"/>
  <c r="DE62" i="8"/>
  <c r="DD62" i="8"/>
  <c r="CU62" i="8"/>
  <c r="CT62" i="8"/>
  <c r="CS62" i="8"/>
  <c r="CR62" i="8"/>
  <c r="CQ62" i="8"/>
  <c r="CP62" i="8"/>
  <c r="CO62" i="8"/>
  <c r="CN62" i="8"/>
  <c r="CM62" i="8"/>
  <c r="CL62" i="8"/>
  <c r="CI62" i="8"/>
  <c r="CH62" i="8"/>
  <c r="CG62" i="8"/>
  <c r="CF62" i="8"/>
  <c r="CE62" i="8"/>
  <c r="CD62" i="8"/>
  <c r="CC62" i="8"/>
  <c r="CB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O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B62" i="8"/>
  <c r="BA62" i="8"/>
  <c r="AZ62" i="8"/>
  <c r="AY62" i="8"/>
  <c r="AX62" i="8"/>
  <c r="AW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O62" i="8"/>
  <c r="N62" i="8"/>
  <c r="M62" i="8"/>
  <c r="L62" i="8"/>
  <c r="J62" i="8"/>
  <c r="I62" i="8"/>
  <c r="H62" i="8"/>
  <c r="G62" i="8"/>
  <c r="NK61" i="8"/>
  <c r="NJ61" i="8"/>
  <c r="KQ61" i="8"/>
  <c r="KP61" i="8"/>
  <c r="KO61" i="8"/>
  <c r="KN61" i="8"/>
  <c r="KM61" i="8"/>
  <c r="KL61" i="8"/>
  <c r="KK61" i="8"/>
  <c r="KJ61" i="8"/>
  <c r="KI61" i="8"/>
  <c r="KH61" i="8"/>
  <c r="KG61" i="8"/>
  <c r="KF61" i="8"/>
  <c r="KE61" i="8"/>
  <c r="KD61" i="8"/>
  <c r="KC61" i="8"/>
  <c r="KB61" i="8"/>
  <c r="KA61" i="8"/>
  <c r="JZ61" i="8"/>
  <c r="JY61" i="8"/>
  <c r="JX61" i="8"/>
  <c r="JW61" i="8"/>
  <c r="JV61" i="8"/>
  <c r="JU61" i="8"/>
  <c r="JT61" i="8"/>
  <c r="JS61" i="8"/>
  <c r="JR61" i="8"/>
  <c r="JQ61" i="8"/>
  <c r="JP61" i="8"/>
  <c r="JO61" i="8"/>
  <c r="JN61" i="8"/>
  <c r="JM61" i="8"/>
  <c r="JL61" i="8"/>
  <c r="JK61" i="8"/>
  <c r="JJ61" i="8"/>
  <c r="JI61" i="8"/>
  <c r="JH61" i="8"/>
  <c r="JG61" i="8"/>
  <c r="JF61" i="8"/>
  <c r="JE61" i="8"/>
  <c r="JD61" i="8"/>
  <c r="JC61" i="8"/>
  <c r="JB61" i="8"/>
  <c r="JA61" i="8"/>
  <c r="IZ61" i="8"/>
  <c r="IY61" i="8"/>
  <c r="IX61" i="8"/>
  <c r="IW61" i="8"/>
  <c r="IV61" i="8"/>
  <c r="IU61" i="8"/>
  <c r="IT61" i="8"/>
  <c r="IS61" i="8"/>
  <c r="IR61" i="8"/>
  <c r="IQ61" i="8"/>
  <c r="IP61" i="8"/>
  <c r="IO61" i="8"/>
  <c r="IN61" i="8"/>
  <c r="IM61" i="8"/>
  <c r="IL61" i="8"/>
  <c r="IK61" i="8"/>
  <c r="IJ61" i="8"/>
  <c r="II61" i="8"/>
  <c r="IH61" i="8"/>
  <c r="IG61" i="8"/>
  <c r="IF61" i="8"/>
  <c r="IE61" i="8"/>
  <c r="ID61" i="8"/>
  <c r="IC61" i="8"/>
  <c r="IB61" i="8"/>
  <c r="IA61" i="8"/>
  <c r="HZ61" i="8"/>
  <c r="HY61" i="8"/>
  <c r="HX61" i="8"/>
  <c r="HW61" i="8"/>
  <c r="HV61" i="8"/>
  <c r="HU61" i="8"/>
  <c r="HT61" i="8"/>
  <c r="HS61" i="8"/>
  <c r="HR61" i="8"/>
  <c r="HQ61" i="8"/>
  <c r="HP61" i="8"/>
  <c r="HO61" i="8"/>
  <c r="HN61" i="8"/>
  <c r="HM61" i="8"/>
  <c r="HL61" i="8"/>
  <c r="HK61" i="8"/>
  <c r="HJ61" i="8"/>
  <c r="HI61" i="8"/>
  <c r="HH61" i="8"/>
  <c r="HG61" i="8"/>
  <c r="HF61" i="8"/>
  <c r="HE61" i="8"/>
  <c r="HD61" i="8"/>
  <c r="HC61" i="8"/>
  <c r="HB61" i="8"/>
  <c r="HA61" i="8"/>
  <c r="GZ61" i="8"/>
  <c r="GY61" i="8"/>
  <c r="GX61" i="8"/>
  <c r="GW61" i="8"/>
  <c r="GV61" i="8"/>
  <c r="GU61" i="8"/>
  <c r="GT61" i="8"/>
  <c r="GS61" i="8"/>
  <c r="GR61" i="8"/>
  <c r="GQ61" i="8"/>
  <c r="GP61" i="8"/>
  <c r="GO61" i="8"/>
  <c r="GN61" i="8"/>
  <c r="GM61" i="8"/>
  <c r="GL61" i="8"/>
  <c r="GK61" i="8"/>
  <c r="GJ61" i="8"/>
  <c r="GI61" i="8"/>
  <c r="GH61" i="8"/>
  <c r="GG61" i="8"/>
  <c r="GF61" i="8"/>
  <c r="GD61" i="8"/>
  <c r="GC61" i="8"/>
  <c r="GB61" i="8"/>
  <c r="GA61" i="8"/>
  <c r="FZ61" i="8"/>
  <c r="FY61" i="8"/>
  <c r="FX61" i="8"/>
  <c r="FW61" i="8"/>
  <c r="FV61" i="8"/>
  <c r="FU61" i="8"/>
  <c r="FT61" i="8"/>
  <c r="FS61" i="8"/>
  <c r="FR61" i="8"/>
  <c r="FQ61" i="8"/>
  <c r="FP61" i="8"/>
  <c r="FO61" i="8"/>
  <c r="FN61" i="8"/>
  <c r="FM61" i="8"/>
  <c r="FL61" i="8"/>
  <c r="FK61" i="8"/>
  <c r="FJ61" i="8"/>
  <c r="FI61" i="8"/>
  <c r="FH61" i="8"/>
  <c r="FG61" i="8"/>
  <c r="FF61" i="8"/>
  <c r="FE61" i="8"/>
  <c r="FD61" i="8"/>
  <c r="FC61" i="8"/>
  <c r="FB61" i="8"/>
  <c r="FA61" i="8"/>
  <c r="EZ61" i="8"/>
  <c r="EY61" i="8"/>
  <c r="EX61" i="8"/>
  <c r="EW61" i="8"/>
  <c r="EV61" i="8"/>
  <c r="EU61" i="8"/>
  <c r="ET61" i="8"/>
  <c r="ES61" i="8"/>
  <c r="EQ61" i="8"/>
  <c r="EP61" i="8"/>
  <c r="EO61" i="8"/>
  <c r="EN61" i="8"/>
  <c r="EM61" i="8"/>
  <c r="EL61" i="8"/>
  <c r="EC61" i="8"/>
  <c r="EB61" i="8"/>
  <c r="EA61" i="8"/>
  <c r="DZ61" i="8"/>
  <c r="DY61" i="8"/>
  <c r="DX61" i="8"/>
  <c r="DE61" i="8"/>
  <c r="DD61" i="8"/>
  <c r="CU61" i="8"/>
  <c r="CT61" i="8"/>
  <c r="CS61" i="8"/>
  <c r="CR61" i="8"/>
  <c r="CQ61" i="8"/>
  <c r="CP61" i="8"/>
  <c r="CO61" i="8"/>
  <c r="CN61" i="8"/>
  <c r="CM61" i="8"/>
  <c r="CL61" i="8"/>
  <c r="CI61" i="8"/>
  <c r="CH61" i="8"/>
  <c r="CG61" i="8"/>
  <c r="CF61" i="8"/>
  <c r="CE61" i="8"/>
  <c r="CD61" i="8"/>
  <c r="CC61" i="8"/>
  <c r="CB61" i="8"/>
  <c r="CA61" i="8"/>
  <c r="BZ61" i="8"/>
  <c r="BY61" i="8"/>
  <c r="BX61" i="8"/>
  <c r="BW61" i="8"/>
  <c r="BV61" i="8"/>
  <c r="BU61" i="8"/>
  <c r="BT61" i="8"/>
  <c r="BS61" i="8"/>
  <c r="BR61" i="8"/>
  <c r="BQ61" i="8"/>
  <c r="BP61" i="8"/>
  <c r="BO61" i="8"/>
  <c r="BN61" i="8"/>
  <c r="BM61" i="8"/>
  <c r="BL61" i="8"/>
  <c r="BK61" i="8"/>
  <c r="BJ61" i="8"/>
  <c r="BI61" i="8"/>
  <c r="BH61" i="8"/>
  <c r="BG61" i="8"/>
  <c r="BF61" i="8"/>
  <c r="BE61" i="8"/>
  <c r="BD61" i="8"/>
  <c r="BC61" i="8"/>
  <c r="BB61" i="8"/>
  <c r="BA61" i="8"/>
  <c r="AZ61" i="8"/>
  <c r="AY61" i="8"/>
  <c r="AX61" i="8"/>
  <c r="AW61" i="8"/>
  <c r="AU61" i="8"/>
  <c r="AT61" i="8"/>
  <c r="AS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O61" i="8"/>
  <c r="N61" i="8"/>
  <c r="M61" i="8"/>
  <c r="L61" i="8"/>
  <c r="J61" i="8"/>
  <c r="I61" i="8"/>
  <c r="H61" i="8"/>
  <c r="G61" i="8"/>
  <c r="NK60" i="8"/>
  <c r="NJ60" i="8"/>
  <c r="KQ60" i="8"/>
  <c r="KP60" i="8"/>
  <c r="KO60" i="8"/>
  <c r="KN60" i="8"/>
  <c r="KM60" i="8"/>
  <c r="KL60" i="8"/>
  <c r="KK60" i="8"/>
  <c r="KJ60" i="8"/>
  <c r="KI60" i="8"/>
  <c r="KH60" i="8"/>
  <c r="KG60" i="8"/>
  <c r="KF60" i="8"/>
  <c r="KE60" i="8"/>
  <c r="KD60" i="8"/>
  <c r="KC60" i="8"/>
  <c r="KB60" i="8"/>
  <c r="KA60" i="8"/>
  <c r="JZ60" i="8"/>
  <c r="JY60" i="8"/>
  <c r="JX60" i="8"/>
  <c r="JW60" i="8"/>
  <c r="JV60" i="8"/>
  <c r="JU60" i="8"/>
  <c r="JT60" i="8"/>
  <c r="JS60" i="8"/>
  <c r="JR60" i="8"/>
  <c r="JQ60" i="8"/>
  <c r="JP60" i="8"/>
  <c r="JO60" i="8"/>
  <c r="JN60" i="8"/>
  <c r="JM60" i="8"/>
  <c r="JL60" i="8"/>
  <c r="JK60" i="8"/>
  <c r="JJ60" i="8"/>
  <c r="JI60" i="8"/>
  <c r="JH60" i="8"/>
  <c r="JG60" i="8"/>
  <c r="JF60" i="8"/>
  <c r="JE60" i="8"/>
  <c r="JD60" i="8"/>
  <c r="JC60" i="8"/>
  <c r="JB60" i="8"/>
  <c r="JA60" i="8"/>
  <c r="IZ60" i="8"/>
  <c r="IY60" i="8"/>
  <c r="IX60" i="8"/>
  <c r="IW60" i="8"/>
  <c r="IV60" i="8"/>
  <c r="IU60" i="8"/>
  <c r="IT60" i="8"/>
  <c r="IS60" i="8"/>
  <c r="IR60" i="8"/>
  <c r="IQ60" i="8"/>
  <c r="IP60" i="8"/>
  <c r="IO60" i="8"/>
  <c r="IN60" i="8"/>
  <c r="IM60" i="8"/>
  <c r="IL60" i="8"/>
  <c r="IK60" i="8"/>
  <c r="IJ60" i="8"/>
  <c r="II60" i="8"/>
  <c r="IH60" i="8"/>
  <c r="IG60" i="8"/>
  <c r="IF60" i="8"/>
  <c r="IE60" i="8"/>
  <c r="ID60" i="8"/>
  <c r="IC60" i="8"/>
  <c r="IB60" i="8"/>
  <c r="IA60" i="8"/>
  <c r="HZ60" i="8"/>
  <c r="HY60" i="8"/>
  <c r="HX60" i="8"/>
  <c r="HW60" i="8"/>
  <c r="HV60" i="8"/>
  <c r="HU60" i="8"/>
  <c r="HT60" i="8"/>
  <c r="HS60" i="8"/>
  <c r="HR60" i="8"/>
  <c r="HQ60" i="8"/>
  <c r="HP60" i="8"/>
  <c r="HO60" i="8"/>
  <c r="HN60" i="8"/>
  <c r="HM60" i="8"/>
  <c r="HL60" i="8"/>
  <c r="HK60" i="8"/>
  <c r="HJ60" i="8"/>
  <c r="HI60" i="8"/>
  <c r="HH60" i="8"/>
  <c r="HG60" i="8"/>
  <c r="HF60" i="8"/>
  <c r="HE60" i="8"/>
  <c r="HD60" i="8"/>
  <c r="HC60" i="8"/>
  <c r="HB60" i="8"/>
  <c r="HA60" i="8"/>
  <c r="GZ60" i="8"/>
  <c r="GY60" i="8"/>
  <c r="GX60" i="8"/>
  <c r="GW60" i="8"/>
  <c r="GV60" i="8"/>
  <c r="GU60" i="8"/>
  <c r="GT60" i="8"/>
  <c r="GS60" i="8"/>
  <c r="GR60" i="8"/>
  <c r="GQ60" i="8"/>
  <c r="GP60" i="8"/>
  <c r="GO60" i="8"/>
  <c r="GN60" i="8"/>
  <c r="GM60" i="8"/>
  <c r="GL60" i="8"/>
  <c r="GK60" i="8"/>
  <c r="GJ60" i="8"/>
  <c r="GI60" i="8"/>
  <c r="GH60" i="8"/>
  <c r="GG60" i="8"/>
  <c r="GF60" i="8"/>
  <c r="GD60" i="8"/>
  <c r="GC60" i="8"/>
  <c r="GB60" i="8"/>
  <c r="GA60" i="8"/>
  <c r="FZ60" i="8"/>
  <c r="FY60" i="8"/>
  <c r="FX60" i="8"/>
  <c r="FW60" i="8"/>
  <c r="FV60" i="8"/>
  <c r="FU60" i="8"/>
  <c r="FT60" i="8"/>
  <c r="FS60" i="8"/>
  <c r="FR60" i="8"/>
  <c r="FQ60" i="8"/>
  <c r="FP60" i="8"/>
  <c r="FO60" i="8"/>
  <c r="FN60" i="8"/>
  <c r="FM60" i="8"/>
  <c r="FL60" i="8"/>
  <c r="FK60" i="8"/>
  <c r="FJ60" i="8"/>
  <c r="FI60" i="8"/>
  <c r="FH60" i="8"/>
  <c r="FG60" i="8"/>
  <c r="FF60" i="8"/>
  <c r="FE60" i="8"/>
  <c r="FD60" i="8"/>
  <c r="FC60" i="8"/>
  <c r="FB60" i="8"/>
  <c r="FA60" i="8"/>
  <c r="EZ60" i="8"/>
  <c r="EY60" i="8"/>
  <c r="EX60" i="8"/>
  <c r="EW60" i="8"/>
  <c r="EV60" i="8"/>
  <c r="EU60" i="8"/>
  <c r="ET60" i="8"/>
  <c r="ES60" i="8"/>
  <c r="EQ60" i="8"/>
  <c r="EP60" i="8"/>
  <c r="EO60" i="8"/>
  <c r="EN60" i="8"/>
  <c r="EM60" i="8"/>
  <c r="EL60" i="8"/>
  <c r="EC60" i="8"/>
  <c r="EB60" i="8"/>
  <c r="EA60" i="8"/>
  <c r="DZ60" i="8"/>
  <c r="DY60" i="8"/>
  <c r="DX60" i="8"/>
  <c r="DE60" i="8"/>
  <c r="DD60" i="8"/>
  <c r="CU60" i="8"/>
  <c r="CT60" i="8"/>
  <c r="CS60" i="8"/>
  <c r="CR60" i="8"/>
  <c r="CQ60" i="8"/>
  <c r="CP60" i="8"/>
  <c r="CO60" i="8"/>
  <c r="CN60" i="8"/>
  <c r="CM60" i="8"/>
  <c r="CL60" i="8"/>
  <c r="CI60" i="8"/>
  <c r="CH60" i="8"/>
  <c r="CG60" i="8"/>
  <c r="CF60" i="8"/>
  <c r="CE60" i="8"/>
  <c r="CD60" i="8"/>
  <c r="CC60" i="8"/>
  <c r="CB60" i="8"/>
  <c r="CA60" i="8"/>
  <c r="BZ60" i="8"/>
  <c r="BY60" i="8"/>
  <c r="BX60" i="8"/>
  <c r="BW60" i="8"/>
  <c r="BV60" i="8"/>
  <c r="BU60" i="8"/>
  <c r="BT60" i="8"/>
  <c r="BS60" i="8"/>
  <c r="BR60" i="8"/>
  <c r="BQ60" i="8"/>
  <c r="BP60" i="8"/>
  <c r="BO60" i="8"/>
  <c r="BN60" i="8"/>
  <c r="BM60" i="8"/>
  <c r="BL60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O60" i="8"/>
  <c r="N60" i="8"/>
  <c r="M60" i="8"/>
  <c r="L60" i="8"/>
  <c r="J60" i="8"/>
  <c r="I60" i="8"/>
  <c r="H60" i="8"/>
  <c r="G60" i="8"/>
  <c r="NK59" i="8"/>
  <c r="NJ59" i="8"/>
  <c r="KQ59" i="8"/>
  <c r="KP59" i="8"/>
  <c r="KO59" i="8"/>
  <c r="KN59" i="8"/>
  <c r="KM59" i="8"/>
  <c r="KL59" i="8"/>
  <c r="KK59" i="8"/>
  <c r="KJ59" i="8"/>
  <c r="KI59" i="8"/>
  <c r="KH59" i="8"/>
  <c r="KG59" i="8"/>
  <c r="KF59" i="8"/>
  <c r="KE59" i="8"/>
  <c r="KD59" i="8"/>
  <c r="KC59" i="8"/>
  <c r="KB59" i="8"/>
  <c r="KA59" i="8"/>
  <c r="JZ59" i="8"/>
  <c r="JY59" i="8"/>
  <c r="JX59" i="8"/>
  <c r="JW59" i="8"/>
  <c r="JV59" i="8"/>
  <c r="JU59" i="8"/>
  <c r="JT59" i="8"/>
  <c r="JS59" i="8"/>
  <c r="JR59" i="8"/>
  <c r="JQ59" i="8"/>
  <c r="JP59" i="8"/>
  <c r="JO59" i="8"/>
  <c r="JN59" i="8"/>
  <c r="JM59" i="8"/>
  <c r="JL59" i="8"/>
  <c r="JK59" i="8"/>
  <c r="JJ59" i="8"/>
  <c r="JI59" i="8"/>
  <c r="JH59" i="8"/>
  <c r="JG59" i="8"/>
  <c r="JF59" i="8"/>
  <c r="JE59" i="8"/>
  <c r="JD59" i="8"/>
  <c r="JC59" i="8"/>
  <c r="JB59" i="8"/>
  <c r="JA59" i="8"/>
  <c r="IZ59" i="8"/>
  <c r="IY59" i="8"/>
  <c r="IX59" i="8"/>
  <c r="IW59" i="8"/>
  <c r="IV59" i="8"/>
  <c r="IU59" i="8"/>
  <c r="IT59" i="8"/>
  <c r="IS59" i="8"/>
  <c r="IR59" i="8"/>
  <c r="IQ59" i="8"/>
  <c r="IP59" i="8"/>
  <c r="IO59" i="8"/>
  <c r="IN59" i="8"/>
  <c r="IM59" i="8"/>
  <c r="IL59" i="8"/>
  <c r="IK59" i="8"/>
  <c r="IJ59" i="8"/>
  <c r="II59" i="8"/>
  <c r="IH59" i="8"/>
  <c r="IG59" i="8"/>
  <c r="IF59" i="8"/>
  <c r="IE59" i="8"/>
  <c r="ID59" i="8"/>
  <c r="IC59" i="8"/>
  <c r="IB59" i="8"/>
  <c r="IA59" i="8"/>
  <c r="HZ59" i="8"/>
  <c r="HY59" i="8"/>
  <c r="HX59" i="8"/>
  <c r="HW59" i="8"/>
  <c r="HV59" i="8"/>
  <c r="HU59" i="8"/>
  <c r="HT59" i="8"/>
  <c r="HS59" i="8"/>
  <c r="HR59" i="8"/>
  <c r="HQ59" i="8"/>
  <c r="HP59" i="8"/>
  <c r="HO59" i="8"/>
  <c r="HN59" i="8"/>
  <c r="HM59" i="8"/>
  <c r="HL59" i="8"/>
  <c r="HK59" i="8"/>
  <c r="HJ59" i="8"/>
  <c r="HI59" i="8"/>
  <c r="HH59" i="8"/>
  <c r="HG59" i="8"/>
  <c r="HF59" i="8"/>
  <c r="HE59" i="8"/>
  <c r="HD59" i="8"/>
  <c r="HC59" i="8"/>
  <c r="HB59" i="8"/>
  <c r="HA59" i="8"/>
  <c r="GZ59" i="8"/>
  <c r="GY59" i="8"/>
  <c r="GX59" i="8"/>
  <c r="GW59" i="8"/>
  <c r="GV59" i="8"/>
  <c r="GU59" i="8"/>
  <c r="GT59" i="8"/>
  <c r="GS59" i="8"/>
  <c r="GR59" i="8"/>
  <c r="GQ59" i="8"/>
  <c r="GP59" i="8"/>
  <c r="GO59" i="8"/>
  <c r="GN59" i="8"/>
  <c r="GM59" i="8"/>
  <c r="GL59" i="8"/>
  <c r="GK59" i="8"/>
  <c r="GJ59" i="8"/>
  <c r="GI59" i="8"/>
  <c r="GH59" i="8"/>
  <c r="GG59" i="8"/>
  <c r="GF59" i="8"/>
  <c r="GD59" i="8"/>
  <c r="GC59" i="8"/>
  <c r="GB59" i="8"/>
  <c r="GA59" i="8"/>
  <c r="FZ59" i="8"/>
  <c r="FY59" i="8"/>
  <c r="FX59" i="8"/>
  <c r="FW59" i="8"/>
  <c r="FV59" i="8"/>
  <c r="FU59" i="8"/>
  <c r="FT59" i="8"/>
  <c r="FS59" i="8"/>
  <c r="FR59" i="8"/>
  <c r="FQ59" i="8"/>
  <c r="FP59" i="8"/>
  <c r="FO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B59" i="8"/>
  <c r="FA59" i="8"/>
  <c r="EZ59" i="8"/>
  <c r="EY59" i="8"/>
  <c r="EX59" i="8"/>
  <c r="EW59" i="8"/>
  <c r="EV59" i="8"/>
  <c r="EU59" i="8"/>
  <c r="ET59" i="8"/>
  <c r="ES59" i="8"/>
  <c r="EQ59" i="8"/>
  <c r="EP59" i="8"/>
  <c r="EO59" i="8"/>
  <c r="EN59" i="8"/>
  <c r="EM59" i="8"/>
  <c r="EL59" i="8"/>
  <c r="EC59" i="8"/>
  <c r="EB59" i="8"/>
  <c r="EA59" i="8"/>
  <c r="DZ59" i="8"/>
  <c r="DY59" i="8"/>
  <c r="DX59" i="8"/>
  <c r="DE59" i="8"/>
  <c r="DD59" i="8"/>
  <c r="CU59" i="8"/>
  <c r="CT59" i="8"/>
  <c r="CS59" i="8"/>
  <c r="CR59" i="8"/>
  <c r="CQ59" i="8"/>
  <c r="CP59" i="8"/>
  <c r="CO59" i="8"/>
  <c r="CN59" i="8"/>
  <c r="CM59" i="8"/>
  <c r="CL59" i="8"/>
  <c r="CI59" i="8"/>
  <c r="CH59" i="8"/>
  <c r="CG59" i="8"/>
  <c r="CF59" i="8"/>
  <c r="CE59" i="8"/>
  <c r="CD59" i="8"/>
  <c r="CC59" i="8"/>
  <c r="CB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O59" i="8"/>
  <c r="N59" i="8"/>
  <c r="M59" i="8"/>
  <c r="L59" i="8"/>
  <c r="J59" i="8"/>
  <c r="I59" i="8"/>
  <c r="H59" i="8"/>
  <c r="G59" i="8"/>
  <c r="NK58" i="8"/>
  <c r="NJ58" i="8"/>
  <c r="KQ58" i="8"/>
  <c r="KP58" i="8"/>
  <c r="KO58" i="8"/>
  <c r="KN58" i="8"/>
  <c r="KM58" i="8"/>
  <c r="KL58" i="8"/>
  <c r="KK58" i="8"/>
  <c r="KJ58" i="8"/>
  <c r="KI58" i="8"/>
  <c r="KH58" i="8"/>
  <c r="KG58" i="8"/>
  <c r="KF58" i="8"/>
  <c r="KE58" i="8"/>
  <c r="KD58" i="8"/>
  <c r="KC58" i="8"/>
  <c r="KB58" i="8"/>
  <c r="KA58" i="8"/>
  <c r="JZ58" i="8"/>
  <c r="JY58" i="8"/>
  <c r="JX58" i="8"/>
  <c r="JW58" i="8"/>
  <c r="JV58" i="8"/>
  <c r="JU58" i="8"/>
  <c r="JT58" i="8"/>
  <c r="JS58" i="8"/>
  <c r="JR58" i="8"/>
  <c r="JQ58" i="8"/>
  <c r="JP58" i="8"/>
  <c r="JO58" i="8"/>
  <c r="JN58" i="8"/>
  <c r="JM58" i="8"/>
  <c r="JL58" i="8"/>
  <c r="JK58" i="8"/>
  <c r="JJ58" i="8"/>
  <c r="JI58" i="8"/>
  <c r="JH58" i="8"/>
  <c r="JG58" i="8"/>
  <c r="JF58" i="8"/>
  <c r="JE58" i="8"/>
  <c r="JD58" i="8"/>
  <c r="JC58" i="8"/>
  <c r="JB58" i="8"/>
  <c r="JA58" i="8"/>
  <c r="IZ58" i="8"/>
  <c r="IY58" i="8"/>
  <c r="IX58" i="8"/>
  <c r="IW58" i="8"/>
  <c r="IV58" i="8"/>
  <c r="IU58" i="8"/>
  <c r="IT58" i="8"/>
  <c r="IS58" i="8"/>
  <c r="IR58" i="8"/>
  <c r="IQ58" i="8"/>
  <c r="IP58" i="8"/>
  <c r="IO58" i="8"/>
  <c r="IN58" i="8"/>
  <c r="IM58" i="8"/>
  <c r="IL58" i="8"/>
  <c r="IK58" i="8"/>
  <c r="IJ58" i="8"/>
  <c r="II58" i="8"/>
  <c r="IH58" i="8"/>
  <c r="IG58" i="8"/>
  <c r="IF58" i="8"/>
  <c r="IE58" i="8"/>
  <c r="ID58" i="8"/>
  <c r="IC58" i="8"/>
  <c r="IB58" i="8"/>
  <c r="IA58" i="8"/>
  <c r="HZ58" i="8"/>
  <c r="HY58" i="8"/>
  <c r="HX58" i="8"/>
  <c r="HW58" i="8"/>
  <c r="HV58" i="8"/>
  <c r="HU58" i="8"/>
  <c r="HT58" i="8"/>
  <c r="HS58" i="8"/>
  <c r="HR58" i="8"/>
  <c r="HQ58" i="8"/>
  <c r="HP58" i="8"/>
  <c r="HO58" i="8"/>
  <c r="HN58" i="8"/>
  <c r="HM58" i="8"/>
  <c r="HL58" i="8"/>
  <c r="HK58" i="8"/>
  <c r="HJ58" i="8"/>
  <c r="HI58" i="8"/>
  <c r="HH58" i="8"/>
  <c r="HG58" i="8"/>
  <c r="HF58" i="8"/>
  <c r="HE58" i="8"/>
  <c r="HD58" i="8"/>
  <c r="HC58" i="8"/>
  <c r="HB58" i="8"/>
  <c r="HA58" i="8"/>
  <c r="GZ58" i="8"/>
  <c r="GY58" i="8"/>
  <c r="GX58" i="8"/>
  <c r="GW58" i="8"/>
  <c r="GV58" i="8"/>
  <c r="GU58" i="8"/>
  <c r="GT58" i="8"/>
  <c r="GS58" i="8"/>
  <c r="GR58" i="8"/>
  <c r="GQ58" i="8"/>
  <c r="GP58" i="8"/>
  <c r="GO58" i="8"/>
  <c r="GN58" i="8"/>
  <c r="GM58" i="8"/>
  <c r="GL58" i="8"/>
  <c r="GK58" i="8"/>
  <c r="GJ58" i="8"/>
  <c r="GI58" i="8"/>
  <c r="GH58" i="8"/>
  <c r="GG58" i="8"/>
  <c r="GF58" i="8"/>
  <c r="GD58" i="8"/>
  <c r="GC58" i="8"/>
  <c r="GB58" i="8"/>
  <c r="GA58" i="8"/>
  <c r="FZ58" i="8"/>
  <c r="FY58" i="8"/>
  <c r="FX58" i="8"/>
  <c r="FW58" i="8"/>
  <c r="FV58" i="8"/>
  <c r="FU58" i="8"/>
  <c r="FT58" i="8"/>
  <c r="FS58" i="8"/>
  <c r="FR58" i="8"/>
  <c r="FQ58" i="8"/>
  <c r="FP58" i="8"/>
  <c r="FO58" i="8"/>
  <c r="FN58" i="8"/>
  <c r="FM58" i="8"/>
  <c r="FL58" i="8"/>
  <c r="FK58" i="8"/>
  <c r="FJ58" i="8"/>
  <c r="FI58" i="8"/>
  <c r="FH58" i="8"/>
  <c r="FG58" i="8"/>
  <c r="FF58" i="8"/>
  <c r="FE58" i="8"/>
  <c r="FD58" i="8"/>
  <c r="FC58" i="8"/>
  <c r="FB58" i="8"/>
  <c r="FA58" i="8"/>
  <c r="EZ58" i="8"/>
  <c r="EY58" i="8"/>
  <c r="EX58" i="8"/>
  <c r="EW58" i="8"/>
  <c r="EV58" i="8"/>
  <c r="EU58" i="8"/>
  <c r="ET58" i="8"/>
  <c r="ES58" i="8"/>
  <c r="EQ58" i="8"/>
  <c r="EP58" i="8"/>
  <c r="EO58" i="8"/>
  <c r="EN58" i="8"/>
  <c r="EM58" i="8"/>
  <c r="EL58" i="8"/>
  <c r="EC58" i="8"/>
  <c r="EB58" i="8"/>
  <c r="EA58" i="8"/>
  <c r="DZ58" i="8"/>
  <c r="DY58" i="8"/>
  <c r="DX58" i="8"/>
  <c r="DE58" i="8"/>
  <c r="DD58" i="8"/>
  <c r="CU58" i="8"/>
  <c r="CT58" i="8"/>
  <c r="CS58" i="8"/>
  <c r="CR58" i="8"/>
  <c r="CQ58" i="8"/>
  <c r="CP58" i="8"/>
  <c r="CO58" i="8"/>
  <c r="CN58" i="8"/>
  <c r="CM58" i="8"/>
  <c r="CL58" i="8"/>
  <c r="CI58" i="8"/>
  <c r="CH58" i="8"/>
  <c r="CG58" i="8"/>
  <c r="CF58" i="8"/>
  <c r="CE58" i="8"/>
  <c r="CD58" i="8"/>
  <c r="CC58" i="8"/>
  <c r="CB58" i="8"/>
  <c r="CA58" i="8"/>
  <c r="BZ58" i="8"/>
  <c r="BY58" i="8"/>
  <c r="BX58" i="8"/>
  <c r="BW58" i="8"/>
  <c r="BV58" i="8"/>
  <c r="BU58" i="8"/>
  <c r="BT58" i="8"/>
  <c r="BS58" i="8"/>
  <c r="BR58" i="8"/>
  <c r="BQ58" i="8"/>
  <c r="BP58" i="8"/>
  <c r="BO58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O58" i="8"/>
  <c r="N58" i="8"/>
  <c r="M58" i="8"/>
  <c r="L58" i="8"/>
  <c r="J58" i="8"/>
  <c r="I58" i="8"/>
  <c r="H58" i="8"/>
  <c r="G58" i="8"/>
  <c r="NK57" i="8"/>
  <c r="NJ57" i="8"/>
  <c r="KQ57" i="8"/>
  <c r="KP57" i="8"/>
  <c r="KO57" i="8"/>
  <c r="KN57" i="8"/>
  <c r="KM57" i="8"/>
  <c r="KL57" i="8"/>
  <c r="KK57" i="8"/>
  <c r="KJ57" i="8"/>
  <c r="KI57" i="8"/>
  <c r="KH57" i="8"/>
  <c r="KG57" i="8"/>
  <c r="KF57" i="8"/>
  <c r="KE57" i="8"/>
  <c r="KD57" i="8"/>
  <c r="KC57" i="8"/>
  <c r="KB57" i="8"/>
  <c r="KA57" i="8"/>
  <c r="JZ57" i="8"/>
  <c r="JY57" i="8"/>
  <c r="JX57" i="8"/>
  <c r="JW57" i="8"/>
  <c r="JV57" i="8"/>
  <c r="JU57" i="8"/>
  <c r="JT57" i="8"/>
  <c r="JS57" i="8"/>
  <c r="JR57" i="8"/>
  <c r="JQ57" i="8"/>
  <c r="JP57" i="8"/>
  <c r="JO57" i="8"/>
  <c r="JN57" i="8"/>
  <c r="JM57" i="8"/>
  <c r="JL57" i="8"/>
  <c r="JK57" i="8"/>
  <c r="JJ57" i="8"/>
  <c r="JI57" i="8"/>
  <c r="JH57" i="8"/>
  <c r="JG57" i="8"/>
  <c r="JF57" i="8"/>
  <c r="JE57" i="8"/>
  <c r="JD57" i="8"/>
  <c r="JC57" i="8"/>
  <c r="JB57" i="8"/>
  <c r="JA57" i="8"/>
  <c r="IZ57" i="8"/>
  <c r="IY57" i="8"/>
  <c r="IX57" i="8"/>
  <c r="IW57" i="8"/>
  <c r="IV57" i="8"/>
  <c r="IU57" i="8"/>
  <c r="IT57" i="8"/>
  <c r="IS57" i="8"/>
  <c r="IR57" i="8"/>
  <c r="IQ57" i="8"/>
  <c r="IP57" i="8"/>
  <c r="IO57" i="8"/>
  <c r="IN57" i="8"/>
  <c r="IM57" i="8"/>
  <c r="IL57" i="8"/>
  <c r="IK57" i="8"/>
  <c r="IJ57" i="8"/>
  <c r="II57" i="8"/>
  <c r="IH57" i="8"/>
  <c r="IG57" i="8"/>
  <c r="IF57" i="8"/>
  <c r="IE57" i="8"/>
  <c r="ID57" i="8"/>
  <c r="IC57" i="8"/>
  <c r="IB57" i="8"/>
  <c r="IA57" i="8"/>
  <c r="HZ57" i="8"/>
  <c r="HY57" i="8"/>
  <c r="HX57" i="8"/>
  <c r="HW57" i="8"/>
  <c r="HV57" i="8"/>
  <c r="HU57" i="8"/>
  <c r="HT57" i="8"/>
  <c r="HS57" i="8"/>
  <c r="HR57" i="8"/>
  <c r="HQ57" i="8"/>
  <c r="HP57" i="8"/>
  <c r="HO57" i="8"/>
  <c r="HN57" i="8"/>
  <c r="HM57" i="8"/>
  <c r="HL57" i="8"/>
  <c r="HK57" i="8"/>
  <c r="HJ57" i="8"/>
  <c r="HI57" i="8"/>
  <c r="HH57" i="8"/>
  <c r="HG57" i="8"/>
  <c r="HF57" i="8"/>
  <c r="HE57" i="8"/>
  <c r="HD57" i="8"/>
  <c r="HC57" i="8"/>
  <c r="HB57" i="8"/>
  <c r="HA57" i="8"/>
  <c r="GZ57" i="8"/>
  <c r="GY57" i="8"/>
  <c r="GX57" i="8"/>
  <c r="GW57" i="8"/>
  <c r="GV57" i="8"/>
  <c r="GU57" i="8"/>
  <c r="GT57" i="8"/>
  <c r="GS57" i="8"/>
  <c r="GR57" i="8"/>
  <c r="GQ57" i="8"/>
  <c r="GP57" i="8"/>
  <c r="GO57" i="8"/>
  <c r="GN57" i="8"/>
  <c r="GM57" i="8"/>
  <c r="GL57" i="8"/>
  <c r="GK57" i="8"/>
  <c r="GJ57" i="8"/>
  <c r="GI57" i="8"/>
  <c r="GH57" i="8"/>
  <c r="GG57" i="8"/>
  <c r="GF57" i="8"/>
  <c r="GD57" i="8"/>
  <c r="GC57" i="8"/>
  <c r="GB57" i="8"/>
  <c r="GA57" i="8"/>
  <c r="FZ57" i="8"/>
  <c r="FY57" i="8"/>
  <c r="FX57" i="8"/>
  <c r="FW57" i="8"/>
  <c r="FV57" i="8"/>
  <c r="FU57" i="8"/>
  <c r="FT57" i="8"/>
  <c r="FS57" i="8"/>
  <c r="FR57" i="8"/>
  <c r="FQ57" i="8"/>
  <c r="FP57" i="8"/>
  <c r="FO57" i="8"/>
  <c r="FN57" i="8"/>
  <c r="FM57" i="8"/>
  <c r="FL57" i="8"/>
  <c r="FK57" i="8"/>
  <c r="FJ57" i="8"/>
  <c r="FI57" i="8"/>
  <c r="FH57" i="8"/>
  <c r="FG57" i="8"/>
  <c r="FF57" i="8"/>
  <c r="FE57" i="8"/>
  <c r="FD57" i="8"/>
  <c r="FC57" i="8"/>
  <c r="FB57" i="8"/>
  <c r="FA57" i="8"/>
  <c r="EZ57" i="8"/>
  <c r="EY57" i="8"/>
  <c r="EX57" i="8"/>
  <c r="EW57" i="8"/>
  <c r="EV57" i="8"/>
  <c r="EU57" i="8"/>
  <c r="ET57" i="8"/>
  <c r="ES57" i="8"/>
  <c r="EQ57" i="8"/>
  <c r="EP57" i="8"/>
  <c r="EO57" i="8"/>
  <c r="EN57" i="8"/>
  <c r="EM57" i="8"/>
  <c r="EL57" i="8"/>
  <c r="EC57" i="8"/>
  <c r="EB57" i="8"/>
  <c r="EA57" i="8"/>
  <c r="DZ57" i="8"/>
  <c r="DY57" i="8"/>
  <c r="DX57" i="8"/>
  <c r="DE57" i="8"/>
  <c r="DD57" i="8"/>
  <c r="CU57" i="8"/>
  <c r="CT57" i="8"/>
  <c r="CS57" i="8"/>
  <c r="CR57" i="8"/>
  <c r="CQ57" i="8"/>
  <c r="CP57" i="8"/>
  <c r="CO57" i="8"/>
  <c r="CN57" i="8"/>
  <c r="CM57" i="8"/>
  <c r="CL57" i="8"/>
  <c r="CI57" i="8"/>
  <c r="CH57" i="8"/>
  <c r="CG57" i="8"/>
  <c r="CF57" i="8"/>
  <c r="CE57" i="8"/>
  <c r="CD57" i="8"/>
  <c r="CC57" i="8"/>
  <c r="CB57" i="8"/>
  <c r="CA57" i="8"/>
  <c r="BZ57" i="8"/>
  <c r="BY57" i="8"/>
  <c r="BX57" i="8"/>
  <c r="BW57" i="8"/>
  <c r="BV57" i="8"/>
  <c r="BU57" i="8"/>
  <c r="BT57" i="8"/>
  <c r="BS57" i="8"/>
  <c r="BR57" i="8"/>
  <c r="BQ57" i="8"/>
  <c r="BP57" i="8"/>
  <c r="BO57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O57" i="8"/>
  <c r="N57" i="8"/>
  <c r="M57" i="8"/>
  <c r="L57" i="8"/>
  <c r="J57" i="8"/>
  <c r="I57" i="8"/>
  <c r="H57" i="8"/>
  <c r="G57" i="8"/>
  <c r="NK56" i="8"/>
  <c r="NJ56" i="8"/>
  <c r="KQ56" i="8"/>
  <c r="KP56" i="8"/>
  <c r="KO56" i="8"/>
  <c r="KN56" i="8"/>
  <c r="KM56" i="8"/>
  <c r="KL56" i="8"/>
  <c r="KK56" i="8"/>
  <c r="KJ56" i="8"/>
  <c r="KI56" i="8"/>
  <c r="KH56" i="8"/>
  <c r="KG56" i="8"/>
  <c r="KF56" i="8"/>
  <c r="KE56" i="8"/>
  <c r="KD56" i="8"/>
  <c r="KC56" i="8"/>
  <c r="KB56" i="8"/>
  <c r="KA56" i="8"/>
  <c r="JZ56" i="8"/>
  <c r="JY56" i="8"/>
  <c r="JX56" i="8"/>
  <c r="JW56" i="8"/>
  <c r="JV56" i="8"/>
  <c r="JU56" i="8"/>
  <c r="JT56" i="8"/>
  <c r="JS56" i="8"/>
  <c r="JR56" i="8"/>
  <c r="JQ56" i="8"/>
  <c r="JP56" i="8"/>
  <c r="JO56" i="8"/>
  <c r="JN56" i="8"/>
  <c r="JM56" i="8"/>
  <c r="JL56" i="8"/>
  <c r="JK56" i="8"/>
  <c r="JJ56" i="8"/>
  <c r="JI56" i="8"/>
  <c r="JH56" i="8"/>
  <c r="JG56" i="8"/>
  <c r="JF56" i="8"/>
  <c r="JE56" i="8"/>
  <c r="JD56" i="8"/>
  <c r="JC56" i="8"/>
  <c r="JB56" i="8"/>
  <c r="JA56" i="8"/>
  <c r="IZ56" i="8"/>
  <c r="IY56" i="8"/>
  <c r="IX56" i="8"/>
  <c r="IW56" i="8"/>
  <c r="IV56" i="8"/>
  <c r="IU56" i="8"/>
  <c r="IT56" i="8"/>
  <c r="IS56" i="8"/>
  <c r="IR56" i="8"/>
  <c r="IQ56" i="8"/>
  <c r="IP56" i="8"/>
  <c r="IO56" i="8"/>
  <c r="IN56" i="8"/>
  <c r="IM56" i="8"/>
  <c r="IL56" i="8"/>
  <c r="IK56" i="8"/>
  <c r="IJ56" i="8"/>
  <c r="II56" i="8"/>
  <c r="IH56" i="8"/>
  <c r="IG56" i="8"/>
  <c r="IF56" i="8"/>
  <c r="IE56" i="8"/>
  <c r="ID56" i="8"/>
  <c r="IC56" i="8"/>
  <c r="IB56" i="8"/>
  <c r="IA56" i="8"/>
  <c r="HZ56" i="8"/>
  <c r="HY56" i="8"/>
  <c r="HX56" i="8"/>
  <c r="HW56" i="8"/>
  <c r="HV56" i="8"/>
  <c r="HU56" i="8"/>
  <c r="HT56" i="8"/>
  <c r="HS56" i="8"/>
  <c r="HR56" i="8"/>
  <c r="HQ56" i="8"/>
  <c r="HP56" i="8"/>
  <c r="HO56" i="8"/>
  <c r="HN56" i="8"/>
  <c r="HM56" i="8"/>
  <c r="HL56" i="8"/>
  <c r="HK56" i="8"/>
  <c r="HJ56" i="8"/>
  <c r="HI56" i="8"/>
  <c r="HH56" i="8"/>
  <c r="HG56" i="8"/>
  <c r="HF56" i="8"/>
  <c r="HE56" i="8"/>
  <c r="HD56" i="8"/>
  <c r="HC56" i="8"/>
  <c r="HB56" i="8"/>
  <c r="HA56" i="8"/>
  <c r="GZ56" i="8"/>
  <c r="GY56" i="8"/>
  <c r="GX56" i="8"/>
  <c r="GW56" i="8"/>
  <c r="GV56" i="8"/>
  <c r="GU56" i="8"/>
  <c r="GT56" i="8"/>
  <c r="GS56" i="8"/>
  <c r="GR56" i="8"/>
  <c r="GQ56" i="8"/>
  <c r="GP56" i="8"/>
  <c r="GO56" i="8"/>
  <c r="GN56" i="8"/>
  <c r="GM56" i="8"/>
  <c r="GL56" i="8"/>
  <c r="GK56" i="8"/>
  <c r="GJ56" i="8"/>
  <c r="GI56" i="8"/>
  <c r="GH56" i="8"/>
  <c r="GG56" i="8"/>
  <c r="GF56" i="8"/>
  <c r="GD56" i="8"/>
  <c r="GC56" i="8"/>
  <c r="GB56" i="8"/>
  <c r="GA56" i="8"/>
  <c r="FZ56" i="8"/>
  <c r="FY56" i="8"/>
  <c r="FX56" i="8"/>
  <c r="FW56" i="8"/>
  <c r="FV56" i="8"/>
  <c r="FU56" i="8"/>
  <c r="FT56" i="8"/>
  <c r="FS56" i="8"/>
  <c r="FR56" i="8"/>
  <c r="FQ56" i="8"/>
  <c r="FP56" i="8"/>
  <c r="FO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B56" i="8"/>
  <c r="FA56" i="8"/>
  <c r="EZ56" i="8"/>
  <c r="EY56" i="8"/>
  <c r="EX56" i="8"/>
  <c r="EW56" i="8"/>
  <c r="EV56" i="8"/>
  <c r="EU56" i="8"/>
  <c r="ET56" i="8"/>
  <c r="ES56" i="8"/>
  <c r="EQ56" i="8"/>
  <c r="EP56" i="8"/>
  <c r="EO56" i="8"/>
  <c r="EN56" i="8"/>
  <c r="EM56" i="8"/>
  <c r="EL56" i="8"/>
  <c r="EC56" i="8"/>
  <c r="EB56" i="8"/>
  <c r="EA56" i="8"/>
  <c r="DZ56" i="8"/>
  <c r="DY56" i="8"/>
  <c r="DX56" i="8"/>
  <c r="DE56" i="8"/>
  <c r="DD56" i="8"/>
  <c r="CU56" i="8"/>
  <c r="CT56" i="8"/>
  <c r="CS56" i="8"/>
  <c r="CR56" i="8"/>
  <c r="CQ56" i="8"/>
  <c r="CP56" i="8"/>
  <c r="CO56" i="8"/>
  <c r="CN56" i="8"/>
  <c r="CM56" i="8"/>
  <c r="CL56" i="8"/>
  <c r="CI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O56" i="8"/>
  <c r="N56" i="8"/>
  <c r="M56" i="8"/>
  <c r="L56" i="8"/>
  <c r="J56" i="8"/>
  <c r="I56" i="8"/>
  <c r="H56" i="8"/>
  <c r="G56" i="8"/>
  <c r="NK55" i="8"/>
  <c r="NJ55" i="8"/>
  <c r="KQ55" i="8"/>
  <c r="KP55" i="8"/>
  <c r="KO55" i="8"/>
  <c r="KN55" i="8"/>
  <c r="KM55" i="8"/>
  <c r="KL55" i="8"/>
  <c r="KK55" i="8"/>
  <c r="KJ55" i="8"/>
  <c r="KI55" i="8"/>
  <c r="KH55" i="8"/>
  <c r="KG55" i="8"/>
  <c r="KF55" i="8"/>
  <c r="KE55" i="8"/>
  <c r="KD55" i="8"/>
  <c r="KC55" i="8"/>
  <c r="KB55" i="8"/>
  <c r="KA55" i="8"/>
  <c r="JZ55" i="8"/>
  <c r="JY55" i="8"/>
  <c r="JX55" i="8"/>
  <c r="JW55" i="8"/>
  <c r="JV55" i="8"/>
  <c r="JU55" i="8"/>
  <c r="JT55" i="8"/>
  <c r="JS55" i="8"/>
  <c r="JR55" i="8"/>
  <c r="JQ55" i="8"/>
  <c r="JP55" i="8"/>
  <c r="JO55" i="8"/>
  <c r="JN55" i="8"/>
  <c r="JM55" i="8"/>
  <c r="JL55" i="8"/>
  <c r="JK55" i="8"/>
  <c r="JJ55" i="8"/>
  <c r="JI55" i="8"/>
  <c r="JH55" i="8"/>
  <c r="JG55" i="8"/>
  <c r="JF55" i="8"/>
  <c r="JE55" i="8"/>
  <c r="JD55" i="8"/>
  <c r="JC55" i="8"/>
  <c r="JB55" i="8"/>
  <c r="JA55" i="8"/>
  <c r="IZ55" i="8"/>
  <c r="IY55" i="8"/>
  <c r="IX55" i="8"/>
  <c r="IW55" i="8"/>
  <c r="IV55" i="8"/>
  <c r="IU55" i="8"/>
  <c r="IT55" i="8"/>
  <c r="IS55" i="8"/>
  <c r="IR55" i="8"/>
  <c r="IQ55" i="8"/>
  <c r="IP55" i="8"/>
  <c r="IO55" i="8"/>
  <c r="IN55" i="8"/>
  <c r="IM55" i="8"/>
  <c r="IL55" i="8"/>
  <c r="IK55" i="8"/>
  <c r="IJ55" i="8"/>
  <c r="II55" i="8"/>
  <c r="IH55" i="8"/>
  <c r="IG55" i="8"/>
  <c r="IF55" i="8"/>
  <c r="IE55" i="8"/>
  <c r="ID55" i="8"/>
  <c r="IC55" i="8"/>
  <c r="IB55" i="8"/>
  <c r="IA55" i="8"/>
  <c r="HZ55" i="8"/>
  <c r="HY55" i="8"/>
  <c r="HX55" i="8"/>
  <c r="HW55" i="8"/>
  <c r="HV55" i="8"/>
  <c r="HU55" i="8"/>
  <c r="HT55" i="8"/>
  <c r="HS55" i="8"/>
  <c r="HR55" i="8"/>
  <c r="HQ55" i="8"/>
  <c r="HP55" i="8"/>
  <c r="HO55" i="8"/>
  <c r="HN55" i="8"/>
  <c r="HM55" i="8"/>
  <c r="HL55" i="8"/>
  <c r="HK55" i="8"/>
  <c r="HJ55" i="8"/>
  <c r="HI55" i="8"/>
  <c r="HH55" i="8"/>
  <c r="HG55" i="8"/>
  <c r="HF55" i="8"/>
  <c r="HE55" i="8"/>
  <c r="HD55" i="8"/>
  <c r="HC55" i="8"/>
  <c r="HB55" i="8"/>
  <c r="HA55" i="8"/>
  <c r="GZ55" i="8"/>
  <c r="GY55" i="8"/>
  <c r="GX55" i="8"/>
  <c r="GW55" i="8"/>
  <c r="GV55" i="8"/>
  <c r="GU55" i="8"/>
  <c r="GT55" i="8"/>
  <c r="GS55" i="8"/>
  <c r="GR55" i="8"/>
  <c r="GQ55" i="8"/>
  <c r="GP55" i="8"/>
  <c r="GO55" i="8"/>
  <c r="GN55" i="8"/>
  <c r="GM55" i="8"/>
  <c r="GL55" i="8"/>
  <c r="GK55" i="8"/>
  <c r="GJ55" i="8"/>
  <c r="GI55" i="8"/>
  <c r="GH55" i="8"/>
  <c r="GG55" i="8"/>
  <c r="GF55" i="8"/>
  <c r="GD55" i="8"/>
  <c r="GC55" i="8"/>
  <c r="GB55" i="8"/>
  <c r="GA55" i="8"/>
  <c r="FZ55" i="8"/>
  <c r="FY55" i="8"/>
  <c r="FX55" i="8"/>
  <c r="FW55" i="8"/>
  <c r="FV55" i="8"/>
  <c r="FU55" i="8"/>
  <c r="FT55" i="8"/>
  <c r="FS55" i="8"/>
  <c r="FR55" i="8"/>
  <c r="FQ55" i="8"/>
  <c r="FP55" i="8"/>
  <c r="FO55" i="8"/>
  <c r="FN55" i="8"/>
  <c r="FM55" i="8"/>
  <c r="FL55" i="8"/>
  <c r="FK55" i="8"/>
  <c r="FJ55" i="8"/>
  <c r="FI55" i="8"/>
  <c r="FH55" i="8"/>
  <c r="FG55" i="8"/>
  <c r="FF55" i="8"/>
  <c r="FE55" i="8"/>
  <c r="FD55" i="8"/>
  <c r="FC55" i="8"/>
  <c r="FB55" i="8"/>
  <c r="FA55" i="8"/>
  <c r="EZ55" i="8"/>
  <c r="EY55" i="8"/>
  <c r="EX55" i="8"/>
  <c r="EW55" i="8"/>
  <c r="EV55" i="8"/>
  <c r="EU55" i="8"/>
  <c r="ET55" i="8"/>
  <c r="ES55" i="8"/>
  <c r="EQ55" i="8"/>
  <c r="EP55" i="8"/>
  <c r="EO55" i="8"/>
  <c r="EN55" i="8"/>
  <c r="EM55" i="8"/>
  <c r="EL55" i="8"/>
  <c r="EC55" i="8"/>
  <c r="EB55" i="8"/>
  <c r="EA55" i="8"/>
  <c r="DZ55" i="8"/>
  <c r="DY55" i="8"/>
  <c r="DX55" i="8"/>
  <c r="DE55" i="8"/>
  <c r="DD55" i="8"/>
  <c r="CU55" i="8"/>
  <c r="CT55" i="8"/>
  <c r="CS55" i="8"/>
  <c r="CR55" i="8"/>
  <c r="CQ55" i="8"/>
  <c r="CP55" i="8"/>
  <c r="CO55" i="8"/>
  <c r="CN55" i="8"/>
  <c r="CM55" i="8"/>
  <c r="CL55" i="8"/>
  <c r="CI55" i="8"/>
  <c r="CH55" i="8"/>
  <c r="CG55" i="8"/>
  <c r="CF55" i="8"/>
  <c r="CE55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O55" i="8"/>
  <c r="N55" i="8"/>
  <c r="M55" i="8"/>
  <c r="L55" i="8"/>
  <c r="J55" i="8"/>
  <c r="I55" i="8"/>
  <c r="H55" i="8"/>
  <c r="G55" i="8"/>
  <c r="NK54" i="8"/>
  <c r="NJ54" i="8"/>
  <c r="KQ54" i="8"/>
  <c r="KP54" i="8"/>
  <c r="KO54" i="8"/>
  <c r="KN54" i="8"/>
  <c r="KM54" i="8"/>
  <c r="KL54" i="8"/>
  <c r="KK54" i="8"/>
  <c r="KJ54" i="8"/>
  <c r="KI54" i="8"/>
  <c r="KH54" i="8"/>
  <c r="KG54" i="8"/>
  <c r="KF54" i="8"/>
  <c r="KE54" i="8"/>
  <c r="KD54" i="8"/>
  <c r="KC54" i="8"/>
  <c r="KB54" i="8"/>
  <c r="KA54" i="8"/>
  <c r="JZ54" i="8"/>
  <c r="JY54" i="8"/>
  <c r="JX54" i="8"/>
  <c r="JW54" i="8"/>
  <c r="JV54" i="8"/>
  <c r="JU54" i="8"/>
  <c r="JT54" i="8"/>
  <c r="JS54" i="8"/>
  <c r="JR54" i="8"/>
  <c r="JQ54" i="8"/>
  <c r="JP54" i="8"/>
  <c r="JO54" i="8"/>
  <c r="JN54" i="8"/>
  <c r="JM54" i="8"/>
  <c r="JL54" i="8"/>
  <c r="JK54" i="8"/>
  <c r="JJ54" i="8"/>
  <c r="JI54" i="8"/>
  <c r="JH54" i="8"/>
  <c r="JG54" i="8"/>
  <c r="JF54" i="8"/>
  <c r="JE54" i="8"/>
  <c r="JD54" i="8"/>
  <c r="JC54" i="8"/>
  <c r="JB54" i="8"/>
  <c r="JA54" i="8"/>
  <c r="IZ54" i="8"/>
  <c r="IY54" i="8"/>
  <c r="IX54" i="8"/>
  <c r="IW54" i="8"/>
  <c r="IV54" i="8"/>
  <c r="IU54" i="8"/>
  <c r="IT54" i="8"/>
  <c r="IS54" i="8"/>
  <c r="IR54" i="8"/>
  <c r="IQ54" i="8"/>
  <c r="IP54" i="8"/>
  <c r="IO54" i="8"/>
  <c r="IN54" i="8"/>
  <c r="IM54" i="8"/>
  <c r="IL54" i="8"/>
  <c r="IK54" i="8"/>
  <c r="IJ54" i="8"/>
  <c r="II54" i="8"/>
  <c r="IH54" i="8"/>
  <c r="IG54" i="8"/>
  <c r="IF54" i="8"/>
  <c r="IE54" i="8"/>
  <c r="ID54" i="8"/>
  <c r="IC54" i="8"/>
  <c r="IB54" i="8"/>
  <c r="IA54" i="8"/>
  <c r="HZ54" i="8"/>
  <c r="HY54" i="8"/>
  <c r="HX54" i="8"/>
  <c r="HW54" i="8"/>
  <c r="HV54" i="8"/>
  <c r="HU54" i="8"/>
  <c r="HT54" i="8"/>
  <c r="HS54" i="8"/>
  <c r="HR54" i="8"/>
  <c r="HQ54" i="8"/>
  <c r="HP54" i="8"/>
  <c r="HO54" i="8"/>
  <c r="HN54" i="8"/>
  <c r="HM54" i="8"/>
  <c r="HL54" i="8"/>
  <c r="HK54" i="8"/>
  <c r="HJ54" i="8"/>
  <c r="HI54" i="8"/>
  <c r="HH54" i="8"/>
  <c r="HG54" i="8"/>
  <c r="HF54" i="8"/>
  <c r="HE54" i="8"/>
  <c r="HD54" i="8"/>
  <c r="HC54" i="8"/>
  <c r="HB54" i="8"/>
  <c r="HA54" i="8"/>
  <c r="GZ54" i="8"/>
  <c r="GY54" i="8"/>
  <c r="GX54" i="8"/>
  <c r="GW54" i="8"/>
  <c r="GV54" i="8"/>
  <c r="GU54" i="8"/>
  <c r="GT54" i="8"/>
  <c r="GS54" i="8"/>
  <c r="GR54" i="8"/>
  <c r="GQ54" i="8"/>
  <c r="GP54" i="8"/>
  <c r="GO54" i="8"/>
  <c r="GN54" i="8"/>
  <c r="GM54" i="8"/>
  <c r="GL54" i="8"/>
  <c r="GK54" i="8"/>
  <c r="GJ54" i="8"/>
  <c r="GI54" i="8"/>
  <c r="GH54" i="8"/>
  <c r="GG54" i="8"/>
  <c r="GF54" i="8"/>
  <c r="GD54" i="8"/>
  <c r="GC54" i="8"/>
  <c r="GB54" i="8"/>
  <c r="GA54" i="8"/>
  <c r="FZ54" i="8"/>
  <c r="FY54" i="8"/>
  <c r="FX54" i="8"/>
  <c r="FW54" i="8"/>
  <c r="FV54" i="8"/>
  <c r="FU54" i="8"/>
  <c r="FT54" i="8"/>
  <c r="FS54" i="8"/>
  <c r="FR54" i="8"/>
  <c r="FQ54" i="8"/>
  <c r="FP54" i="8"/>
  <c r="FO54" i="8"/>
  <c r="FN54" i="8"/>
  <c r="FM54" i="8"/>
  <c r="FL54" i="8"/>
  <c r="FK54" i="8"/>
  <c r="FJ54" i="8"/>
  <c r="FI54" i="8"/>
  <c r="FH54" i="8"/>
  <c r="FG54" i="8"/>
  <c r="FF54" i="8"/>
  <c r="FE54" i="8"/>
  <c r="FD54" i="8"/>
  <c r="FC54" i="8"/>
  <c r="FB54" i="8"/>
  <c r="FA54" i="8"/>
  <c r="EZ54" i="8"/>
  <c r="EY54" i="8"/>
  <c r="EX54" i="8"/>
  <c r="EW54" i="8"/>
  <c r="EV54" i="8"/>
  <c r="EU54" i="8"/>
  <c r="ET54" i="8"/>
  <c r="ES54" i="8"/>
  <c r="EQ54" i="8"/>
  <c r="EP54" i="8"/>
  <c r="EO54" i="8"/>
  <c r="EN54" i="8"/>
  <c r="EM54" i="8"/>
  <c r="EL54" i="8"/>
  <c r="EC54" i="8"/>
  <c r="EB54" i="8"/>
  <c r="EA54" i="8"/>
  <c r="DZ54" i="8"/>
  <c r="DY54" i="8"/>
  <c r="DX54" i="8"/>
  <c r="DE54" i="8"/>
  <c r="DD54" i="8"/>
  <c r="CU54" i="8"/>
  <c r="CT54" i="8"/>
  <c r="CS54" i="8"/>
  <c r="CR54" i="8"/>
  <c r="CQ54" i="8"/>
  <c r="CP54" i="8"/>
  <c r="CO54" i="8"/>
  <c r="CN54" i="8"/>
  <c r="CM54" i="8"/>
  <c r="CL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O54" i="8"/>
  <c r="N54" i="8"/>
  <c r="M54" i="8"/>
  <c r="L54" i="8"/>
  <c r="J54" i="8"/>
  <c r="I54" i="8"/>
  <c r="H54" i="8"/>
  <c r="G54" i="8"/>
  <c r="NK53" i="8"/>
  <c r="NJ53" i="8"/>
  <c r="KQ53" i="8"/>
  <c r="KP53" i="8"/>
  <c r="KO53" i="8"/>
  <c r="KN53" i="8"/>
  <c r="KM53" i="8"/>
  <c r="KL53" i="8"/>
  <c r="KK53" i="8"/>
  <c r="KJ53" i="8"/>
  <c r="KI53" i="8"/>
  <c r="KH53" i="8"/>
  <c r="KG53" i="8"/>
  <c r="KF53" i="8"/>
  <c r="KE53" i="8"/>
  <c r="KD53" i="8"/>
  <c r="KC53" i="8"/>
  <c r="KB53" i="8"/>
  <c r="KA53" i="8"/>
  <c r="JZ53" i="8"/>
  <c r="JY53" i="8"/>
  <c r="JX53" i="8"/>
  <c r="JW53" i="8"/>
  <c r="JV53" i="8"/>
  <c r="JU53" i="8"/>
  <c r="JT53" i="8"/>
  <c r="JS53" i="8"/>
  <c r="JR53" i="8"/>
  <c r="JQ53" i="8"/>
  <c r="JP53" i="8"/>
  <c r="JO53" i="8"/>
  <c r="JN53" i="8"/>
  <c r="JM53" i="8"/>
  <c r="JL53" i="8"/>
  <c r="JK53" i="8"/>
  <c r="JJ53" i="8"/>
  <c r="JI53" i="8"/>
  <c r="JH53" i="8"/>
  <c r="JG53" i="8"/>
  <c r="JF53" i="8"/>
  <c r="JE53" i="8"/>
  <c r="JD53" i="8"/>
  <c r="JC53" i="8"/>
  <c r="JB53" i="8"/>
  <c r="JA53" i="8"/>
  <c r="IZ53" i="8"/>
  <c r="IY53" i="8"/>
  <c r="IX53" i="8"/>
  <c r="IW53" i="8"/>
  <c r="IV53" i="8"/>
  <c r="IU53" i="8"/>
  <c r="IT53" i="8"/>
  <c r="IS53" i="8"/>
  <c r="IR53" i="8"/>
  <c r="IQ53" i="8"/>
  <c r="IP53" i="8"/>
  <c r="IO53" i="8"/>
  <c r="IN53" i="8"/>
  <c r="IM53" i="8"/>
  <c r="IL53" i="8"/>
  <c r="IK53" i="8"/>
  <c r="IJ53" i="8"/>
  <c r="II53" i="8"/>
  <c r="IH53" i="8"/>
  <c r="IG53" i="8"/>
  <c r="IF53" i="8"/>
  <c r="IE53" i="8"/>
  <c r="ID53" i="8"/>
  <c r="IC53" i="8"/>
  <c r="IB53" i="8"/>
  <c r="IA53" i="8"/>
  <c r="HZ53" i="8"/>
  <c r="HY53" i="8"/>
  <c r="HX53" i="8"/>
  <c r="HW53" i="8"/>
  <c r="HV53" i="8"/>
  <c r="HU53" i="8"/>
  <c r="HT53" i="8"/>
  <c r="HS53" i="8"/>
  <c r="HR53" i="8"/>
  <c r="HQ53" i="8"/>
  <c r="HP53" i="8"/>
  <c r="HO53" i="8"/>
  <c r="HN53" i="8"/>
  <c r="HM53" i="8"/>
  <c r="HL53" i="8"/>
  <c r="HK53" i="8"/>
  <c r="HJ53" i="8"/>
  <c r="HI53" i="8"/>
  <c r="HH53" i="8"/>
  <c r="HG53" i="8"/>
  <c r="HF53" i="8"/>
  <c r="HE53" i="8"/>
  <c r="HD53" i="8"/>
  <c r="HC53" i="8"/>
  <c r="HB53" i="8"/>
  <c r="HA53" i="8"/>
  <c r="GZ53" i="8"/>
  <c r="GY53" i="8"/>
  <c r="GX53" i="8"/>
  <c r="GW53" i="8"/>
  <c r="GV53" i="8"/>
  <c r="GU53" i="8"/>
  <c r="GT53" i="8"/>
  <c r="GS53" i="8"/>
  <c r="GR53" i="8"/>
  <c r="GQ53" i="8"/>
  <c r="GP53" i="8"/>
  <c r="GO53" i="8"/>
  <c r="GN53" i="8"/>
  <c r="GM53" i="8"/>
  <c r="GL53" i="8"/>
  <c r="GK53" i="8"/>
  <c r="GJ53" i="8"/>
  <c r="GI53" i="8"/>
  <c r="GH53" i="8"/>
  <c r="GG53" i="8"/>
  <c r="GF53" i="8"/>
  <c r="GD53" i="8"/>
  <c r="GC53" i="8"/>
  <c r="GB53" i="8"/>
  <c r="GA53" i="8"/>
  <c r="FZ53" i="8"/>
  <c r="FY53" i="8"/>
  <c r="FX53" i="8"/>
  <c r="FW53" i="8"/>
  <c r="FV53" i="8"/>
  <c r="FU53" i="8"/>
  <c r="FT53" i="8"/>
  <c r="FS53" i="8"/>
  <c r="FR53" i="8"/>
  <c r="FQ53" i="8"/>
  <c r="FP53" i="8"/>
  <c r="FO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B53" i="8"/>
  <c r="FA53" i="8"/>
  <c r="EZ53" i="8"/>
  <c r="EY53" i="8"/>
  <c r="EX53" i="8"/>
  <c r="EW53" i="8"/>
  <c r="EV53" i="8"/>
  <c r="EU53" i="8"/>
  <c r="ET53" i="8"/>
  <c r="ES53" i="8"/>
  <c r="EQ53" i="8"/>
  <c r="EP53" i="8"/>
  <c r="EO53" i="8"/>
  <c r="EN53" i="8"/>
  <c r="EM53" i="8"/>
  <c r="EL53" i="8"/>
  <c r="EC53" i="8"/>
  <c r="EB53" i="8"/>
  <c r="EA53" i="8"/>
  <c r="DZ53" i="8"/>
  <c r="DY53" i="8"/>
  <c r="DX53" i="8"/>
  <c r="DE53" i="8"/>
  <c r="DD53" i="8"/>
  <c r="CU53" i="8"/>
  <c r="CT53" i="8"/>
  <c r="CS53" i="8"/>
  <c r="CR53" i="8"/>
  <c r="CQ53" i="8"/>
  <c r="CP53" i="8"/>
  <c r="CO53" i="8"/>
  <c r="CN53" i="8"/>
  <c r="CM53" i="8"/>
  <c r="CL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O53" i="8"/>
  <c r="N53" i="8"/>
  <c r="M53" i="8"/>
  <c r="L53" i="8"/>
  <c r="J53" i="8"/>
  <c r="I53" i="8"/>
  <c r="H53" i="8"/>
  <c r="G53" i="8"/>
  <c r="NK52" i="8"/>
  <c r="NJ52" i="8"/>
  <c r="KQ52" i="8"/>
  <c r="KP52" i="8"/>
  <c r="KO52" i="8"/>
  <c r="KN52" i="8"/>
  <c r="KM52" i="8"/>
  <c r="KL52" i="8"/>
  <c r="KK52" i="8"/>
  <c r="KJ52" i="8"/>
  <c r="KI52" i="8"/>
  <c r="KH52" i="8"/>
  <c r="KG52" i="8"/>
  <c r="KF52" i="8"/>
  <c r="KE52" i="8"/>
  <c r="KD52" i="8"/>
  <c r="KC52" i="8"/>
  <c r="KB52" i="8"/>
  <c r="KA52" i="8"/>
  <c r="JZ52" i="8"/>
  <c r="JY52" i="8"/>
  <c r="JX52" i="8"/>
  <c r="JW52" i="8"/>
  <c r="JV52" i="8"/>
  <c r="JU52" i="8"/>
  <c r="JT52" i="8"/>
  <c r="JS52" i="8"/>
  <c r="JR52" i="8"/>
  <c r="JQ52" i="8"/>
  <c r="JP52" i="8"/>
  <c r="JO52" i="8"/>
  <c r="JN52" i="8"/>
  <c r="JM52" i="8"/>
  <c r="JL52" i="8"/>
  <c r="JK52" i="8"/>
  <c r="JJ52" i="8"/>
  <c r="JI52" i="8"/>
  <c r="JH52" i="8"/>
  <c r="JG52" i="8"/>
  <c r="JF52" i="8"/>
  <c r="JE52" i="8"/>
  <c r="JD52" i="8"/>
  <c r="JC52" i="8"/>
  <c r="JB52" i="8"/>
  <c r="JA52" i="8"/>
  <c r="IZ52" i="8"/>
  <c r="IY52" i="8"/>
  <c r="IX52" i="8"/>
  <c r="IW52" i="8"/>
  <c r="IV52" i="8"/>
  <c r="IU52" i="8"/>
  <c r="IT52" i="8"/>
  <c r="IS52" i="8"/>
  <c r="IR52" i="8"/>
  <c r="IQ52" i="8"/>
  <c r="IP52" i="8"/>
  <c r="IO52" i="8"/>
  <c r="IN52" i="8"/>
  <c r="IM52" i="8"/>
  <c r="IL52" i="8"/>
  <c r="IK52" i="8"/>
  <c r="IJ52" i="8"/>
  <c r="II52" i="8"/>
  <c r="IH52" i="8"/>
  <c r="IG52" i="8"/>
  <c r="IF52" i="8"/>
  <c r="IE52" i="8"/>
  <c r="ID52" i="8"/>
  <c r="IC52" i="8"/>
  <c r="IB52" i="8"/>
  <c r="IA52" i="8"/>
  <c r="HZ52" i="8"/>
  <c r="HY52" i="8"/>
  <c r="HX52" i="8"/>
  <c r="HW52" i="8"/>
  <c r="HV52" i="8"/>
  <c r="HU52" i="8"/>
  <c r="HT52" i="8"/>
  <c r="HS52" i="8"/>
  <c r="HR52" i="8"/>
  <c r="HQ52" i="8"/>
  <c r="HP52" i="8"/>
  <c r="HO52" i="8"/>
  <c r="HN52" i="8"/>
  <c r="HM52" i="8"/>
  <c r="HL52" i="8"/>
  <c r="HK52" i="8"/>
  <c r="HJ52" i="8"/>
  <c r="HI52" i="8"/>
  <c r="HH52" i="8"/>
  <c r="HG52" i="8"/>
  <c r="HF52" i="8"/>
  <c r="HE52" i="8"/>
  <c r="HD52" i="8"/>
  <c r="HC52" i="8"/>
  <c r="HB52" i="8"/>
  <c r="HA52" i="8"/>
  <c r="GZ52" i="8"/>
  <c r="GY52" i="8"/>
  <c r="GX52" i="8"/>
  <c r="GW52" i="8"/>
  <c r="GV52" i="8"/>
  <c r="GU52" i="8"/>
  <c r="GT52" i="8"/>
  <c r="GS52" i="8"/>
  <c r="GR52" i="8"/>
  <c r="GQ52" i="8"/>
  <c r="GP52" i="8"/>
  <c r="GO52" i="8"/>
  <c r="GN52" i="8"/>
  <c r="GM52" i="8"/>
  <c r="GL52" i="8"/>
  <c r="GK52" i="8"/>
  <c r="GJ52" i="8"/>
  <c r="GI52" i="8"/>
  <c r="GH52" i="8"/>
  <c r="GG52" i="8"/>
  <c r="GF52" i="8"/>
  <c r="GD52" i="8"/>
  <c r="GC52" i="8"/>
  <c r="GB52" i="8"/>
  <c r="GA52" i="8"/>
  <c r="FZ52" i="8"/>
  <c r="FY52" i="8"/>
  <c r="FX52" i="8"/>
  <c r="FW52" i="8"/>
  <c r="FV52" i="8"/>
  <c r="FU52" i="8"/>
  <c r="FT52" i="8"/>
  <c r="FS52" i="8"/>
  <c r="FR52" i="8"/>
  <c r="FQ52" i="8"/>
  <c r="FP52" i="8"/>
  <c r="FO52" i="8"/>
  <c r="FN52" i="8"/>
  <c r="FM52" i="8"/>
  <c r="FL52" i="8"/>
  <c r="FK52" i="8"/>
  <c r="FJ52" i="8"/>
  <c r="FI52" i="8"/>
  <c r="FH52" i="8"/>
  <c r="FG52" i="8"/>
  <c r="FF52" i="8"/>
  <c r="FE52" i="8"/>
  <c r="FD52" i="8"/>
  <c r="FC52" i="8"/>
  <c r="FB52" i="8"/>
  <c r="FA52" i="8"/>
  <c r="EZ52" i="8"/>
  <c r="EY52" i="8"/>
  <c r="EX52" i="8"/>
  <c r="EW52" i="8"/>
  <c r="EV52" i="8"/>
  <c r="EU52" i="8"/>
  <c r="ET52" i="8"/>
  <c r="ES52" i="8"/>
  <c r="EQ52" i="8"/>
  <c r="EP52" i="8"/>
  <c r="EO52" i="8"/>
  <c r="EN52" i="8"/>
  <c r="EM52" i="8"/>
  <c r="EL52" i="8"/>
  <c r="EC52" i="8"/>
  <c r="EB52" i="8"/>
  <c r="EA52" i="8"/>
  <c r="DZ52" i="8"/>
  <c r="DY52" i="8"/>
  <c r="DX52" i="8"/>
  <c r="DE52" i="8"/>
  <c r="DD52" i="8"/>
  <c r="CU52" i="8"/>
  <c r="CT52" i="8"/>
  <c r="CS52" i="8"/>
  <c r="CR52" i="8"/>
  <c r="CQ52" i="8"/>
  <c r="CP52" i="8"/>
  <c r="CO52" i="8"/>
  <c r="CN52" i="8"/>
  <c r="CM52" i="8"/>
  <c r="CL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O52" i="8"/>
  <c r="N52" i="8"/>
  <c r="M52" i="8"/>
  <c r="L52" i="8"/>
  <c r="J52" i="8"/>
  <c r="I52" i="8"/>
  <c r="H52" i="8"/>
  <c r="G52" i="8"/>
  <c r="NK51" i="8"/>
  <c r="NJ51" i="8"/>
  <c r="KQ51" i="8"/>
  <c r="KP51" i="8"/>
  <c r="KO51" i="8"/>
  <c r="KN51" i="8"/>
  <c r="KM51" i="8"/>
  <c r="KL51" i="8"/>
  <c r="KK51" i="8"/>
  <c r="KJ51" i="8"/>
  <c r="KI51" i="8"/>
  <c r="KH51" i="8"/>
  <c r="KG51" i="8"/>
  <c r="KF51" i="8"/>
  <c r="KE51" i="8"/>
  <c r="KD51" i="8"/>
  <c r="KC51" i="8"/>
  <c r="KB51" i="8"/>
  <c r="KA51" i="8"/>
  <c r="JZ51" i="8"/>
  <c r="JY51" i="8"/>
  <c r="JX51" i="8"/>
  <c r="JW51" i="8"/>
  <c r="JV51" i="8"/>
  <c r="JU51" i="8"/>
  <c r="JT51" i="8"/>
  <c r="JS51" i="8"/>
  <c r="JR51" i="8"/>
  <c r="JQ51" i="8"/>
  <c r="JP51" i="8"/>
  <c r="JO51" i="8"/>
  <c r="JN51" i="8"/>
  <c r="JM51" i="8"/>
  <c r="JL51" i="8"/>
  <c r="JK51" i="8"/>
  <c r="JJ51" i="8"/>
  <c r="JI51" i="8"/>
  <c r="JH51" i="8"/>
  <c r="JG51" i="8"/>
  <c r="JF51" i="8"/>
  <c r="JE51" i="8"/>
  <c r="JD51" i="8"/>
  <c r="JC51" i="8"/>
  <c r="JB51" i="8"/>
  <c r="JA51" i="8"/>
  <c r="IZ51" i="8"/>
  <c r="IY51" i="8"/>
  <c r="IX51" i="8"/>
  <c r="IW51" i="8"/>
  <c r="IV51" i="8"/>
  <c r="IU51" i="8"/>
  <c r="IT51" i="8"/>
  <c r="IS51" i="8"/>
  <c r="IR51" i="8"/>
  <c r="IQ51" i="8"/>
  <c r="IP51" i="8"/>
  <c r="IO51" i="8"/>
  <c r="IN51" i="8"/>
  <c r="IM51" i="8"/>
  <c r="IL51" i="8"/>
  <c r="IK51" i="8"/>
  <c r="IJ51" i="8"/>
  <c r="II51" i="8"/>
  <c r="IH51" i="8"/>
  <c r="IG51" i="8"/>
  <c r="IF51" i="8"/>
  <c r="IE51" i="8"/>
  <c r="ID51" i="8"/>
  <c r="IC51" i="8"/>
  <c r="IB51" i="8"/>
  <c r="IA51" i="8"/>
  <c r="HZ51" i="8"/>
  <c r="HY51" i="8"/>
  <c r="HX51" i="8"/>
  <c r="HW51" i="8"/>
  <c r="HV51" i="8"/>
  <c r="HU51" i="8"/>
  <c r="HT51" i="8"/>
  <c r="HS51" i="8"/>
  <c r="HR51" i="8"/>
  <c r="HQ51" i="8"/>
  <c r="HP51" i="8"/>
  <c r="HO51" i="8"/>
  <c r="HN51" i="8"/>
  <c r="HM51" i="8"/>
  <c r="HL51" i="8"/>
  <c r="HK51" i="8"/>
  <c r="HJ51" i="8"/>
  <c r="HI51" i="8"/>
  <c r="HH51" i="8"/>
  <c r="HG51" i="8"/>
  <c r="HF51" i="8"/>
  <c r="HE51" i="8"/>
  <c r="HD51" i="8"/>
  <c r="HC51" i="8"/>
  <c r="HB51" i="8"/>
  <c r="HA51" i="8"/>
  <c r="GZ51" i="8"/>
  <c r="GY51" i="8"/>
  <c r="GX51" i="8"/>
  <c r="GW51" i="8"/>
  <c r="GV51" i="8"/>
  <c r="GU51" i="8"/>
  <c r="GT51" i="8"/>
  <c r="GS51" i="8"/>
  <c r="GR51" i="8"/>
  <c r="GQ51" i="8"/>
  <c r="GP51" i="8"/>
  <c r="GO51" i="8"/>
  <c r="GN51" i="8"/>
  <c r="GM51" i="8"/>
  <c r="GL51" i="8"/>
  <c r="GK51" i="8"/>
  <c r="GJ51" i="8"/>
  <c r="GI51" i="8"/>
  <c r="GH51" i="8"/>
  <c r="GG51" i="8"/>
  <c r="GF51" i="8"/>
  <c r="GD51" i="8"/>
  <c r="GC51" i="8"/>
  <c r="GB51" i="8"/>
  <c r="GA51" i="8"/>
  <c r="FZ51" i="8"/>
  <c r="FY51" i="8"/>
  <c r="FX51" i="8"/>
  <c r="FW51" i="8"/>
  <c r="FV51" i="8"/>
  <c r="FU51" i="8"/>
  <c r="FT51" i="8"/>
  <c r="FS51" i="8"/>
  <c r="FR51" i="8"/>
  <c r="FQ51" i="8"/>
  <c r="FP51" i="8"/>
  <c r="FO51" i="8"/>
  <c r="FN51" i="8"/>
  <c r="FM51" i="8"/>
  <c r="FL51" i="8"/>
  <c r="FK51" i="8"/>
  <c r="FJ51" i="8"/>
  <c r="FI51" i="8"/>
  <c r="FH51" i="8"/>
  <c r="FG51" i="8"/>
  <c r="FF51" i="8"/>
  <c r="FE51" i="8"/>
  <c r="FD51" i="8"/>
  <c r="FC51" i="8"/>
  <c r="FB51" i="8"/>
  <c r="FA51" i="8"/>
  <c r="EZ51" i="8"/>
  <c r="EY51" i="8"/>
  <c r="EX51" i="8"/>
  <c r="EW51" i="8"/>
  <c r="EV51" i="8"/>
  <c r="EU51" i="8"/>
  <c r="ET51" i="8"/>
  <c r="ES51" i="8"/>
  <c r="EQ51" i="8"/>
  <c r="EP51" i="8"/>
  <c r="EO51" i="8"/>
  <c r="EN51" i="8"/>
  <c r="EM51" i="8"/>
  <c r="EL51" i="8"/>
  <c r="EC51" i="8"/>
  <c r="EB51" i="8"/>
  <c r="EA51" i="8"/>
  <c r="DZ51" i="8"/>
  <c r="DY51" i="8"/>
  <c r="DX51" i="8"/>
  <c r="DE51" i="8"/>
  <c r="DD51" i="8"/>
  <c r="CU51" i="8"/>
  <c r="CT51" i="8"/>
  <c r="CS51" i="8"/>
  <c r="CR51" i="8"/>
  <c r="CQ51" i="8"/>
  <c r="CP51" i="8"/>
  <c r="CO51" i="8"/>
  <c r="CN51" i="8"/>
  <c r="CM51" i="8"/>
  <c r="CL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O51" i="8"/>
  <c r="N51" i="8"/>
  <c r="M51" i="8"/>
  <c r="L51" i="8"/>
  <c r="J51" i="8"/>
  <c r="I51" i="8"/>
  <c r="H51" i="8"/>
  <c r="G51" i="8"/>
  <c r="NK50" i="8"/>
  <c r="NJ50" i="8"/>
  <c r="KQ50" i="8"/>
  <c r="KP50" i="8"/>
  <c r="KO50" i="8"/>
  <c r="KN50" i="8"/>
  <c r="KM50" i="8"/>
  <c r="KL50" i="8"/>
  <c r="KK50" i="8"/>
  <c r="KJ50" i="8"/>
  <c r="KI50" i="8"/>
  <c r="KH50" i="8"/>
  <c r="KG50" i="8"/>
  <c r="KF50" i="8"/>
  <c r="KE50" i="8"/>
  <c r="KD50" i="8"/>
  <c r="KC50" i="8"/>
  <c r="KB50" i="8"/>
  <c r="KA50" i="8"/>
  <c r="JZ50" i="8"/>
  <c r="JY50" i="8"/>
  <c r="JX50" i="8"/>
  <c r="JW50" i="8"/>
  <c r="JV50" i="8"/>
  <c r="JU50" i="8"/>
  <c r="JT50" i="8"/>
  <c r="JS50" i="8"/>
  <c r="JR50" i="8"/>
  <c r="JQ50" i="8"/>
  <c r="JP50" i="8"/>
  <c r="JO50" i="8"/>
  <c r="JN50" i="8"/>
  <c r="JM50" i="8"/>
  <c r="JL50" i="8"/>
  <c r="JK50" i="8"/>
  <c r="JJ50" i="8"/>
  <c r="JI50" i="8"/>
  <c r="JH50" i="8"/>
  <c r="JG50" i="8"/>
  <c r="JF50" i="8"/>
  <c r="JE50" i="8"/>
  <c r="JD50" i="8"/>
  <c r="JC50" i="8"/>
  <c r="JB50" i="8"/>
  <c r="JA50" i="8"/>
  <c r="IZ50" i="8"/>
  <c r="IY50" i="8"/>
  <c r="IX50" i="8"/>
  <c r="IW50" i="8"/>
  <c r="IV50" i="8"/>
  <c r="IU50" i="8"/>
  <c r="IT50" i="8"/>
  <c r="IS50" i="8"/>
  <c r="IR50" i="8"/>
  <c r="IQ50" i="8"/>
  <c r="IP50" i="8"/>
  <c r="IO50" i="8"/>
  <c r="IN50" i="8"/>
  <c r="IM50" i="8"/>
  <c r="IL50" i="8"/>
  <c r="IK50" i="8"/>
  <c r="IJ50" i="8"/>
  <c r="II50" i="8"/>
  <c r="IH50" i="8"/>
  <c r="IG50" i="8"/>
  <c r="IF50" i="8"/>
  <c r="IE50" i="8"/>
  <c r="ID50" i="8"/>
  <c r="IC50" i="8"/>
  <c r="IB50" i="8"/>
  <c r="IA50" i="8"/>
  <c r="HZ50" i="8"/>
  <c r="HY50" i="8"/>
  <c r="HX50" i="8"/>
  <c r="HW50" i="8"/>
  <c r="HV50" i="8"/>
  <c r="HU50" i="8"/>
  <c r="HT50" i="8"/>
  <c r="HS50" i="8"/>
  <c r="HR50" i="8"/>
  <c r="HQ50" i="8"/>
  <c r="HP50" i="8"/>
  <c r="HO50" i="8"/>
  <c r="HN50" i="8"/>
  <c r="HM50" i="8"/>
  <c r="HL50" i="8"/>
  <c r="HK50" i="8"/>
  <c r="HJ50" i="8"/>
  <c r="HI50" i="8"/>
  <c r="HH50" i="8"/>
  <c r="HG50" i="8"/>
  <c r="HF50" i="8"/>
  <c r="HE50" i="8"/>
  <c r="HD50" i="8"/>
  <c r="HC50" i="8"/>
  <c r="HB50" i="8"/>
  <c r="HA50" i="8"/>
  <c r="GZ50" i="8"/>
  <c r="GY50" i="8"/>
  <c r="GX50" i="8"/>
  <c r="GW50" i="8"/>
  <c r="GV50" i="8"/>
  <c r="GU50" i="8"/>
  <c r="GT50" i="8"/>
  <c r="GS50" i="8"/>
  <c r="GR50" i="8"/>
  <c r="GQ50" i="8"/>
  <c r="GP50" i="8"/>
  <c r="GO50" i="8"/>
  <c r="GN50" i="8"/>
  <c r="GM50" i="8"/>
  <c r="GL50" i="8"/>
  <c r="GK50" i="8"/>
  <c r="GJ50" i="8"/>
  <c r="GI50" i="8"/>
  <c r="GH50" i="8"/>
  <c r="GG50" i="8"/>
  <c r="GF50" i="8"/>
  <c r="GD50" i="8"/>
  <c r="GC50" i="8"/>
  <c r="GB50" i="8"/>
  <c r="GA50" i="8"/>
  <c r="FZ50" i="8"/>
  <c r="FY50" i="8"/>
  <c r="FX50" i="8"/>
  <c r="FW50" i="8"/>
  <c r="FV50" i="8"/>
  <c r="FU50" i="8"/>
  <c r="FT50" i="8"/>
  <c r="FS50" i="8"/>
  <c r="FR50" i="8"/>
  <c r="FQ50" i="8"/>
  <c r="FP50" i="8"/>
  <c r="FO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B50" i="8"/>
  <c r="FA50" i="8"/>
  <c r="EZ50" i="8"/>
  <c r="EY50" i="8"/>
  <c r="EX50" i="8"/>
  <c r="EW50" i="8"/>
  <c r="EV50" i="8"/>
  <c r="EU50" i="8"/>
  <c r="ET50" i="8"/>
  <c r="ES50" i="8"/>
  <c r="EQ50" i="8"/>
  <c r="EP50" i="8"/>
  <c r="EO50" i="8"/>
  <c r="EN50" i="8"/>
  <c r="EM50" i="8"/>
  <c r="EL50" i="8"/>
  <c r="EC50" i="8"/>
  <c r="EB50" i="8"/>
  <c r="EA50" i="8"/>
  <c r="DZ50" i="8"/>
  <c r="DY50" i="8"/>
  <c r="DX50" i="8"/>
  <c r="DE50" i="8"/>
  <c r="DD50" i="8"/>
  <c r="CU50" i="8"/>
  <c r="CT50" i="8"/>
  <c r="CS50" i="8"/>
  <c r="CR50" i="8"/>
  <c r="CQ50" i="8"/>
  <c r="CP50" i="8"/>
  <c r="CO50" i="8"/>
  <c r="CN50" i="8"/>
  <c r="CM50" i="8"/>
  <c r="CL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O50" i="8"/>
  <c r="N50" i="8"/>
  <c r="M50" i="8"/>
  <c r="L50" i="8"/>
  <c r="J50" i="8"/>
  <c r="I50" i="8"/>
  <c r="H50" i="8"/>
  <c r="G50" i="8"/>
  <c r="NK49" i="8"/>
  <c r="NJ49" i="8"/>
  <c r="KQ49" i="8"/>
  <c r="KP49" i="8"/>
  <c r="KO49" i="8"/>
  <c r="KN49" i="8"/>
  <c r="KM49" i="8"/>
  <c r="KL49" i="8"/>
  <c r="KK49" i="8"/>
  <c r="KJ49" i="8"/>
  <c r="KI49" i="8"/>
  <c r="KH49" i="8"/>
  <c r="KG49" i="8"/>
  <c r="KF49" i="8"/>
  <c r="KE49" i="8"/>
  <c r="KD49" i="8"/>
  <c r="KC49" i="8"/>
  <c r="KB49" i="8"/>
  <c r="KA49" i="8"/>
  <c r="JZ49" i="8"/>
  <c r="JY49" i="8"/>
  <c r="JX49" i="8"/>
  <c r="JW49" i="8"/>
  <c r="JV49" i="8"/>
  <c r="JU49" i="8"/>
  <c r="JT49" i="8"/>
  <c r="JS49" i="8"/>
  <c r="JR49" i="8"/>
  <c r="JQ49" i="8"/>
  <c r="JP49" i="8"/>
  <c r="JO49" i="8"/>
  <c r="JN49" i="8"/>
  <c r="JM49" i="8"/>
  <c r="JL49" i="8"/>
  <c r="JK49" i="8"/>
  <c r="JJ49" i="8"/>
  <c r="JI49" i="8"/>
  <c r="JH49" i="8"/>
  <c r="JG49" i="8"/>
  <c r="JF49" i="8"/>
  <c r="JE49" i="8"/>
  <c r="JD49" i="8"/>
  <c r="JC49" i="8"/>
  <c r="JB49" i="8"/>
  <c r="JA49" i="8"/>
  <c r="IZ49" i="8"/>
  <c r="IY49" i="8"/>
  <c r="IX49" i="8"/>
  <c r="IW49" i="8"/>
  <c r="IV49" i="8"/>
  <c r="IU49" i="8"/>
  <c r="IT49" i="8"/>
  <c r="IS49" i="8"/>
  <c r="IR49" i="8"/>
  <c r="IQ49" i="8"/>
  <c r="IP49" i="8"/>
  <c r="IO49" i="8"/>
  <c r="IN49" i="8"/>
  <c r="IM49" i="8"/>
  <c r="IL49" i="8"/>
  <c r="IK49" i="8"/>
  <c r="IJ49" i="8"/>
  <c r="II49" i="8"/>
  <c r="IH49" i="8"/>
  <c r="IG49" i="8"/>
  <c r="IF49" i="8"/>
  <c r="IE49" i="8"/>
  <c r="ID49" i="8"/>
  <c r="IC49" i="8"/>
  <c r="IB49" i="8"/>
  <c r="IA49" i="8"/>
  <c r="HZ49" i="8"/>
  <c r="HY49" i="8"/>
  <c r="HX49" i="8"/>
  <c r="HW49" i="8"/>
  <c r="HV49" i="8"/>
  <c r="HU49" i="8"/>
  <c r="HT49" i="8"/>
  <c r="HS49" i="8"/>
  <c r="HR49" i="8"/>
  <c r="HQ49" i="8"/>
  <c r="HP49" i="8"/>
  <c r="HO49" i="8"/>
  <c r="HN49" i="8"/>
  <c r="HM49" i="8"/>
  <c r="HL49" i="8"/>
  <c r="HK49" i="8"/>
  <c r="HJ49" i="8"/>
  <c r="HI49" i="8"/>
  <c r="HH49" i="8"/>
  <c r="HG49" i="8"/>
  <c r="HF49" i="8"/>
  <c r="HE49" i="8"/>
  <c r="HD49" i="8"/>
  <c r="HC49" i="8"/>
  <c r="HB49" i="8"/>
  <c r="HA49" i="8"/>
  <c r="GZ49" i="8"/>
  <c r="GY49" i="8"/>
  <c r="GX49" i="8"/>
  <c r="GW49" i="8"/>
  <c r="GV49" i="8"/>
  <c r="GU49" i="8"/>
  <c r="GT49" i="8"/>
  <c r="GS49" i="8"/>
  <c r="GR49" i="8"/>
  <c r="GQ49" i="8"/>
  <c r="GP49" i="8"/>
  <c r="GO49" i="8"/>
  <c r="GN49" i="8"/>
  <c r="GM49" i="8"/>
  <c r="GL49" i="8"/>
  <c r="GK49" i="8"/>
  <c r="GJ49" i="8"/>
  <c r="GI49" i="8"/>
  <c r="GH49" i="8"/>
  <c r="GG49" i="8"/>
  <c r="GF49" i="8"/>
  <c r="GD49" i="8"/>
  <c r="GC49" i="8"/>
  <c r="GB49" i="8"/>
  <c r="GA49" i="8"/>
  <c r="FZ49" i="8"/>
  <c r="FY49" i="8"/>
  <c r="FX49" i="8"/>
  <c r="FW49" i="8"/>
  <c r="FV49" i="8"/>
  <c r="FU49" i="8"/>
  <c r="FT49" i="8"/>
  <c r="FS49" i="8"/>
  <c r="FR49" i="8"/>
  <c r="FQ49" i="8"/>
  <c r="FP49" i="8"/>
  <c r="FO49" i="8"/>
  <c r="FN49" i="8"/>
  <c r="FM49" i="8"/>
  <c r="FL49" i="8"/>
  <c r="FK49" i="8"/>
  <c r="FJ49" i="8"/>
  <c r="FI49" i="8"/>
  <c r="FH49" i="8"/>
  <c r="FG49" i="8"/>
  <c r="FF49" i="8"/>
  <c r="FE49" i="8"/>
  <c r="FD49" i="8"/>
  <c r="FC49" i="8"/>
  <c r="FB49" i="8"/>
  <c r="FA49" i="8"/>
  <c r="EZ49" i="8"/>
  <c r="EY49" i="8"/>
  <c r="EX49" i="8"/>
  <c r="EW49" i="8"/>
  <c r="EV49" i="8"/>
  <c r="EU49" i="8"/>
  <c r="ET49" i="8"/>
  <c r="ES49" i="8"/>
  <c r="EQ49" i="8"/>
  <c r="EP49" i="8"/>
  <c r="EO49" i="8"/>
  <c r="EN49" i="8"/>
  <c r="EM49" i="8"/>
  <c r="EL49" i="8"/>
  <c r="EC49" i="8"/>
  <c r="EB49" i="8"/>
  <c r="EA49" i="8"/>
  <c r="DZ49" i="8"/>
  <c r="DY49" i="8"/>
  <c r="DX49" i="8"/>
  <c r="DE49" i="8"/>
  <c r="DD49" i="8"/>
  <c r="CU49" i="8"/>
  <c r="CT49" i="8"/>
  <c r="CS49" i="8"/>
  <c r="CR49" i="8"/>
  <c r="CQ49" i="8"/>
  <c r="CP49" i="8"/>
  <c r="CO49" i="8"/>
  <c r="CN49" i="8"/>
  <c r="CM49" i="8"/>
  <c r="CL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O49" i="8"/>
  <c r="N49" i="8"/>
  <c r="M49" i="8"/>
  <c r="L49" i="8"/>
  <c r="J49" i="8"/>
  <c r="I49" i="8"/>
  <c r="H49" i="8"/>
  <c r="G49" i="8"/>
  <c r="NK48" i="8"/>
  <c r="NJ48" i="8"/>
  <c r="KQ48" i="8"/>
  <c r="KP48" i="8"/>
  <c r="KO48" i="8"/>
  <c r="KN48" i="8"/>
  <c r="KM48" i="8"/>
  <c r="KL48" i="8"/>
  <c r="KK48" i="8"/>
  <c r="KJ48" i="8"/>
  <c r="KI48" i="8"/>
  <c r="KH48" i="8"/>
  <c r="KG48" i="8"/>
  <c r="KF48" i="8"/>
  <c r="KE48" i="8"/>
  <c r="KD48" i="8"/>
  <c r="KC48" i="8"/>
  <c r="KB48" i="8"/>
  <c r="KA48" i="8"/>
  <c r="JZ48" i="8"/>
  <c r="JY48" i="8"/>
  <c r="JX48" i="8"/>
  <c r="JW48" i="8"/>
  <c r="JV48" i="8"/>
  <c r="JU48" i="8"/>
  <c r="JT48" i="8"/>
  <c r="JS48" i="8"/>
  <c r="JR48" i="8"/>
  <c r="JQ48" i="8"/>
  <c r="JP48" i="8"/>
  <c r="JO48" i="8"/>
  <c r="JN48" i="8"/>
  <c r="JM48" i="8"/>
  <c r="JL48" i="8"/>
  <c r="JK48" i="8"/>
  <c r="JJ48" i="8"/>
  <c r="JI48" i="8"/>
  <c r="JH48" i="8"/>
  <c r="JG48" i="8"/>
  <c r="JF48" i="8"/>
  <c r="JE48" i="8"/>
  <c r="JD48" i="8"/>
  <c r="JC48" i="8"/>
  <c r="JB48" i="8"/>
  <c r="JA48" i="8"/>
  <c r="IZ48" i="8"/>
  <c r="IY48" i="8"/>
  <c r="IX48" i="8"/>
  <c r="IW48" i="8"/>
  <c r="IV48" i="8"/>
  <c r="IU48" i="8"/>
  <c r="IT48" i="8"/>
  <c r="IS48" i="8"/>
  <c r="IR48" i="8"/>
  <c r="IQ48" i="8"/>
  <c r="IP48" i="8"/>
  <c r="IO48" i="8"/>
  <c r="IN48" i="8"/>
  <c r="IM48" i="8"/>
  <c r="IL48" i="8"/>
  <c r="IK48" i="8"/>
  <c r="IJ48" i="8"/>
  <c r="II48" i="8"/>
  <c r="IH48" i="8"/>
  <c r="IG48" i="8"/>
  <c r="IF48" i="8"/>
  <c r="IE48" i="8"/>
  <c r="ID48" i="8"/>
  <c r="IC48" i="8"/>
  <c r="IB48" i="8"/>
  <c r="IA48" i="8"/>
  <c r="HZ48" i="8"/>
  <c r="HY48" i="8"/>
  <c r="HX48" i="8"/>
  <c r="HW48" i="8"/>
  <c r="HV48" i="8"/>
  <c r="HU48" i="8"/>
  <c r="HT48" i="8"/>
  <c r="HS48" i="8"/>
  <c r="HR48" i="8"/>
  <c r="HQ48" i="8"/>
  <c r="HP48" i="8"/>
  <c r="HO48" i="8"/>
  <c r="HN48" i="8"/>
  <c r="HM48" i="8"/>
  <c r="HL48" i="8"/>
  <c r="HK48" i="8"/>
  <c r="HJ48" i="8"/>
  <c r="HI48" i="8"/>
  <c r="HH48" i="8"/>
  <c r="HG48" i="8"/>
  <c r="HF48" i="8"/>
  <c r="HE48" i="8"/>
  <c r="HD48" i="8"/>
  <c r="HC48" i="8"/>
  <c r="HB48" i="8"/>
  <c r="HA48" i="8"/>
  <c r="GZ48" i="8"/>
  <c r="GY48" i="8"/>
  <c r="GX48" i="8"/>
  <c r="GW48" i="8"/>
  <c r="GV48" i="8"/>
  <c r="GU48" i="8"/>
  <c r="GT48" i="8"/>
  <c r="GS48" i="8"/>
  <c r="GR48" i="8"/>
  <c r="GQ48" i="8"/>
  <c r="GP48" i="8"/>
  <c r="GO48" i="8"/>
  <c r="GN48" i="8"/>
  <c r="GM48" i="8"/>
  <c r="GL48" i="8"/>
  <c r="GK48" i="8"/>
  <c r="GJ48" i="8"/>
  <c r="GI48" i="8"/>
  <c r="GH48" i="8"/>
  <c r="GG48" i="8"/>
  <c r="GF48" i="8"/>
  <c r="GD48" i="8"/>
  <c r="GC48" i="8"/>
  <c r="GB48" i="8"/>
  <c r="GA48" i="8"/>
  <c r="FZ48" i="8"/>
  <c r="FY48" i="8"/>
  <c r="FX48" i="8"/>
  <c r="FW48" i="8"/>
  <c r="FV48" i="8"/>
  <c r="FU48" i="8"/>
  <c r="FT48" i="8"/>
  <c r="FS48" i="8"/>
  <c r="FR48" i="8"/>
  <c r="FQ48" i="8"/>
  <c r="FP48" i="8"/>
  <c r="FO48" i="8"/>
  <c r="FN48" i="8"/>
  <c r="FM48" i="8"/>
  <c r="FL48" i="8"/>
  <c r="FK48" i="8"/>
  <c r="FJ48" i="8"/>
  <c r="FI48" i="8"/>
  <c r="FH48" i="8"/>
  <c r="FG48" i="8"/>
  <c r="FF48" i="8"/>
  <c r="FE48" i="8"/>
  <c r="FD48" i="8"/>
  <c r="FC48" i="8"/>
  <c r="FB48" i="8"/>
  <c r="FA48" i="8"/>
  <c r="EZ48" i="8"/>
  <c r="EY48" i="8"/>
  <c r="EX48" i="8"/>
  <c r="EW48" i="8"/>
  <c r="EV48" i="8"/>
  <c r="EU48" i="8"/>
  <c r="ET48" i="8"/>
  <c r="ES48" i="8"/>
  <c r="EQ48" i="8"/>
  <c r="EP48" i="8"/>
  <c r="EO48" i="8"/>
  <c r="EN48" i="8"/>
  <c r="EM48" i="8"/>
  <c r="EL48" i="8"/>
  <c r="EC48" i="8"/>
  <c r="EB48" i="8"/>
  <c r="EA48" i="8"/>
  <c r="DZ48" i="8"/>
  <c r="DY48" i="8"/>
  <c r="DX48" i="8"/>
  <c r="DE48" i="8"/>
  <c r="DD48" i="8"/>
  <c r="CU48" i="8"/>
  <c r="CT48" i="8"/>
  <c r="CS48" i="8"/>
  <c r="CR48" i="8"/>
  <c r="CQ48" i="8"/>
  <c r="CP48" i="8"/>
  <c r="CO48" i="8"/>
  <c r="CN48" i="8"/>
  <c r="CM48" i="8"/>
  <c r="CL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O48" i="8"/>
  <c r="N48" i="8"/>
  <c r="M48" i="8"/>
  <c r="L48" i="8"/>
  <c r="J48" i="8"/>
  <c r="I48" i="8"/>
  <c r="H48" i="8"/>
  <c r="G48" i="8"/>
  <c r="NK47" i="8"/>
  <c r="NJ47" i="8"/>
  <c r="KQ47" i="8"/>
  <c r="KP47" i="8"/>
  <c r="KO47" i="8"/>
  <c r="KN47" i="8"/>
  <c r="KM47" i="8"/>
  <c r="KL47" i="8"/>
  <c r="KK47" i="8"/>
  <c r="KJ47" i="8"/>
  <c r="KI47" i="8"/>
  <c r="KH47" i="8"/>
  <c r="KG47" i="8"/>
  <c r="KF47" i="8"/>
  <c r="KE47" i="8"/>
  <c r="KD47" i="8"/>
  <c r="KC47" i="8"/>
  <c r="KB47" i="8"/>
  <c r="KA47" i="8"/>
  <c r="JZ47" i="8"/>
  <c r="JY47" i="8"/>
  <c r="JX47" i="8"/>
  <c r="JW47" i="8"/>
  <c r="JV47" i="8"/>
  <c r="JU47" i="8"/>
  <c r="JT47" i="8"/>
  <c r="JS47" i="8"/>
  <c r="JR47" i="8"/>
  <c r="JQ47" i="8"/>
  <c r="JP47" i="8"/>
  <c r="JO47" i="8"/>
  <c r="JN47" i="8"/>
  <c r="JM47" i="8"/>
  <c r="JL47" i="8"/>
  <c r="JK47" i="8"/>
  <c r="JJ47" i="8"/>
  <c r="JI47" i="8"/>
  <c r="JH47" i="8"/>
  <c r="JG47" i="8"/>
  <c r="JF47" i="8"/>
  <c r="JE47" i="8"/>
  <c r="JD47" i="8"/>
  <c r="JC47" i="8"/>
  <c r="JB47" i="8"/>
  <c r="JA47" i="8"/>
  <c r="IZ47" i="8"/>
  <c r="IY47" i="8"/>
  <c r="IX47" i="8"/>
  <c r="IW47" i="8"/>
  <c r="IV47" i="8"/>
  <c r="IU47" i="8"/>
  <c r="IT47" i="8"/>
  <c r="IS47" i="8"/>
  <c r="IR47" i="8"/>
  <c r="IQ47" i="8"/>
  <c r="IP47" i="8"/>
  <c r="IO47" i="8"/>
  <c r="IN47" i="8"/>
  <c r="IM47" i="8"/>
  <c r="IL47" i="8"/>
  <c r="IK47" i="8"/>
  <c r="IJ47" i="8"/>
  <c r="II47" i="8"/>
  <c r="IH47" i="8"/>
  <c r="IG47" i="8"/>
  <c r="IF47" i="8"/>
  <c r="IE47" i="8"/>
  <c r="ID47" i="8"/>
  <c r="IC47" i="8"/>
  <c r="IB47" i="8"/>
  <c r="IA47" i="8"/>
  <c r="HZ47" i="8"/>
  <c r="HY47" i="8"/>
  <c r="HX47" i="8"/>
  <c r="HW47" i="8"/>
  <c r="HV47" i="8"/>
  <c r="HU47" i="8"/>
  <c r="HT47" i="8"/>
  <c r="HS47" i="8"/>
  <c r="HR47" i="8"/>
  <c r="HQ47" i="8"/>
  <c r="HP47" i="8"/>
  <c r="HO47" i="8"/>
  <c r="HN47" i="8"/>
  <c r="HM47" i="8"/>
  <c r="HL47" i="8"/>
  <c r="HK47" i="8"/>
  <c r="HJ47" i="8"/>
  <c r="HI47" i="8"/>
  <c r="HH47" i="8"/>
  <c r="HG47" i="8"/>
  <c r="HF47" i="8"/>
  <c r="HE47" i="8"/>
  <c r="HD47" i="8"/>
  <c r="HC47" i="8"/>
  <c r="HB47" i="8"/>
  <c r="HA47" i="8"/>
  <c r="GZ47" i="8"/>
  <c r="GY47" i="8"/>
  <c r="GX47" i="8"/>
  <c r="GW47" i="8"/>
  <c r="GV47" i="8"/>
  <c r="GU47" i="8"/>
  <c r="GT47" i="8"/>
  <c r="GS47" i="8"/>
  <c r="GR47" i="8"/>
  <c r="GQ47" i="8"/>
  <c r="GP47" i="8"/>
  <c r="GO47" i="8"/>
  <c r="GN47" i="8"/>
  <c r="GM47" i="8"/>
  <c r="GL47" i="8"/>
  <c r="GK47" i="8"/>
  <c r="GJ47" i="8"/>
  <c r="GI47" i="8"/>
  <c r="GH47" i="8"/>
  <c r="GG47" i="8"/>
  <c r="GF47" i="8"/>
  <c r="GD47" i="8"/>
  <c r="GC47" i="8"/>
  <c r="GB47" i="8"/>
  <c r="GA47" i="8"/>
  <c r="FZ47" i="8"/>
  <c r="FY47" i="8"/>
  <c r="FX47" i="8"/>
  <c r="FW47" i="8"/>
  <c r="FV47" i="8"/>
  <c r="FU47" i="8"/>
  <c r="FT47" i="8"/>
  <c r="FS47" i="8"/>
  <c r="FR47" i="8"/>
  <c r="FQ47" i="8"/>
  <c r="FP47" i="8"/>
  <c r="FO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B47" i="8"/>
  <c r="FA47" i="8"/>
  <c r="EZ47" i="8"/>
  <c r="EY47" i="8"/>
  <c r="EX47" i="8"/>
  <c r="EW47" i="8"/>
  <c r="EV47" i="8"/>
  <c r="EU47" i="8"/>
  <c r="ET47" i="8"/>
  <c r="ES47" i="8"/>
  <c r="EQ47" i="8"/>
  <c r="EP47" i="8"/>
  <c r="EO47" i="8"/>
  <c r="EN47" i="8"/>
  <c r="EM47" i="8"/>
  <c r="EL47" i="8"/>
  <c r="EC47" i="8"/>
  <c r="EB47" i="8"/>
  <c r="EA47" i="8"/>
  <c r="DZ47" i="8"/>
  <c r="DY47" i="8"/>
  <c r="DX47" i="8"/>
  <c r="DE47" i="8"/>
  <c r="DD47" i="8"/>
  <c r="CU47" i="8"/>
  <c r="CT47" i="8"/>
  <c r="CS47" i="8"/>
  <c r="CR47" i="8"/>
  <c r="CQ47" i="8"/>
  <c r="CP47" i="8"/>
  <c r="CO47" i="8"/>
  <c r="CN47" i="8"/>
  <c r="CM47" i="8"/>
  <c r="CL47" i="8"/>
  <c r="CI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O47" i="8"/>
  <c r="N47" i="8"/>
  <c r="M47" i="8"/>
  <c r="L47" i="8"/>
  <c r="J47" i="8"/>
  <c r="I47" i="8"/>
  <c r="H47" i="8"/>
  <c r="G47" i="8"/>
  <c r="NK46" i="8"/>
  <c r="NJ46" i="8"/>
  <c r="KQ46" i="8"/>
  <c r="KP46" i="8"/>
  <c r="KO46" i="8"/>
  <c r="KN46" i="8"/>
  <c r="KM46" i="8"/>
  <c r="KL46" i="8"/>
  <c r="KK46" i="8"/>
  <c r="KJ46" i="8"/>
  <c r="KI46" i="8"/>
  <c r="KH46" i="8"/>
  <c r="KG46" i="8"/>
  <c r="KF46" i="8"/>
  <c r="KE46" i="8"/>
  <c r="KD46" i="8"/>
  <c r="KC46" i="8"/>
  <c r="KB46" i="8"/>
  <c r="KA46" i="8"/>
  <c r="JZ46" i="8"/>
  <c r="JY46" i="8"/>
  <c r="JX46" i="8"/>
  <c r="JW46" i="8"/>
  <c r="JV46" i="8"/>
  <c r="JU46" i="8"/>
  <c r="JT46" i="8"/>
  <c r="JS46" i="8"/>
  <c r="JR46" i="8"/>
  <c r="JQ46" i="8"/>
  <c r="JP46" i="8"/>
  <c r="JO46" i="8"/>
  <c r="JN46" i="8"/>
  <c r="JM46" i="8"/>
  <c r="JL46" i="8"/>
  <c r="JK46" i="8"/>
  <c r="JJ46" i="8"/>
  <c r="JI46" i="8"/>
  <c r="JH46" i="8"/>
  <c r="JG46" i="8"/>
  <c r="JF46" i="8"/>
  <c r="JE46" i="8"/>
  <c r="JD46" i="8"/>
  <c r="JC46" i="8"/>
  <c r="JB46" i="8"/>
  <c r="JA46" i="8"/>
  <c r="IZ46" i="8"/>
  <c r="IY46" i="8"/>
  <c r="IX46" i="8"/>
  <c r="IW46" i="8"/>
  <c r="IV46" i="8"/>
  <c r="IU46" i="8"/>
  <c r="IT46" i="8"/>
  <c r="IS46" i="8"/>
  <c r="IR46" i="8"/>
  <c r="IQ46" i="8"/>
  <c r="IP46" i="8"/>
  <c r="IO46" i="8"/>
  <c r="IN46" i="8"/>
  <c r="IM46" i="8"/>
  <c r="IL46" i="8"/>
  <c r="IK46" i="8"/>
  <c r="IJ46" i="8"/>
  <c r="II46" i="8"/>
  <c r="IH46" i="8"/>
  <c r="IG46" i="8"/>
  <c r="IF46" i="8"/>
  <c r="IE46" i="8"/>
  <c r="ID46" i="8"/>
  <c r="IC46" i="8"/>
  <c r="IB46" i="8"/>
  <c r="IA46" i="8"/>
  <c r="HZ46" i="8"/>
  <c r="HY46" i="8"/>
  <c r="HX46" i="8"/>
  <c r="HW46" i="8"/>
  <c r="HV46" i="8"/>
  <c r="HU46" i="8"/>
  <c r="HT46" i="8"/>
  <c r="HS46" i="8"/>
  <c r="HR46" i="8"/>
  <c r="HQ46" i="8"/>
  <c r="HP46" i="8"/>
  <c r="HO46" i="8"/>
  <c r="HN46" i="8"/>
  <c r="HM46" i="8"/>
  <c r="HL46" i="8"/>
  <c r="HK46" i="8"/>
  <c r="HJ46" i="8"/>
  <c r="HI46" i="8"/>
  <c r="HH46" i="8"/>
  <c r="HG46" i="8"/>
  <c r="HF46" i="8"/>
  <c r="HE46" i="8"/>
  <c r="HD46" i="8"/>
  <c r="HC46" i="8"/>
  <c r="HB46" i="8"/>
  <c r="HA46" i="8"/>
  <c r="GZ46" i="8"/>
  <c r="GY46" i="8"/>
  <c r="GX46" i="8"/>
  <c r="GW46" i="8"/>
  <c r="GV46" i="8"/>
  <c r="GU46" i="8"/>
  <c r="GT46" i="8"/>
  <c r="GS46" i="8"/>
  <c r="GR46" i="8"/>
  <c r="GQ46" i="8"/>
  <c r="GP46" i="8"/>
  <c r="GO46" i="8"/>
  <c r="GN46" i="8"/>
  <c r="GM46" i="8"/>
  <c r="GL46" i="8"/>
  <c r="GK46" i="8"/>
  <c r="GJ46" i="8"/>
  <c r="GI46" i="8"/>
  <c r="GH46" i="8"/>
  <c r="GG46" i="8"/>
  <c r="GF46" i="8"/>
  <c r="GD46" i="8"/>
  <c r="GC46" i="8"/>
  <c r="GB46" i="8"/>
  <c r="GA46" i="8"/>
  <c r="FZ46" i="8"/>
  <c r="FY46" i="8"/>
  <c r="FX46" i="8"/>
  <c r="FW46" i="8"/>
  <c r="FV46" i="8"/>
  <c r="FU46" i="8"/>
  <c r="FT46" i="8"/>
  <c r="FS46" i="8"/>
  <c r="FR46" i="8"/>
  <c r="FQ46" i="8"/>
  <c r="FP46" i="8"/>
  <c r="FO46" i="8"/>
  <c r="FN46" i="8"/>
  <c r="FM46" i="8"/>
  <c r="FL46" i="8"/>
  <c r="FK46" i="8"/>
  <c r="FJ46" i="8"/>
  <c r="FI46" i="8"/>
  <c r="FH46" i="8"/>
  <c r="FG46" i="8"/>
  <c r="FF46" i="8"/>
  <c r="FE46" i="8"/>
  <c r="FD46" i="8"/>
  <c r="FC46" i="8"/>
  <c r="FB46" i="8"/>
  <c r="FA46" i="8"/>
  <c r="EZ46" i="8"/>
  <c r="EY46" i="8"/>
  <c r="EX46" i="8"/>
  <c r="EW46" i="8"/>
  <c r="EV46" i="8"/>
  <c r="EU46" i="8"/>
  <c r="ET46" i="8"/>
  <c r="ES46" i="8"/>
  <c r="EQ46" i="8"/>
  <c r="EP46" i="8"/>
  <c r="EO46" i="8"/>
  <c r="EN46" i="8"/>
  <c r="EM46" i="8"/>
  <c r="EL46" i="8"/>
  <c r="EC46" i="8"/>
  <c r="EB46" i="8"/>
  <c r="EA46" i="8"/>
  <c r="DZ46" i="8"/>
  <c r="DY46" i="8"/>
  <c r="DX46" i="8"/>
  <c r="DE46" i="8"/>
  <c r="DD46" i="8"/>
  <c r="CU46" i="8"/>
  <c r="CT46" i="8"/>
  <c r="CS46" i="8"/>
  <c r="CR46" i="8"/>
  <c r="CQ46" i="8"/>
  <c r="CP46" i="8"/>
  <c r="CO46" i="8"/>
  <c r="CN46" i="8"/>
  <c r="CM46" i="8"/>
  <c r="CL46" i="8"/>
  <c r="CI46" i="8"/>
  <c r="CH46" i="8"/>
  <c r="CG46" i="8"/>
  <c r="CF46" i="8"/>
  <c r="CE46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O46" i="8"/>
  <c r="N46" i="8"/>
  <c r="M46" i="8"/>
  <c r="L46" i="8"/>
  <c r="J46" i="8"/>
  <c r="I46" i="8"/>
  <c r="H46" i="8"/>
  <c r="G46" i="8"/>
  <c r="NK45" i="8"/>
  <c r="NJ45" i="8"/>
  <c r="KQ45" i="8"/>
  <c r="KP45" i="8"/>
  <c r="KO45" i="8"/>
  <c r="KN45" i="8"/>
  <c r="KM45" i="8"/>
  <c r="KL45" i="8"/>
  <c r="KK45" i="8"/>
  <c r="KJ45" i="8"/>
  <c r="KI45" i="8"/>
  <c r="KH45" i="8"/>
  <c r="KG45" i="8"/>
  <c r="KF45" i="8"/>
  <c r="KE45" i="8"/>
  <c r="KD45" i="8"/>
  <c r="KC45" i="8"/>
  <c r="KB45" i="8"/>
  <c r="KA45" i="8"/>
  <c r="JZ45" i="8"/>
  <c r="JY45" i="8"/>
  <c r="JX45" i="8"/>
  <c r="JW45" i="8"/>
  <c r="JV45" i="8"/>
  <c r="JU45" i="8"/>
  <c r="JT45" i="8"/>
  <c r="JS45" i="8"/>
  <c r="JR45" i="8"/>
  <c r="JQ45" i="8"/>
  <c r="JP45" i="8"/>
  <c r="JO45" i="8"/>
  <c r="JN45" i="8"/>
  <c r="JM45" i="8"/>
  <c r="JL45" i="8"/>
  <c r="JK45" i="8"/>
  <c r="JJ45" i="8"/>
  <c r="JI45" i="8"/>
  <c r="JH45" i="8"/>
  <c r="JG45" i="8"/>
  <c r="JF45" i="8"/>
  <c r="JE45" i="8"/>
  <c r="JD45" i="8"/>
  <c r="JC45" i="8"/>
  <c r="JB45" i="8"/>
  <c r="JA45" i="8"/>
  <c r="IZ45" i="8"/>
  <c r="IY45" i="8"/>
  <c r="IX45" i="8"/>
  <c r="IW45" i="8"/>
  <c r="IV45" i="8"/>
  <c r="IU45" i="8"/>
  <c r="IT45" i="8"/>
  <c r="IS45" i="8"/>
  <c r="IR45" i="8"/>
  <c r="IQ45" i="8"/>
  <c r="IP45" i="8"/>
  <c r="IO45" i="8"/>
  <c r="IN45" i="8"/>
  <c r="IM45" i="8"/>
  <c r="IL45" i="8"/>
  <c r="IK45" i="8"/>
  <c r="IJ45" i="8"/>
  <c r="II45" i="8"/>
  <c r="IH45" i="8"/>
  <c r="IG45" i="8"/>
  <c r="IF45" i="8"/>
  <c r="IE45" i="8"/>
  <c r="ID45" i="8"/>
  <c r="IC45" i="8"/>
  <c r="IB45" i="8"/>
  <c r="IA45" i="8"/>
  <c r="HZ45" i="8"/>
  <c r="HY45" i="8"/>
  <c r="HX45" i="8"/>
  <c r="HW45" i="8"/>
  <c r="HV45" i="8"/>
  <c r="HU45" i="8"/>
  <c r="HT45" i="8"/>
  <c r="HS45" i="8"/>
  <c r="HR45" i="8"/>
  <c r="HQ45" i="8"/>
  <c r="HP45" i="8"/>
  <c r="HO45" i="8"/>
  <c r="HN45" i="8"/>
  <c r="HM45" i="8"/>
  <c r="HL45" i="8"/>
  <c r="HK45" i="8"/>
  <c r="HJ45" i="8"/>
  <c r="HI45" i="8"/>
  <c r="HH45" i="8"/>
  <c r="HG45" i="8"/>
  <c r="HF45" i="8"/>
  <c r="HE45" i="8"/>
  <c r="HD45" i="8"/>
  <c r="HC45" i="8"/>
  <c r="HB45" i="8"/>
  <c r="HA45" i="8"/>
  <c r="GZ45" i="8"/>
  <c r="GY45" i="8"/>
  <c r="GX45" i="8"/>
  <c r="GW45" i="8"/>
  <c r="GV45" i="8"/>
  <c r="GU45" i="8"/>
  <c r="GT45" i="8"/>
  <c r="GS45" i="8"/>
  <c r="GR45" i="8"/>
  <c r="GQ45" i="8"/>
  <c r="GP45" i="8"/>
  <c r="GO45" i="8"/>
  <c r="GN45" i="8"/>
  <c r="GM45" i="8"/>
  <c r="GL45" i="8"/>
  <c r="GK45" i="8"/>
  <c r="GJ45" i="8"/>
  <c r="GI45" i="8"/>
  <c r="GH45" i="8"/>
  <c r="GG45" i="8"/>
  <c r="GF45" i="8"/>
  <c r="GD45" i="8"/>
  <c r="GC45" i="8"/>
  <c r="GB45" i="8"/>
  <c r="GA45" i="8"/>
  <c r="FZ45" i="8"/>
  <c r="FY45" i="8"/>
  <c r="FX45" i="8"/>
  <c r="FW45" i="8"/>
  <c r="FV45" i="8"/>
  <c r="FU45" i="8"/>
  <c r="FT45" i="8"/>
  <c r="FS45" i="8"/>
  <c r="FR45" i="8"/>
  <c r="FQ45" i="8"/>
  <c r="FP45" i="8"/>
  <c r="FO45" i="8"/>
  <c r="FN45" i="8"/>
  <c r="FM45" i="8"/>
  <c r="FL45" i="8"/>
  <c r="FK45" i="8"/>
  <c r="FJ45" i="8"/>
  <c r="FI45" i="8"/>
  <c r="FH45" i="8"/>
  <c r="FG45" i="8"/>
  <c r="FF45" i="8"/>
  <c r="FE45" i="8"/>
  <c r="FD45" i="8"/>
  <c r="FC45" i="8"/>
  <c r="FB45" i="8"/>
  <c r="FA45" i="8"/>
  <c r="EZ45" i="8"/>
  <c r="EY45" i="8"/>
  <c r="EX45" i="8"/>
  <c r="EW45" i="8"/>
  <c r="EV45" i="8"/>
  <c r="EU45" i="8"/>
  <c r="ET45" i="8"/>
  <c r="ES45" i="8"/>
  <c r="EQ45" i="8"/>
  <c r="EP45" i="8"/>
  <c r="EO45" i="8"/>
  <c r="EN45" i="8"/>
  <c r="EM45" i="8"/>
  <c r="EL45" i="8"/>
  <c r="EC45" i="8"/>
  <c r="EB45" i="8"/>
  <c r="EA45" i="8"/>
  <c r="DZ45" i="8"/>
  <c r="DY45" i="8"/>
  <c r="DX45" i="8"/>
  <c r="DE45" i="8"/>
  <c r="DD45" i="8"/>
  <c r="CU45" i="8"/>
  <c r="CT45" i="8"/>
  <c r="CS45" i="8"/>
  <c r="CR45" i="8"/>
  <c r="CQ45" i="8"/>
  <c r="CP45" i="8"/>
  <c r="CO45" i="8"/>
  <c r="CN45" i="8"/>
  <c r="CM45" i="8"/>
  <c r="CL45" i="8"/>
  <c r="CI45" i="8"/>
  <c r="CH45" i="8"/>
  <c r="CG45" i="8"/>
  <c r="CF45" i="8"/>
  <c r="CE45" i="8"/>
  <c r="CD45" i="8"/>
  <c r="CC45" i="8"/>
  <c r="CB45" i="8"/>
  <c r="CA45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AX45" i="8"/>
  <c r="AW45" i="8"/>
  <c r="AU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O45" i="8"/>
  <c r="N45" i="8"/>
  <c r="M45" i="8"/>
  <c r="L45" i="8"/>
  <c r="J45" i="8"/>
  <c r="I45" i="8"/>
  <c r="H45" i="8"/>
  <c r="G45" i="8"/>
  <c r="NK44" i="8"/>
  <c r="NJ44" i="8"/>
  <c r="KQ44" i="8"/>
  <c r="KP44" i="8"/>
  <c r="KO44" i="8"/>
  <c r="KN44" i="8"/>
  <c r="KM44" i="8"/>
  <c r="KL44" i="8"/>
  <c r="KK44" i="8"/>
  <c r="KJ44" i="8"/>
  <c r="KI44" i="8"/>
  <c r="KH44" i="8"/>
  <c r="KG44" i="8"/>
  <c r="KF44" i="8"/>
  <c r="KE44" i="8"/>
  <c r="KD44" i="8"/>
  <c r="KC44" i="8"/>
  <c r="KB44" i="8"/>
  <c r="KA44" i="8"/>
  <c r="JZ44" i="8"/>
  <c r="JY44" i="8"/>
  <c r="JX44" i="8"/>
  <c r="JW44" i="8"/>
  <c r="JV44" i="8"/>
  <c r="JU44" i="8"/>
  <c r="JT44" i="8"/>
  <c r="JS44" i="8"/>
  <c r="JR44" i="8"/>
  <c r="JQ44" i="8"/>
  <c r="JP44" i="8"/>
  <c r="JO44" i="8"/>
  <c r="JN44" i="8"/>
  <c r="JM44" i="8"/>
  <c r="JL44" i="8"/>
  <c r="JK44" i="8"/>
  <c r="JJ44" i="8"/>
  <c r="JI44" i="8"/>
  <c r="JH44" i="8"/>
  <c r="JG44" i="8"/>
  <c r="JF44" i="8"/>
  <c r="JE44" i="8"/>
  <c r="JD44" i="8"/>
  <c r="JC44" i="8"/>
  <c r="JB44" i="8"/>
  <c r="JA44" i="8"/>
  <c r="IZ44" i="8"/>
  <c r="IY44" i="8"/>
  <c r="IX44" i="8"/>
  <c r="IW44" i="8"/>
  <c r="IV44" i="8"/>
  <c r="IU44" i="8"/>
  <c r="IT44" i="8"/>
  <c r="IS44" i="8"/>
  <c r="IR44" i="8"/>
  <c r="IQ44" i="8"/>
  <c r="IP44" i="8"/>
  <c r="IO44" i="8"/>
  <c r="IN44" i="8"/>
  <c r="IM44" i="8"/>
  <c r="IL44" i="8"/>
  <c r="IK44" i="8"/>
  <c r="IJ44" i="8"/>
  <c r="II44" i="8"/>
  <c r="IH44" i="8"/>
  <c r="IG44" i="8"/>
  <c r="IF44" i="8"/>
  <c r="IE44" i="8"/>
  <c r="ID44" i="8"/>
  <c r="IC44" i="8"/>
  <c r="IB44" i="8"/>
  <c r="IA44" i="8"/>
  <c r="HZ44" i="8"/>
  <c r="HY44" i="8"/>
  <c r="HX44" i="8"/>
  <c r="HW44" i="8"/>
  <c r="HV44" i="8"/>
  <c r="HU44" i="8"/>
  <c r="HT44" i="8"/>
  <c r="HS44" i="8"/>
  <c r="HR44" i="8"/>
  <c r="HQ44" i="8"/>
  <c r="HP44" i="8"/>
  <c r="HO44" i="8"/>
  <c r="HN44" i="8"/>
  <c r="HM44" i="8"/>
  <c r="HL44" i="8"/>
  <c r="HK44" i="8"/>
  <c r="HJ44" i="8"/>
  <c r="HI44" i="8"/>
  <c r="HH44" i="8"/>
  <c r="HG44" i="8"/>
  <c r="HF44" i="8"/>
  <c r="HE44" i="8"/>
  <c r="HD44" i="8"/>
  <c r="HC44" i="8"/>
  <c r="HB44" i="8"/>
  <c r="HA44" i="8"/>
  <c r="GZ44" i="8"/>
  <c r="GY44" i="8"/>
  <c r="GX44" i="8"/>
  <c r="GW44" i="8"/>
  <c r="GV44" i="8"/>
  <c r="GU44" i="8"/>
  <c r="GT44" i="8"/>
  <c r="GS44" i="8"/>
  <c r="GR44" i="8"/>
  <c r="GQ44" i="8"/>
  <c r="GP44" i="8"/>
  <c r="GO44" i="8"/>
  <c r="GN44" i="8"/>
  <c r="GM44" i="8"/>
  <c r="GL44" i="8"/>
  <c r="GK44" i="8"/>
  <c r="GJ44" i="8"/>
  <c r="GI44" i="8"/>
  <c r="GH44" i="8"/>
  <c r="GG44" i="8"/>
  <c r="GF44" i="8"/>
  <c r="GD44" i="8"/>
  <c r="GC44" i="8"/>
  <c r="GB44" i="8"/>
  <c r="GA44" i="8"/>
  <c r="FZ44" i="8"/>
  <c r="FY44" i="8"/>
  <c r="FX44" i="8"/>
  <c r="FW44" i="8"/>
  <c r="FV44" i="8"/>
  <c r="FU44" i="8"/>
  <c r="FT44" i="8"/>
  <c r="FS44" i="8"/>
  <c r="FR44" i="8"/>
  <c r="FQ44" i="8"/>
  <c r="FP44" i="8"/>
  <c r="FO44" i="8"/>
  <c r="FN44" i="8"/>
  <c r="FM44" i="8"/>
  <c r="FL44" i="8"/>
  <c r="FK44" i="8"/>
  <c r="FJ44" i="8"/>
  <c r="FI44" i="8"/>
  <c r="FH44" i="8"/>
  <c r="FG44" i="8"/>
  <c r="FF44" i="8"/>
  <c r="FE44" i="8"/>
  <c r="FD44" i="8"/>
  <c r="FC44" i="8"/>
  <c r="FB44" i="8"/>
  <c r="FA44" i="8"/>
  <c r="EZ44" i="8"/>
  <c r="EY44" i="8"/>
  <c r="EX44" i="8"/>
  <c r="EW44" i="8"/>
  <c r="EV44" i="8"/>
  <c r="EU44" i="8"/>
  <c r="ET44" i="8"/>
  <c r="ES44" i="8"/>
  <c r="EQ44" i="8"/>
  <c r="EP44" i="8"/>
  <c r="EO44" i="8"/>
  <c r="EN44" i="8"/>
  <c r="EM44" i="8"/>
  <c r="EL44" i="8"/>
  <c r="EC44" i="8"/>
  <c r="EB44" i="8"/>
  <c r="EA44" i="8"/>
  <c r="DZ44" i="8"/>
  <c r="DY44" i="8"/>
  <c r="DX44" i="8"/>
  <c r="DE44" i="8"/>
  <c r="DD44" i="8"/>
  <c r="CU44" i="8"/>
  <c r="CT44" i="8"/>
  <c r="CS44" i="8"/>
  <c r="CR44" i="8"/>
  <c r="CQ44" i="8"/>
  <c r="CP44" i="8"/>
  <c r="CO44" i="8"/>
  <c r="CN44" i="8"/>
  <c r="CM44" i="8"/>
  <c r="CL44" i="8"/>
  <c r="CI44" i="8"/>
  <c r="CH44" i="8"/>
  <c r="CG44" i="8"/>
  <c r="CF44" i="8"/>
  <c r="CE44" i="8"/>
  <c r="CD44" i="8"/>
  <c r="CC44" i="8"/>
  <c r="CB44" i="8"/>
  <c r="CA44" i="8"/>
  <c r="BZ44" i="8"/>
  <c r="BY44" i="8"/>
  <c r="BX44" i="8"/>
  <c r="BW44" i="8"/>
  <c r="BV44" i="8"/>
  <c r="BU44" i="8"/>
  <c r="BT44" i="8"/>
  <c r="BS44" i="8"/>
  <c r="BR44" i="8"/>
  <c r="BQ44" i="8"/>
  <c r="BP44" i="8"/>
  <c r="BO44" i="8"/>
  <c r="BN44" i="8"/>
  <c r="BM44" i="8"/>
  <c r="BL44" i="8"/>
  <c r="BK44" i="8"/>
  <c r="BJ44" i="8"/>
  <c r="BI44" i="8"/>
  <c r="BH44" i="8"/>
  <c r="BG44" i="8"/>
  <c r="BF44" i="8"/>
  <c r="BE44" i="8"/>
  <c r="BD44" i="8"/>
  <c r="BC44" i="8"/>
  <c r="BB44" i="8"/>
  <c r="BA44" i="8"/>
  <c r="AZ44" i="8"/>
  <c r="AY44" i="8"/>
  <c r="AX44" i="8"/>
  <c r="AW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O44" i="8"/>
  <c r="N44" i="8"/>
  <c r="M44" i="8"/>
  <c r="L44" i="8"/>
  <c r="J44" i="8"/>
  <c r="I44" i="8"/>
  <c r="H44" i="8"/>
  <c r="G44" i="8"/>
  <c r="NK43" i="8"/>
  <c r="NJ43" i="8"/>
  <c r="KQ43" i="8"/>
  <c r="KP43" i="8"/>
  <c r="KO43" i="8"/>
  <c r="KN43" i="8"/>
  <c r="KM43" i="8"/>
  <c r="KL43" i="8"/>
  <c r="KK43" i="8"/>
  <c r="KJ43" i="8"/>
  <c r="KI43" i="8"/>
  <c r="KH43" i="8"/>
  <c r="KG43" i="8"/>
  <c r="KF43" i="8"/>
  <c r="KE43" i="8"/>
  <c r="KD43" i="8"/>
  <c r="KC43" i="8"/>
  <c r="KB43" i="8"/>
  <c r="KA43" i="8"/>
  <c r="JZ43" i="8"/>
  <c r="JY43" i="8"/>
  <c r="JX43" i="8"/>
  <c r="JW43" i="8"/>
  <c r="JV43" i="8"/>
  <c r="JU43" i="8"/>
  <c r="JT43" i="8"/>
  <c r="JS43" i="8"/>
  <c r="JR43" i="8"/>
  <c r="JQ43" i="8"/>
  <c r="JP43" i="8"/>
  <c r="JO43" i="8"/>
  <c r="JN43" i="8"/>
  <c r="JM43" i="8"/>
  <c r="JL43" i="8"/>
  <c r="JK43" i="8"/>
  <c r="JJ43" i="8"/>
  <c r="JI43" i="8"/>
  <c r="JH43" i="8"/>
  <c r="JG43" i="8"/>
  <c r="JF43" i="8"/>
  <c r="JE43" i="8"/>
  <c r="JD43" i="8"/>
  <c r="JC43" i="8"/>
  <c r="JB43" i="8"/>
  <c r="JA43" i="8"/>
  <c r="IZ43" i="8"/>
  <c r="IY43" i="8"/>
  <c r="IX43" i="8"/>
  <c r="IW43" i="8"/>
  <c r="IV43" i="8"/>
  <c r="IU43" i="8"/>
  <c r="IT43" i="8"/>
  <c r="IS43" i="8"/>
  <c r="IR43" i="8"/>
  <c r="IQ43" i="8"/>
  <c r="IP43" i="8"/>
  <c r="IO43" i="8"/>
  <c r="IN43" i="8"/>
  <c r="IM43" i="8"/>
  <c r="IL43" i="8"/>
  <c r="IK43" i="8"/>
  <c r="IJ43" i="8"/>
  <c r="II43" i="8"/>
  <c r="IH43" i="8"/>
  <c r="IG43" i="8"/>
  <c r="IF43" i="8"/>
  <c r="IE43" i="8"/>
  <c r="ID43" i="8"/>
  <c r="IC43" i="8"/>
  <c r="IB43" i="8"/>
  <c r="IA43" i="8"/>
  <c r="HZ43" i="8"/>
  <c r="HY43" i="8"/>
  <c r="HX43" i="8"/>
  <c r="HW43" i="8"/>
  <c r="HV43" i="8"/>
  <c r="HU43" i="8"/>
  <c r="HT43" i="8"/>
  <c r="HS43" i="8"/>
  <c r="HR43" i="8"/>
  <c r="HQ43" i="8"/>
  <c r="HP43" i="8"/>
  <c r="HO43" i="8"/>
  <c r="HN43" i="8"/>
  <c r="HM43" i="8"/>
  <c r="HL43" i="8"/>
  <c r="HK43" i="8"/>
  <c r="HJ43" i="8"/>
  <c r="HI43" i="8"/>
  <c r="HH43" i="8"/>
  <c r="HG43" i="8"/>
  <c r="HF43" i="8"/>
  <c r="HE43" i="8"/>
  <c r="HD43" i="8"/>
  <c r="HC43" i="8"/>
  <c r="HB43" i="8"/>
  <c r="HA43" i="8"/>
  <c r="GZ43" i="8"/>
  <c r="GY43" i="8"/>
  <c r="GX43" i="8"/>
  <c r="GW43" i="8"/>
  <c r="GV43" i="8"/>
  <c r="GU43" i="8"/>
  <c r="GT43" i="8"/>
  <c r="GS43" i="8"/>
  <c r="GR43" i="8"/>
  <c r="GQ43" i="8"/>
  <c r="GP43" i="8"/>
  <c r="GO43" i="8"/>
  <c r="GN43" i="8"/>
  <c r="GM43" i="8"/>
  <c r="GL43" i="8"/>
  <c r="GK43" i="8"/>
  <c r="GJ43" i="8"/>
  <c r="GI43" i="8"/>
  <c r="GH43" i="8"/>
  <c r="GG43" i="8"/>
  <c r="GF43" i="8"/>
  <c r="GD43" i="8"/>
  <c r="GC43" i="8"/>
  <c r="GB43" i="8"/>
  <c r="GA43" i="8"/>
  <c r="FZ43" i="8"/>
  <c r="FY43" i="8"/>
  <c r="FX43" i="8"/>
  <c r="FW43" i="8"/>
  <c r="FV43" i="8"/>
  <c r="FU43" i="8"/>
  <c r="FT43" i="8"/>
  <c r="FS43" i="8"/>
  <c r="FR43" i="8"/>
  <c r="FQ43" i="8"/>
  <c r="FP43" i="8"/>
  <c r="FO43" i="8"/>
  <c r="FN43" i="8"/>
  <c r="FM43" i="8"/>
  <c r="FL43" i="8"/>
  <c r="FK43" i="8"/>
  <c r="FJ43" i="8"/>
  <c r="FI43" i="8"/>
  <c r="FH43" i="8"/>
  <c r="FG43" i="8"/>
  <c r="FF43" i="8"/>
  <c r="FE43" i="8"/>
  <c r="FD43" i="8"/>
  <c r="FC43" i="8"/>
  <c r="FB43" i="8"/>
  <c r="FA43" i="8"/>
  <c r="EZ43" i="8"/>
  <c r="EY43" i="8"/>
  <c r="EX43" i="8"/>
  <c r="EW43" i="8"/>
  <c r="EV43" i="8"/>
  <c r="EU43" i="8"/>
  <c r="ET43" i="8"/>
  <c r="ES43" i="8"/>
  <c r="EQ43" i="8"/>
  <c r="EP43" i="8"/>
  <c r="EO43" i="8"/>
  <c r="EN43" i="8"/>
  <c r="EM43" i="8"/>
  <c r="EL43" i="8"/>
  <c r="EC43" i="8"/>
  <c r="EB43" i="8"/>
  <c r="EA43" i="8"/>
  <c r="DZ43" i="8"/>
  <c r="DY43" i="8"/>
  <c r="DX43" i="8"/>
  <c r="DE43" i="8"/>
  <c r="DD43" i="8"/>
  <c r="CU43" i="8"/>
  <c r="CT43" i="8"/>
  <c r="CS43" i="8"/>
  <c r="CR43" i="8"/>
  <c r="CQ43" i="8"/>
  <c r="CP43" i="8"/>
  <c r="CO43" i="8"/>
  <c r="CN43" i="8"/>
  <c r="CM43" i="8"/>
  <c r="CL43" i="8"/>
  <c r="CI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O43" i="8"/>
  <c r="N43" i="8"/>
  <c r="M43" i="8"/>
  <c r="L43" i="8"/>
  <c r="J43" i="8"/>
  <c r="I43" i="8"/>
  <c r="H43" i="8"/>
  <c r="G43" i="8"/>
  <c r="NK42" i="8"/>
  <c r="NJ42" i="8"/>
  <c r="KQ42" i="8"/>
  <c r="KP42" i="8"/>
  <c r="KO42" i="8"/>
  <c r="KN42" i="8"/>
  <c r="KM42" i="8"/>
  <c r="KL42" i="8"/>
  <c r="KK42" i="8"/>
  <c r="KJ42" i="8"/>
  <c r="KI42" i="8"/>
  <c r="KH42" i="8"/>
  <c r="KG42" i="8"/>
  <c r="KF42" i="8"/>
  <c r="KE42" i="8"/>
  <c r="KD42" i="8"/>
  <c r="KC42" i="8"/>
  <c r="KB42" i="8"/>
  <c r="KA42" i="8"/>
  <c r="JZ42" i="8"/>
  <c r="JY42" i="8"/>
  <c r="JX42" i="8"/>
  <c r="JW42" i="8"/>
  <c r="JV42" i="8"/>
  <c r="JU42" i="8"/>
  <c r="JT42" i="8"/>
  <c r="JS42" i="8"/>
  <c r="JR42" i="8"/>
  <c r="JQ42" i="8"/>
  <c r="JP42" i="8"/>
  <c r="JO42" i="8"/>
  <c r="JN42" i="8"/>
  <c r="JM42" i="8"/>
  <c r="JL42" i="8"/>
  <c r="JK42" i="8"/>
  <c r="JJ42" i="8"/>
  <c r="JI42" i="8"/>
  <c r="JH42" i="8"/>
  <c r="JG42" i="8"/>
  <c r="JF42" i="8"/>
  <c r="JE42" i="8"/>
  <c r="JD42" i="8"/>
  <c r="JC42" i="8"/>
  <c r="JB42" i="8"/>
  <c r="JA42" i="8"/>
  <c r="IZ42" i="8"/>
  <c r="IY42" i="8"/>
  <c r="IX42" i="8"/>
  <c r="IW42" i="8"/>
  <c r="IV42" i="8"/>
  <c r="IU42" i="8"/>
  <c r="IT42" i="8"/>
  <c r="IS42" i="8"/>
  <c r="IR42" i="8"/>
  <c r="IQ42" i="8"/>
  <c r="IP42" i="8"/>
  <c r="IO42" i="8"/>
  <c r="IN42" i="8"/>
  <c r="IM42" i="8"/>
  <c r="IL42" i="8"/>
  <c r="IK42" i="8"/>
  <c r="IJ42" i="8"/>
  <c r="II42" i="8"/>
  <c r="IH42" i="8"/>
  <c r="IG42" i="8"/>
  <c r="IF42" i="8"/>
  <c r="IE42" i="8"/>
  <c r="ID42" i="8"/>
  <c r="IC42" i="8"/>
  <c r="IB42" i="8"/>
  <c r="IA42" i="8"/>
  <c r="HZ42" i="8"/>
  <c r="HY42" i="8"/>
  <c r="HX42" i="8"/>
  <c r="HW42" i="8"/>
  <c r="HV42" i="8"/>
  <c r="HU42" i="8"/>
  <c r="HT42" i="8"/>
  <c r="HS42" i="8"/>
  <c r="HR42" i="8"/>
  <c r="HQ42" i="8"/>
  <c r="HP42" i="8"/>
  <c r="HO42" i="8"/>
  <c r="HN42" i="8"/>
  <c r="HM42" i="8"/>
  <c r="HL42" i="8"/>
  <c r="HK42" i="8"/>
  <c r="HJ42" i="8"/>
  <c r="HI42" i="8"/>
  <c r="HH42" i="8"/>
  <c r="HG42" i="8"/>
  <c r="HF42" i="8"/>
  <c r="HE42" i="8"/>
  <c r="HD42" i="8"/>
  <c r="HC42" i="8"/>
  <c r="HB42" i="8"/>
  <c r="HA42" i="8"/>
  <c r="GZ42" i="8"/>
  <c r="GY42" i="8"/>
  <c r="GX42" i="8"/>
  <c r="GW42" i="8"/>
  <c r="GV42" i="8"/>
  <c r="GU42" i="8"/>
  <c r="GT42" i="8"/>
  <c r="GS42" i="8"/>
  <c r="GR42" i="8"/>
  <c r="GQ42" i="8"/>
  <c r="GP42" i="8"/>
  <c r="GO42" i="8"/>
  <c r="GN42" i="8"/>
  <c r="GM42" i="8"/>
  <c r="GL42" i="8"/>
  <c r="GK42" i="8"/>
  <c r="GJ42" i="8"/>
  <c r="GI42" i="8"/>
  <c r="GH42" i="8"/>
  <c r="GG42" i="8"/>
  <c r="GF42" i="8"/>
  <c r="GD42" i="8"/>
  <c r="GC42" i="8"/>
  <c r="GB42" i="8"/>
  <c r="GA42" i="8"/>
  <c r="FZ42" i="8"/>
  <c r="FY42" i="8"/>
  <c r="FX42" i="8"/>
  <c r="FW42" i="8"/>
  <c r="FV42" i="8"/>
  <c r="FU42" i="8"/>
  <c r="FT42" i="8"/>
  <c r="FS42" i="8"/>
  <c r="FR42" i="8"/>
  <c r="FQ42" i="8"/>
  <c r="FP42" i="8"/>
  <c r="FO42" i="8"/>
  <c r="FN42" i="8"/>
  <c r="FM42" i="8"/>
  <c r="FL42" i="8"/>
  <c r="FK42" i="8"/>
  <c r="FJ42" i="8"/>
  <c r="FI42" i="8"/>
  <c r="FH42" i="8"/>
  <c r="FG42" i="8"/>
  <c r="FF42" i="8"/>
  <c r="FE42" i="8"/>
  <c r="FD42" i="8"/>
  <c r="FC42" i="8"/>
  <c r="FB42" i="8"/>
  <c r="FA42" i="8"/>
  <c r="EZ42" i="8"/>
  <c r="EY42" i="8"/>
  <c r="EX42" i="8"/>
  <c r="EW42" i="8"/>
  <c r="EV42" i="8"/>
  <c r="EU42" i="8"/>
  <c r="ET42" i="8"/>
  <c r="ES42" i="8"/>
  <c r="EQ42" i="8"/>
  <c r="EP42" i="8"/>
  <c r="EO42" i="8"/>
  <c r="EN42" i="8"/>
  <c r="EM42" i="8"/>
  <c r="EL42" i="8"/>
  <c r="EC42" i="8"/>
  <c r="EB42" i="8"/>
  <c r="EA42" i="8"/>
  <c r="DZ42" i="8"/>
  <c r="DY42" i="8"/>
  <c r="DX42" i="8"/>
  <c r="DE42" i="8"/>
  <c r="DD42" i="8"/>
  <c r="CU42" i="8"/>
  <c r="CT42" i="8"/>
  <c r="CS42" i="8"/>
  <c r="CR42" i="8"/>
  <c r="CQ42" i="8"/>
  <c r="CP42" i="8"/>
  <c r="CO42" i="8"/>
  <c r="CN42" i="8"/>
  <c r="CM42" i="8"/>
  <c r="CL42" i="8"/>
  <c r="CI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O42" i="8"/>
  <c r="N42" i="8"/>
  <c r="M42" i="8"/>
  <c r="L42" i="8"/>
  <c r="J42" i="8"/>
  <c r="I42" i="8"/>
  <c r="H42" i="8"/>
  <c r="G42" i="8"/>
  <c r="NK41" i="8"/>
  <c r="NJ41" i="8"/>
  <c r="KQ41" i="8"/>
  <c r="KP41" i="8"/>
  <c r="KO41" i="8"/>
  <c r="KN41" i="8"/>
  <c r="KM41" i="8"/>
  <c r="KL41" i="8"/>
  <c r="KK41" i="8"/>
  <c r="KJ41" i="8"/>
  <c r="KI41" i="8"/>
  <c r="KH41" i="8"/>
  <c r="KG41" i="8"/>
  <c r="KF41" i="8"/>
  <c r="KE41" i="8"/>
  <c r="KD41" i="8"/>
  <c r="KC41" i="8"/>
  <c r="KB41" i="8"/>
  <c r="KA41" i="8"/>
  <c r="JZ41" i="8"/>
  <c r="JY41" i="8"/>
  <c r="JX41" i="8"/>
  <c r="JW41" i="8"/>
  <c r="JV41" i="8"/>
  <c r="JU41" i="8"/>
  <c r="JT41" i="8"/>
  <c r="JS41" i="8"/>
  <c r="JR41" i="8"/>
  <c r="JQ41" i="8"/>
  <c r="JP41" i="8"/>
  <c r="JO41" i="8"/>
  <c r="JN41" i="8"/>
  <c r="JM41" i="8"/>
  <c r="JL41" i="8"/>
  <c r="JK41" i="8"/>
  <c r="JJ41" i="8"/>
  <c r="JI41" i="8"/>
  <c r="JH41" i="8"/>
  <c r="JG41" i="8"/>
  <c r="JF41" i="8"/>
  <c r="JE41" i="8"/>
  <c r="JD41" i="8"/>
  <c r="JC41" i="8"/>
  <c r="JB41" i="8"/>
  <c r="JA41" i="8"/>
  <c r="IZ41" i="8"/>
  <c r="IY41" i="8"/>
  <c r="IX41" i="8"/>
  <c r="IW41" i="8"/>
  <c r="IV41" i="8"/>
  <c r="IU41" i="8"/>
  <c r="IT41" i="8"/>
  <c r="IS41" i="8"/>
  <c r="IR41" i="8"/>
  <c r="IQ41" i="8"/>
  <c r="IP41" i="8"/>
  <c r="IO41" i="8"/>
  <c r="IN41" i="8"/>
  <c r="IM41" i="8"/>
  <c r="IL41" i="8"/>
  <c r="IK41" i="8"/>
  <c r="IJ41" i="8"/>
  <c r="II41" i="8"/>
  <c r="IH41" i="8"/>
  <c r="IG41" i="8"/>
  <c r="IF41" i="8"/>
  <c r="IE41" i="8"/>
  <c r="ID41" i="8"/>
  <c r="IC41" i="8"/>
  <c r="IB41" i="8"/>
  <c r="IA41" i="8"/>
  <c r="HZ41" i="8"/>
  <c r="HY41" i="8"/>
  <c r="HX41" i="8"/>
  <c r="HW41" i="8"/>
  <c r="HV41" i="8"/>
  <c r="HU41" i="8"/>
  <c r="HT41" i="8"/>
  <c r="HS41" i="8"/>
  <c r="HR41" i="8"/>
  <c r="HQ41" i="8"/>
  <c r="HP41" i="8"/>
  <c r="HO41" i="8"/>
  <c r="HN41" i="8"/>
  <c r="HM41" i="8"/>
  <c r="HL41" i="8"/>
  <c r="HK41" i="8"/>
  <c r="HJ41" i="8"/>
  <c r="HI41" i="8"/>
  <c r="HH41" i="8"/>
  <c r="HG41" i="8"/>
  <c r="HF41" i="8"/>
  <c r="HE41" i="8"/>
  <c r="HD41" i="8"/>
  <c r="HC41" i="8"/>
  <c r="HB41" i="8"/>
  <c r="HA41" i="8"/>
  <c r="GZ41" i="8"/>
  <c r="GY41" i="8"/>
  <c r="GX41" i="8"/>
  <c r="GW41" i="8"/>
  <c r="GV41" i="8"/>
  <c r="GU41" i="8"/>
  <c r="GT41" i="8"/>
  <c r="GS41" i="8"/>
  <c r="GR41" i="8"/>
  <c r="GQ41" i="8"/>
  <c r="GP41" i="8"/>
  <c r="GO41" i="8"/>
  <c r="GN41" i="8"/>
  <c r="GM41" i="8"/>
  <c r="GL41" i="8"/>
  <c r="GK41" i="8"/>
  <c r="GJ41" i="8"/>
  <c r="GI41" i="8"/>
  <c r="GH41" i="8"/>
  <c r="GG41" i="8"/>
  <c r="GF41" i="8"/>
  <c r="GD41" i="8"/>
  <c r="GC41" i="8"/>
  <c r="GB41" i="8"/>
  <c r="GA41" i="8"/>
  <c r="FZ41" i="8"/>
  <c r="FY41" i="8"/>
  <c r="FX41" i="8"/>
  <c r="FW41" i="8"/>
  <c r="FV41" i="8"/>
  <c r="FU41" i="8"/>
  <c r="FT41" i="8"/>
  <c r="FS41" i="8"/>
  <c r="FR41" i="8"/>
  <c r="FQ41" i="8"/>
  <c r="FP41" i="8"/>
  <c r="FO41" i="8"/>
  <c r="FN41" i="8"/>
  <c r="FM41" i="8"/>
  <c r="FL41" i="8"/>
  <c r="FK41" i="8"/>
  <c r="FJ41" i="8"/>
  <c r="FI41" i="8"/>
  <c r="FH41" i="8"/>
  <c r="FG41" i="8"/>
  <c r="FF41" i="8"/>
  <c r="FE41" i="8"/>
  <c r="FD41" i="8"/>
  <c r="FC41" i="8"/>
  <c r="FB41" i="8"/>
  <c r="FA41" i="8"/>
  <c r="EZ41" i="8"/>
  <c r="EY41" i="8"/>
  <c r="EX41" i="8"/>
  <c r="EW41" i="8"/>
  <c r="EV41" i="8"/>
  <c r="EU41" i="8"/>
  <c r="ET41" i="8"/>
  <c r="ES41" i="8"/>
  <c r="EQ41" i="8"/>
  <c r="EP41" i="8"/>
  <c r="EO41" i="8"/>
  <c r="EN41" i="8"/>
  <c r="EM41" i="8"/>
  <c r="EL41" i="8"/>
  <c r="EC41" i="8"/>
  <c r="EB41" i="8"/>
  <c r="EA41" i="8"/>
  <c r="DZ41" i="8"/>
  <c r="DY41" i="8"/>
  <c r="DX41" i="8"/>
  <c r="DE41" i="8"/>
  <c r="DD41" i="8"/>
  <c r="CU41" i="8"/>
  <c r="CT41" i="8"/>
  <c r="CS41" i="8"/>
  <c r="CR41" i="8"/>
  <c r="CQ41" i="8"/>
  <c r="CP41" i="8"/>
  <c r="CO41" i="8"/>
  <c r="CN41" i="8"/>
  <c r="CM41" i="8"/>
  <c r="CL41" i="8"/>
  <c r="CI41" i="8"/>
  <c r="CH41" i="8"/>
  <c r="CG41" i="8"/>
  <c r="CF41" i="8"/>
  <c r="CE41" i="8"/>
  <c r="CD41" i="8"/>
  <c r="CC41" i="8"/>
  <c r="CB41" i="8"/>
  <c r="CA41" i="8"/>
  <c r="BZ41" i="8"/>
  <c r="BY41" i="8"/>
  <c r="BX41" i="8"/>
  <c r="BW41" i="8"/>
  <c r="BV41" i="8"/>
  <c r="BU41" i="8"/>
  <c r="BT41" i="8"/>
  <c r="BS41" i="8"/>
  <c r="BR41" i="8"/>
  <c r="BQ41" i="8"/>
  <c r="BP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BC41" i="8"/>
  <c r="BB41" i="8"/>
  <c r="BA41" i="8"/>
  <c r="AZ41" i="8"/>
  <c r="AY41" i="8"/>
  <c r="AX41" i="8"/>
  <c r="AW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O41" i="8"/>
  <c r="N41" i="8"/>
  <c r="M41" i="8"/>
  <c r="L41" i="8"/>
  <c r="J41" i="8"/>
  <c r="I41" i="8"/>
  <c r="H41" i="8"/>
  <c r="G41" i="8"/>
  <c r="NK40" i="8"/>
  <c r="NJ40" i="8"/>
  <c r="KQ40" i="8"/>
  <c r="KP40" i="8"/>
  <c r="KO40" i="8"/>
  <c r="KN40" i="8"/>
  <c r="KM40" i="8"/>
  <c r="KL40" i="8"/>
  <c r="KK40" i="8"/>
  <c r="KJ40" i="8"/>
  <c r="KI40" i="8"/>
  <c r="KH40" i="8"/>
  <c r="KG40" i="8"/>
  <c r="KF40" i="8"/>
  <c r="KE40" i="8"/>
  <c r="KD40" i="8"/>
  <c r="KC40" i="8"/>
  <c r="KB40" i="8"/>
  <c r="KA40" i="8"/>
  <c r="JZ40" i="8"/>
  <c r="JY40" i="8"/>
  <c r="JX40" i="8"/>
  <c r="JW40" i="8"/>
  <c r="JV40" i="8"/>
  <c r="JU40" i="8"/>
  <c r="JT40" i="8"/>
  <c r="JS40" i="8"/>
  <c r="JR40" i="8"/>
  <c r="JQ40" i="8"/>
  <c r="JP40" i="8"/>
  <c r="JO40" i="8"/>
  <c r="JN40" i="8"/>
  <c r="JM40" i="8"/>
  <c r="JL40" i="8"/>
  <c r="JK40" i="8"/>
  <c r="JJ40" i="8"/>
  <c r="JI40" i="8"/>
  <c r="JH40" i="8"/>
  <c r="JG40" i="8"/>
  <c r="JF40" i="8"/>
  <c r="JE40" i="8"/>
  <c r="JD40" i="8"/>
  <c r="JC40" i="8"/>
  <c r="JB40" i="8"/>
  <c r="JA40" i="8"/>
  <c r="IZ40" i="8"/>
  <c r="IY40" i="8"/>
  <c r="IX40" i="8"/>
  <c r="IW40" i="8"/>
  <c r="IV40" i="8"/>
  <c r="IU40" i="8"/>
  <c r="IT40" i="8"/>
  <c r="IS40" i="8"/>
  <c r="IR40" i="8"/>
  <c r="IQ40" i="8"/>
  <c r="IP40" i="8"/>
  <c r="IO40" i="8"/>
  <c r="IN40" i="8"/>
  <c r="IM40" i="8"/>
  <c r="IL40" i="8"/>
  <c r="IK40" i="8"/>
  <c r="IJ40" i="8"/>
  <c r="II40" i="8"/>
  <c r="IH40" i="8"/>
  <c r="IG40" i="8"/>
  <c r="IF40" i="8"/>
  <c r="IE40" i="8"/>
  <c r="ID40" i="8"/>
  <c r="IC40" i="8"/>
  <c r="IB40" i="8"/>
  <c r="IA40" i="8"/>
  <c r="HZ40" i="8"/>
  <c r="HY40" i="8"/>
  <c r="HX40" i="8"/>
  <c r="HW40" i="8"/>
  <c r="HV40" i="8"/>
  <c r="HU40" i="8"/>
  <c r="HT40" i="8"/>
  <c r="HS40" i="8"/>
  <c r="HR40" i="8"/>
  <c r="HQ40" i="8"/>
  <c r="HP40" i="8"/>
  <c r="HO40" i="8"/>
  <c r="HN40" i="8"/>
  <c r="HM40" i="8"/>
  <c r="HL40" i="8"/>
  <c r="HK40" i="8"/>
  <c r="HJ40" i="8"/>
  <c r="HI40" i="8"/>
  <c r="HH40" i="8"/>
  <c r="HG40" i="8"/>
  <c r="HF40" i="8"/>
  <c r="HE40" i="8"/>
  <c r="HD40" i="8"/>
  <c r="HC40" i="8"/>
  <c r="HB40" i="8"/>
  <c r="HA40" i="8"/>
  <c r="GZ40" i="8"/>
  <c r="GY40" i="8"/>
  <c r="GX40" i="8"/>
  <c r="GW40" i="8"/>
  <c r="GV40" i="8"/>
  <c r="GU40" i="8"/>
  <c r="GT40" i="8"/>
  <c r="GS40" i="8"/>
  <c r="GR40" i="8"/>
  <c r="GQ40" i="8"/>
  <c r="GP40" i="8"/>
  <c r="GO40" i="8"/>
  <c r="GN40" i="8"/>
  <c r="GM40" i="8"/>
  <c r="GL40" i="8"/>
  <c r="GK40" i="8"/>
  <c r="GJ40" i="8"/>
  <c r="GI40" i="8"/>
  <c r="GH40" i="8"/>
  <c r="GG40" i="8"/>
  <c r="GF40" i="8"/>
  <c r="GD40" i="8"/>
  <c r="GC40" i="8"/>
  <c r="GB40" i="8"/>
  <c r="GA40" i="8"/>
  <c r="FZ40" i="8"/>
  <c r="FY40" i="8"/>
  <c r="FX40" i="8"/>
  <c r="FW40" i="8"/>
  <c r="FV40" i="8"/>
  <c r="FU40" i="8"/>
  <c r="FT40" i="8"/>
  <c r="FS40" i="8"/>
  <c r="FR40" i="8"/>
  <c r="FQ40" i="8"/>
  <c r="FP40" i="8"/>
  <c r="FO40" i="8"/>
  <c r="FN40" i="8"/>
  <c r="FM40" i="8"/>
  <c r="FL40" i="8"/>
  <c r="FK40" i="8"/>
  <c r="FJ40" i="8"/>
  <c r="FI40" i="8"/>
  <c r="FH40" i="8"/>
  <c r="FG40" i="8"/>
  <c r="FF40" i="8"/>
  <c r="FE40" i="8"/>
  <c r="FD40" i="8"/>
  <c r="FC40" i="8"/>
  <c r="FB40" i="8"/>
  <c r="FA40" i="8"/>
  <c r="EZ40" i="8"/>
  <c r="EY40" i="8"/>
  <c r="EX40" i="8"/>
  <c r="EW40" i="8"/>
  <c r="EV40" i="8"/>
  <c r="EU40" i="8"/>
  <c r="ET40" i="8"/>
  <c r="ES40" i="8"/>
  <c r="EQ40" i="8"/>
  <c r="EP40" i="8"/>
  <c r="EO40" i="8"/>
  <c r="EN40" i="8"/>
  <c r="EM40" i="8"/>
  <c r="EL40" i="8"/>
  <c r="EC40" i="8"/>
  <c r="EB40" i="8"/>
  <c r="EA40" i="8"/>
  <c r="DZ40" i="8"/>
  <c r="DY40" i="8"/>
  <c r="DX40" i="8"/>
  <c r="DE40" i="8"/>
  <c r="DD40" i="8"/>
  <c r="CU40" i="8"/>
  <c r="CT40" i="8"/>
  <c r="CS40" i="8"/>
  <c r="CR40" i="8"/>
  <c r="CQ40" i="8"/>
  <c r="CP40" i="8"/>
  <c r="CO40" i="8"/>
  <c r="CN40" i="8"/>
  <c r="CM40" i="8"/>
  <c r="CL40" i="8"/>
  <c r="CI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O40" i="8"/>
  <c r="N40" i="8"/>
  <c r="M40" i="8"/>
  <c r="L40" i="8"/>
  <c r="J40" i="8"/>
  <c r="I40" i="8"/>
  <c r="H40" i="8"/>
  <c r="G40" i="8"/>
  <c r="NK39" i="8"/>
  <c r="NJ39" i="8"/>
  <c r="KQ39" i="8"/>
  <c r="KP39" i="8"/>
  <c r="KO39" i="8"/>
  <c r="KN39" i="8"/>
  <c r="KM39" i="8"/>
  <c r="KL39" i="8"/>
  <c r="KK39" i="8"/>
  <c r="KJ39" i="8"/>
  <c r="KI39" i="8"/>
  <c r="KH39" i="8"/>
  <c r="KG39" i="8"/>
  <c r="KF39" i="8"/>
  <c r="KE39" i="8"/>
  <c r="KD39" i="8"/>
  <c r="KC39" i="8"/>
  <c r="KB39" i="8"/>
  <c r="KA39" i="8"/>
  <c r="JZ39" i="8"/>
  <c r="JY39" i="8"/>
  <c r="JX39" i="8"/>
  <c r="JW39" i="8"/>
  <c r="JV39" i="8"/>
  <c r="JU39" i="8"/>
  <c r="JT39" i="8"/>
  <c r="JS39" i="8"/>
  <c r="JR39" i="8"/>
  <c r="JQ39" i="8"/>
  <c r="JP39" i="8"/>
  <c r="JO39" i="8"/>
  <c r="JN39" i="8"/>
  <c r="JM39" i="8"/>
  <c r="JL39" i="8"/>
  <c r="JK39" i="8"/>
  <c r="JJ39" i="8"/>
  <c r="JI39" i="8"/>
  <c r="JH39" i="8"/>
  <c r="JG39" i="8"/>
  <c r="JF39" i="8"/>
  <c r="JE39" i="8"/>
  <c r="JD39" i="8"/>
  <c r="JC39" i="8"/>
  <c r="JB39" i="8"/>
  <c r="JA39" i="8"/>
  <c r="IZ39" i="8"/>
  <c r="IY39" i="8"/>
  <c r="IX39" i="8"/>
  <c r="IW39" i="8"/>
  <c r="IV39" i="8"/>
  <c r="IU39" i="8"/>
  <c r="IT39" i="8"/>
  <c r="IS39" i="8"/>
  <c r="IR39" i="8"/>
  <c r="IQ39" i="8"/>
  <c r="IP39" i="8"/>
  <c r="IO39" i="8"/>
  <c r="IN39" i="8"/>
  <c r="IM39" i="8"/>
  <c r="IL39" i="8"/>
  <c r="IK39" i="8"/>
  <c r="IJ39" i="8"/>
  <c r="II39" i="8"/>
  <c r="IH39" i="8"/>
  <c r="IG39" i="8"/>
  <c r="IF39" i="8"/>
  <c r="IE39" i="8"/>
  <c r="ID39" i="8"/>
  <c r="IC39" i="8"/>
  <c r="IB39" i="8"/>
  <c r="IA39" i="8"/>
  <c r="HZ39" i="8"/>
  <c r="HY39" i="8"/>
  <c r="HX39" i="8"/>
  <c r="HW39" i="8"/>
  <c r="HV39" i="8"/>
  <c r="HU39" i="8"/>
  <c r="HT39" i="8"/>
  <c r="HS39" i="8"/>
  <c r="HR39" i="8"/>
  <c r="HQ39" i="8"/>
  <c r="HP39" i="8"/>
  <c r="HO39" i="8"/>
  <c r="HN39" i="8"/>
  <c r="HM39" i="8"/>
  <c r="HL39" i="8"/>
  <c r="HK39" i="8"/>
  <c r="HJ39" i="8"/>
  <c r="HI39" i="8"/>
  <c r="HH39" i="8"/>
  <c r="HG39" i="8"/>
  <c r="HF39" i="8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Q39" i="8"/>
  <c r="EP39" i="8"/>
  <c r="EO39" i="8"/>
  <c r="EN39" i="8"/>
  <c r="EM39" i="8"/>
  <c r="EL39" i="8"/>
  <c r="EC39" i="8"/>
  <c r="EB39" i="8"/>
  <c r="EA39" i="8"/>
  <c r="DZ39" i="8"/>
  <c r="DY39" i="8"/>
  <c r="DX39" i="8"/>
  <c r="DE39" i="8"/>
  <c r="DD39" i="8"/>
  <c r="CU39" i="8"/>
  <c r="CT39" i="8"/>
  <c r="CS39" i="8"/>
  <c r="CR39" i="8"/>
  <c r="CQ39" i="8"/>
  <c r="CP39" i="8"/>
  <c r="CO39" i="8"/>
  <c r="CN39" i="8"/>
  <c r="CM39" i="8"/>
  <c r="CL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O39" i="8"/>
  <c r="N39" i="8"/>
  <c r="M39" i="8"/>
  <c r="L39" i="8"/>
  <c r="J39" i="8"/>
  <c r="I39" i="8"/>
  <c r="H39" i="8"/>
  <c r="G39" i="8"/>
  <c r="NK38" i="8"/>
  <c r="NJ38" i="8"/>
  <c r="KQ38" i="8"/>
  <c r="KP38" i="8"/>
  <c r="KO38" i="8"/>
  <c r="KN38" i="8"/>
  <c r="KM38" i="8"/>
  <c r="KL38" i="8"/>
  <c r="KK38" i="8"/>
  <c r="KJ38" i="8"/>
  <c r="KI38" i="8"/>
  <c r="KH38" i="8"/>
  <c r="KG38" i="8"/>
  <c r="KF38" i="8"/>
  <c r="KE38" i="8"/>
  <c r="KD38" i="8"/>
  <c r="KC38" i="8"/>
  <c r="KB38" i="8"/>
  <c r="KA38" i="8"/>
  <c r="JZ38" i="8"/>
  <c r="JY38" i="8"/>
  <c r="JX38" i="8"/>
  <c r="JW38" i="8"/>
  <c r="JV38" i="8"/>
  <c r="JU38" i="8"/>
  <c r="JT38" i="8"/>
  <c r="JS38" i="8"/>
  <c r="JR38" i="8"/>
  <c r="JQ38" i="8"/>
  <c r="JP38" i="8"/>
  <c r="JO38" i="8"/>
  <c r="JN38" i="8"/>
  <c r="JM38" i="8"/>
  <c r="JL38" i="8"/>
  <c r="JK38" i="8"/>
  <c r="JJ38" i="8"/>
  <c r="JI38" i="8"/>
  <c r="JH38" i="8"/>
  <c r="JG38" i="8"/>
  <c r="JF38" i="8"/>
  <c r="JE38" i="8"/>
  <c r="JD38" i="8"/>
  <c r="JC38" i="8"/>
  <c r="JB38" i="8"/>
  <c r="JA38" i="8"/>
  <c r="IZ38" i="8"/>
  <c r="IY38" i="8"/>
  <c r="IX38" i="8"/>
  <c r="IW38" i="8"/>
  <c r="IV38" i="8"/>
  <c r="IU38" i="8"/>
  <c r="IT38" i="8"/>
  <c r="IS38" i="8"/>
  <c r="IR38" i="8"/>
  <c r="IQ38" i="8"/>
  <c r="IP38" i="8"/>
  <c r="IO38" i="8"/>
  <c r="IN38" i="8"/>
  <c r="IM38" i="8"/>
  <c r="IL38" i="8"/>
  <c r="IK38" i="8"/>
  <c r="IJ38" i="8"/>
  <c r="II38" i="8"/>
  <c r="IH38" i="8"/>
  <c r="IG38" i="8"/>
  <c r="IF38" i="8"/>
  <c r="IE38" i="8"/>
  <c r="ID38" i="8"/>
  <c r="IC38" i="8"/>
  <c r="IB38" i="8"/>
  <c r="IA38" i="8"/>
  <c r="HZ38" i="8"/>
  <c r="HY38" i="8"/>
  <c r="HX38" i="8"/>
  <c r="HW38" i="8"/>
  <c r="HV38" i="8"/>
  <c r="HU38" i="8"/>
  <c r="HT38" i="8"/>
  <c r="HS38" i="8"/>
  <c r="HR38" i="8"/>
  <c r="HQ38" i="8"/>
  <c r="HP38" i="8"/>
  <c r="HO38" i="8"/>
  <c r="HN38" i="8"/>
  <c r="HM38" i="8"/>
  <c r="HL38" i="8"/>
  <c r="HK38" i="8"/>
  <c r="HJ38" i="8"/>
  <c r="HI38" i="8"/>
  <c r="HH38" i="8"/>
  <c r="HG38" i="8"/>
  <c r="HF38" i="8"/>
  <c r="HE38" i="8"/>
  <c r="HD38" i="8"/>
  <c r="HC38" i="8"/>
  <c r="HB38" i="8"/>
  <c r="HA38" i="8"/>
  <c r="GZ38" i="8"/>
  <c r="GY38" i="8"/>
  <c r="GX38" i="8"/>
  <c r="GW38" i="8"/>
  <c r="GV38" i="8"/>
  <c r="GU38" i="8"/>
  <c r="GT38" i="8"/>
  <c r="GS38" i="8"/>
  <c r="GR38" i="8"/>
  <c r="GQ38" i="8"/>
  <c r="GP38" i="8"/>
  <c r="GO38" i="8"/>
  <c r="GN38" i="8"/>
  <c r="GM38" i="8"/>
  <c r="GL38" i="8"/>
  <c r="GK38" i="8"/>
  <c r="GJ38" i="8"/>
  <c r="GI38" i="8"/>
  <c r="GH38" i="8"/>
  <c r="GG38" i="8"/>
  <c r="GF38" i="8"/>
  <c r="GD38" i="8"/>
  <c r="GC38" i="8"/>
  <c r="GB38" i="8"/>
  <c r="GA38" i="8"/>
  <c r="FZ38" i="8"/>
  <c r="FY38" i="8"/>
  <c r="FX38" i="8"/>
  <c r="FW38" i="8"/>
  <c r="FV38" i="8"/>
  <c r="FU38" i="8"/>
  <c r="FT38" i="8"/>
  <c r="FS38" i="8"/>
  <c r="FR38" i="8"/>
  <c r="FQ38" i="8"/>
  <c r="FP38" i="8"/>
  <c r="FO38" i="8"/>
  <c r="FN38" i="8"/>
  <c r="FM38" i="8"/>
  <c r="FL38" i="8"/>
  <c r="FK38" i="8"/>
  <c r="FJ38" i="8"/>
  <c r="FI38" i="8"/>
  <c r="FH38" i="8"/>
  <c r="FG38" i="8"/>
  <c r="FF38" i="8"/>
  <c r="FE38" i="8"/>
  <c r="FD38" i="8"/>
  <c r="FC38" i="8"/>
  <c r="FB38" i="8"/>
  <c r="FA38" i="8"/>
  <c r="EZ38" i="8"/>
  <c r="EY38" i="8"/>
  <c r="EX38" i="8"/>
  <c r="EW38" i="8"/>
  <c r="EV38" i="8"/>
  <c r="EU38" i="8"/>
  <c r="ET38" i="8"/>
  <c r="ES38" i="8"/>
  <c r="EQ38" i="8"/>
  <c r="EP38" i="8"/>
  <c r="EO38" i="8"/>
  <c r="EN38" i="8"/>
  <c r="EM38" i="8"/>
  <c r="EL38" i="8"/>
  <c r="EC38" i="8"/>
  <c r="EB38" i="8"/>
  <c r="EA38" i="8"/>
  <c r="DZ38" i="8"/>
  <c r="DY38" i="8"/>
  <c r="DX38" i="8"/>
  <c r="DE38" i="8"/>
  <c r="DD38" i="8"/>
  <c r="CU38" i="8"/>
  <c r="CT38" i="8"/>
  <c r="CS38" i="8"/>
  <c r="CR38" i="8"/>
  <c r="CQ38" i="8"/>
  <c r="CP38" i="8"/>
  <c r="CO38" i="8"/>
  <c r="CN38" i="8"/>
  <c r="CM38" i="8"/>
  <c r="CL38" i="8"/>
  <c r="CI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O38" i="8"/>
  <c r="N38" i="8"/>
  <c r="M38" i="8"/>
  <c r="L38" i="8"/>
  <c r="J38" i="8"/>
  <c r="I38" i="8"/>
  <c r="H38" i="8"/>
  <c r="G38" i="8"/>
  <c r="NK37" i="8"/>
  <c r="NJ37" i="8"/>
  <c r="KQ37" i="8"/>
  <c r="KP37" i="8"/>
  <c r="KO37" i="8"/>
  <c r="KN37" i="8"/>
  <c r="KM37" i="8"/>
  <c r="KL37" i="8"/>
  <c r="KK37" i="8"/>
  <c r="KJ37" i="8"/>
  <c r="KI37" i="8"/>
  <c r="KH37" i="8"/>
  <c r="KG37" i="8"/>
  <c r="KF37" i="8"/>
  <c r="KE37" i="8"/>
  <c r="KD37" i="8"/>
  <c r="KC37" i="8"/>
  <c r="KB37" i="8"/>
  <c r="KA37" i="8"/>
  <c r="JZ37" i="8"/>
  <c r="JY37" i="8"/>
  <c r="JX37" i="8"/>
  <c r="JW37" i="8"/>
  <c r="JV37" i="8"/>
  <c r="JU37" i="8"/>
  <c r="JT37" i="8"/>
  <c r="JS37" i="8"/>
  <c r="JR37" i="8"/>
  <c r="JQ37" i="8"/>
  <c r="JP37" i="8"/>
  <c r="JO37" i="8"/>
  <c r="JN37" i="8"/>
  <c r="JM37" i="8"/>
  <c r="JL37" i="8"/>
  <c r="JK37" i="8"/>
  <c r="JJ37" i="8"/>
  <c r="JI37" i="8"/>
  <c r="JH37" i="8"/>
  <c r="JG37" i="8"/>
  <c r="JF37" i="8"/>
  <c r="JE37" i="8"/>
  <c r="JD37" i="8"/>
  <c r="JC37" i="8"/>
  <c r="JB37" i="8"/>
  <c r="JA37" i="8"/>
  <c r="IZ37" i="8"/>
  <c r="IY37" i="8"/>
  <c r="IX37" i="8"/>
  <c r="IW37" i="8"/>
  <c r="IV37" i="8"/>
  <c r="IU37" i="8"/>
  <c r="IT37" i="8"/>
  <c r="IS37" i="8"/>
  <c r="IR37" i="8"/>
  <c r="IQ37" i="8"/>
  <c r="IP37" i="8"/>
  <c r="IO37" i="8"/>
  <c r="IN37" i="8"/>
  <c r="IM37" i="8"/>
  <c r="IL37" i="8"/>
  <c r="IK37" i="8"/>
  <c r="IJ37" i="8"/>
  <c r="II37" i="8"/>
  <c r="IH37" i="8"/>
  <c r="IG37" i="8"/>
  <c r="IF37" i="8"/>
  <c r="IE37" i="8"/>
  <c r="ID37" i="8"/>
  <c r="IC37" i="8"/>
  <c r="IB37" i="8"/>
  <c r="IA37" i="8"/>
  <c r="HZ37" i="8"/>
  <c r="HY37" i="8"/>
  <c r="HX37" i="8"/>
  <c r="HW37" i="8"/>
  <c r="HV37" i="8"/>
  <c r="HU37" i="8"/>
  <c r="HT37" i="8"/>
  <c r="HS37" i="8"/>
  <c r="HR37" i="8"/>
  <c r="HQ37" i="8"/>
  <c r="HP37" i="8"/>
  <c r="HO37" i="8"/>
  <c r="HN37" i="8"/>
  <c r="HM37" i="8"/>
  <c r="HL37" i="8"/>
  <c r="HK37" i="8"/>
  <c r="HJ37" i="8"/>
  <c r="HI37" i="8"/>
  <c r="HH37" i="8"/>
  <c r="HG37" i="8"/>
  <c r="HF37" i="8"/>
  <c r="HE37" i="8"/>
  <c r="HD37" i="8"/>
  <c r="HC37" i="8"/>
  <c r="HB37" i="8"/>
  <c r="HA37" i="8"/>
  <c r="GZ37" i="8"/>
  <c r="GY37" i="8"/>
  <c r="GX37" i="8"/>
  <c r="GW37" i="8"/>
  <c r="GV37" i="8"/>
  <c r="GU37" i="8"/>
  <c r="GT37" i="8"/>
  <c r="GS37" i="8"/>
  <c r="GR37" i="8"/>
  <c r="GQ37" i="8"/>
  <c r="GP37" i="8"/>
  <c r="GO37" i="8"/>
  <c r="GN37" i="8"/>
  <c r="GM37" i="8"/>
  <c r="GL37" i="8"/>
  <c r="GK37" i="8"/>
  <c r="GJ37" i="8"/>
  <c r="GI37" i="8"/>
  <c r="GH37" i="8"/>
  <c r="GG37" i="8"/>
  <c r="GF37" i="8"/>
  <c r="GD37" i="8"/>
  <c r="GC37" i="8"/>
  <c r="GB37" i="8"/>
  <c r="GA37" i="8"/>
  <c r="FZ37" i="8"/>
  <c r="FY37" i="8"/>
  <c r="FX37" i="8"/>
  <c r="FW37" i="8"/>
  <c r="FV37" i="8"/>
  <c r="FU37" i="8"/>
  <c r="FT37" i="8"/>
  <c r="FS37" i="8"/>
  <c r="FR37" i="8"/>
  <c r="FQ37" i="8"/>
  <c r="FP37" i="8"/>
  <c r="FO37" i="8"/>
  <c r="FN37" i="8"/>
  <c r="FM37" i="8"/>
  <c r="FL37" i="8"/>
  <c r="FK37" i="8"/>
  <c r="FJ37" i="8"/>
  <c r="FI37" i="8"/>
  <c r="FH37" i="8"/>
  <c r="FG37" i="8"/>
  <c r="FF37" i="8"/>
  <c r="FE37" i="8"/>
  <c r="FD37" i="8"/>
  <c r="FC37" i="8"/>
  <c r="FB37" i="8"/>
  <c r="FA37" i="8"/>
  <c r="EZ37" i="8"/>
  <c r="EY37" i="8"/>
  <c r="EX37" i="8"/>
  <c r="EW37" i="8"/>
  <c r="EV37" i="8"/>
  <c r="EU37" i="8"/>
  <c r="ET37" i="8"/>
  <c r="ES37" i="8"/>
  <c r="EQ37" i="8"/>
  <c r="EP37" i="8"/>
  <c r="EO37" i="8"/>
  <c r="EN37" i="8"/>
  <c r="EM37" i="8"/>
  <c r="EL37" i="8"/>
  <c r="EC37" i="8"/>
  <c r="EB37" i="8"/>
  <c r="EA37" i="8"/>
  <c r="DZ37" i="8"/>
  <c r="DY37" i="8"/>
  <c r="DX37" i="8"/>
  <c r="DE37" i="8"/>
  <c r="DD37" i="8"/>
  <c r="CU37" i="8"/>
  <c r="CT37" i="8"/>
  <c r="CS37" i="8"/>
  <c r="CR37" i="8"/>
  <c r="CQ37" i="8"/>
  <c r="CP37" i="8"/>
  <c r="CO37" i="8"/>
  <c r="CN37" i="8"/>
  <c r="CM37" i="8"/>
  <c r="CL37" i="8"/>
  <c r="CI37" i="8"/>
  <c r="CH37" i="8"/>
  <c r="CG37" i="8"/>
  <c r="CF37" i="8"/>
  <c r="CE37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BC37" i="8"/>
  <c r="BB37" i="8"/>
  <c r="BA37" i="8"/>
  <c r="AZ37" i="8"/>
  <c r="AY37" i="8"/>
  <c r="AX37" i="8"/>
  <c r="AW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O37" i="8"/>
  <c r="N37" i="8"/>
  <c r="M37" i="8"/>
  <c r="L37" i="8"/>
  <c r="J37" i="8"/>
  <c r="I37" i="8"/>
  <c r="H37" i="8"/>
  <c r="G37" i="8"/>
  <c r="NK36" i="8"/>
  <c r="NJ36" i="8"/>
  <c r="KQ36" i="8"/>
  <c r="KP36" i="8"/>
  <c r="KO36" i="8"/>
  <c r="KN36" i="8"/>
  <c r="KM36" i="8"/>
  <c r="KL36" i="8"/>
  <c r="KK36" i="8"/>
  <c r="KJ36" i="8"/>
  <c r="KI36" i="8"/>
  <c r="KH36" i="8"/>
  <c r="KG36" i="8"/>
  <c r="KF36" i="8"/>
  <c r="KE36" i="8"/>
  <c r="KD36" i="8"/>
  <c r="KC36" i="8"/>
  <c r="KB36" i="8"/>
  <c r="KA36" i="8"/>
  <c r="JZ36" i="8"/>
  <c r="JY36" i="8"/>
  <c r="JX36" i="8"/>
  <c r="JW36" i="8"/>
  <c r="JV36" i="8"/>
  <c r="JU36" i="8"/>
  <c r="JT36" i="8"/>
  <c r="JS36" i="8"/>
  <c r="JR36" i="8"/>
  <c r="JQ36" i="8"/>
  <c r="JP36" i="8"/>
  <c r="JO36" i="8"/>
  <c r="JN36" i="8"/>
  <c r="JM36" i="8"/>
  <c r="JL36" i="8"/>
  <c r="JK36" i="8"/>
  <c r="JJ36" i="8"/>
  <c r="JI36" i="8"/>
  <c r="JH36" i="8"/>
  <c r="JG36" i="8"/>
  <c r="JF36" i="8"/>
  <c r="JE36" i="8"/>
  <c r="JD36" i="8"/>
  <c r="JC36" i="8"/>
  <c r="JB36" i="8"/>
  <c r="JA36" i="8"/>
  <c r="IZ36" i="8"/>
  <c r="IY36" i="8"/>
  <c r="IX36" i="8"/>
  <c r="IW36" i="8"/>
  <c r="IV36" i="8"/>
  <c r="IU36" i="8"/>
  <c r="IT36" i="8"/>
  <c r="IS36" i="8"/>
  <c r="IR36" i="8"/>
  <c r="IQ36" i="8"/>
  <c r="IP36" i="8"/>
  <c r="IO36" i="8"/>
  <c r="IN36" i="8"/>
  <c r="IM36" i="8"/>
  <c r="IL36" i="8"/>
  <c r="IK36" i="8"/>
  <c r="IJ36" i="8"/>
  <c r="II36" i="8"/>
  <c r="IH36" i="8"/>
  <c r="IG36" i="8"/>
  <c r="IF36" i="8"/>
  <c r="IE36" i="8"/>
  <c r="ID36" i="8"/>
  <c r="IC36" i="8"/>
  <c r="IB36" i="8"/>
  <c r="IA36" i="8"/>
  <c r="HZ36" i="8"/>
  <c r="HY36" i="8"/>
  <c r="HX36" i="8"/>
  <c r="HW36" i="8"/>
  <c r="HV36" i="8"/>
  <c r="HU36" i="8"/>
  <c r="HT36" i="8"/>
  <c r="HS36" i="8"/>
  <c r="HR36" i="8"/>
  <c r="HQ36" i="8"/>
  <c r="HP36" i="8"/>
  <c r="HO36" i="8"/>
  <c r="HN36" i="8"/>
  <c r="HM36" i="8"/>
  <c r="HL36" i="8"/>
  <c r="HK36" i="8"/>
  <c r="HJ36" i="8"/>
  <c r="HI36" i="8"/>
  <c r="HH36" i="8"/>
  <c r="HG36" i="8"/>
  <c r="HF36" i="8"/>
  <c r="HE36" i="8"/>
  <c r="HD36" i="8"/>
  <c r="HC36" i="8"/>
  <c r="HB36" i="8"/>
  <c r="HA36" i="8"/>
  <c r="GZ36" i="8"/>
  <c r="GY36" i="8"/>
  <c r="GX36" i="8"/>
  <c r="GW36" i="8"/>
  <c r="GV36" i="8"/>
  <c r="GU36" i="8"/>
  <c r="GT36" i="8"/>
  <c r="GS36" i="8"/>
  <c r="GR36" i="8"/>
  <c r="GQ36" i="8"/>
  <c r="GP36" i="8"/>
  <c r="GO36" i="8"/>
  <c r="GN36" i="8"/>
  <c r="GM36" i="8"/>
  <c r="GL36" i="8"/>
  <c r="GK36" i="8"/>
  <c r="GJ36" i="8"/>
  <c r="GI36" i="8"/>
  <c r="GH36" i="8"/>
  <c r="GG36" i="8"/>
  <c r="GF36" i="8"/>
  <c r="GD36" i="8"/>
  <c r="GC36" i="8"/>
  <c r="GB36" i="8"/>
  <c r="GA36" i="8"/>
  <c r="FZ36" i="8"/>
  <c r="FY36" i="8"/>
  <c r="FX36" i="8"/>
  <c r="FW36" i="8"/>
  <c r="FV36" i="8"/>
  <c r="FU36" i="8"/>
  <c r="FT36" i="8"/>
  <c r="FS36" i="8"/>
  <c r="FR36" i="8"/>
  <c r="FQ36" i="8"/>
  <c r="FP36" i="8"/>
  <c r="FO36" i="8"/>
  <c r="FN36" i="8"/>
  <c r="FM36" i="8"/>
  <c r="FL36" i="8"/>
  <c r="FK36" i="8"/>
  <c r="FJ36" i="8"/>
  <c r="FI36" i="8"/>
  <c r="FH36" i="8"/>
  <c r="FG36" i="8"/>
  <c r="FF36" i="8"/>
  <c r="FE36" i="8"/>
  <c r="FD36" i="8"/>
  <c r="FC36" i="8"/>
  <c r="FB36" i="8"/>
  <c r="FA36" i="8"/>
  <c r="EZ36" i="8"/>
  <c r="EY36" i="8"/>
  <c r="EX36" i="8"/>
  <c r="EW36" i="8"/>
  <c r="EV36" i="8"/>
  <c r="EU36" i="8"/>
  <c r="ET36" i="8"/>
  <c r="ES36" i="8"/>
  <c r="EQ36" i="8"/>
  <c r="EP36" i="8"/>
  <c r="EO36" i="8"/>
  <c r="EN36" i="8"/>
  <c r="EM36" i="8"/>
  <c r="EL36" i="8"/>
  <c r="EC36" i="8"/>
  <c r="EB36" i="8"/>
  <c r="EA36" i="8"/>
  <c r="DZ36" i="8"/>
  <c r="DY36" i="8"/>
  <c r="DX36" i="8"/>
  <c r="DE36" i="8"/>
  <c r="DD36" i="8"/>
  <c r="CU36" i="8"/>
  <c r="CT36" i="8"/>
  <c r="CS36" i="8"/>
  <c r="CR36" i="8"/>
  <c r="CQ36" i="8"/>
  <c r="CP36" i="8"/>
  <c r="CO36" i="8"/>
  <c r="CN36" i="8"/>
  <c r="CM36" i="8"/>
  <c r="CL36" i="8"/>
  <c r="CI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O36" i="8"/>
  <c r="N36" i="8"/>
  <c r="M36" i="8"/>
  <c r="L36" i="8"/>
  <c r="J36" i="8"/>
  <c r="I36" i="8"/>
  <c r="H36" i="8"/>
  <c r="G36" i="8"/>
  <c r="NK35" i="8"/>
  <c r="NJ35" i="8"/>
  <c r="KQ35" i="8"/>
  <c r="KP35" i="8"/>
  <c r="KO35" i="8"/>
  <c r="KN35" i="8"/>
  <c r="KM35" i="8"/>
  <c r="KL35" i="8"/>
  <c r="KK35" i="8"/>
  <c r="KJ35" i="8"/>
  <c r="KI35" i="8"/>
  <c r="KH35" i="8"/>
  <c r="KG35" i="8"/>
  <c r="KF35" i="8"/>
  <c r="KE35" i="8"/>
  <c r="KD35" i="8"/>
  <c r="KC35" i="8"/>
  <c r="KB35" i="8"/>
  <c r="KA35" i="8"/>
  <c r="JZ35" i="8"/>
  <c r="JY35" i="8"/>
  <c r="JX35" i="8"/>
  <c r="JW35" i="8"/>
  <c r="JV35" i="8"/>
  <c r="JU35" i="8"/>
  <c r="JT35" i="8"/>
  <c r="JS35" i="8"/>
  <c r="JR35" i="8"/>
  <c r="JQ35" i="8"/>
  <c r="JP35" i="8"/>
  <c r="JO35" i="8"/>
  <c r="JN35" i="8"/>
  <c r="JM35" i="8"/>
  <c r="JL35" i="8"/>
  <c r="JK35" i="8"/>
  <c r="JJ35" i="8"/>
  <c r="JI35" i="8"/>
  <c r="JH35" i="8"/>
  <c r="JG35" i="8"/>
  <c r="JF35" i="8"/>
  <c r="JE35" i="8"/>
  <c r="JD35" i="8"/>
  <c r="JC35" i="8"/>
  <c r="JB35" i="8"/>
  <c r="JA35" i="8"/>
  <c r="IZ35" i="8"/>
  <c r="IY35" i="8"/>
  <c r="IX35" i="8"/>
  <c r="IW35" i="8"/>
  <c r="IV35" i="8"/>
  <c r="IU35" i="8"/>
  <c r="IT35" i="8"/>
  <c r="IS35" i="8"/>
  <c r="IR35" i="8"/>
  <c r="IQ35" i="8"/>
  <c r="IP35" i="8"/>
  <c r="IO35" i="8"/>
  <c r="IN35" i="8"/>
  <c r="IM35" i="8"/>
  <c r="IL35" i="8"/>
  <c r="IK35" i="8"/>
  <c r="IJ35" i="8"/>
  <c r="II35" i="8"/>
  <c r="IH35" i="8"/>
  <c r="IG35" i="8"/>
  <c r="IF35" i="8"/>
  <c r="IE35" i="8"/>
  <c r="ID35" i="8"/>
  <c r="IC35" i="8"/>
  <c r="IB35" i="8"/>
  <c r="IA35" i="8"/>
  <c r="HZ35" i="8"/>
  <c r="HY35" i="8"/>
  <c r="HX35" i="8"/>
  <c r="HW35" i="8"/>
  <c r="HV35" i="8"/>
  <c r="HU35" i="8"/>
  <c r="HT35" i="8"/>
  <c r="HS35" i="8"/>
  <c r="HR35" i="8"/>
  <c r="HQ35" i="8"/>
  <c r="HP35" i="8"/>
  <c r="HO35" i="8"/>
  <c r="HN35" i="8"/>
  <c r="HM35" i="8"/>
  <c r="HL35" i="8"/>
  <c r="HK35" i="8"/>
  <c r="HJ35" i="8"/>
  <c r="HI35" i="8"/>
  <c r="HH35" i="8"/>
  <c r="HG35" i="8"/>
  <c r="HF35" i="8"/>
  <c r="HE35" i="8"/>
  <c r="HD35" i="8"/>
  <c r="HC35" i="8"/>
  <c r="HB35" i="8"/>
  <c r="HA35" i="8"/>
  <c r="GZ35" i="8"/>
  <c r="GY35" i="8"/>
  <c r="GX35" i="8"/>
  <c r="GW35" i="8"/>
  <c r="GV35" i="8"/>
  <c r="GU35" i="8"/>
  <c r="GT35" i="8"/>
  <c r="GS35" i="8"/>
  <c r="GR35" i="8"/>
  <c r="GQ35" i="8"/>
  <c r="GP35" i="8"/>
  <c r="GO35" i="8"/>
  <c r="GN35" i="8"/>
  <c r="GM35" i="8"/>
  <c r="GL35" i="8"/>
  <c r="GK35" i="8"/>
  <c r="GJ35" i="8"/>
  <c r="GI35" i="8"/>
  <c r="GH35" i="8"/>
  <c r="GG35" i="8"/>
  <c r="GF35" i="8"/>
  <c r="GD35" i="8"/>
  <c r="GC35" i="8"/>
  <c r="GB35" i="8"/>
  <c r="GA35" i="8"/>
  <c r="FZ35" i="8"/>
  <c r="FY35" i="8"/>
  <c r="FX35" i="8"/>
  <c r="FW35" i="8"/>
  <c r="FV35" i="8"/>
  <c r="FU35" i="8"/>
  <c r="FT35" i="8"/>
  <c r="FS35" i="8"/>
  <c r="FR35" i="8"/>
  <c r="FQ35" i="8"/>
  <c r="FP35" i="8"/>
  <c r="FO35" i="8"/>
  <c r="FN35" i="8"/>
  <c r="FM35" i="8"/>
  <c r="FL35" i="8"/>
  <c r="FK35" i="8"/>
  <c r="FJ35" i="8"/>
  <c r="FI35" i="8"/>
  <c r="FH35" i="8"/>
  <c r="FG35" i="8"/>
  <c r="FF35" i="8"/>
  <c r="FE35" i="8"/>
  <c r="FD35" i="8"/>
  <c r="FC35" i="8"/>
  <c r="FB35" i="8"/>
  <c r="FA35" i="8"/>
  <c r="EZ35" i="8"/>
  <c r="EY35" i="8"/>
  <c r="EX35" i="8"/>
  <c r="EW35" i="8"/>
  <c r="EV35" i="8"/>
  <c r="EU35" i="8"/>
  <c r="ET35" i="8"/>
  <c r="ES35" i="8"/>
  <c r="EQ35" i="8"/>
  <c r="EP35" i="8"/>
  <c r="EO35" i="8"/>
  <c r="EN35" i="8"/>
  <c r="EM35" i="8"/>
  <c r="EL35" i="8"/>
  <c r="EC35" i="8"/>
  <c r="EB35" i="8"/>
  <c r="EA35" i="8"/>
  <c r="DZ35" i="8"/>
  <c r="DY35" i="8"/>
  <c r="DX35" i="8"/>
  <c r="DE35" i="8"/>
  <c r="DD35" i="8"/>
  <c r="CU35" i="8"/>
  <c r="CT35" i="8"/>
  <c r="CS35" i="8"/>
  <c r="CR35" i="8"/>
  <c r="CQ35" i="8"/>
  <c r="CP35" i="8"/>
  <c r="CO35" i="8"/>
  <c r="CN35" i="8"/>
  <c r="CM35" i="8"/>
  <c r="CL35" i="8"/>
  <c r="CI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O35" i="8"/>
  <c r="N35" i="8"/>
  <c r="M35" i="8"/>
  <c r="L35" i="8"/>
  <c r="J35" i="8"/>
  <c r="I35" i="8"/>
  <c r="H35" i="8"/>
  <c r="G35" i="8"/>
  <c r="NK34" i="8"/>
  <c r="NJ34" i="8"/>
  <c r="KQ34" i="8"/>
  <c r="KP34" i="8"/>
  <c r="KO34" i="8"/>
  <c r="KN34" i="8"/>
  <c r="KM34" i="8"/>
  <c r="KL34" i="8"/>
  <c r="KK34" i="8"/>
  <c r="KJ34" i="8"/>
  <c r="KI34" i="8"/>
  <c r="KH34" i="8"/>
  <c r="KG34" i="8"/>
  <c r="KF34" i="8"/>
  <c r="KE34" i="8"/>
  <c r="KD34" i="8"/>
  <c r="KC34" i="8"/>
  <c r="KB34" i="8"/>
  <c r="KA34" i="8"/>
  <c r="JZ34" i="8"/>
  <c r="JY34" i="8"/>
  <c r="JX34" i="8"/>
  <c r="JW34" i="8"/>
  <c r="JV34" i="8"/>
  <c r="JU34" i="8"/>
  <c r="JT34" i="8"/>
  <c r="JS34" i="8"/>
  <c r="JR34" i="8"/>
  <c r="JQ34" i="8"/>
  <c r="JP34" i="8"/>
  <c r="JO34" i="8"/>
  <c r="JN34" i="8"/>
  <c r="JM34" i="8"/>
  <c r="JL34" i="8"/>
  <c r="JK34" i="8"/>
  <c r="JJ34" i="8"/>
  <c r="JI34" i="8"/>
  <c r="JH34" i="8"/>
  <c r="JG34" i="8"/>
  <c r="JF34" i="8"/>
  <c r="JE34" i="8"/>
  <c r="JD34" i="8"/>
  <c r="JC34" i="8"/>
  <c r="JB34" i="8"/>
  <c r="JA34" i="8"/>
  <c r="IZ34" i="8"/>
  <c r="IY34" i="8"/>
  <c r="IX34" i="8"/>
  <c r="IW34" i="8"/>
  <c r="IV34" i="8"/>
  <c r="IU34" i="8"/>
  <c r="IT34" i="8"/>
  <c r="IS34" i="8"/>
  <c r="IR34" i="8"/>
  <c r="IQ34" i="8"/>
  <c r="IP34" i="8"/>
  <c r="IO34" i="8"/>
  <c r="IN34" i="8"/>
  <c r="IM34" i="8"/>
  <c r="IL34" i="8"/>
  <c r="IK34" i="8"/>
  <c r="IJ34" i="8"/>
  <c r="II34" i="8"/>
  <c r="IH34" i="8"/>
  <c r="IG34" i="8"/>
  <c r="IF34" i="8"/>
  <c r="IE34" i="8"/>
  <c r="ID34" i="8"/>
  <c r="IC34" i="8"/>
  <c r="IB34" i="8"/>
  <c r="IA34" i="8"/>
  <c r="HZ34" i="8"/>
  <c r="HY34" i="8"/>
  <c r="HX34" i="8"/>
  <c r="HW34" i="8"/>
  <c r="HV34" i="8"/>
  <c r="HU34" i="8"/>
  <c r="HT34" i="8"/>
  <c r="HS34" i="8"/>
  <c r="HR34" i="8"/>
  <c r="HQ34" i="8"/>
  <c r="HP34" i="8"/>
  <c r="HO34" i="8"/>
  <c r="HN34" i="8"/>
  <c r="HM34" i="8"/>
  <c r="HL34" i="8"/>
  <c r="HK34" i="8"/>
  <c r="HJ34" i="8"/>
  <c r="HI34" i="8"/>
  <c r="HH34" i="8"/>
  <c r="HG34" i="8"/>
  <c r="HF34" i="8"/>
  <c r="HE34" i="8"/>
  <c r="HD34" i="8"/>
  <c r="HC34" i="8"/>
  <c r="HB34" i="8"/>
  <c r="HA34" i="8"/>
  <c r="GZ34" i="8"/>
  <c r="GY34" i="8"/>
  <c r="GX34" i="8"/>
  <c r="GW34" i="8"/>
  <c r="GV34" i="8"/>
  <c r="GU34" i="8"/>
  <c r="GT34" i="8"/>
  <c r="GS34" i="8"/>
  <c r="GR34" i="8"/>
  <c r="GQ34" i="8"/>
  <c r="GP34" i="8"/>
  <c r="GO34" i="8"/>
  <c r="GN34" i="8"/>
  <c r="GM34" i="8"/>
  <c r="GL34" i="8"/>
  <c r="GK34" i="8"/>
  <c r="GJ34" i="8"/>
  <c r="GI34" i="8"/>
  <c r="GH34" i="8"/>
  <c r="GG34" i="8"/>
  <c r="GF34" i="8"/>
  <c r="GD34" i="8"/>
  <c r="GC34" i="8"/>
  <c r="GB34" i="8"/>
  <c r="GA34" i="8"/>
  <c r="FZ34" i="8"/>
  <c r="FY34" i="8"/>
  <c r="FX34" i="8"/>
  <c r="FW34" i="8"/>
  <c r="FV34" i="8"/>
  <c r="FU34" i="8"/>
  <c r="FT34" i="8"/>
  <c r="FS34" i="8"/>
  <c r="FR34" i="8"/>
  <c r="FQ34" i="8"/>
  <c r="FP34" i="8"/>
  <c r="FO34" i="8"/>
  <c r="FN34" i="8"/>
  <c r="FM34" i="8"/>
  <c r="FL34" i="8"/>
  <c r="FK34" i="8"/>
  <c r="FJ34" i="8"/>
  <c r="FI34" i="8"/>
  <c r="FH34" i="8"/>
  <c r="FG34" i="8"/>
  <c r="FF34" i="8"/>
  <c r="FE34" i="8"/>
  <c r="FD34" i="8"/>
  <c r="FC34" i="8"/>
  <c r="FB34" i="8"/>
  <c r="FA34" i="8"/>
  <c r="EZ34" i="8"/>
  <c r="EY34" i="8"/>
  <c r="EX34" i="8"/>
  <c r="EW34" i="8"/>
  <c r="EV34" i="8"/>
  <c r="EU34" i="8"/>
  <c r="ET34" i="8"/>
  <c r="ES34" i="8"/>
  <c r="EQ34" i="8"/>
  <c r="EP34" i="8"/>
  <c r="EO34" i="8"/>
  <c r="EN34" i="8"/>
  <c r="EM34" i="8"/>
  <c r="EL34" i="8"/>
  <c r="EC34" i="8"/>
  <c r="EB34" i="8"/>
  <c r="EA34" i="8"/>
  <c r="DZ34" i="8"/>
  <c r="DY34" i="8"/>
  <c r="DX34" i="8"/>
  <c r="DE34" i="8"/>
  <c r="DD34" i="8"/>
  <c r="CU34" i="8"/>
  <c r="CT34" i="8"/>
  <c r="CS34" i="8"/>
  <c r="CR34" i="8"/>
  <c r="CQ34" i="8"/>
  <c r="CP34" i="8"/>
  <c r="CO34" i="8"/>
  <c r="CN34" i="8"/>
  <c r="CM34" i="8"/>
  <c r="CL34" i="8"/>
  <c r="CI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O34" i="8"/>
  <c r="N34" i="8"/>
  <c r="M34" i="8"/>
  <c r="L34" i="8"/>
  <c r="J34" i="8"/>
  <c r="I34" i="8"/>
  <c r="H34" i="8"/>
  <c r="G34" i="8"/>
  <c r="NK33" i="8"/>
  <c r="NJ33" i="8"/>
  <c r="KQ33" i="8"/>
  <c r="KP33" i="8"/>
  <c r="KO33" i="8"/>
  <c r="KN33" i="8"/>
  <c r="KM33" i="8"/>
  <c r="KL33" i="8"/>
  <c r="KK33" i="8"/>
  <c r="KJ33" i="8"/>
  <c r="KI33" i="8"/>
  <c r="KH33" i="8"/>
  <c r="KG33" i="8"/>
  <c r="KF33" i="8"/>
  <c r="KE33" i="8"/>
  <c r="KD33" i="8"/>
  <c r="KC33" i="8"/>
  <c r="KB33" i="8"/>
  <c r="KA33" i="8"/>
  <c r="JZ33" i="8"/>
  <c r="JY33" i="8"/>
  <c r="JX33" i="8"/>
  <c r="JW33" i="8"/>
  <c r="JV33" i="8"/>
  <c r="JU33" i="8"/>
  <c r="JT33" i="8"/>
  <c r="JS33" i="8"/>
  <c r="JR33" i="8"/>
  <c r="JQ33" i="8"/>
  <c r="JP33" i="8"/>
  <c r="JO33" i="8"/>
  <c r="JN33" i="8"/>
  <c r="JM33" i="8"/>
  <c r="JL33" i="8"/>
  <c r="JK33" i="8"/>
  <c r="JJ33" i="8"/>
  <c r="JI33" i="8"/>
  <c r="JH33" i="8"/>
  <c r="JG33" i="8"/>
  <c r="JF33" i="8"/>
  <c r="JE33" i="8"/>
  <c r="JD33" i="8"/>
  <c r="JC33" i="8"/>
  <c r="JB33" i="8"/>
  <c r="JA33" i="8"/>
  <c r="IZ33" i="8"/>
  <c r="IY33" i="8"/>
  <c r="IX33" i="8"/>
  <c r="IW33" i="8"/>
  <c r="IV33" i="8"/>
  <c r="IU33" i="8"/>
  <c r="IT33" i="8"/>
  <c r="IS33" i="8"/>
  <c r="IR33" i="8"/>
  <c r="IQ33" i="8"/>
  <c r="IP33" i="8"/>
  <c r="IO33" i="8"/>
  <c r="IN33" i="8"/>
  <c r="IM33" i="8"/>
  <c r="IL33" i="8"/>
  <c r="IK33" i="8"/>
  <c r="IJ33" i="8"/>
  <c r="II33" i="8"/>
  <c r="IH33" i="8"/>
  <c r="IG33" i="8"/>
  <c r="IF33" i="8"/>
  <c r="IE33" i="8"/>
  <c r="ID33" i="8"/>
  <c r="IC33" i="8"/>
  <c r="IB33" i="8"/>
  <c r="IA33" i="8"/>
  <c r="HZ33" i="8"/>
  <c r="HY33" i="8"/>
  <c r="HX33" i="8"/>
  <c r="HW33" i="8"/>
  <c r="HV33" i="8"/>
  <c r="HU33" i="8"/>
  <c r="HT33" i="8"/>
  <c r="HS33" i="8"/>
  <c r="HR33" i="8"/>
  <c r="HQ33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Q33" i="8"/>
  <c r="EP33" i="8"/>
  <c r="EO33" i="8"/>
  <c r="EN33" i="8"/>
  <c r="EM33" i="8"/>
  <c r="EL33" i="8"/>
  <c r="EC33" i="8"/>
  <c r="EB33" i="8"/>
  <c r="EA33" i="8"/>
  <c r="DZ33" i="8"/>
  <c r="DY33" i="8"/>
  <c r="DX33" i="8"/>
  <c r="DE33" i="8"/>
  <c r="DD33" i="8"/>
  <c r="CU33" i="8"/>
  <c r="CT33" i="8"/>
  <c r="CS33" i="8"/>
  <c r="CR33" i="8"/>
  <c r="CQ33" i="8"/>
  <c r="CP33" i="8"/>
  <c r="CO33" i="8"/>
  <c r="CN33" i="8"/>
  <c r="CM33" i="8"/>
  <c r="CL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O33" i="8"/>
  <c r="N33" i="8"/>
  <c r="M33" i="8"/>
  <c r="L33" i="8"/>
  <c r="J33" i="8"/>
  <c r="I33" i="8"/>
  <c r="H33" i="8"/>
  <c r="G33" i="8"/>
  <c r="NK32" i="8"/>
  <c r="NJ32" i="8"/>
  <c r="KQ32" i="8"/>
  <c r="KP32" i="8"/>
  <c r="KO32" i="8"/>
  <c r="KN32" i="8"/>
  <c r="KM32" i="8"/>
  <c r="KL32" i="8"/>
  <c r="KK32" i="8"/>
  <c r="KJ32" i="8"/>
  <c r="KI32" i="8"/>
  <c r="KH32" i="8"/>
  <c r="KG32" i="8"/>
  <c r="KF32" i="8"/>
  <c r="KE32" i="8"/>
  <c r="KD32" i="8"/>
  <c r="KC32" i="8"/>
  <c r="KB32" i="8"/>
  <c r="KA32" i="8"/>
  <c r="JZ32" i="8"/>
  <c r="JY32" i="8"/>
  <c r="JX32" i="8"/>
  <c r="JW32" i="8"/>
  <c r="JV32" i="8"/>
  <c r="JU32" i="8"/>
  <c r="JT32" i="8"/>
  <c r="JS32" i="8"/>
  <c r="JR32" i="8"/>
  <c r="JQ32" i="8"/>
  <c r="JP32" i="8"/>
  <c r="JO32" i="8"/>
  <c r="JN32" i="8"/>
  <c r="JM32" i="8"/>
  <c r="JL32" i="8"/>
  <c r="JK32" i="8"/>
  <c r="JJ32" i="8"/>
  <c r="JI32" i="8"/>
  <c r="JH32" i="8"/>
  <c r="JG32" i="8"/>
  <c r="JF32" i="8"/>
  <c r="JE32" i="8"/>
  <c r="JD32" i="8"/>
  <c r="JC32" i="8"/>
  <c r="JB32" i="8"/>
  <c r="JA32" i="8"/>
  <c r="IZ32" i="8"/>
  <c r="IY32" i="8"/>
  <c r="IX32" i="8"/>
  <c r="IW32" i="8"/>
  <c r="IV32" i="8"/>
  <c r="IU32" i="8"/>
  <c r="IT32" i="8"/>
  <c r="IS32" i="8"/>
  <c r="IR32" i="8"/>
  <c r="IQ32" i="8"/>
  <c r="IP32" i="8"/>
  <c r="IO32" i="8"/>
  <c r="IN32" i="8"/>
  <c r="IM32" i="8"/>
  <c r="IL32" i="8"/>
  <c r="IK32" i="8"/>
  <c r="IJ32" i="8"/>
  <c r="II32" i="8"/>
  <c r="IH32" i="8"/>
  <c r="IG32" i="8"/>
  <c r="IF32" i="8"/>
  <c r="IE32" i="8"/>
  <c r="ID32" i="8"/>
  <c r="IC32" i="8"/>
  <c r="IB32" i="8"/>
  <c r="IA32" i="8"/>
  <c r="HZ32" i="8"/>
  <c r="HY32" i="8"/>
  <c r="HX32" i="8"/>
  <c r="HW32" i="8"/>
  <c r="HV32" i="8"/>
  <c r="HU32" i="8"/>
  <c r="HT32" i="8"/>
  <c r="HS32" i="8"/>
  <c r="HR32" i="8"/>
  <c r="HQ32" i="8"/>
  <c r="HP32" i="8"/>
  <c r="HO32" i="8"/>
  <c r="HN32" i="8"/>
  <c r="HM32" i="8"/>
  <c r="HL32" i="8"/>
  <c r="HK32" i="8"/>
  <c r="HJ32" i="8"/>
  <c r="HI32" i="8"/>
  <c r="HH32" i="8"/>
  <c r="HG32" i="8"/>
  <c r="HF32" i="8"/>
  <c r="HE32" i="8"/>
  <c r="HD32" i="8"/>
  <c r="HC32" i="8"/>
  <c r="HB32" i="8"/>
  <c r="HA32" i="8"/>
  <c r="GZ32" i="8"/>
  <c r="GY32" i="8"/>
  <c r="GX32" i="8"/>
  <c r="GW32" i="8"/>
  <c r="GV32" i="8"/>
  <c r="GU32" i="8"/>
  <c r="GT32" i="8"/>
  <c r="GS32" i="8"/>
  <c r="GR32" i="8"/>
  <c r="GQ32" i="8"/>
  <c r="GP32" i="8"/>
  <c r="GO32" i="8"/>
  <c r="GN32" i="8"/>
  <c r="GM32" i="8"/>
  <c r="GL32" i="8"/>
  <c r="GK32" i="8"/>
  <c r="GJ32" i="8"/>
  <c r="GI32" i="8"/>
  <c r="GH32" i="8"/>
  <c r="GG32" i="8"/>
  <c r="GF32" i="8"/>
  <c r="GD32" i="8"/>
  <c r="GC32" i="8"/>
  <c r="GB32" i="8"/>
  <c r="GA32" i="8"/>
  <c r="FZ32" i="8"/>
  <c r="FY32" i="8"/>
  <c r="FX32" i="8"/>
  <c r="FW32" i="8"/>
  <c r="FV32" i="8"/>
  <c r="FU32" i="8"/>
  <c r="FT32" i="8"/>
  <c r="FS32" i="8"/>
  <c r="FR32" i="8"/>
  <c r="FQ32" i="8"/>
  <c r="FP32" i="8"/>
  <c r="FO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Q32" i="8"/>
  <c r="EP32" i="8"/>
  <c r="EO32" i="8"/>
  <c r="EN32" i="8"/>
  <c r="EM32" i="8"/>
  <c r="EL32" i="8"/>
  <c r="EC32" i="8"/>
  <c r="EB32" i="8"/>
  <c r="EA32" i="8"/>
  <c r="DZ32" i="8"/>
  <c r="DY32" i="8"/>
  <c r="DX32" i="8"/>
  <c r="DE32" i="8"/>
  <c r="DD32" i="8"/>
  <c r="CU32" i="8"/>
  <c r="CT32" i="8"/>
  <c r="CS32" i="8"/>
  <c r="CR32" i="8"/>
  <c r="CQ32" i="8"/>
  <c r="CP32" i="8"/>
  <c r="CO32" i="8"/>
  <c r="CN32" i="8"/>
  <c r="CM32" i="8"/>
  <c r="CL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O32" i="8"/>
  <c r="N32" i="8"/>
  <c r="M32" i="8"/>
  <c r="L32" i="8"/>
  <c r="J32" i="8"/>
  <c r="I32" i="8"/>
  <c r="H32" i="8"/>
  <c r="G32" i="8"/>
  <c r="NK31" i="8"/>
  <c r="NJ31" i="8"/>
  <c r="KQ31" i="8"/>
  <c r="KP31" i="8"/>
  <c r="KO31" i="8"/>
  <c r="KN31" i="8"/>
  <c r="KM31" i="8"/>
  <c r="KL31" i="8"/>
  <c r="KK31" i="8"/>
  <c r="KJ31" i="8"/>
  <c r="KI31" i="8"/>
  <c r="KH31" i="8"/>
  <c r="KG31" i="8"/>
  <c r="KF31" i="8"/>
  <c r="KE31" i="8"/>
  <c r="KD31" i="8"/>
  <c r="KC31" i="8"/>
  <c r="KB31" i="8"/>
  <c r="KA31" i="8"/>
  <c r="JZ31" i="8"/>
  <c r="JY31" i="8"/>
  <c r="JX31" i="8"/>
  <c r="JW31" i="8"/>
  <c r="JV31" i="8"/>
  <c r="JU31" i="8"/>
  <c r="JT31" i="8"/>
  <c r="JS31" i="8"/>
  <c r="JR31" i="8"/>
  <c r="JQ31" i="8"/>
  <c r="JP31" i="8"/>
  <c r="JO31" i="8"/>
  <c r="JN31" i="8"/>
  <c r="JM31" i="8"/>
  <c r="JL31" i="8"/>
  <c r="JK31" i="8"/>
  <c r="JJ31" i="8"/>
  <c r="JI31" i="8"/>
  <c r="JH31" i="8"/>
  <c r="JG31" i="8"/>
  <c r="JF31" i="8"/>
  <c r="JE31" i="8"/>
  <c r="JD31" i="8"/>
  <c r="JC31" i="8"/>
  <c r="JB31" i="8"/>
  <c r="JA31" i="8"/>
  <c r="IZ31" i="8"/>
  <c r="IY31" i="8"/>
  <c r="IX31" i="8"/>
  <c r="IW31" i="8"/>
  <c r="IV31" i="8"/>
  <c r="IU31" i="8"/>
  <c r="IT31" i="8"/>
  <c r="IS31" i="8"/>
  <c r="IR31" i="8"/>
  <c r="IQ31" i="8"/>
  <c r="IP31" i="8"/>
  <c r="IO31" i="8"/>
  <c r="IN31" i="8"/>
  <c r="IM31" i="8"/>
  <c r="IL31" i="8"/>
  <c r="IK31" i="8"/>
  <c r="IJ31" i="8"/>
  <c r="II31" i="8"/>
  <c r="IH31" i="8"/>
  <c r="IG31" i="8"/>
  <c r="IF31" i="8"/>
  <c r="IE31" i="8"/>
  <c r="ID31" i="8"/>
  <c r="IC31" i="8"/>
  <c r="IB31" i="8"/>
  <c r="IA31" i="8"/>
  <c r="HZ31" i="8"/>
  <c r="HY31" i="8"/>
  <c r="HX31" i="8"/>
  <c r="HW31" i="8"/>
  <c r="HV31" i="8"/>
  <c r="HU31" i="8"/>
  <c r="HT31" i="8"/>
  <c r="HS31" i="8"/>
  <c r="HR31" i="8"/>
  <c r="HQ31" i="8"/>
  <c r="HP31" i="8"/>
  <c r="HO31" i="8"/>
  <c r="HN31" i="8"/>
  <c r="HM31" i="8"/>
  <c r="HL31" i="8"/>
  <c r="HK31" i="8"/>
  <c r="HJ31" i="8"/>
  <c r="HI31" i="8"/>
  <c r="HH31" i="8"/>
  <c r="HG31" i="8"/>
  <c r="HF31" i="8"/>
  <c r="HE31" i="8"/>
  <c r="HD31" i="8"/>
  <c r="HC31" i="8"/>
  <c r="HB31" i="8"/>
  <c r="HA31" i="8"/>
  <c r="GZ31" i="8"/>
  <c r="GY31" i="8"/>
  <c r="GX31" i="8"/>
  <c r="GW31" i="8"/>
  <c r="GV31" i="8"/>
  <c r="GU31" i="8"/>
  <c r="GT31" i="8"/>
  <c r="GS31" i="8"/>
  <c r="GR31" i="8"/>
  <c r="GQ31" i="8"/>
  <c r="GP31" i="8"/>
  <c r="GO31" i="8"/>
  <c r="GN31" i="8"/>
  <c r="GM31" i="8"/>
  <c r="GL31" i="8"/>
  <c r="GK31" i="8"/>
  <c r="GJ31" i="8"/>
  <c r="GI31" i="8"/>
  <c r="GH31" i="8"/>
  <c r="GG31" i="8"/>
  <c r="GF31" i="8"/>
  <c r="GD31" i="8"/>
  <c r="GC31" i="8"/>
  <c r="GB31" i="8"/>
  <c r="GA31" i="8"/>
  <c r="FZ31" i="8"/>
  <c r="FY31" i="8"/>
  <c r="FX31" i="8"/>
  <c r="FW31" i="8"/>
  <c r="FV31" i="8"/>
  <c r="FU31" i="8"/>
  <c r="FT31" i="8"/>
  <c r="FS31" i="8"/>
  <c r="FR31" i="8"/>
  <c r="FQ31" i="8"/>
  <c r="FP31" i="8"/>
  <c r="FO31" i="8"/>
  <c r="FN31" i="8"/>
  <c r="FM31" i="8"/>
  <c r="FL31" i="8"/>
  <c r="FK31" i="8"/>
  <c r="FJ31" i="8"/>
  <c r="FI31" i="8"/>
  <c r="FH31" i="8"/>
  <c r="FG31" i="8"/>
  <c r="FF31" i="8"/>
  <c r="FE31" i="8"/>
  <c r="FD31" i="8"/>
  <c r="FC31" i="8"/>
  <c r="FB31" i="8"/>
  <c r="FA31" i="8"/>
  <c r="EZ31" i="8"/>
  <c r="EY31" i="8"/>
  <c r="EX31" i="8"/>
  <c r="EW31" i="8"/>
  <c r="EV31" i="8"/>
  <c r="EU31" i="8"/>
  <c r="ET31" i="8"/>
  <c r="ES31" i="8"/>
  <c r="EQ31" i="8"/>
  <c r="EP31" i="8"/>
  <c r="EO31" i="8"/>
  <c r="EN31" i="8"/>
  <c r="EM31" i="8"/>
  <c r="EL31" i="8"/>
  <c r="EC31" i="8"/>
  <c r="EB31" i="8"/>
  <c r="EA31" i="8"/>
  <c r="DZ31" i="8"/>
  <c r="DY31" i="8"/>
  <c r="DX31" i="8"/>
  <c r="DE31" i="8"/>
  <c r="DD31" i="8"/>
  <c r="CU31" i="8"/>
  <c r="CT31" i="8"/>
  <c r="CS31" i="8"/>
  <c r="CR31" i="8"/>
  <c r="CQ31" i="8"/>
  <c r="CP31" i="8"/>
  <c r="CO31" i="8"/>
  <c r="CN31" i="8"/>
  <c r="CM31" i="8"/>
  <c r="CL31" i="8"/>
  <c r="CI31" i="8"/>
  <c r="CH31" i="8"/>
  <c r="CG31" i="8"/>
  <c r="CF31" i="8"/>
  <c r="CE31" i="8"/>
  <c r="CD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O31" i="8"/>
  <c r="N31" i="8"/>
  <c r="M31" i="8"/>
  <c r="L31" i="8"/>
  <c r="J31" i="8"/>
  <c r="I31" i="8"/>
  <c r="H31" i="8"/>
  <c r="G31" i="8"/>
  <c r="NK30" i="8"/>
  <c r="NJ30" i="8"/>
  <c r="KQ30" i="8"/>
  <c r="KP30" i="8"/>
  <c r="KO30" i="8"/>
  <c r="KN30" i="8"/>
  <c r="KM30" i="8"/>
  <c r="KL30" i="8"/>
  <c r="KK30" i="8"/>
  <c r="KJ30" i="8"/>
  <c r="KI30" i="8"/>
  <c r="KH30" i="8"/>
  <c r="KG30" i="8"/>
  <c r="KF30" i="8"/>
  <c r="KE30" i="8"/>
  <c r="KD30" i="8"/>
  <c r="KC30" i="8"/>
  <c r="KB30" i="8"/>
  <c r="KA30" i="8"/>
  <c r="JZ30" i="8"/>
  <c r="JY30" i="8"/>
  <c r="JX30" i="8"/>
  <c r="JW30" i="8"/>
  <c r="JV30" i="8"/>
  <c r="JU30" i="8"/>
  <c r="JT30" i="8"/>
  <c r="JS30" i="8"/>
  <c r="JR30" i="8"/>
  <c r="JQ30" i="8"/>
  <c r="JP30" i="8"/>
  <c r="JO30" i="8"/>
  <c r="JN30" i="8"/>
  <c r="JM30" i="8"/>
  <c r="JL30" i="8"/>
  <c r="JK30" i="8"/>
  <c r="JJ30" i="8"/>
  <c r="JI30" i="8"/>
  <c r="JH30" i="8"/>
  <c r="JG30" i="8"/>
  <c r="JF30" i="8"/>
  <c r="JE30" i="8"/>
  <c r="JD30" i="8"/>
  <c r="JC30" i="8"/>
  <c r="JB30" i="8"/>
  <c r="JA30" i="8"/>
  <c r="IZ30" i="8"/>
  <c r="IY30" i="8"/>
  <c r="IX30" i="8"/>
  <c r="IW30" i="8"/>
  <c r="IV30" i="8"/>
  <c r="IU30" i="8"/>
  <c r="IT30" i="8"/>
  <c r="IS30" i="8"/>
  <c r="IR30" i="8"/>
  <c r="IQ30" i="8"/>
  <c r="IP30" i="8"/>
  <c r="IO30" i="8"/>
  <c r="IN30" i="8"/>
  <c r="IM30" i="8"/>
  <c r="IL30" i="8"/>
  <c r="IK30" i="8"/>
  <c r="IJ30" i="8"/>
  <c r="II30" i="8"/>
  <c r="IH30" i="8"/>
  <c r="IG30" i="8"/>
  <c r="IF30" i="8"/>
  <c r="IE30" i="8"/>
  <c r="ID30" i="8"/>
  <c r="IC30" i="8"/>
  <c r="IB30" i="8"/>
  <c r="IA30" i="8"/>
  <c r="HZ30" i="8"/>
  <c r="HY30" i="8"/>
  <c r="HX30" i="8"/>
  <c r="HW30" i="8"/>
  <c r="HV30" i="8"/>
  <c r="HU30" i="8"/>
  <c r="HT30" i="8"/>
  <c r="HS30" i="8"/>
  <c r="HR30" i="8"/>
  <c r="HQ30" i="8"/>
  <c r="HP30" i="8"/>
  <c r="HO30" i="8"/>
  <c r="HN30" i="8"/>
  <c r="HM30" i="8"/>
  <c r="HL30" i="8"/>
  <c r="HK30" i="8"/>
  <c r="HJ30" i="8"/>
  <c r="HI30" i="8"/>
  <c r="HH30" i="8"/>
  <c r="HG30" i="8"/>
  <c r="HF30" i="8"/>
  <c r="HE30" i="8"/>
  <c r="HD30" i="8"/>
  <c r="HC30" i="8"/>
  <c r="HB30" i="8"/>
  <c r="HA30" i="8"/>
  <c r="GZ30" i="8"/>
  <c r="GY30" i="8"/>
  <c r="GX30" i="8"/>
  <c r="GW30" i="8"/>
  <c r="GV30" i="8"/>
  <c r="GU30" i="8"/>
  <c r="GT30" i="8"/>
  <c r="GS30" i="8"/>
  <c r="GR30" i="8"/>
  <c r="GQ30" i="8"/>
  <c r="GP30" i="8"/>
  <c r="GO30" i="8"/>
  <c r="GN30" i="8"/>
  <c r="GM30" i="8"/>
  <c r="GL30" i="8"/>
  <c r="GK30" i="8"/>
  <c r="GJ30" i="8"/>
  <c r="GI30" i="8"/>
  <c r="GH30" i="8"/>
  <c r="GG30" i="8"/>
  <c r="GF30" i="8"/>
  <c r="GD30" i="8"/>
  <c r="GC30" i="8"/>
  <c r="GB30" i="8"/>
  <c r="GA30" i="8"/>
  <c r="FZ30" i="8"/>
  <c r="FY30" i="8"/>
  <c r="FX30" i="8"/>
  <c r="FW30" i="8"/>
  <c r="FV30" i="8"/>
  <c r="FU30" i="8"/>
  <c r="FT30" i="8"/>
  <c r="FS30" i="8"/>
  <c r="FR30" i="8"/>
  <c r="FQ30" i="8"/>
  <c r="FP30" i="8"/>
  <c r="FO30" i="8"/>
  <c r="FN30" i="8"/>
  <c r="FM30" i="8"/>
  <c r="FL30" i="8"/>
  <c r="FK30" i="8"/>
  <c r="FJ30" i="8"/>
  <c r="FI30" i="8"/>
  <c r="FH30" i="8"/>
  <c r="FG30" i="8"/>
  <c r="FF30" i="8"/>
  <c r="FE30" i="8"/>
  <c r="FD30" i="8"/>
  <c r="FC30" i="8"/>
  <c r="FB30" i="8"/>
  <c r="FA30" i="8"/>
  <c r="EZ30" i="8"/>
  <c r="EY30" i="8"/>
  <c r="EX30" i="8"/>
  <c r="EW30" i="8"/>
  <c r="EV30" i="8"/>
  <c r="EU30" i="8"/>
  <c r="ET30" i="8"/>
  <c r="ES30" i="8"/>
  <c r="EQ30" i="8"/>
  <c r="EP30" i="8"/>
  <c r="EO30" i="8"/>
  <c r="EN30" i="8"/>
  <c r="EM30" i="8"/>
  <c r="EL30" i="8"/>
  <c r="EC30" i="8"/>
  <c r="EB30" i="8"/>
  <c r="EA30" i="8"/>
  <c r="DZ30" i="8"/>
  <c r="DY30" i="8"/>
  <c r="DX30" i="8"/>
  <c r="DE30" i="8"/>
  <c r="DD30" i="8"/>
  <c r="CU30" i="8"/>
  <c r="CT30" i="8"/>
  <c r="CS30" i="8"/>
  <c r="CR30" i="8"/>
  <c r="CQ30" i="8"/>
  <c r="CP30" i="8"/>
  <c r="CO30" i="8"/>
  <c r="CN30" i="8"/>
  <c r="CM30" i="8"/>
  <c r="CL30" i="8"/>
  <c r="CI30" i="8"/>
  <c r="CH30" i="8"/>
  <c r="CG30" i="8"/>
  <c r="CF30" i="8"/>
  <c r="CE30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O30" i="8"/>
  <c r="N30" i="8"/>
  <c r="M30" i="8"/>
  <c r="L30" i="8"/>
  <c r="J30" i="8"/>
  <c r="I30" i="8"/>
  <c r="H30" i="8"/>
  <c r="G30" i="8"/>
  <c r="NK29" i="8"/>
  <c r="NJ29" i="8"/>
  <c r="KQ29" i="8"/>
  <c r="KP29" i="8"/>
  <c r="KO29" i="8"/>
  <c r="KN29" i="8"/>
  <c r="KM29" i="8"/>
  <c r="KL29" i="8"/>
  <c r="KK29" i="8"/>
  <c r="KJ29" i="8"/>
  <c r="KI29" i="8"/>
  <c r="KH29" i="8"/>
  <c r="KG29" i="8"/>
  <c r="KF29" i="8"/>
  <c r="KE29" i="8"/>
  <c r="KD29" i="8"/>
  <c r="KC29" i="8"/>
  <c r="KB29" i="8"/>
  <c r="KA29" i="8"/>
  <c r="JZ29" i="8"/>
  <c r="JY29" i="8"/>
  <c r="JX29" i="8"/>
  <c r="JW29" i="8"/>
  <c r="JV29" i="8"/>
  <c r="JU29" i="8"/>
  <c r="JT29" i="8"/>
  <c r="JS29" i="8"/>
  <c r="JR29" i="8"/>
  <c r="JQ29" i="8"/>
  <c r="JP29" i="8"/>
  <c r="JO29" i="8"/>
  <c r="JN29" i="8"/>
  <c r="JM29" i="8"/>
  <c r="JL29" i="8"/>
  <c r="JK29" i="8"/>
  <c r="JJ29" i="8"/>
  <c r="JI29" i="8"/>
  <c r="JH29" i="8"/>
  <c r="JG29" i="8"/>
  <c r="JF29" i="8"/>
  <c r="JE29" i="8"/>
  <c r="JD29" i="8"/>
  <c r="JC29" i="8"/>
  <c r="JB29" i="8"/>
  <c r="JA29" i="8"/>
  <c r="IZ29" i="8"/>
  <c r="IY29" i="8"/>
  <c r="IX29" i="8"/>
  <c r="IW29" i="8"/>
  <c r="IV29" i="8"/>
  <c r="IU29" i="8"/>
  <c r="IT29" i="8"/>
  <c r="IS29" i="8"/>
  <c r="IR29" i="8"/>
  <c r="IQ29" i="8"/>
  <c r="IP29" i="8"/>
  <c r="IO29" i="8"/>
  <c r="IN29" i="8"/>
  <c r="IM29" i="8"/>
  <c r="IL29" i="8"/>
  <c r="IK29" i="8"/>
  <c r="IJ29" i="8"/>
  <c r="II29" i="8"/>
  <c r="IH29" i="8"/>
  <c r="IG29" i="8"/>
  <c r="IF29" i="8"/>
  <c r="IE29" i="8"/>
  <c r="ID29" i="8"/>
  <c r="IC29" i="8"/>
  <c r="IB29" i="8"/>
  <c r="IA29" i="8"/>
  <c r="HZ29" i="8"/>
  <c r="HY29" i="8"/>
  <c r="HX29" i="8"/>
  <c r="HW29" i="8"/>
  <c r="HV29" i="8"/>
  <c r="HU29" i="8"/>
  <c r="HT29" i="8"/>
  <c r="HS29" i="8"/>
  <c r="HR29" i="8"/>
  <c r="HQ29" i="8"/>
  <c r="HP29" i="8"/>
  <c r="HO29" i="8"/>
  <c r="HN29" i="8"/>
  <c r="HM29" i="8"/>
  <c r="HL29" i="8"/>
  <c r="HK29" i="8"/>
  <c r="HJ29" i="8"/>
  <c r="HI29" i="8"/>
  <c r="HH29" i="8"/>
  <c r="HG29" i="8"/>
  <c r="HF29" i="8"/>
  <c r="HE29" i="8"/>
  <c r="HD29" i="8"/>
  <c r="HC29" i="8"/>
  <c r="HB29" i="8"/>
  <c r="HA29" i="8"/>
  <c r="GZ29" i="8"/>
  <c r="GY29" i="8"/>
  <c r="GX29" i="8"/>
  <c r="GW29" i="8"/>
  <c r="GV29" i="8"/>
  <c r="GU29" i="8"/>
  <c r="GT29" i="8"/>
  <c r="GS29" i="8"/>
  <c r="GR29" i="8"/>
  <c r="GQ29" i="8"/>
  <c r="GP29" i="8"/>
  <c r="GO29" i="8"/>
  <c r="GN29" i="8"/>
  <c r="GM29" i="8"/>
  <c r="GL29" i="8"/>
  <c r="GK29" i="8"/>
  <c r="GJ29" i="8"/>
  <c r="GI29" i="8"/>
  <c r="GH29" i="8"/>
  <c r="GG29" i="8"/>
  <c r="GF29" i="8"/>
  <c r="GD29" i="8"/>
  <c r="GC29" i="8"/>
  <c r="GB29" i="8"/>
  <c r="GA29" i="8"/>
  <c r="FZ29" i="8"/>
  <c r="FY29" i="8"/>
  <c r="FX29" i="8"/>
  <c r="FW29" i="8"/>
  <c r="FV29" i="8"/>
  <c r="FU29" i="8"/>
  <c r="FT29" i="8"/>
  <c r="FS29" i="8"/>
  <c r="FR29" i="8"/>
  <c r="FQ29" i="8"/>
  <c r="FP29" i="8"/>
  <c r="FO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EY29" i="8"/>
  <c r="EX29" i="8"/>
  <c r="EW29" i="8"/>
  <c r="EV29" i="8"/>
  <c r="EU29" i="8"/>
  <c r="ET29" i="8"/>
  <c r="ES29" i="8"/>
  <c r="EQ29" i="8"/>
  <c r="EP29" i="8"/>
  <c r="EO29" i="8"/>
  <c r="EN29" i="8"/>
  <c r="EM29" i="8"/>
  <c r="EL29" i="8"/>
  <c r="EC29" i="8"/>
  <c r="EB29" i="8"/>
  <c r="EA29" i="8"/>
  <c r="DZ29" i="8"/>
  <c r="DY29" i="8"/>
  <c r="DX29" i="8"/>
  <c r="DE29" i="8"/>
  <c r="DD29" i="8"/>
  <c r="CU29" i="8"/>
  <c r="CT29" i="8"/>
  <c r="CS29" i="8"/>
  <c r="CR29" i="8"/>
  <c r="CQ29" i="8"/>
  <c r="CP29" i="8"/>
  <c r="CO29" i="8"/>
  <c r="CN29" i="8"/>
  <c r="CM29" i="8"/>
  <c r="CL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O29" i="8"/>
  <c r="N29" i="8"/>
  <c r="M29" i="8"/>
  <c r="L29" i="8"/>
  <c r="J29" i="8"/>
  <c r="I29" i="8"/>
  <c r="H29" i="8"/>
  <c r="G29" i="8"/>
  <c r="NK28" i="8"/>
  <c r="NJ28" i="8"/>
  <c r="KQ28" i="8"/>
  <c r="KP28" i="8"/>
  <c r="KO28" i="8"/>
  <c r="KN28" i="8"/>
  <c r="KM28" i="8"/>
  <c r="KL28" i="8"/>
  <c r="KK28" i="8"/>
  <c r="KJ28" i="8"/>
  <c r="KI28" i="8"/>
  <c r="KH28" i="8"/>
  <c r="KG28" i="8"/>
  <c r="KF28" i="8"/>
  <c r="KE28" i="8"/>
  <c r="KD28" i="8"/>
  <c r="KC28" i="8"/>
  <c r="KB28" i="8"/>
  <c r="KA28" i="8"/>
  <c r="JZ28" i="8"/>
  <c r="JY28" i="8"/>
  <c r="JX28" i="8"/>
  <c r="JW28" i="8"/>
  <c r="JV28" i="8"/>
  <c r="JU28" i="8"/>
  <c r="JT28" i="8"/>
  <c r="JS28" i="8"/>
  <c r="JR28" i="8"/>
  <c r="JQ28" i="8"/>
  <c r="JP28" i="8"/>
  <c r="JO28" i="8"/>
  <c r="JN28" i="8"/>
  <c r="JM28" i="8"/>
  <c r="JL28" i="8"/>
  <c r="JK28" i="8"/>
  <c r="JJ28" i="8"/>
  <c r="JI28" i="8"/>
  <c r="JH28" i="8"/>
  <c r="JG28" i="8"/>
  <c r="JF28" i="8"/>
  <c r="JE28" i="8"/>
  <c r="JD28" i="8"/>
  <c r="JC28" i="8"/>
  <c r="JB28" i="8"/>
  <c r="JA28" i="8"/>
  <c r="IZ28" i="8"/>
  <c r="IY28" i="8"/>
  <c r="IX28" i="8"/>
  <c r="IW28" i="8"/>
  <c r="IV28" i="8"/>
  <c r="IU28" i="8"/>
  <c r="IT28" i="8"/>
  <c r="IS28" i="8"/>
  <c r="IR28" i="8"/>
  <c r="IQ28" i="8"/>
  <c r="IP28" i="8"/>
  <c r="IO28" i="8"/>
  <c r="IN28" i="8"/>
  <c r="IM28" i="8"/>
  <c r="IL28" i="8"/>
  <c r="IK28" i="8"/>
  <c r="IJ28" i="8"/>
  <c r="II28" i="8"/>
  <c r="IH28" i="8"/>
  <c r="IG28" i="8"/>
  <c r="IF28" i="8"/>
  <c r="IE28" i="8"/>
  <c r="ID28" i="8"/>
  <c r="IC28" i="8"/>
  <c r="IB28" i="8"/>
  <c r="IA28" i="8"/>
  <c r="HZ28" i="8"/>
  <c r="HY28" i="8"/>
  <c r="HX28" i="8"/>
  <c r="HW28" i="8"/>
  <c r="HV28" i="8"/>
  <c r="HU28" i="8"/>
  <c r="HT28" i="8"/>
  <c r="HS28" i="8"/>
  <c r="HR28" i="8"/>
  <c r="HQ28" i="8"/>
  <c r="HP28" i="8"/>
  <c r="HO28" i="8"/>
  <c r="HN28" i="8"/>
  <c r="HM28" i="8"/>
  <c r="HL28" i="8"/>
  <c r="HK28" i="8"/>
  <c r="HJ28" i="8"/>
  <c r="HI28" i="8"/>
  <c r="HH28" i="8"/>
  <c r="HG28" i="8"/>
  <c r="HF28" i="8"/>
  <c r="HE28" i="8"/>
  <c r="HD28" i="8"/>
  <c r="HC28" i="8"/>
  <c r="HB28" i="8"/>
  <c r="HA28" i="8"/>
  <c r="GZ28" i="8"/>
  <c r="GY28" i="8"/>
  <c r="GX28" i="8"/>
  <c r="GW28" i="8"/>
  <c r="GV28" i="8"/>
  <c r="GU28" i="8"/>
  <c r="GT28" i="8"/>
  <c r="GS28" i="8"/>
  <c r="GR28" i="8"/>
  <c r="GQ28" i="8"/>
  <c r="GP28" i="8"/>
  <c r="GO28" i="8"/>
  <c r="GN28" i="8"/>
  <c r="GM28" i="8"/>
  <c r="GL28" i="8"/>
  <c r="GK28" i="8"/>
  <c r="GJ28" i="8"/>
  <c r="GI28" i="8"/>
  <c r="GH28" i="8"/>
  <c r="GG28" i="8"/>
  <c r="GF28" i="8"/>
  <c r="GD28" i="8"/>
  <c r="GC28" i="8"/>
  <c r="GB28" i="8"/>
  <c r="GA28" i="8"/>
  <c r="FZ28" i="8"/>
  <c r="FY28" i="8"/>
  <c r="FX28" i="8"/>
  <c r="FW28" i="8"/>
  <c r="FV28" i="8"/>
  <c r="FU28" i="8"/>
  <c r="FT28" i="8"/>
  <c r="FS28" i="8"/>
  <c r="FR28" i="8"/>
  <c r="FQ28" i="8"/>
  <c r="FP28" i="8"/>
  <c r="FO28" i="8"/>
  <c r="FN28" i="8"/>
  <c r="FM28" i="8"/>
  <c r="FL28" i="8"/>
  <c r="FK28" i="8"/>
  <c r="FJ28" i="8"/>
  <c r="FI28" i="8"/>
  <c r="FH28" i="8"/>
  <c r="FG28" i="8"/>
  <c r="FF28" i="8"/>
  <c r="FE28" i="8"/>
  <c r="FD28" i="8"/>
  <c r="FC28" i="8"/>
  <c r="FB28" i="8"/>
  <c r="FA28" i="8"/>
  <c r="EZ28" i="8"/>
  <c r="EY28" i="8"/>
  <c r="EX28" i="8"/>
  <c r="EW28" i="8"/>
  <c r="EV28" i="8"/>
  <c r="EU28" i="8"/>
  <c r="ET28" i="8"/>
  <c r="ES28" i="8"/>
  <c r="EQ28" i="8"/>
  <c r="EP28" i="8"/>
  <c r="EO28" i="8"/>
  <c r="EN28" i="8"/>
  <c r="EM28" i="8"/>
  <c r="EL28" i="8"/>
  <c r="EC28" i="8"/>
  <c r="EB28" i="8"/>
  <c r="EA28" i="8"/>
  <c r="DZ28" i="8"/>
  <c r="DY28" i="8"/>
  <c r="DX28" i="8"/>
  <c r="DE28" i="8"/>
  <c r="DD28" i="8"/>
  <c r="CU28" i="8"/>
  <c r="CT28" i="8"/>
  <c r="CS28" i="8"/>
  <c r="CR28" i="8"/>
  <c r="CQ28" i="8"/>
  <c r="CP28" i="8"/>
  <c r="CO28" i="8"/>
  <c r="CN28" i="8"/>
  <c r="CM28" i="8"/>
  <c r="CL28" i="8"/>
  <c r="CI28" i="8"/>
  <c r="CH28" i="8"/>
  <c r="CG28" i="8"/>
  <c r="CF28" i="8"/>
  <c r="CE28" i="8"/>
  <c r="CD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O28" i="8"/>
  <c r="N28" i="8"/>
  <c r="M28" i="8"/>
  <c r="L28" i="8"/>
  <c r="J28" i="8"/>
  <c r="I28" i="8"/>
  <c r="H28" i="8"/>
  <c r="G28" i="8"/>
  <c r="NK27" i="8"/>
  <c r="NJ27" i="8"/>
  <c r="KQ27" i="8"/>
  <c r="KP27" i="8"/>
  <c r="KO27" i="8"/>
  <c r="KN27" i="8"/>
  <c r="KM27" i="8"/>
  <c r="KL27" i="8"/>
  <c r="KK27" i="8"/>
  <c r="KJ27" i="8"/>
  <c r="KI27" i="8"/>
  <c r="KH27" i="8"/>
  <c r="KG27" i="8"/>
  <c r="KF27" i="8"/>
  <c r="KE27" i="8"/>
  <c r="KD27" i="8"/>
  <c r="KC27" i="8"/>
  <c r="KB27" i="8"/>
  <c r="KA27" i="8"/>
  <c r="JZ27" i="8"/>
  <c r="JY27" i="8"/>
  <c r="JX27" i="8"/>
  <c r="JW27" i="8"/>
  <c r="JV27" i="8"/>
  <c r="JU27" i="8"/>
  <c r="JT27" i="8"/>
  <c r="JS27" i="8"/>
  <c r="JR27" i="8"/>
  <c r="JQ27" i="8"/>
  <c r="JP27" i="8"/>
  <c r="JO27" i="8"/>
  <c r="JN27" i="8"/>
  <c r="JM27" i="8"/>
  <c r="JL27" i="8"/>
  <c r="JK27" i="8"/>
  <c r="JJ27" i="8"/>
  <c r="JI27" i="8"/>
  <c r="JH27" i="8"/>
  <c r="JG27" i="8"/>
  <c r="JF27" i="8"/>
  <c r="JE27" i="8"/>
  <c r="JD27" i="8"/>
  <c r="JC27" i="8"/>
  <c r="JB27" i="8"/>
  <c r="JA27" i="8"/>
  <c r="IZ27" i="8"/>
  <c r="IY27" i="8"/>
  <c r="IX27" i="8"/>
  <c r="IW27" i="8"/>
  <c r="IV27" i="8"/>
  <c r="IU27" i="8"/>
  <c r="IT27" i="8"/>
  <c r="IS27" i="8"/>
  <c r="IR27" i="8"/>
  <c r="IQ27" i="8"/>
  <c r="IP27" i="8"/>
  <c r="IO27" i="8"/>
  <c r="IN27" i="8"/>
  <c r="IM27" i="8"/>
  <c r="IL27" i="8"/>
  <c r="IK27" i="8"/>
  <c r="IJ27" i="8"/>
  <c r="II27" i="8"/>
  <c r="IH27" i="8"/>
  <c r="IG27" i="8"/>
  <c r="IF27" i="8"/>
  <c r="IE27" i="8"/>
  <c r="ID27" i="8"/>
  <c r="IC27" i="8"/>
  <c r="IB27" i="8"/>
  <c r="IA27" i="8"/>
  <c r="HZ27" i="8"/>
  <c r="HY27" i="8"/>
  <c r="HX27" i="8"/>
  <c r="HW27" i="8"/>
  <c r="HV27" i="8"/>
  <c r="HU27" i="8"/>
  <c r="HT27" i="8"/>
  <c r="HS27" i="8"/>
  <c r="HR27" i="8"/>
  <c r="HQ27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Q27" i="8"/>
  <c r="EP27" i="8"/>
  <c r="EO27" i="8"/>
  <c r="EN27" i="8"/>
  <c r="EM27" i="8"/>
  <c r="EL27" i="8"/>
  <c r="EC27" i="8"/>
  <c r="EB27" i="8"/>
  <c r="EA27" i="8"/>
  <c r="DZ27" i="8"/>
  <c r="DY27" i="8"/>
  <c r="DX27" i="8"/>
  <c r="DE27" i="8"/>
  <c r="DD27" i="8"/>
  <c r="CU27" i="8"/>
  <c r="CT27" i="8"/>
  <c r="CS27" i="8"/>
  <c r="CR27" i="8"/>
  <c r="CQ27" i="8"/>
  <c r="CP27" i="8"/>
  <c r="CO27" i="8"/>
  <c r="CN27" i="8"/>
  <c r="CM27" i="8"/>
  <c r="CL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O27" i="8"/>
  <c r="N27" i="8"/>
  <c r="M27" i="8"/>
  <c r="L27" i="8"/>
  <c r="J27" i="8"/>
  <c r="I27" i="8"/>
  <c r="H27" i="8"/>
  <c r="G27" i="8"/>
  <c r="NK26" i="8"/>
  <c r="NJ26" i="8"/>
  <c r="KQ26" i="8"/>
  <c r="KP26" i="8"/>
  <c r="KO26" i="8"/>
  <c r="KN26" i="8"/>
  <c r="KM26" i="8"/>
  <c r="KL26" i="8"/>
  <c r="KK26" i="8"/>
  <c r="KJ26" i="8"/>
  <c r="KI26" i="8"/>
  <c r="KH26" i="8"/>
  <c r="KG26" i="8"/>
  <c r="KF26" i="8"/>
  <c r="KE26" i="8"/>
  <c r="KD26" i="8"/>
  <c r="KC26" i="8"/>
  <c r="KB26" i="8"/>
  <c r="KA26" i="8"/>
  <c r="JZ26" i="8"/>
  <c r="JY26" i="8"/>
  <c r="JX26" i="8"/>
  <c r="JW26" i="8"/>
  <c r="JV26" i="8"/>
  <c r="JU26" i="8"/>
  <c r="JT26" i="8"/>
  <c r="JS26" i="8"/>
  <c r="JR26" i="8"/>
  <c r="JQ26" i="8"/>
  <c r="JP26" i="8"/>
  <c r="JO26" i="8"/>
  <c r="JN26" i="8"/>
  <c r="JM26" i="8"/>
  <c r="JL26" i="8"/>
  <c r="JK26" i="8"/>
  <c r="JJ26" i="8"/>
  <c r="JI26" i="8"/>
  <c r="JH26" i="8"/>
  <c r="JG26" i="8"/>
  <c r="JF26" i="8"/>
  <c r="JE26" i="8"/>
  <c r="JD26" i="8"/>
  <c r="JC26" i="8"/>
  <c r="JB26" i="8"/>
  <c r="JA26" i="8"/>
  <c r="IZ26" i="8"/>
  <c r="IY26" i="8"/>
  <c r="IX26" i="8"/>
  <c r="IW26" i="8"/>
  <c r="IV26" i="8"/>
  <c r="IU26" i="8"/>
  <c r="IT26" i="8"/>
  <c r="IS26" i="8"/>
  <c r="IR26" i="8"/>
  <c r="IQ26" i="8"/>
  <c r="IP26" i="8"/>
  <c r="IO26" i="8"/>
  <c r="IN26" i="8"/>
  <c r="IM26" i="8"/>
  <c r="IL26" i="8"/>
  <c r="IK26" i="8"/>
  <c r="IJ26" i="8"/>
  <c r="II26" i="8"/>
  <c r="IH26" i="8"/>
  <c r="IG26" i="8"/>
  <c r="IF26" i="8"/>
  <c r="IE26" i="8"/>
  <c r="ID26" i="8"/>
  <c r="IC26" i="8"/>
  <c r="IB26" i="8"/>
  <c r="IA26" i="8"/>
  <c r="HZ26" i="8"/>
  <c r="HY26" i="8"/>
  <c r="HX26" i="8"/>
  <c r="HW26" i="8"/>
  <c r="HV26" i="8"/>
  <c r="HU26" i="8"/>
  <c r="HT26" i="8"/>
  <c r="HS26" i="8"/>
  <c r="HR26" i="8"/>
  <c r="HQ26" i="8"/>
  <c r="HP26" i="8"/>
  <c r="HO26" i="8"/>
  <c r="HN26" i="8"/>
  <c r="HM26" i="8"/>
  <c r="HL26" i="8"/>
  <c r="HK26" i="8"/>
  <c r="HJ26" i="8"/>
  <c r="HI26" i="8"/>
  <c r="HH26" i="8"/>
  <c r="HG26" i="8"/>
  <c r="HF26" i="8"/>
  <c r="HE26" i="8"/>
  <c r="HD26" i="8"/>
  <c r="HC26" i="8"/>
  <c r="HB26" i="8"/>
  <c r="HA26" i="8"/>
  <c r="GZ26" i="8"/>
  <c r="GY26" i="8"/>
  <c r="GX26" i="8"/>
  <c r="GW26" i="8"/>
  <c r="GV26" i="8"/>
  <c r="GU26" i="8"/>
  <c r="GT26" i="8"/>
  <c r="GS26" i="8"/>
  <c r="GR26" i="8"/>
  <c r="GQ26" i="8"/>
  <c r="GP26" i="8"/>
  <c r="GO26" i="8"/>
  <c r="GN26" i="8"/>
  <c r="GM26" i="8"/>
  <c r="GL26" i="8"/>
  <c r="GK26" i="8"/>
  <c r="GJ26" i="8"/>
  <c r="GI26" i="8"/>
  <c r="GH26" i="8"/>
  <c r="GG26" i="8"/>
  <c r="GF26" i="8"/>
  <c r="GD26" i="8"/>
  <c r="GC26" i="8"/>
  <c r="GB26" i="8"/>
  <c r="GA26" i="8"/>
  <c r="FZ26" i="8"/>
  <c r="FY26" i="8"/>
  <c r="FX26" i="8"/>
  <c r="FW26" i="8"/>
  <c r="FV26" i="8"/>
  <c r="FU26" i="8"/>
  <c r="FT26" i="8"/>
  <c r="FS26" i="8"/>
  <c r="FR26" i="8"/>
  <c r="FQ26" i="8"/>
  <c r="FP26" i="8"/>
  <c r="FO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B26" i="8"/>
  <c r="FA26" i="8"/>
  <c r="EZ26" i="8"/>
  <c r="EY26" i="8"/>
  <c r="EX26" i="8"/>
  <c r="EW26" i="8"/>
  <c r="EV26" i="8"/>
  <c r="EU26" i="8"/>
  <c r="ET26" i="8"/>
  <c r="ES26" i="8"/>
  <c r="EQ26" i="8"/>
  <c r="EP26" i="8"/>
  <c r="EO26" i="8"/>
  <c r="EN26" i="8"/>
  <c r="EM26" i="8"/>
  <c r="EL26" i="8"/>
  <c r="EC26" i="8"/>
  <c r="EB26" i="8"/>
  <c r="EA26" i="8"/>
  <c r="DZ26" i="8"/>
  <c r="DY26" i="8"/>
  <c r="DX26" i="8"/>
  <c r="DE26" i="8"/>
  <c r="DD26" i="8"/>
  <c r="CU26" i="8"/>
  <c r="CT26" i="8"/>
  <c r="CS26" i="8"/>
  <c r="CR26" i="8"/>
  <c r="CQ26" i="8"/>
  <c r="CP26" i="8"/>
  <c r="CO26" i="8"/>
  <c r="CN26" i="8"/>
  <c r="CM26" i="8"/>
  <c r="CL26" i="8"/>
  <c r="CI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O26" i="8"/>
  <c r="N26" i="8"/>
  <c r="M26" i="8"/>
  <c r="L26" i="8"/>
  <c r="J26" i="8"/>
  <c r="I26" i="8"/>
  <c r="H26" i="8"/>
  <c r="G26" i="8"/>
  <c r="NK25" i="8"/>
  <c r="NJ25" i="8"/>
  <c r="KQ25" i="8"/>
  <c r="KP25" i="8"/>
  <c r="KO25" i="8"/>
  <c r="KN25" i="8"/>
  <c r="KM25" i="8"/>
  <c r="KL25" i="8"/>
  <c r="KK25" i="8"/>
  <c r="KJ25" i="8"/>
  <c r="KI25" i="8"/>
  <c r="KH25" i="8"/>
  <c r="KG25" i="8"/>
  <c r="KF25" i="8"/>
  <c r="KE25" i="8"/>
  <c r="KD25" i="8"/>
  <c r="KC25" i="8"/>
  <c r="KB25" i="8"/>
  <c r="KA25" i="8"/>
  <c r="JZ25" i="8"/>
  <c r="JY25" i="8"/>
  <c r="JX25" i="8"/>
  <c r="JW25" i="8"/>
  <c r="JV25" i="8"/>
  <c r="JU25" i="8"/>
  <c r="JT25" i="8"/>
  <c r="JS25" i="8"/>
  <c r="JR25" i="8"/>
  <c r="JQ25" i="8"/>
  <c r="JP25" i="8"/>
  <c r="JO25" i="8"/>
  <c r="JN25" i="8"/>
  <c r="JM25" i="8"/>
  <c r="JL25" i="8"/>
  <c r="JK25" i="8"/>
  <c r="JJ25" i="8"/>
  <c r="JI25" i="8"/>
  <c r="JH25" i="8"/>
  <c r="JG25" i="8"/>
  <c r="JF25" i="8"/>
  <c r="JE25" i="8"/>
  <c r="JD25" i="8"/>
  <c r="JC25" i="8"/>
  <c r="JB25" i="8"/>
  <c r="JA25" i="8"/>
  <c r="IZ25" i="8"/>
  <c r="IY25" i="8"/>
  <c r="IX25" i="8"/>
  <c r="IW25" i="8"/>
  <c r="IV25" i="8"/>
  <c r="IU25" i="8"/>
  <c r="IT25" i="8"/>
  <c r="IS25" i="8"/>
  <c r="IR25" i="8"/>
  <c r="IQ25" i="8"/>
  <c r="IP25" i="8"/>
  <c r="IO25" i="8"/>
  <c r="IN25" i="8"/>
  <c r="IM25" i="8"/>
  <c r="IL25" i="8"/>
  <c r="IK25" i="8"/>
  <c r="IJ25" i="8"/>
  <c r="II25" i="8"/>
  <c r="IH25" i="8"/>
  <c r="IG25" i="8"/>
  <c r="IF25" i="8"/>
  <c r="IE25" i="8"/>
  <c r="ID25" i="8"/>
  <c r="IC25" i="8"/>
  <c r="IB25" i="8"/>
  <c r="IA25" i="8"/>
  <c r="HZ25" i="8"/>
  <c r="HY25" i="8"/>
  <c r="HX25" i="8"/>
  <c r="HW25" i="8"/>
  <c r="HV25" i="8"/>
  <c r="HU25" i="8"/>
  <c r="HT25" i="8"/>
  <c r="HS25" i="8"/>
  <c r="HR25" i="8"/>
  <c r="HQ25" i="8"/>
  <c r="HP25" i="8"/>
  <c r="HO25" i="8"/>
  <c r="HN25" i="8"/>
  <c r="HM25" i="8"/>
  <c r="HL25" i="8"/>
  <c r="HK25" i="8"/>
  <c r="HJ25" i="8"/>
  <c r="HI25" i="8"/>
  <c r="HH25" i="8"/>
  <c r="HG25" i="8"/>
  <c r="HF25" i="8"/>
  <c r="HE25" i="8"/>
  <c r="HD25" i="8"/>
  <c r="HC25" i="8"/>
  <c r="HB25" i="8"/>
  <c r="HA25" i="8"/>
  <c r="GZ25" i="8"/>
  <c r="GY25" i="8"/>
  <c r="GX25" i="8"/>
  <c r="GW25" i="8"/>
  <c r="GV25" i="8"/>
  <c r="GU25" i="8"/>
  <c r="GT25" i="8"/>
  <c r="GS25" i="8"/>
  <c r="GR25" i="8"/>
  <c r="GQ25" i="8"/>
  <c r="GP25" i="8"/>
  <c r="GO25" i="8"/>
  <c r="GN25" i="8"/>
  <c r="GM25" i="8"/>
  <c r="GL25" i="8"/>
  <c r="GK25" i="8"/>
  <c r="GJ25" i="8"/>
  <c r="GI25" i="8"/>
  <c r="GH25" i="8"/>
  <c r="GG25" i="8"/>
  <c r="GF25" i="8"/>
  <c r="GD25" i="8"/>
  <c r="GC25" i="8"/>
  <c r="GB25" i="8"/>
  <c r="GA25" i="8"/>
  <c r="FZ25" i="8"/>
  <c r="FY25" i="8"/>
  <c r="FX25" i="8"/>
  <c r="FW25" i="8"/>
  <c r="FV25" i="8"/>
  <c r="FU25" i="8"/>
  <c r="FT25" i="8"/>
  <c r="FS25" i="8"/>
  <c r="FR25" i="8"/>
  <c r="FQ25" i="8"/>
  <c r="FP25" i="8"/>
  <c r="FO25" i="8"/>
  <c r="FN25" i="8"/>
  <c r="FM25" i="8"/>
  <c r="FL25" i="8"/>
  <c r="FK25" i="8"/>
  <c r="FJ25" i="8"/>
  <c r="FI25" i="8"/>
  <c r="FH25" i="8"/>
  <c r="FG25" i="8"/>
  <c r="FF25" i="8"/>
  <c r="FE25" i="8"/>
  <c r="FD25" i="8"/>
  <c r="FC25" i="8"/>
  <c r="FB25" i="8"/>
  <c r="FA25" i="8"/>
  <c r="EZ25" i="8"/>
  <c r="EY25" i="8"/>
  <c r="EX25" i="8"/>
  <c r="EW25" i="8"/>
  <c r="EV25" i="8"/>
  <c r="EU25" i="8"/>
  <c r="ET25" i="8"/>
  <c r="ES25" i="8"/>
  <c r="EQ25" i="8"/>
  <c r="EP25" i="8"/>
  <c r="EO25" i="8"/>
  <c r="EN25" i="8"/>
  <c r="EM25" i="8"/>
  <c r="EL25" i="8"/>
  <c r="EC25" i="8"/>
  <c r="EB25" i="8"/>
  <c r="EA25" i="8"/>
  <c r="DZ25" i="8"/>
  <c r="DY25" i="8"/>
  <c r="DX25" i="8"/>
  <c r="DE25" i="8"/>
  <c r="DD25" i="8"/>
  <c r="CU25" i="8"/>
  <c r="CT25" i="8"/>
  <c r="CS25" i="8"/>
  <c r="CR25" i="8"/>
  <c r="CQ25" i="8"/>
  <c r="CP25" i="8"/>
  <c r="CO25" i="8"/>
  <c r="CN25" i="8"/>
  <c r="CM25" i="8"/>
  <c r="CL25" i="8"/>
  <c r="CI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O25" i="8"/>
  <c r="N25" i="8"/>
  <c r="M25" i="8"/>
  <c r="L25" i="8"/>
  <c r="J25" i="8"/>
  <c r="I25" i="8"/>
  <c r="H25" i="8"/>
  <c r="G25" i="8"/>
  <c r="NK24" i="8"/>
  <c r="NJ24" i="8"/>
  <c r="KQ24" i="8"/>
  <c r="KP24" i="8"/>
  <c r="KO24" i="8"/>
  <c r="KN24" i="8"/>
  <c r="KM24" i="8"/>
  <c r="KL24" i="8"/>
  <c r="KK24" i="8"/>
  <c r="KJ24" i="8"/>
  <c r="KI24" i="8"/>
  <c r="KH24" i="8"/>
  <c r="KG24" i="8"/>
  <c r="KF24" i="8"/>
  <c r="KE24" i="8"/>
  <c r="KD24" i="8"/>
  <c r="KC24" i="8"/>
  <c r="KB24" i="8"/>
  <c r="KA24" i="8"/>
  <c r="JZ24" i="8"/>
  <c r="JY24" i="8"/>
  <c r="JX24" i="8"/>
  <c r="JW24" i="8"/>
  <c r="JV24" i="8"/>
  <c r="JU24" i="8"/>
  <c r="JT24" i="8"/>
  <c r="JS24" i="8"/>
  <c r="JR24" i="8"/>
  <c r="JQ24" i="8"/>
  <c r="JP24" i="8"/>
  <c r="JO24" i="8"/>
  <c r="JN24" i="8"/>
  <c r="JM24" i="8"/>
  <c r="JL24" i="8"/>
  <c r="JK24" i="8"/>
  <c r="JJ24" i="8"/>
  <c r="JI24" i="8"/>
  <c r="JH24" i="8"/>
  <c r="JG24" i="8"/>
  <c r="JF24" i="8"/>
  <c r="JE24" i="8"/>
  <c r="JD24" i="8"/>
  <c r="JC24" i="8"/>
  <c r="JB24" i="8"/>
  <c r="JA24" i="8"/>
  <c r="IZ24" i="8"/>
  <c r="IY24" i="8"/>
  <c r="IX24" i="8"/>
  <c r="IW24" i="8"/>
  <c r="IV24" i="8"/>
  <c r="IU24" i="8"/>
  <c r="IT24" i="8"/>
  <c r="IS24" i="8"/>
  <c r="IR24" i="8"/>
  <c r="IQ24" i="8"/>
  <c r="IP24" i="8"/>
  <c r="IO24" i="8"/>
  <c r="IN24" i="8"/>
  <c r="IM24" i="8"/>
  <c r="IL24" i="8"/>
  <c r="IK24" i="8"/>
  <c r="IJ24" i="8"/>
  <c r="II24" i="8"/>
  <c r="IH24" i="8"/>
  <c r="IG24" i="8"/>
  <c r="IF24" i="8"/>
  <c r="IE24" i="8"/>
  <c r="ID24" i="8"/>
  <c r="IC24" i="8"/>
  <c r="IB24" i="8"/>
  <c r="IA24" i="8"/>
  <c r="HZ24" i="8"/>
  <c r="HY24" i="8"/>
  <c r="HX24" i="8"/>
  <c r="HW24" i="8"/>
  <c r="HV24" i="8"/>
  <c r="HU24" i="8"/>
  <c r="HT24" i="8"/>
  <c r="HS24" i="8"/>
  <c r="HR24" i="8"/>
  <c r="HQ24" i="8"/>
  <c r="HP24" i="8"/>
  <c r="HO24" i="8"/>
  <c r="HN24" i="8"/>
  <c r="HM24" i="8"/>
  <c r="HL24" i="8"/>
  <c r="HK24" i="8"/>
  <c r="HJ24" i="8"/>
  <c r="HI24" i="8"/>
  <c r="HH24" i="8"/>
  <c r="HG24" i="8"/>
  <c r="HF24" i="8"/>
  <c r="HE24" i="8"/>
  <c r="HD24" i="8"/>
  <c r="HC24" i="8"/>
  <c r="HB24" i="8"/>
  <c r="HA24" i="8"/>
  <c r="GZ24" i="8"/>
  <c r="GY24" i="8"/>
  <c r="GX24" i="8"/>
  <c r="GW24" i="8"/>
  <c r="GV24" i="8"/>
  <c r="GU24" i="8"/>
  <c r="GT24" i="8"/>
  <c r="GS24" i="8"/>
  <c r="GR24" i="8"/>
  <c r="GQ24" i="8"/>
  <c r="GP24" i="8"/>
  <c r="GO24" i="8"/>
  <c r="GN24" i="8"/>
  <c r="GM24" i="8"/>
  <c r="GL24" i="8"/>
  <c r="GK24" i="8"/>
  <c r="GJ24" i="8"/>
  <c r="GI24" i="8"/>
  <c r="GH24" i="8"/>
  <c r="GG24" i="8"/>
  <c r="GF24" i="8"/>
  <c r="GD24" i="8"/>
  <c r="GC24" i="8"/>
  <c r="GB24" i="8"/>
  <c r="GA24" i="8"/>
  <c r="FZ24" i="8"/>
  <c r="FY24" i="8"/>
  <c r="FX24" i="8"/>
  <c r="FW24" i="8"/>
  <c r="FV24" i="8"/>
  <c r="FU24" i="8"/>
  <c r="FT24" i="8"/>
  <c r="FS24" i="8"/>
  <c r="FR24" i="8"/>
  <c r="FQ24" i="8"/>
  <c r="FP24" i="8"/>
  <c r="FO24" i="8"/>
  <c r="FN24" i="8"/>
  <c r="FM24" i="8"/>
  <c r="FL24" i="8"/>
  <c r="FK24" i="8"/>
  <c r="FJ24" i="8"/>
  <c r="FI24" i="8"/>
  <c r="FH24" i="8"/>
  <c r="FG24" i="8"/>
  <c r="FF24" i="8"/>
  <c r="FE24" i="8"/>
  <c r="FD24" i="8"/>
  <c r="FC24" i="8"/>
  <c r="FB24" i="8"/>
  <c r="FA24" i="8"/>
  <c r="EZ24" i="8"/>
  <c r="EY24" i="8"/>
  <c r="EX24" i="8"/>
  <c r="EW24" i="8"/>
  <c r="EV24" i="8"/>
  <c r="EU24" i="8"/>
  <c r="ET24" i="8"/>
  <c r="ES24" i="8"/>
  <c r="EQ24" i="8"/>
  <c r="EP24" i="8"/>
  <c r="EO24" i="8"/>
  <c r="EN24" i="8"/>
  <c r="EM24" i="8"/>
  <c r="EL24" i="8"/>
  <c r="EC24" i="8"/>
  <c r="EB24" i="8"/>
  <c r="EA24" i="8"/>
  <c r="DZ24" i="8"/>
  <c r="DY24" i="8"/>
  <c r="DX24" i="8"/>
  <c r="DE24" i="8"/>
  <c r="DD24" i="8"/>
  <c r="CU24" i="8"/>
  <c r="CT24" i="8"/>
  <c r="CS24" i="8"/>
  <c r="CR24" i="8"/>
  <c r="CQ24" i="8"/>
  <c r="CP24" i="8"/>
  <c r="CO24" i="8"/>
  <c r="CN24" i="8"/>
  <c r="CM24" i="8"/>
  <c r="CL24" i="8"/>
  <c r="CI24" i="8"/>
  <c r="CH24" i="8"/>
  <c r="CG24" i="8"/>
  <c r="CF24" i="8"/>
  <c r="CE24" i="8"/>
  <c r="CD24" i="8"/>
  <c r="CC24" i="8"/>
  <c r="CB24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O24" i="8"/>
  <c r="N24" i="8"/>
  <c r="M24" i="8"/>
  <c r="L24" i="8"/>
  <c r="J24" i="8"/>
  <c r="I24" i="8"/>
  <c r="H24" i="8"/>
  <c r="G24" i="8"/>
  <c r="NK23" i="8"/>
  <c r="NJ23" i="8"/>
  <c r="KQ23" i="8"/>
  <c r="KP23" i="8"/>
  <c r="KO23" i="8"/>
  <c r="KN23" i="8"/>
  <c r="KM23" i="8"/>
  <c r="KL23" i="8"/>
  <c r="KK23" i="8"/>
  <c r="KJ23" i="8"/>
  <c r="KI23" i="8"/>
  <c r="KH23" i="8"/>
  <c r="KG23" i="8"/>
  <c r="KF23" i="8"/>
  <c r="KE23" i="8"/>
  <c r="KD23" i="8"/>
  <c r="KC23" i="8"/>
  <c r="KB23" i="8"/>
  <c r="KA23" i="8"/>
  <c r="JZ23" i="8"/>
  <c r="JY23" i="8"/>
  <c r="JX23" i="8"/>
  <c r="JW23" i="8"/>
  <c r="JV23" i="8"/>
  <c r="JU23" i="8"/>
  <c r="JT23" i="8"/>
  <c r="JS23" i="8"/>
  <c r="JR23" i="8"/>
  <c r="JQ23" i="8"/>
  <c r="JP23" i="8"/>
  <c r="JO23" i="8"/>
  <c r="JN23" i="8"/>
  <c r="JM23" i="8"/>
  <c r="JL23" i="8"/>
  <c r="JK23" i="8"/>
  <c r="JJ23" i="8"/>
  <c r="JI23" i="8"/>
  <c r="JH23" i="8"/>
  <c r="JG23" i="8"/>
  <c r="JF23" i="8"/>
  <c r="JE23" i="8"/>
  <c r="JD23" i="8"/>
  <c r="JC23" i="8"/>
  <c r="JB23" i="8"/>
  <c r="JA23" i="8"/>
  <c r="IZ23" i="8"/>
  <c r="IY23" i="8"/>
  <c r="IX23" i="8"/>
  <c r="IW23" i="8"/>
  <c r="IV23" i="8"/>
  <c r="IU23" i="8"/>
  <c r="IT23" i="8"/>
  <c r="IS23" i="8"/>
  <c r="IR23" i="8"/>
  <c r="IQ23" i="8"/>
  <c r="IP23" i="8"/>
  <c r="IO23" i="8"/>
  <c r="IN23" i="8"/>
  <c r="IM23" i="8"/>
  <c r="IL23" i="8"/>
  <c r="IK23" i="8"/>
  <c r="IJ23" i="8"/>
  <c r="II23" i="8"/>
  <c r="IH23" i="8"/>
  <c r="IG23" i="8"/>
  <c r="IF23" i="8"/>
  <c r="IE23" i="8"/>
  <c r="ID23" i="8"/>
  <c r="IC23" i="8"/>
  <c r="IB23" i="8"/>
  <c r="IA23" i="8"/>
  <c r="HZ23" i="8"/>
  <c r="HY23" i="8"/>
  <c r="HX23" i="8"/>
  <c r="HW23" i="8"/>
  <c r="HV23" i="8"/>
  <c r="HU23" i="8"/>
  <c r="HT23" i="8"/>
  <c r="HS23" i="8"/>
  <c r="HR23" i="8"/>
  <c r="HQ23" i="8"/>
  <c r="HP23" i="8"/>
  <c r="HO23" i="8"/>
  <c r="HN23" i="8"/>
  <c r="HM23" i="8"/>
  <c r="HL23" i="8"/>
  <c r="HK23" i="8"/>
  <c r="HJ23" i="8"/>
  <c r="HI23" i="8"/>
  <c r="HH23" i="8"/>
  <c r="HG23" i="8"/>
  <c r="HF23" i="8"/>
  <c r="HE23" i="8"/>
  <c r="HD23" i="8"/>
  <c r="HC23" i="8"/>
  <c r="HB23" i="8"/>
  <c r="HA23" i="8"/>
  <c r="GZ23" i="8"/>
  <c r="GY23" i="8"/>
  <c r="GX23" i="8"/>
  <c r="GW23" i="8"/>
  <c r="GV23" i="8"/>
  <c r="GU23" i="8"/>
  <c r="GT23" i="8"/>
  <c r="GS23" i="8"/>
  <c r="GR23" i="8"/>
  <c r="GQ23" i="8"/>
  <c r="GP23" i="8"/>
  <c r="GO23" i="8"/>
  <c r="GN23" i="8"/>
  <c r="GM23" i="8"/>
  <c r="GL23" i="8"/>
  <c r="GK23" i="8"/>
  <c r="GJ23" i="8"/>
  <c r="GI23" i="8"/>
  <c r="GH23" i="8"/>
  <c r="GG23" i="8"/>
  <c r="GF23" i="8"/>
  <c r="GD23" i="8"/>
  <c r="GC23" i="8"/>
  <c r="GB23" i="8"/>
  <c r="GA23" i="8"/>
  <c r="FZ23" i="8"/>
  <c r="FY23" i="8"/>
  <c r="FX23" i="8"/>
  <c r="FW23" i="8"/>
  <c r="FV23" i="8"/>
  <c r="FU23" i="8"/>
  <c r="FT23" i="8"/>
  <c r="FS23" i="8"/>
  <c r="FR23" i="8"/>
  <c r="FQ23" i="8"/>
  <c r="FP23" i="8"/>
  <c r="FO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B23" i="8"/>
  <c r="FA23" i="8"/>
  <c r="EZ23" i="8"/>
  <c r="EY23" i="8"/>
  <c r="EX23" i="8"/>
  <c r="EW23" i="8"/>
  <c r="EV23" i="8"/>
  <c r="EU23" i="8"/>
  <c r="ET23" i="8"/>
  <c r="ES23" i="8"/>
  <c r="EQ23" i="8"/>
  <c r="EP23" i="8"/>
  <c r="EO23" i="8"/>
  <c r="EN23" i="8"/>
  <c r="EM23" i="8"/>
  <c r="EL23" i="8"/>
  <c r="EC23" i="8"/>
  <c r="EB23" i="8"/>
  <c r="EA23" i="8"/>
  <c r="DZ23" i="8"/>
  <c r="DY23" i="8"/>
  <c r="DX23" i="8"/>
  <c r="DE23" i="8"/>
  <c r="DD23" i="8"/>
  <c r="CU23" i="8"/>
  <c r="CT23" i="8"/>
  <c r="CS23" i="8"/>
  <c r="CR23" i="8"/>
  <c r="CQ23" i="8"/>
  <c r="CP23" i="8"/>
  <c r="CO23" i="8"/>
  <c r="CN23" i="8"/>
  <c r="CM23" i="8"/>
  <c r="CL23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O23" i="8"/>
  <c r="N23" i="8"/>
  <c r="M23" i="8"/>
  <c r="L23" i="8"/>
  <c r="J23" i="8"/>
  <c r="I23" i="8"/>
  <c r="H23" i="8"/>
  <c r="G23" i="8"/>
  <c r="NK22" i="8"/>
  <c r="NJ22" i="8"/>
  <c r="KQ22" i="8"/>
  <c r="KP22" i="8"/>
  <c r="KO22" i="8"/>
  <c r="KN22" i="8"/>
  <c r="KM22" i="8"/>
  <c r="KL22" i="8"/>
  <c r="KK22" i="8"/>
  <c r="KJ22" i="8"/>
  <c r="KI22" i="8"/>
  <c r="KH22" i="8"/>
  <c r="KG22" i="8"/>
  <c r="KF22" i="8"/>
  <c r="KE22" i="8"/>
  <c r="KD22" i="8"/>
  <c r="KC22" i="8"/>
  <c r="KB22" i="8"/>
  <c r="KA22" i="8"/>
  <c r="JZ22" i="8"/>
  <c r="JY22" i="8"/>
  <c r="JX22" i="8"/>
  <c r="JW22" i="8"/>
  <c r="JV22" i="8"/>
  <c r="JU22" i="8"/>
  <c r="JT22" i="8"/>
  <c r="JS22" i="8"/>
  <c r="JR22" i="8"/>
  <c r="JQ22" i="8"/>
  <c r="JP22" i="8"/>
  <c r="JO22" i="8"/>
  <c r="JN22" i="8"/>
  <c r="JM22" i="8"/>
  <c r="JL22" i="8"/>
  <c r="JK22" i="8"/>
  <c r="JJ22" i="8"/>
  <c r="JI22" i="8"/>
  <c r="JH22" i="8"/>
  <c r="JG22" i="8"/>
  <c r="JF22" i="8"/>
  <c r="JE22" i="8"/>
  <c r="JD22" i="8"/>
  <c r="JC22" i="8"/>
  <c r="JB22" i="8"/>
  <c r="JA22" i="8"/>
  <c r="IZ22" i="8"/>
  <c r="IY22" i="8"/>
  <c r="IX22" i="8"/>
  <c r="IW22" i="8"/>
  <c r="IV22" i="8"/>
  <c r="IU22" i="8"/>
  <c r="IT22" i="8"/>
  <c r="IS22" i="8"/>
  <c r="IR22" i="8"/>
  <c r="IQ22" i="8"/>
  <c r="IP22" i="8"/>
  <c r="IO22" i="8"/>
  <c r="IN22" i="8"/>
  <c r="IM22" i="8"/>
  <c r="IL22" i="8"/>
  <c r="IK22" i="8"/>
  <c r="IJ22" i="8"/>
  <c r="II22" i="8"/>
  <c r="IH22" i="8"/>
  <c r="IG22" i="8"/>
  <c r="IF22" i="8"/>
  <c r="IE22" i="8"/>
  <c r="ID22" i="8"/>
  <c r="IC22" i="8"/>
  <c r="IB22" i="8"/>
  <c r="IA22" i="8"/>
  <c r="HZ22" i="8"/>
  <c r="HY22" i="8"/>
  <c r="HX22" i="8"/>
  <c r="HW22" i="8"/>
  <c r="HV22" i="8"/>
  <c r="HU22" i="8"/>
  <c r="HT22" i="8"/>
  <c r="HS22" i="8"/>
  <c r="HR22" i="8"/>
  <c r="HQ22" i="8"/>
  <c r="HP22" i="8"/>
  <c r="HO22" i="8"/>
  <c r="HN22" i="8"/>
  <c r="HM22" i="8"/>
  <c r="HL22" i="8"/>
  <c r="HK22" i="8"/>
  <c r="HJ22" i="8"/>
  <c r="HI22" i="8"/>
  <c r="HH22" i="8"/>
  <c r="HG22" i="8"/>
  <c r="HF22" i="8"/>
  <c r="HE22" i="8"/>
  <c r="HD22" i="8"/>
  <c r="HC22" i="8"/>
  <c r="HB22" i="8"/>
  <c r="HA22" i="8"/>
  <c r="GZ22" i="8"/>
  <c r="GY22" i="8"/>
  <c r="GX22" i="8"/>
  <c r="GW22" i="8"/>
  <c r="GV22" i="8"/>
  <c r="GU22" i="8"/>
  <c r="GT22" i="8"/>
  <c r="GS22" i="8"/>
  <c r="GR22" i="8"/>
  <c r="GQ22" i="8"/>
  <c r="GP22" i="8"/>
  <c r="GO22" i="8"/>
  <c r="GN22" i="8"/>
  <c r="GM22" i="8"/>
  <c r="GL22" i="8"/>
  <c r="GK22" i="8"/>
  <c r="GJ22" i="8"/>
  <c r="GI22" i="8"/>
  <c r="GH22" i="8"/>
  <c r="GG22" i="8"/>
  <c r="GF22" i="8"/>
  <c r="GD22" i="8"/>
  <c r="GC22" i="8"/>
  <c r="GB22" i="8"/>
  <c r="GA22" i="8"/>
  <c r="FZ22" i="8"/>
  <c r="FY22" i="8"/>
  <c r="FX22" i="8"/>
  <c r="FW22" i="8"/>
  <c r="FV22" i="8"/>
  <c r="FU22" i="8"/>
  <c r="FT22" i="8"/>
  <c r="FS22" i="8"/>
  <c r="FR22" i="8"/>
  <c r="FQ22" i="8"/>
  <c r="FP22" i="8"/>
  <c r="FO22" i="8"/>
  <c r="FN22" i="8"/>
  <c r="FM22" i="8"/>
  <c r="FL22" i="8"/>
  <c r="FK22" i="8"/>
  <c r="FJ22" i="8"/>
  <c r="FI22" i="8"/>
  <c r="FH22" i="8"/>
  <c r="FG22" i="8"/>
  <c r="FF22" i="8"/>
  <c r="FE22" i="8"/>
  <c r="FD22" i="8"/>
  <c r="FC22" i="8"/>
  <c r="FB22" i="8"/>
  <c r="FA22" i="8"/>
  <c r="EZ22" i="8"/>
  <c r="EY22" i="8"/>
  <c r="EX22" i="8"/>
  <c r="EW22" i="8"/>
  <c r="EV22" i="8"/>
  <c r="EU22" i="8"/>
  <c r="ET22" i="8"/>
  <c r="ES22" i="8"/>
  <c r="EQ22" i="8"/>
  <c r="EP22" i="8"/>
  <c r="EO22" i="8"/>
  <c r="EN22" i="8"/>
  <c r="EM22" i="8"/>
  <c r="EL22" i="8"/>
  <c r="EC22" i="8"/>
  <c r="EB22" i="8"/>
  <c r="EA22" i="8"/>
  <c r="DZ22" i="8"/>
  <c r="DY22" i="8"/>
  <c r="DX22" i="8"/>
  <c r="DE22" i="8"/>
  <c r="DD22" i="8"/>
  <c r="CU22" i="8"/>
  <c r="CT22" i="8"/>
  <c r="CS22" i="8"/>
  <c r="CR22" i="8"/>
  <c r="CQ22" i="8"/>
  <c r="CP22" i="8"/>
  <c r="CO22" i="8"/>
  <c r="CN22" i="8"/>
  <c r="CM22" i="8"/>
  <c r="CL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O22" i="8"/>
  <c r="N22" i="8"/>
  <c r="M22" i="8"/>
  <c r="L22" i="8"/>
  <c r="J22" i="8"/>
  <c r="I22" i="8"/>
  <c r="H22" i="8"/>
  <c r="G22" i="8"/>
  <c r="NK21" i="8"/>
  <c r="NJ21" i="8"/>
  <c r="KQ21" i="8"/>
  <c r="KP21" i="8"/>
  <c r="KO21" i="8"/>
  <c r="KN21" i="8"/>
  <c r="KM21" i="8"/>
  <c r="KL21" i="8"/>
  <c r="KK21" i="8"/>
  <c r="KJ21" i="8"/>
  <c r="KI21" i="8"/>
  <c r="KH21" i="8"/>
  <c r="KG21" i="8"/>
  <c r="KF21" i="8"/>
  <c r="KE21" i="8"/>
  <c r="KD21" i="8"/>
  <c r="KC21" i="8"/>
  <c r="KB21" i="8"/>
  <c r="KA21" i="8"/>
  <c r="JZ21" i="8"/>
  <c r="JY21" i="8"/>
  <c r="JX21" i="8"/>
  <c r="JW21" i="8"/>
  <c r="JV21" i="8"/>
  <c r="JU21" i="8"/>
  <c r="JT21" i="8"/>
  <c r="JS21" i="8"/>
  <c r="JR21" i="8"/>
  <c r="JQ21" i="8"/>
  <c r="JP21" i="8"/>
  <c r="JO21" i="8"/>
  <c r="JN21" i="8"/>
  <c r="JM21" i="8"/>
  <c r="JL21" i="8"/>
  <c r="JK21" i="8"/>
  <c r="JJ21" i="8"/>
  <c r="JI21" i="8"/>
  <c r="JH21" i="8"/>
  <c r="JG21" i="8"/>
  <c r="JF21" i="8"/>
  <c r="JE21" i="8"/>
  <c r="JD21" i="8"/>
  <c r="JC21" i="8"/>
  <c r="JB21" i="8"/>
  <c r="JA21" i="8"/>
  <c r="IZ21" i="8"/>
  <c r="IY21" i="8"/>
  <c r="IX21" i="8"/>
  <c r="IW21" i="8"/>
  <c r="IV21" i="8"/>
  <c r="IU21" i="8"/>
  <c r="IT21" i="8"/>
  <c r="IS21" i="8"/>
  <c r="IR21" i="8"/>
  <c r="IQ21" i="8"/>
  <c r="IP21" i="8"/>
  <c r="IO21" i="8"/>
  <c r="IN21" i="8"/>
  <c r="IM21" i="8"/>
  <c r="IL21" i="8"/>
  <c r="IK21" i="8"/>
  <c r="IJ21" i="8"/>
  <c r="II21" i="8"/>
  <c r="IH21" i="8"/>
  <c r="IG21" i="8"/>
  <c r="IF21" i="8"/>
  <c r="IE21" i="8"/>
  <c r="ID21" i="8"/>
  <c r="IC21" i="8"/>
  <c r="IB21" i="8"/>
  <c r="IA21" i="8"/>
  <c r="HZ21" i="8"/>
  <c r="HY21" i="8"/>
  <c r="HX21" i="8"/>
  <c r="HW21" i="8"/>
  <c r="HV21" i="8"/>
  <c r="HU21" i="8"/>
  <c r="HT21" i="8"/>
  <c r="HS21" i="8"/>
  <c r="HR21" i="8"/>
  <c r="HQ21" i="8"/>
  <c r="HP21" i="8"/>
  <c r="HO21" i="8"/>
  <c r="HN21" i="8"/>
  <c r="HM21" i="8"/>
  <c r="HL21" i="8"/>
  <c r="HK21" i="8"/>
  <c r="HJ21" i="8"/>
  <c r="HI21" i="8"/>
  <c r="HH21" i="8"/>
  <c r="HG21" i="8"/>
  <c r="HF21" i="8"/>
  <c r="HE21" i="8"/>
  <c r="HD21" i="8"/>
  <c r="HC21" i="8"/>
  <c r="HB21" i="8"/>
  <c r="HA21" i="8"/>
  <c r="GZ21" i="8"/>
  <c r="GY21" i="8"/>
  <c r="GX21" i="8"/>
  <c r="GW21" i="8"/>
  <c r="GV21" i="8"/>
  <c r="GU21" i="8"/>
  <c r="GT21" i="8"/>
  <c r="GS21" i="8"/>
  <c r="GR21" i="8"/>
  <c r="GQ21" i="8"/>
  <c r="GP21" i="8"/>
  <c r="GO21" i="8"/>
  <c r="GN21" i="8"/>
  <c r="GM21" i="8"/>
  <c r="GL21" i="8"/>
  <c r="GK21" i="8"/>
  <c r="GJ21" i="8"/>
  <c r="GI21" i="8"/>
  <c r="GH21" i="8"/>
  <c r="GG21" i="8"/>
  <c r="GF21" i="8"/>
  <c r="GD21" i="8"/>
  <c r="GC21" i="8"/>
  <c r="GB21" i="8"/>
  <c r="GA21" i="8"/>
  <c r="FZ21" i="8"/>
  <c r="FY21" i="8"/>
  <c r="FX21" i="8"/>
  <c r="FW21" i="8"/>
  <c r="FV21" i="8"/>
  <c r="FU21" i="8"/>
  <c r="FT21" i="8"/>
  <c r="FS21" i="8"/>
  <c r="FR21" i="8"/>
  <c r="FQ21" i="8"/>
  <c r="FP21" i="8"/>
  <c r="FO21" i="8"/>
  <c r="FN21" i="8"/>
  <c r="FM21" i="8"/>
  <c r="FL21" i="8"/>
  <c r="FK21" i="8"/>
  <c r="FJ21" i="8"/>
  <c r="FI21" i="8"/>
  <c r="FH21" i="8"/>
  <c r="FG21" i="8"/>
  <c r="FF21" i="8"/>
  <c r="FE21" i="8"/>
  <c r="FD21" i="8"/>
  <c r="FC21" i="8"/>
  <c r="FB21" i="8"/>
  <c r="FA21" i="8"/>
  <c r="EZ21" i="8"/>
  <c r="EY21" i="8"/>
  <c r="EX21" i="8"/>
  <c r="EW21" i="8"/>
  <c r="EV21" i="8"/>
  <c r="EU21" i="8"/>
  <c r="ET21" i="8"/>
  <c r="ES21" i="8"/>
  <c r="EQ21" i="8"/>
  <c r="EP21" i="8"/>
  <c r="EO21" i="8"/>
  <c r="EN21" i="8"/>
  <c r="EM21" i="8"/>
  <c r="EL21" i="8"/>
  <c r="EC21" i="8"/>
  <c r="EB21" i="8"/>
  <c r="EA21" i="8"/>
  <c r="DZ21" i="8"/>
  <c r="DY21" i="8"/>
  <c r="DX21" i="8"/>
  <c r="DE21" i="8"/>
  <c r="DD21" i="8"/>
  <c r="CU21" i="8"/>
  <c r="CT21" i="8"/>
  <c r="CS21" i="8"/>
  <c r="CR21" i="8"/>
  <c r="CQ21" i="8"/>
  <c r="CP21" i="8"/>
  <c r="CO21" i="8"/>
  <c r="CN21" i="8"/>
  <c r="CM21" i="8"/>
  <c r="CL21" i="8"/>
  <c r="CI21" i="8"/>
  <c r="CH21" i="8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O21" i="8"/>
  <c r="N21" i="8"/>
  <c r="M21" i="8"/>
  <c r="L21" i="8"/>
  <c r="J21" i="8"/>
  <c r="I21" i="8"/>
  <c r="H21" i="8"/>
  <c r="G21" i="8"/>
  <c r="NK20" i="8"/>
  <c r="NJ20" i="8"/>
  <c r="KQ20" i="8"/>
  <c r="KP20" i="8"/>
  <c r="KO20" i="8"/>
  <c r="KN20" i="8"/>
  <c r="KM20" i="8"/>
  <c r="KL20" i="8"/>
  <c r="KK20" i="8"/>
  <c r="KJ20" i="8"/>
  <c r="KI20" i="8"/>
  <c r="KH20" i="8"/>
  <c r="KG20" i="8"/>
  <c r="KF20" i="8"/>
  <c r="KE20" i="8"/>
  <c r="KD20" i="8"/>
  <c r="KC20" i="8"/>
  <c r="KB20" i="8"/>
  <c r="KA20" i="8"/>
  <c r="JZ20" i="8"/>
  <c r="JY20" i="8"/>
  <c r="JX20" i="8"/>
  <c r="JW20" i="8"/>
  <c r="JV20" i="8"/>
  <c r="JU20" i="8"/>
  <c r="JT20" i="8"/>
  <c r="JS20" i="8"/>
  <c r="JR20" i="8"/>
  <c r="JQ20" i="8"/>
  <c r="JP20" i="8"/>
  <c r="JO20" i="8"/>
  <c r="JN20" i="8"/>
  <c r="JM20" i="8"/>
  <c r="JL20" i="8"/>
  <c r="JK20" i="8"/>
  <c r="JJ20" i="8"/>
  <c r="JI20" i="8"/>
  <c r="JH20" i="8"/>
  <c r="JG20" i="8"/>
  <c r="JF20" i="8"/>
  <c r="JE20" i="8"/>
  <c r="JD20" i="8"/>
  <c r="JC20" i="8"/>
  <c r="JB20" i="8"/>
  <c r="JA20" i="8"/>
  <c r="IZ20" i="8"/>
  <c r="IY20" i="8"/>
  <c r="IX20" i="8"/>
  <c r="IW20" i="8"/>
  <c r="IV20" i="8"/>
  <c r="IU20" i="8"/>
  <c r="IT20" i="8"/>
  <c r="IS20" i="8"/>
  <c r="IR20" i="8"/>
  <c r="IQ20" i="8"/>
  <c r="IP20" i="8"/>
  <c r="IO20" i="8"/>
  <c r="IN20" i="8"/>
  <c r="IM20" i="8"/>
  <c r="IL20" i="8"/>
  <c r="IK20" i="8"/>
  <c r="IJ20" i="8"/>
  <c r="II20" i="8"/>
  <c r="IH20" i="8"/>
  <c r="IG20" i="8"/>
  <c r="IF20" i="8"/>
  <c r="IE20" i="8"/>
  <c r="ID20" i="8"/>
  <c r="IC20" i="8"/>
  <c r="IB20" i="8"/>
  <c r="IA20" i="8"/>
  <c r="HZ20" i="8"/>
  <c r="HY20" i="8"/>
  <c r="HX20" i="8"/>
  <c r="HW20" i="8"/>
  <c r="HV20" i="8"/>
  <c r="HU20" i="8"/>
  <c r="HT20" i="8"/>
  <c r="HS20" i="8"/>
  <c r="HR20" i="8"/>
  <c r="HQ20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Q20" i="8"/>
  <c r="EP20" i="8"/>
  <c r="EO20" i="8"/>
  <c r="EN20" i="8"/>
  <c r="EM20" i="8"/>
  <c r="EL20" i="8"/>
  <c r="EC20" i="8"/>
  <c r="EB20" i="8"/>
  <c r="EA20" i="8"/>
  <c r="DZ20" i="8"/>
  <c r="DY20" i="8"/>
  <c r="DX20" i="8"/>
  <c r="DE20" i="8"/>
  <c r="DD20" i="8"/>
  <c r="CU20" i="8"/>
  <c r="CT20" i="8"/>
  <c r="CS20" i="8"/>
  <c r="CR20" i="8"/>
  <c r="CQ20" i="8"/>
  <c r="CP20" i="8"/>
  <c r="CO20" i="8"/>
  <c r="CN20" i="8"/>
  <c r="CM20" i="8"/>
  <c r="CL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O20" i="8"/>
  <c r="N20" i="8"/>
  <c r="M20" i="8"/>
  <c r="L20" i="8"/>
  <c r="J20" i="8"/>
  <c r="I20" i="8"/>
  <c r="H20" i="8"/>
  <c r="G20" i="8"/>
  <c r="NK18" i="8"/>
  <c r="NJ18" i="8"/>
  <c r="KQ18" i="8"/>
  <c r="KP18" i="8"/>
  <c r="KO18" i="8"/>
  <c r="KN18" i="8"/>
  <c r="KM18" i="8"/>
  <c r="KL18" i="8"/>
  <c r="KK18" i="8"/>
  <c r="KJ18" i="8"/>
  <c r="KI18" i="8"/>
  <c r="KH18" i="8"/>
  <c r="KG18" i="8"/>
  <c r="KF18" i="8"/>
  <c r="KE18" i="8"/>
  <c r="KD18" i="8"/>
  <c r="KC18" i="8"/>
  <c r="KB18" i="8"/>
  <c r="KA18" i="8"/>
  <c r="JZ18" i="8"/>
  <c r="JY18" i="8"/>
  <c r="JX18" i="8"/>
  <c r="JW18" i="8"/>
  <c r="JV18" i="8"/>
  <c r="JU18" i="8"/>
  <c r="JT18" i="8"/>
  <c r="JS18" i="8"/>
  <c r="JR18" i="8"/>
  <c r="JQ18" i="8"/>
  <c r="JP18" i="8"/>
  <c r="JO18" i="8"/>
  <c r="JN18" i="8"/>
  <c r="JM18" i="8"/>
  <c r="JL18" i="8"/>
  <c r="JK18" i="8"/>
  <c r="JJ18" i="8"/>
  <c r="JI18" i="8"/>
  <c r="JH18" i="8"/>
  <c r="JG18" i="8"/>
  <c r="JF18" i="8"/>
  <c r="JE18" i="8"/>
  <c r="JD18" i="8"/>
  <c r="JC18" i="8"/>
  <c r="JB18" i="8"/>
  <c r="JA18" i="8"/>
  <c r="IZ18" i="8"/>
  <c r="IY18" i="8"/>
  <c r="IX18" i="8"/>
  <c r="IW18" i="8"/>
  <c r="IV18" i="8"/>
  <c r="IU18" i="8"/>
  <c r="IT18" i="8"/>
  <c r="IS18" i="8"/>
  <c r="IR18" i="8"/>
  <c r="IQ18" i="8"/>
  <c r="IP18" i="8"/>
  <c r="IO18" i="8"/>
  <c r="IN18" i="8"/>
  <c r="IM18" i="8"/>
  <c r="IL18" i="8"/>
  <c r="IK18" i="8"/>
  <c r="IJ18" i="8"/>
  <c r="II18" i="8"/>
  <c r="IH18" i="8"/>
  <c r="IG18" i="8"/>
  <c r="IF18" i="8"/>
  <c r="IE18" i="8"/>
  <c r="ID18" i="8"/>
  <c r="IC18" i="8"/>
  <c r="IB18" i="8"/>
  <c r="IA18" i="8"/>
  <c r="HZ18" i="8"/>
  <c r="HY18" i="8"/>
  <c r="HX18" i="8"/>
  <c r="HW18" i="8"/>
  <c r="HV18" i="8"/>
  <c r="HU18" i="8"/>
  <c r="HT18" i="8"/>
  <c r="HS18" i="8"/>
  <c r="HR18" i="8"/>
  <c r="HQ18" i="8"/>
  <c r="HP18" i="8"/>
  <c r="HO18" i="8"/>
  <c r="HN18" i="8"/>
  <c r="HM18" i="8"/>
  <c r="HL18" i="8"/>
  <c r="HK18" i="8"/>
  <c r="HJ18" i="8"/>
  <c r="HI18" i="8"/>
  <c r="HH18" i="8"/>
  <c r="HG18" i="8"/>
  <c r="HF18" i="8"/>
  <c r="HE18" i="8"/>
  <c r="HD18" i="8"/>
  <c r="HC18" i="8"/>
  <c r="HB18" i="8"/>
  <c r="HA18" i="8"/>
  <c r="GZ18" i="8"/>
  <c r="GY18" i="8"/>
  <c r="GX18" i="8"/>
  <c r="GW18" i="8"/>
  <c r="GV18" i="8"/>
  <c r="GU18" i="8"/>
  <c r="GT18" i="8"/>
  <c r="GS18" i="8"/>
  <c r="GR18" i="8"/>
  <c r="GQ18" i="8"/>
  <c r="GP18" i="8"/>
  <c r="GO18" i="8"/>
  <c r="GN18" i="8"/>
  <c r="GM18" i="8"/>
  <c r="GL18" i="8"/>
  <c r="GK18" i="8"/>
  <c r="GJ18" i="8"/>
  <c r="GI18" i="8"/>
  <c r="GH18" i="8"/>
  <c r="GG18" i="8"/>
  <c r="GF18" i="8"/>
  <c r="GD18" i="8"/>
  <c r="GC18" i="8"/>
  <c r="GB18" i="8"/>
  <c r="GA18" i="8"/>
  <c r="FZ18" i="8"/>
  <c r="FY18" i="8"/>
  <c r="FX18" i="8"/>
  <c r="FW18" i="8"/>
  <c r="FV18" i="8"/>
  <c r="FU18" i="8"/>
  <c r="FT18" i="8"/>
  <c r="FS18" i="8"/>
  <c r="FR18" i="8"/>
  <c r="FQ18" i="8"/>
  <c r="FP18" i="8"/>
  <c r="FO18" i="8"/>
  <c r="FN18" i="8"/>
  <c r="FM18" i="8"/>
  <c r="FL18" i="8"/>
  <c r="FK18" i="8"/>
  <c r="FJ18" i="8"/>
  <c r="FI18" i="8"/>
  <c r="FH18" i="8"/>
  <c r="FG18" i="8"/>
  <c r="FF18" i="8"/>
  <c r="FE18" i="8"/>
  <c r="FD18" i="8"/>
  <c r="FC18" i="8"/>
  <c r="FB18" i="8"/>
  <c r="FA18" i="8"/>
  <c r="EZ18" i="8"/>
  <c r="EY18" i="8"/>
  <c r="EX18" i="8"/>
  <c r="EW18" i="8"/>
  <c r="EV18" i="8"/>
  <c r="EU18" i="8"/>
  <c r="ET18" i="8"/>
  <c r="ES18" i="8"/>
  <c r="EQ18" i="8"/>
  <c r="EP18" i="8"/>
  <c r="EO18" i="8"/>
  <c r="EN18" i="8"/>
  <c r="EM18" i="8"/>
  <c r="EL18" i="8"/>
  <c r="EC18" i="8"/>
  <c r="EB18" i="8"/>
  <c r="EA18" i="8"/>
  <c r="DZ18" i="8"/>
  <c r="DY18" i="8"/>
  <c r="DX18" i="8"/>
  <c r="DE18" i="8"/>
  <c r="DD18" i="8"/>
  <c r="CU18" i="8"/>
  <c r="CT18" i="8"/>
  <c r="CS18" i="8"/>
  <c r="CR18" i="8"/>
  <c r="CQ18" i="8"/>
  <c r="CP18" i="8"/>
  <c r="CO18" i="8"/>
  <c r="CN18" i="8"/>
  <c r="CM18" i="8"/>
  <c r="CL18" i="8"/>
  <c r="CI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O18" i="8"/>
  <c r="N18" i="8"/>
  <c r="M18" i="8"/>
  <c r="L18" i="8"/>
  <c r="J18" i="8"/>
  <c r="I18" i="8"/>
  <c r="H18" i="8"/>
  <c r="G18" i="8"/>
  <c r="NK17" i="8"/>
  <c r="NJ17" i="8"/>
  <c r="KQ17" i="8"/>
  <c r="KP17" i="8"/>
  <c r="KO17" i="8"/>
  <c r="KN17" i="8"/>
  <c r="KM17" i="8"/>
  <c r="KL17" i="8"/>
  <c r="KK17" i="8"/>
  <c r="KJ17" i="8"/>
  <c r="KI17" i="8"/>
  <c r="KH17" i="8"/>
  <c r="KG17" i="8"/>
  <c r="KF17" i="8"/>
  <c r="KE17" i="8"/>
  <c r="KD17" i="8"/>
  <c r="KC17" i="8"/>
  <c r="KB17" i="8"/>
  <c r="KA17" i="8"/>
  <c r="JZ17" i="8"/>
  <c r="JY17" i="8"/>
  <c r="JX17" i="8"/>
  <c r="JW17" i="8"/>
  <c r="JV17" i="8"/>
  <c r="JU17" i="8"/>
  <c r="JT17" i="8"/>
  <c r="JS17" i="8"/>
  <c r="JR17" i="8"/>
  <c r="JQ17" i="8"/>
  <c r="JP17" i="8"/>
  <c r="JO17" i="8"/>
  <c r="JN17" i="8"/>
  <c r="JM17" i="8"/>
  <c r="JL17" i="8"/>
  <c r="JK17" i="8"/>
  <c r="JJ17" i="8"/>
  <c r="JI17" i="8"/>
  <c r="JH17" i="8"/>
  <c r="JG17" i="8"/>
  <c r="JF17" i="8"/>
  <c r="JE17" i="8"/>
  <c r="JD17" i="8"/>
  <c r="JC17" i="8"/>
  <c r="JB17" i="8"/>
  <c r="JA17" i="8"/>
  <c r="IZ17" i="8"/>
  <c r="IY17" i="8"/>
  <c r="IX17" i="8"/>
  <c r="IW17" i="8"/>
  <c r="IV17" i="8"/>
  <c r="IU17" i="8"/>
  <c r="IT17" i="8"/>
  <c r="IS17" i="8"/>
  <c r="IR17" i="8"/>
  <c r="IQ17" i="8"/>
  <c r="IP17" i="8"/>
  <c r="IO17" i="8"/>
  <c r="IN17" i="8"/>
  <c r="IM17" i="8"/>
  <c r="IL17" i="8"/>
  <c r="IK17" i="8"/>
  <c r="IJ17" i="8"/>
  <c r="II17" i="8"/>
  <c r="IH17" i="8"/>
  <c r="IG17" i="8"/>
  <c r="IF17" i="8"/>
  <c r="IE17" i="8"/>
  <c r="ID17" i="8"/>
  <c r="IC17" i="8"/>
  <c r="IB17" i="8"/>
  <c r="IA17" i="8"/>
  <c r="HZ17" i="8"/>
  <c r="HY17" i="8"/>
  <c r="HX17" i="8"/>
  <c r="HW17" i="8"/>
  <c r="HV17" i="8"/>
  <c r="HU17" i="8"/>
  <c r="HT17" i="8"/>
  <c r="HS17" i="8"/>
  <c r="HR17" i="8"/>
  <c r="HQ17" i="8"/>
  <c r="HP17" i="8"/>
  <c r="HO17" i="8"/>
  <c r="HN17" i="8"/>
  <c r="HM17" i="8"/>
  <c r="HL17" i="8"/>
  <c r="HK17" i="8"/>
  <c r="HJ17" i="8"/>
  <c r="HI17" i="8"/>
  <c r="HH17" i="8"/>
  <c r="HG17" i="8"/>
  <c r="HF17" i="8"/>
  <c r="HE17" i="8"/>
  <c r="HD17" i="8"/>
  <c r="HC17" i="8"/>
  <c r="HB17" i="8"/>
  <c r="HA17" i="8"/>
  <c r="GZ17" i="8"/>
  <c r="GY17" i="8"/>
  <c r="GX17" i="8"/>
  <c r="GW17" i="8"/>
  <c r="GV17" i="8"/>
  <c r="GU17" i="8"/>
  <c r="GT17" i="8"/>
  <c r="GS17" i="8"/>
  <c r="GR17" i="8"/>
  <c r="GQ17" i="8"/>
  <c r="GP17" i="8"/>
  <c r="GO17" i="8"/>
  <c r="GN17" i="8"/>
  <c r="GM17" i="8"/>
  <c r="GL17" i="8"/>
  <c r="GK17" i="8"/>
  <c r="GJ17" i="8"/>
  <c r="GI17" i="8"/>
  <c r="GH17" i="8"/>
  <c r="GG17" i="8"/>
  <c r="GF17" i="8"/>
  <c r="GD17" i="8"/>
  <c r="GC17" i="8"/>
  <c r="GB17" i="8"/>
  <c r="GA17" i="8"/>
  <c r="FZ17" i="8"/>
  <c r="FY17" i="8"/>
  <c r="FX17" i="8"/>
  <c r="FW17" i="8"/>
  <c r="FV17" i="8"/>
  <c r="FU17" i="8"/>
  <c r="FT17" i="8"/>
  <c r="FS17" i="8"/>
  <c r="FR17" i="8"/>
  <c r="FQ17" i="8"/>
  <c r="FP17" i="8"/>
  <c r="FO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B17" i="8"/>
  <c r="FA17" i="8"/>
  <c r="EZ17" i="8"/>
  <c r="EY17" i="8"/>
  <c r="EX17" i="8"/>
  <c r="EW17" i="8"/>
  <c r="EV17" i="8"/>
  <c r="EU17" i="8"/>
  <c r="ET17" i="8"/>
  <c r="ES17" i="8"/>
  <c r="EQ17" i="8"/>
  <c r="EP17" i="8"/>
  <c r="EO17" i="8"/>
  <c r="EN17" i="8"/>
  <c r="EM17" i="8"/>
  <c r="EL17" i="8"/>
  <c r="EC17" i="8"/>
  <c r="EB17" i="8"/>
  <c r="EA17" i="8"/>
  <c r="DZ17" i="8"/>
  <c r="DY17" i="8"/>
  <c r="DX17" i="8"/>
  <c r="DE17" i="8"/>
  <c r="DD17" i="8"/>
  <c r="CU17" i="8"/>
  <c r="CT17" i="8"/>
  <c r="CS17" i="8"/>
  <c r="CR17" i="8"/>
  <c r="CQ17" i="8"/>
  <c r="CP17" i="8"/>
  <c r="CO17" i="8"/>
  <c r="CN17" i="8"/>
  <c r="CM17" i="8"/>
  <c r="CL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O17" i="8"/>
  <c r="N17" i="8"/>
  <c r="M17" i="8"/>
  <c r="L17" i="8"/>
  <c r="J17" i="8"/>
  <c r="I17" i="8"/>
  <c r="H17" i="8"/>
  <c r="G17" i="8"/>
  <c r="NK16" i="8"/>
  <c r="NJ16" i="8"/>
  <c r="KQ16" i="8"/>
  <c r="KP16" i="8"/>
  <c r="KO16" i="8"/>
  <c r="KN16" i="8"/>
  <c r="KM16" i="8"/>
  <c r="KL16" i="8"/>
  <c r="KK16" i="8"/>
  <c r="KJ16" i="8"/>
  <c r="KI16" i="8"/>
  <c r="KH16" i="8"/>
  <c r="KG16" i="8"/>
  <c r="KF16" i="8"/>
  <c r="KE16" i="8"/>
  <c r="KD16" i="8"/>
  <c r="KC16" i="8"/>
  <c r="KB16" i="8"/>
  <c r="KA16" i="8"/>
  <c r="JZ16" i="8"/>
  <c r="JY16" i="8"/>
  <c r="JX16" i="8"/>
  <c r="JW16" i="8"/>
  <c r="JV16" i="8"/>
  <c r="JU16" i="8"/>
  <c r="JT16" i="8"/>
  <c r="JS16" i="8"/>
  <c r="JR16" i="8"/>
  <c r="JQ16" i="8"/>
  <c r="JP16" i="8"/>
  <c r="JO16" i="8"/>
  <c r="JN16" i="8"/>
  <c r="JM16" i="8"/>
  <c r="JL16" i="8"/>
  <c r="JK16" i="8"/>
  <c r="JJ16" i="8"/>
  <c r="JI16" i="8"/>
  <c r="JH16" i="8"/>
  <c r="JG16" i="8"/>
  <c r="JF16" i="8"/>
  <c r="JE16" i="8"/>
  <c r="JD16" i="8"/>
  <c r="JC16" i="8"/>
  <c r="JB16" i="8"/>
  <c r="JA16" i="8"/>
  <c r="IZ16" i="8"/>
  <c r="IY16" i="8"/>
  <c r="IX16" i="8"/>
  <c r="IW16" i="8"/>
  <c r="IV16" i="8"/>
  <c r="IU16" i="8"/>
  <c r="IT16" i="8"/>
  <c r="IS16" i="8"/>
  <c r="IR16" i="8"/>
  <c r="IQ16" i="8"/>
  <c r="IP16" i="8"/>
  <c r="IO16" i="8"/>
  <c r="IN16" i="8"/>
  <c r="IM16" i="8"/>
  <c r="IL16" i="8"/>
  <c r="IK16" i="8"/>
  <c r="IJ16" i="8"/>
  <c r="II16" i="8"/>
  <c r="IH16" i="8"/>
  <c r="IG16" i="8"/>
  <c r="IF16" i="8"/>
  <c r="IE16" i="8"/>
  <c r="ID16" i="8"/>
  <c r="IC16" i="8"/>
  <c r="IB16" i="8"/>
  <c r="IA16" i="8"/>
  <c r="HZ16" i="8"/>
  <c r="HY16" i="8"/>
  <c r="HX16" i="8"/>
  <c r="HW16" i="8"/>
  <c r="HV16" i="8"/>
  <c r="HU16" i="8"/>
  <c r="HT16" i="8"/>
  <c r="HS16" i="8"/>
  <c r="HR16" i="8"/>
  <c r="HQ16" i="8"/>
  <c r="HP16" i="8"/>
  <c r="HO16" i="8"/>
  <c r="HN16" i="8"/>
  <c r="HM16" i="8"/>
  <c r="HL16" i="8"/>
  <c r="HK16" i="8"/>
  <c r="HJ16" i="8"/>
  <c r="HI16" i="8"/>
  <c r="HH16" i="8"/>
  <c r="HG16" i="8"/>
  <c r="HF16" i="8"/>
  <c r="HE16" i="8"/>
  <c r="HD16" i="8"/>
  <c r="HC16" i="8"/>
  <c r="HB16" i="8"/>
  <c r="HA16" i="8"/>
  <c r="GZ16" i="8"/>
  <c r="GY16" i="8"/>
  <c r="GX16" i="8"/>
  <c r="GW16" i="8"/>
  <c r="GV16" i="8"/>
  <c r="GU16" i="8"/>
  <c r="GT16" i="8"/>
  <c r="GS16" i="8"/>
  <c r="GR16" i="8"/>
  <c r="GQ16" i="8"/>
  <c r="GP16" i="8"/>
  <c r="GO16" i="8"/>
  <c r="GN16" i="8"/>
  <c r="GM16" i="8"/>
  <c r="GL16" i="8"/>
  <c r="GK16" i="8"/>
  <c r="GJ16" i="8"/>
  <c r="GI16" i="8"/>
  <c r="GH16" i="8"/>
  <c r="GG16" i="8"/>
  <c r="GF16" i="8"/>
  <c r="GD16" i="8"/>
  <c r="GC16" i="8"/>
  <c r="GB16" i="8"/>
  <c r="GA16" i="8"/>
  <c r="FZ16" i="8"/>
  <c r="FY16" i="8"/>
  <c r="FX16" i="8"/>
  <c r="FW16" i="8"/>
  <c r="FV16" i="8"/>
  <c r="FU16" i="8"/>
  <c r="FT16" i="8"/>
  <c r="FS16" i="8"/>
  <c r="FR16" i="8"/>
  <c r="FQ16" i="8"/>
  <c r="FP16" i="8"/>
  <c r="FO16" i="8"/>
  <c r="FN16" i="8"/>
  <c r="FM16" i="8"/>
  <c r="FL16" i="8"/>
  <c r="FK16" i="8"/>
  <c r="FJ16" i="8"/>
  <c r="FI16" i="8"/>
  <c r="FH16" i="8"/>
  <c r="FG16" i="8"/>
  <c r="FF16" i="8"/>
  <c r="FE16" i="8"/>
  <c r="FD16" i="8"/>
  <c r="FC16" i="8"/>
  <c r="FB16" i="8"/>
  <c r="FA16" i="8"/>
  <c r="EZ16" i="8"/>
  <c r="EY16" i="8"/>
  <c r="EX16" i="8"/>
  <c r="EW16" i="8"/>
  <c r="EV16" i="8"/>
  <c r="EU16" i="8"/>
  <c r="ET16" i="8"/>
  <c r="ES16" i="8"/>
  <c r="EQ16" i="8"/>
  <c r="EP16" i="8"/>
  <c r="EO16" i="8"/>
  <c r="EN16" i="8"/>
  <c r="EM16" i="8"/>
  <c r="EL16" i="8"/>
  <c r="EC16" i="8"/>
  <c r="EB16" i="8"/>
  <c r="EA16" i="8"/>
  <c r="DZ16" i="8"/>
  <c r="DY16" i="8"/>
  <c r="DX16" i="8"/>
  <c r="DE16" i="8"/>
  <c r="DD16" i="8"/>
  <c r="CU16" i="8"/>
  <c r="CT16" i="8"/>
  <c r="CS16" i="8"/>
  <c r="CR16" i="8"/>
  <c r="CQ16" i="8"/>
  <c r="CP16" i="8"/>
  <c r="CO16" i="8"/>
  <c r="CN16" i="8"/>
  <c r="CM16" i="8"/>
  <c r="CL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O16" i="8"/>
  <c r="N16" i="8"/>
  <c r="M16" i="8"/>
  <c r="L16" i="8"/>
  <c r="J16" i="8"/>
  <c r="I16" i="8"/>
  <c r="H16" i="8"/>
  <c r="G16" i="8"/>
  <c r="NK15" i="8"/>
  <c r="NJ15" i="8"/>
  <c r="KQ15" i="8"/>
  <c r="KP15" i="8"/>
  <c r="KO15" i="8"/>
  <c r="KN15" i="8"/>
  <c r="KM15" i="8"/>
  <c r="KL15" i="8"/>
  <c r="KK15" i="8"/>
  <c r="KJ15" i="8"/>
  <c r="KI15" i="8"/>
  <c r="KH15" i="8"/>
  <c r="KG15" i="8"/>
  <c r="KF15" i="8"/>
  <c r="KE15" i="8"/>
  <c r="KD15" i="8"/>
  <c r="KC15" i="8"/>
  <c r="KB15" i="8"/>
  <c r="KA15" i="8"/>
  <c r="JZ15" i="8"/>
  <c r="JY15" i="8"/>
  <c r="JX15" i="8"/>
  <c r="JW15" i="8"/>
  <c r="JV15" i="8"/>
  <c r="JU15" i="8"/>
  <c r="JT15" i="8"/>
  <c r="JS15" i="8"/>
  <c r="JR15" i="8"/>
  <c r="JQ15" i="8"/>
  <c r="JP15" i="8"/>
  <c r="JO15" i="8"/>
  <c r="JN15" i="8"/>
  <c r="JM15" i="8"/>
  <c r="JL15" i="8"/>
  <c r="JK15" i="8"/>
  <c r="JJ15" i="8"/>
  <c r="JI15" i="8"/>
  <c r="JH15" i="8"/>
  <c r="JG15" i="8"/>
  <c r="JF15" i="8"/>
  <c r="JE15" i="8"/>
  <c r="JD15" i="8"/>
  <c r="JC15" i="8"/>
  <c r="JB15" i="8"/>
  <c r="JA15" i="8"/>
  <c r="IZ15" i="8"/>
  <c r="IY15" i="8"/>
  <c r="IX15" i="8"/>
  <c r="IW15" i="8"/>
  <c r="IV15" i="8"/>
  <c r="IU15" i="8"/>
  <c r="IT15" i="8"/>
  <c r="IS15" i="8"/>
  <c r="IR15" i="8"/>
  <c r="IQ15" i="8"/>
  <c r="IP15" i="8"/>
  <c r="IO15" i="8"/>
  <c r="IN15" i="8"/>
  <c r="IM15" i="8"/>
  <c r="IL15" i="8"/>
  <c r="IK15" i="8"/>
  <c r="IJ15" i="8"/>
  <c r="II15" i="8"/>
  <c r="IH15" i="8"/>
  <c r="IG15" i="8"/>
  <c r="IF15" i="8"/>
  <c r="IE15" i="8"/>
  <c r="ID15" i="8"/>
  <c r="IC15" i="8"/>
  <c r="IB15" i="8"/>
  <c r="IA15" i="8"/>
  <c r="HZ15" i="8"/>
  <c r="HY15" i="8"/>
  <c r="HX15" i="8"/>
  <c r="HW15" i="8"/>
  <c r="HV15" i="8"/>
  <c r="HU15" i="8"/>
  <c r="HT15" i="8"/>
  <c r="HS15" i="8"/>
  <c r="HR15" i="8"/>
  <c r="HQ15" i="8"/>
  <c r="HP15" i="8"/>
  <c r="HO15" i="8"/>
  <c r="HN15" i="8"/>
  <c r="HM15" i="8"/>
  <c r="HL15" i="8"/>
  <c r="HK15" i="8"/>
  <c r="HJ15" i="8"/>
  <c r="HI15" i="8"/>
  <c r="HH15" i="8"/>
  <c r="HG15" i="8"/>
  <c r="HF15" i="8"/>
  <c r="HE15" i="8"/>
  <c r="HD15" i="8"/>
  <c r="HC15" i="8"/>
  <c r="HB15" i="8"/>
  <c r="HA15" i="8"/>
  <c r="GZ15" i="8"/>
  <c r="GY15" i="8"/>
  <c r="GX15" i="8"/>
  <c r="GW15" i="8"/>
  <c r="GV15" i="8"/>
  <c r="GU15" i="8"/>
  <c r="GT15" i="8"/>
  <c r="GS15" i="8"/>
  <c r="GR15" i="8"/>
  <c r="GQ15" i="8"/>
  <c r="GP15" i="8"/>
  <c r="GO15" i="8"/>
  <c r="GN15" i="8"/>
  <c r="GM15" i="8"/>
  <c r="GL15" i="8"/>
  <c r="GK15" i="8"/>
  <c r="GJ15" i="8"/>
  <c r="GI15" i="8"/>
  <c r="GH15" i="8"/>
  <c r="GG15" i="8"/>
  <c r="GF15" i="8"/>
  <c r="GD15" i="8"/>
  <c r="GC15" i="8"/>
  <c r="GB15" i="8"/>
  <c r="GA15" i="8"/>
  <c r="FZ15" i="8"/>
  <c r="FY15" i="8"/>
  <c r="FX15" i="8"/>
  <c r="FW15" i="8"/>
  <c r="FV15" i="8"/>
  <c r="FU15" i="8"/>
  <c r="FT15" i="8"/>
  <c r="FS15" i="8"/>
  <c r="FR15" i="8"/>
  <c r="FQ15" i="8"/>
  <c r="FP15" i="8"/>
  <c r="FO15" i="8"/>
  <c r="FN15" i="8"/>
  <c r="FM15" i="8"/>
  <c r="FL15" i="8"/>
  <c r="FK15" i="8"/>
  <c r="FJ15" i="8"/>
  <c r="FI15" i="8"/>
  <c r="FH15" i="8"/>
  <c r="FG15" i="8"/>
  <c r="FF15" i="8"/>
  <c r="FE15" i="8"/>
  <c r="FD15" i="8"/>
  <c r="FC15" i="8"/>
  <c r="FB15" i="8"/>
  <c r="FA15" i="8"/>
  <c r="EZ15" i="8"/>
  <c r="EY15" i="8"/>
  <c r="EX15" i="8"/>
  <c r="EW15" i="8"/>
  <c r="EV15" i="8"/>
  <c r="EU15" i="8"/>
  <c r="ET15" i="8"/>
  <c r="ES15" i="8"/>
  <c r="EQ15" i="8"/>
  <c r="EP15" i="8"/>
  <c r="EO15" i="8"/>
  <c r="EN15" i="8"/>
  <c r="EM15" i="8"/>
  <c r="EL15" i="8"/>
  <c r="EC15" i="8"/>
  <c r="EB15" i="8"/>
  <c r="EA15" i="8"/>
  <c r="DZ15" i="8"/>
  <c r="DY15" i="8"/>
  <c r="DX15" i="8"/>
  <c r="DE15" i="8"/>
  <c r="DD15" i="8"/>
  <c r="CU15" i="8"/>
  <c r="CT15" i="8"/>
  <c r="CS15" i="8"/>
  <c r="CR15" i="8"/>
  <c r="CQ15" i="8"/>
  <c r="CP15" i="8"/>
  <c r="CO15" i="8"/>
  <c r="CN15" i="8"/>
  <c r="CM15" i="8"/>
  <c r="CL15" i="8"/>
  <c r="CI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O15" i="8"/>
  <c r="N15" i="8"/>
  <c r="M15" i="8"/>
  <c r="L15" i="8"/>
  <c r="J15" i="8"/>
  <c r="I15" i="8"/>
  <c r="H15" i="8"/>
  <c r="G15" i="8"/>
  <c r="NK14" i="8"/>
  <c r="NJ14" i="8"/>
  <c r="KQ14" i="8"/>
  <c r="KP14" i="8"/>
  <c r="KO14" i="8"/>
  <c r="KN14" i="8"/>
  <c r="KM14" i="8"/>
  <c r="KL14" i="8"/>
  <c r="KK14" i="8"/>
  <c r="KJ14" i="8"/>
  <c r="KI14" i="8"/>
  <c r="KH14" i="8"/>
  <c r="KG14" i="8"/>
  <c r="KF14" i="8"/>
  <c r="KE14" i="8"/>
  <c r="KD14" i="8"/>
  <c r="KC14" i="8"/>
  <c r="KB14" i="8"/>
  <c r="KA14" i="8"/>
  <c r="JZ14" i="8"/>
  <c r="JY14" i="8"/>
  <c r="JX14" i="8"/>
  <c r="JW14" i="8"/>
  <c r="JV14" i="8"/>
  <c r="JU14" i="8"/>
  <c r="JT14" i="8"/>
  <c r="JS14" i="8"/>
  <c r="JR14" i="8"/>
  <c r="JQ14" i="8"/>
  <c r="JP14" i="8"/>
  <c r="JO14" i="8"/>
  <c r="JN14" i="8"/>
  <c r="JM14" i="8"/>
  <c r="JL14" i="8"/>
  <c r="JK14" i="8"/>
  <c r="JJ14" i="8"/>
  <c r="JI14" i="8"/>
  <c r="JH14" i="8"/>
  <c r="JG14" i="8"/>
  <c r="JF14" i="8"/>
  <c r="JE14" i="8"/>
  <c r="JD14" i="8"/>
  <c r="JC14" i="8"/>
  <c r="JB14" i="8"/>
  <c r="JA14" i="8"/>
  <c r="IZ14" i="8"/>
  <c r="IY14" i="8"/>
  <c r="IX14" i="8"/>
  <c r="IW14" i="8"/>
  <c r="IV14" i="8"/>
  <c r="IU14" i="8"/>
  <c r="IT14" i="8"/>
  <c r="IS14" i="8"/>
  <c r="IR14" i="8"/>
  <c r="IQ14" i="8"/>
  <c r="IP14" i="8"/>
  <c r="IO14" i="8"/>
  <c r="IN14" i="8"/>
  <c r="IM14" i="8"/>
  <c r="IL14" i="8"/>
  <c r="IK14" i="8"/>
  <c r="IJ14" i="8"/>
  <c r="II14" i="8"/>
  <c r="IH14" i="8"/>
  <c r="IG14" i="8"/>
  <c r="IF14" i="8"/>
  <c r="IE14" i="8"/>
  <c r="ID14" i="8"/>
  <c r="IC14" i="8"/>
  <c r="IB14" i="8"/>
  <c r="IA14" i="8"/>
  <c r="HZ14" i="8"/>
  <c r="HY14" i="8"/>
  <c r="HX14" i="8"/>
  <c r="HW14" i="8"/>
  <c r="HV14" i="8"/>
  <c r="HU14" i="8"/>
  <c r="HT14" i="8"/>
  <c r="HS14" i="8"/>
  <c r="HR14" i="8"/>
  <c r="HQ14" i="8"/>
  <c r="HP14" i="8"/>
  <c r="HO14" i="8"/>
  <c r="HN14" i="8"/>
  <c r="HM14" i="8"/>
  <c r="HL14" i="8"/>
  <c r="HK14" i="8"/>
  <c r="HJ14" i="8"/>
  <c r="HI14" i="8"/>
  <c r="HH14" i="8"/>
  <c r="HG14" i="8"/>
  <c r="HF14" i="8"/>
  <c r="HE14" i="8"/>
  <c r="HD14" i="8"/>
  <c r="HC14" i="8"/>
  <c r="HB14" i="8"/>
  <c r="HA14" i="8"/>
  <c r="GZ14" i="8"/>
  <c r="GY14" i="8"/>
  <c r="GX14" i="8"/>
  <c r="GW14" i="8"/>
  <c r="GV14" i="8"/>
  <c r="GU14" i="8"/>
  <c r="GT14" i="8"/>
  <c r="GS14" i="8"/>
  <c r="GR14" i="8"/>
  <c r="GQ14" i="8"/>
  <c r="GP14" i="8"/>
  <c r="GO14" i="8"/>
  <c r="GN14" i="8"/>
  <c r="GM14" i="8"/>
  <c r="GL14" i="8"/>
  <c r="GK14" i="8"/>
  <c r="GJ14" i="8"/>
  <c r="GI14" i="8"/>
  <c r="GH14" i="8"/>
  <c r="GG14" i="8"/>
  <c r="GF14" i="8"/>
  <c r="GD14" i="8"/>
  <c r="GC14" i="8"/>
  <c r="GB14" i="8"/>
  <c r="GA14" i="8"/>
  <c r="FZ14" i="8"/>
  <c r="FY14" i="8"/>
  <c r="FX14" i="8"/>
  <c r="FW14" i="8"/>
  <c r="FV14" i="8"/>
  <c r="FU14" i="8"/>
  <c r="FT14" i="8"/>
  <c r="FS14" i="8"/>
  <c r="FR14" i="8"/>
  <c r="FQ14" i="8"/>
  <c r="FP14" i="8"/>
  <c r="FO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B14" i="8"/>
  <c r="FA14" i="8"/>
  <c r="EZ14" i="8"/>
  <c r="EY14" i="8"/>
  <c r="EX14" i="8"/>
  <c r="EW14" i="8"/>
  <c r="EV14" i="8"/>
  <c r="EU14" i="8"/>
  <c r="ET14" i="8"/>
  <c r="ES14" i="8"/>
  <c r="EQ14" i="8"/>
  <c r="EP14" i="8"/>
  <c r="EO14" i="8"/>
  <c r="EN14" i="8"/>
  <c r="EM14" i="8"/>
  <c r="EL14" i="8"/>
  <c r="EC14" i="8"/>
  <c r="EB14" i="8"/>
  <c r="EA14" i="8"/>
  <c r="DZ14" i="8"/>
  <c r="DY14" i="8"/>
  <c r="DX14" i="8"/>
  <c r="DE14" i="8"/>
  <c r="DD14" i="8"/>
  <c r="CU14" i="8"/>
  <c r="CT14" i="8"/>
  <c r="CS14" i="8"/>
  <c r="CR14" i="8"/>
  <c r="CQ14" i="8"/>
  <c r="CP14" i="8"/>
  <c r="CO14" i="8"/>
  <c r="CN14" i="8"/>
  <c r="CM14" i="8"/>
  <c r="CL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O14" i="8"/>
  <c r="N14" i="8"/>
  <c r="M14" i="8"/>
  <c r="L14" i="8"/>
  <c r="J14" i="8"/>
  <c r="I14" i="8"/>
  <c r="H14" i="8"/>
  <c r="G14" i="8"/>
  <c r="NK13" i="8"/>
  <c r="NJ13" i="8"/>
  <c r="KQ13" i="8"/>
  <c r="KP13" i="8"/>
  <c r="KO13" i="8"/>
  <c r="KN13" i="8"/>
  <c r="KM13" i="8"/>
  <c r="KL13" i="8"/>
  <c r="KK13" i="8"/>
  <c r="KJ13" i="8"/>
  <c r="KI13" i="8"/>
  <c r="KH13" i="8"/>
  <c r="KG13" i="8"/>
  <c r="KF13" i="8"/>
  <c r="KE13" i="8"/>
  <c r="KD13" i="8"/>
  <c r="KC13" i="8"/>
  <c r="KB13" i="8"/>
  <c r="KA13" i="8"/>
  <c r="JZ13" i="8"/>
  <c r="JY13" i="8"/>
  <c r="JX13" i="8"/>
  <c r="JW13" i="8"/>
  <c r="JV13" i="8"/>
  <c r="JU13" i="8"/>
  <c r="JT13" i="8"/>
  <c r="JS13" i="8"/>
  <c r="JR13" i="8"/>
  <c r="JQ13" i="8"/>
  <c r="JP13" i="8"/>
  <c r="JO13" i="8"/>
  <c r="JN13" i="8"/>
  <c r="JM13" i="8"/>
  <c r="JL13" i="8"/>
  <c r="JK13" i="8"/>
  <c r="JJ13" i="8"/>
  <c r="JI13" i="8"/>
  <c r="JH13" i="8"/>
  <c r="JG13" i="8"/>
  <c r="JF13" i="8"/>
  <c r="JE13" i="8"/>
  <c r="JD13" i="8"/>
  <c r="JC13" i="8"/>
  <c r="JB13" i="8"/>
  <c r="JA13" i="8"/>
  <c r="IZ13" i="8"/>
  <c r="IY13" i="8"/>
  <c r="IX13" i="8"/>
  <c r="IW13" i="8"/>
  <c r="IV13" i="8"/>
  <c r="IU13" i="8"/>
  <c r="IT13" i="8"/>
  <c r="IS13" i="8"/>
  <c r="IR13" i="8"/>
  <c r="IQ13" i="8"/>
  <c r="IP13" i="8"/>
  <c r="IO13" i="8"/>
  <c r="IN13" i="8"/>
  <c r="IM13" i="8"/>
  <c r="IL13" i="8"/>
  <c r="IK13" i="8"/>
  <c r="IJ13" i="8"/>
  <c r="II13" i="8"/>
  <c r="IH13" i="8"/>
  <c r="IG13" i="8"/>
  <c r="IF13" i="8"/>
  <c r="IE13" i="8"/>
  <c r="ID13" i="8"/>
  <c r="IC13" i="8"/>
  <c r="IB13" i="8"/>
  <c r="IA13" i="8"/>
  <c r="HZ13" i="8"/>
  <c r="HY13" i="8"/>
  <c r="HX13" i="8"/>
  <c r="HW13" i="8"/>
  <c r="HV13" i="8"/>
  <c r="HU13" i="8"/>
  <c r="HT13" i="8"/>
  <c r="HS13" i="8"/>
  <c r="HR13" i="8"/>
  <c r="HQ13" i="8"/>
  <c r="HP13" i="8"/>
  <c r="HO13" i="8"/>
  <c r="HN13" i="8"/>
  <c r="HM13" i="8"/>
  <c r="HL13" i="8"/>
  <c r="HK13" i="8"/>
  <c r="HJ13" i="8"/>
  <c r="HI13" i="8"/>
  <c r="HH13" i="8"/>
  <c r="HG13" i="8"/>
  <c r="HF13" i="8"/>
  <c r="HE13" i="8"/>
  <c r="HD13" i="8"/>
  <c r="HC13" i="8"/>
  <c r="HB13" i="8"/>
  <c r="HA13" i="8"/>
  <c r="GZ13" i="8"/>
  <c r="GY13" i="8"/>
  <c r="GX13" i="8"/>
  <c r="GW13" i="8"/>
  <c r="GV13" i="8"/>
  <c r="GU13" i="8"/>
  <c r="GT13" i="8"/>
  <c r="GS13" i="8"/>
  <c r="GR13" i="8"/>
  <c r="GQ13" i="8"/>
  <c r="GP13" i="8"/>
  <c r="GO13" i="8"/>
  <c r="GN13" i="8"/>
  <c r="GM13" i="8"/>
  <c r="GL13" i="8"/>
  <c r="GK13" i="8"/>
  <c r="GJ13" i="8"/>
  <c r="GI13" i="8"/>
  <c r="GH13" i="8"/>
  <c r="GG13" i="8"/>
  <c r="GF13" i="8"/>
  <c r="GD13" i="8"/>
  <c r="GC13" i="8"/>
  <c r="GB13" i="8"/>
  <c r="GA13" i="8"/>
  <c r="FZ13" i="8"/>
  <c r="FY13" i="8"/>
  <c r="FX13" i="8"/>
  <c r="FW13" i="8"/>
  <c r="FV13" i="8"/>
  <c r="FU13" i="8"/>
  <c r="FT13" i="8"/>
  <c r="FS13" i="8"/>
  <c r="FR13" i="8"/>
  <c r="FQ13" i="8"/>
  <c r="FP13" i="8"/>
  <c r="FO13" i="8"/>
  <c r="FN13" i="8"/>
  <c r="FM13" i="8"/>
  <c r="FL13" i="8"/>
  <c r="FK13" i="8"/>
  <c r="FJ13" i="8"/>
  <c r="FI13" i="8"/>
  <c r="FH13" i="8"/>
  <c r="FG13" i="8"/>
  <c r="FF13" i="8"/>
  <c r="FE13" i="8"/>
  <c r="FD13" i="8"/>
  <c r="FC13" i="8"/>
  <c r="FB13" i="8"/>
  <c r="FA13" i="8"/>
  <c r="EZ13" i="8"/>
  <c r="EY13" i="8"/>
  <c r="EX13" i="8"/>
  <c r="EW13" i="8"/>
  <c r="EV13" i="8"/>
  <c r="EU13" i="8"/>
  <c r="ET13" i="8"/>
  <c r="ES13" i="8"/>
  <c r="EQ13" i="8"/>
  <c r="EP13" i="8"/>
  <c r="EO13" i="8"/>
  <c r="EN13" i="8"/>
  <c r="EM13" i="8"/>
  <c r="EL13" i="8"/>
  <c r="EC13" i="8"/>
  <c r="EB13" i="8"/>
  <c r="EA13" i="8"/>
  <c r="DZ13" i="8"/>
  <c r="DY13" i="8"/>
  <c r="DX13" i="8"/>
  <c r="DE13" i="8"/>
  <c r="DD13" i="8"/>
  <c r="CU13" i="8"/>
  <c r="CT13" i="8"/>
  <c r="CS13" i="8"/>
  <c r="CR13" i="8"/>
  <c r="CQ13" i="8"/>
  <c r="CP13" i="8"/>
  <c r="CO13" i="8"/>
  <c r="CN13" i="8"/>
  <c r="CM13" i="8"/>
  <c r="CL13" i="8"/>
  <c r="CI13" i="8"/>
  <c r="CH13" i="8"/>
  <c r="CG13" i="8"/>
  <c r="CF13" i="8"/>
  <c r="CE13" i="8"/>
  <c r="CD13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O13" i="8"/>
  <c r="N13" i="8"/>
  <c r="M13" i="8"/>
  <c r="L13" i="8"/>
  <c r="J13" i="8"/>
  <c r="I13" i="8"/>
  <c r="H13" i="8"/>
  <c r="G13" i="8"/>
  <c r="NK12" i="8"/>
  <c r="NJ12" i="8"/>
  <c r="KQ12" i="8"/>
  <c r="KP12" i="8"/>
  <c r="KO12" i="8"/>
  <c r="KN12" i="8"/>
  <c r="KM12" i="8"/>
  <c r="KL12" i="8"/>
  <c r="KK12" i="8"/>
  <c r="KJ12" i="8"/>
  <c r="KI12" i="8"/>
  <c r="KH12" i="8"/>
  <c r="KG12" i="8"/>
  <c r="KF12" i="8"/>
  <c r="KE12" i="8"/>
  <c r="KD12" i="8"/>
  <c r="KC12" i="8"/>
  <c r="KB12" i="8"/>
  <c r="KA12" i="8"/>
  <c r="JZ12" i="8"/>
  <c r="JY12" i="8"/>
  <c r="JX12" i="8"/>
  <c r="JW12" i="8"/>
  <c r="JV12" i="8"/>
  <c r="JU12" i="8"/>
  <c r="JT12" i="8"/>
  <c r="JS12" i="8"/>
  <c r="JR12" i="8"/>
  <c r="JQ12" i="8"/>
  <c r="JP12" i="8"/>
  <c r="JO12" i="8"/>
  <c r="JN12" i="8"/>
  <c r="JM12" i="8"/>
  <c r="JL12" i="8"/>
  <c r="JK12" i="8"/>
  <c r="JJ12" i="8"/>
  <c r="JI12" i="8"/>
  <c r="JH12" i="8"/>
  <c r="JG12" i="8"/>
  <c r="JF12" i="8"/>
  <c r="JE12" i="8"/>
  <c r="JD12" i="8"/>
  <c r="JC12" i="8"/>
  <c r="JB12" i="8"/>
  <c r="JA12" i="8"/>
  <c r="IZ12" i="8"/>
  <c r="IY12" i="8"/>
  <c r="IX12" i="8"/>
  <c r="IW12" i="8"/>
  <c r="IV12" i="8"/>
  <c r="IU12" i="8"/>
  <c r="IT12" i="8"/>
  <c r="IS12" i="8"/>
  <c r="IR12" i="8"/>
  <c r="IQ12" i="8"/>
  <c r="IP12" i="8"/>
  <c r="IO12" i="8"/>
  <c r="IN12" i="8"/>
  <c r="IM12" i="8"/>
  <c r="IL12" i="8"/>
  <c r="IK12" i="8"/>
  <c r="IJ12" i="8"/>
  <c r="II12" i="8"/>
  <c r="IH12" i="8"/>
  <c r="IG12" i="8"/>
  <c r="IF12" i="8"/>
  <c r="IE12" i="8"/>
  <c r="ID12" i="8"/>
  <c r="IC12" i="8"/>
  <c r="IB12" i="8"/>
  <c r="IA12" i="8"/>
  <c r="HZ12" i="8"/>
  <c r="HY12" i="8"/>
  <c r="HX12" i="8"/>
  <c r="HW12" i="8"/>
  <c r="HV12" i="8"/>
  <c r="HU12" i="8"/>
  <c r="HT12" i="8"/>
  <c r="HS12" i="8"/>
  <c r="HR12" i="8"/>
  <c r="HQ12" i="8"/>
  <c r="HP12" i="8"/>
  <c r="HO12" i="8"/>
  <c r="HN12" i="8"/>
  <c r="HM12" i="8"/>
  <c r="HL12" i="8"/>
  <c r="HK12" i="8"/>
  <c r="HJ12" i="8"/>
  <c r="HI12" i="8"/>
  <c r="HH12" i="8"/>
  <c r="HG12" i="8"/>
  <c r="HF12" i="8"/>
  <c r="HE12" i="8"/>
  <c r="HD12" i="8"/>
  <c r="HC12" i="8"/>
  <c r="HB12" i="8"/>
  <c r="HA12" i="8"/>
  <c r="GZ12" i="8"/>
  <c r="GY12" i="8"/>
  <c r="GX12" i="8"/>
  <c r="GW12" i="8"/>
  <c r="GV12" i="8"/>
  <c r="GU12" i="8"/>
  <c r="GT12" i="8"/>
  <c r="GS12" i="8"/>
  <c r="GR12" i="8"/>
  <c r="GQ12" i="8"/>
  <c r="GP12" i="8"/>
  <c r="GO12" i="8"/>
  <c r="GN12" i="8"/>
  <c r="GM12" i="8"/>
  <c r="GL12" i="8"/>
  <c r="GK12" i="8"/>
  <c r="GJ12" i="8"/>
  <c r="GI12" i="8"/>
  <c r="GH12" i="8"/>
  <c r="GG12" i="8"/>
  <c r="GF12" i="8"/>
  <c r="GD12" i="8"/>
  <c r="GC12" i="8"/>
  <c r="GB12" i="8"/>
  <c r="GA12" i="8"/>
  <c r="FZ12" i="8"/>
  <c r="FY12" i="8"/>
  <c r="FX12" i="8"/>
  <c r="FW12" i="8"/>
  <c r="FV12" i="8"/>
  <c r="FU12" i="8"/>
  <c r="FT12" i="8"/>
  <c r="FS12" i="8"/>
  <c r="FR12" i="8"/>
  <c r="FQ12" i="8"/>
  <c r="FP12" i="8"/>
  <c r="FO12" i="8"/>
  <c r="FN12" i="8"/>
  <c r="FM12" i="8"/>
  <c r="FL12" i="8"/>
  <c r="FK12" i="8"/>
  <c r="FJ12" i="8"/>
  <c r="FI12" i="8"/>
  <c r="FH12" i="8"/>
  <c r="FG12" i="8"/>
  <c r="FF12" i="8"/>
  <c r="FE12" i="8"/>
  <c r="FD12" i="8"/>
  <c r="FC12" i="8"/>
  <c r="FB12" i="8"/>
  <c r="FA12" i="8"/>
  <c r="EZ12" i="8"/>
  <c r="EY12" i="8"/>
  <c r="EX12" i="8"/>
  <c r="EW12" i="8"/>
  <c r="EV12" i="8"/>
  <c r="EU12" i="8"/>
  <c r="ET12" i="8"/>
  <c r="ES12" i="8"/>
  <c r="EQ12" i="8"/>
  <c r="EP12" i="8"/>
  <c r="EO12" i="8"/>
  <c r="EN12" i="8"/>
  <c r="EM12" i="8"/>
  <c r="EL12" i="8"/>
  <c r="EC12" i="8"/>
  <c r="EB12" i="8"/>
  <c r="EA12" i="8"/>
  <c r="DZ12" i="8"/>
  <c r="DY12" i="8"/>
  <c r="DX12" i="8"/>
  <c r="DE12" i="8"/>
  <c r="DD12" i="8"/>
  <c r="CU12" i="8"/>
  <c r="CT12" i="8"/>
  <c r="CS12" i="8"/>
  <c r="CR12" i="8"/>
  <c r="CQ12" i="8"/>
  <c r="CP12" i="8"/>
  <c r="CO12" i="8"/>
  <c r="CN12" i="8"/>
  <c r="CM12" i="8"/>
  <c r="CL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O12" i="8"/>
  <c r="N12" i="8"/>
  <c r="M12" i="8"/>
  <c r="L12" i="8"/>
  <c r="J12" i="8"/>
  <c r="I12" i="8"/>
  <c r="H12" i="8"/>
  <c r="G12" i="8"/>
  <c r="NK11" i="8"/>
  <c r="NJ11" i="8"/>
  <c r="KQ11" i="8"/>
  <c r="KP11" i="8"/>
  <c r="KO11" i="8"/>
  <c r="KN11" i="8"/>
  <c r="KM11" i="8"/>
  <c r="KL11" i="8"/>
  <c r="KK11" i="8"/>
  <c r="KJ11" i="8"/>
  <c r="KI11" i="8"/>
  <c r="KH11" i="8"/>
  <c r="KG11" i="8"/>
  <c r="KF11" i="8"/>
  <c r="KE11" i="8"/>
  <c r="KD11" i="8"/>
  <c r="KC11" i="8"/>
  <c r="KB11" i="8"/>
  <c r="KA11" i="8"/>
  <c r="JZ11" i="8"/>
  <c r="JY11" i="8"/>
  <c r="JX11" i="8"/>
  <c r="JW11" i="8"/>
  <c r="JV11" i="8"/>
  <c r="JU11" i="8"/>
  <c r="JT11" i="8"/>
  <c r="JS11" i="8"/>
  <c r="JR11" i="8"/>
  <c r="JQ11" i="8"/>
  <c r="JP11" i="8"/>
  <c r="JO11" i="8"/>
  <c r="JN11" i="8"/>
  <c r="JM11" i="8"/>
  <c r="JL11" i="8"/>
  <c r="JK11" i="8"/>
  <c r="JJ11" i="8"/>
  <c r="JI11" i="8"/>
  <c r="JH11" i="8"/>
  <c r="JG11" i="8"/>
  <c r="JF11" i="8"/>
  <c r="JE11" i="8"/>
  <c r="JD11" i="8"/>
  <c r="JC11" i="8"/>
  <c r="JB11" i="8"/>
  <c r="JA11" i="8"/>
  <c r="IZ11" i="8"/>
  <c r="IY11" i="8"/>
  <c r="IX11" i="8"/>
  <c r="IW11" i="8"/>
  <c r="IV11" i="8"/>
  <c r="IU11" i="8"/>
  <c r="IT11" i="8"/>
  <c r="IS11" i="8"/>
  <c r="IR11" i="8"/>
  <c r="IQ11" i="8"/>
  <c r="IP11" i="8"/>
  <c r="IO11" i="8"/>
  <c r="IN11" i="8"/>
  <c r="IM11" i="8"/>
  <c r="IL11" i="8"/>
  <c r="IK11" i="8"/>
  <c r="IJ11" i="8"/>
  <c r="II11" i="8"/>
  <c r="IH11" i="8"/>
  <c r="IG11" i="8"/>
  <c r="IF11" i="8"/>
  <c r="IE11" i="8"/>
  <c r="ID11" i="8"/>
  <c r="IC11" i="8"/>
  <c r="IB11" i="8"/>
  <c r="IA11" i="8"/>
  <c r="HZ11" i="8"/>
  <c r="HY11" i="8"/>
  <c r="HX11" i="8"/>
  <c r="HW11" i="8"/>
  <c r="HV11" i="8"/>
  <c r="HU11" i="8"/>
  <c r="HT11" i="8"/>
  <c r="HS11" i="8"/>
  <c r="HR11" i="8"/>
  <c r="HQ11" i="8"/>
  <c r="HP11" i="8"/>
  <c r="HO11" i="8"/>
  <c r="HN11" i="8"/>
  <c r="HM11" i="8"/>
  <c r="HL11" i="8"/>
  <c r="HK11" i="8"/>
  <c r="HJ11" i="8"/>
  <c r="HI11" i="8"/>
  <c r="HH11" i="8"/>
  <c r="HG11" i="8"/>
  <c r="HF11" i="8"/>
  <c r="HE11" i="8"/>
  <c r="HD11" i="8"/>
  <c r="HC11" i="8"/>
  <c r="HB11" i="8"/>
  <c r="HA11" i="8"/>
  <c r="GZ11" i="8"/>
  <c r="GY11" i="8"/>
  <c r="GX11" i="8"/>
  <c r="GW11" i="8"/>
  <c r="GV11" i="8"/>
  <c r="GU11" i="8"/>
  <c r="GT11" i="8"/>
  <c r="GS11" i="8"/>
  <c r="GR11" i="8"/>
  <c r="GQ11" i="8"/>
  <c r="GP11" i="8"/>
  <c r="GO11" i="8"/>
  <c r="GN11" i="8"/>
  <c r="GM11" i="8"/>
  <c r="GL11" i="8"/>
  <c r="GK11" i="8"/>
  <c r="GJ11" i="8"/>
  <c r="GI11" i="8"/>
  <c r="GH11" i="8"/>
  <c r="GG11" i="8"/>
  <c r="GF11" i="8"/>
  <c r="GD11" i="8"/>
  <c r="GC11" i="8"/>
  <c r="GB11" i="8"/>
  <c r="GA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FA11" i="8"/>
  <c r="EZ11" i="8"/>
  <c r="EY11" i="8"/>
  <c r="EX11" i="8"/>
  <c r="EW11" i="8"/>
  <c r="EV11" i="8"/>
  <c r="EU11" i="8"/>
  <c r="ET11" i="8"/>
  <c r="ES11" i="8"/>
  <c r="EQ11" i="8"/>
  <c r="EP11" i="8"/>
  <c r="EO11" i="8"/>
  <c r="EN11" i="8"/>
  <c r="EM11" i="8"/>
  <c r="EL11" i="8"/>
  <c r="EC11" i="8"/>
  <c r="EB11" i="8"/>
  <c r="EA11" i="8"/>
  <c r="DZ11" i="8"/>
  <c r="DY11" i="8"/>
  <c r="DX11" i="8"/>
  <c r="DE11" i="8"/>
  <c r="DD11" i="8"/>
  <c r="CU11" i="8"/>
  <c r="CT11" i="8"/>
  <c r="CS11" i="8"/>
  <c r="CR11" i="8"/>
  <c r="CQ11" i="8"/>
  <c r="CP11" i="8"/>
  <c r="CO11" i="8"/>
  <c r="CN11" i="8"/>
  <c r="CM11" i="8"/>
  <c r="CL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O11" i="8"/>
  <c r="N11" i="8"/>
  <c r="M11" i="8"/>
  <c r="L11" i="8"/>
  <c r="J11" i="8"/>
  <c r="I11" i="8"/>
  <c r="H11" i="8"/>
  <c r="G11" i="8"/>
  <c r="NK10" i="8"/>
  <c r="NJ10" i="8"/>
  <c r="KQ10" i="8"/>
  <c r="KP10" i="8"/>
  <c r="KO10" i="8"/>
  <c r="KN10" i="8"/>
  <c r="KM10" i="8"/>
  <c r="KL10" i="8"/>
  <c r="KK10" i="8"/>
  <c r="KJ10" i="8"/>
  <c r="KI10" i="8"/>
  <c r="KH10" i="8"/>
  <c r="KG10" i="8"/>
  <c r="KF10" i="8"/>
  <c r="KE10" i="8"/>
  <c r="KD10" i="8"/>
  <c r="KC10" i="8"/>
  <c r="KB10" i="8"/>
  <c r="KA10" i="8"/>
  <c r="JZ10" i="8"/>
  <c r="JY10" i="8"/>
  <c r="JX10" i="8"/>
  <c r="JW10" i="8"/>
  <c r="JV10" i="8"/>
  <c r="JU10" i="8"/>
  <c r="JT10" i="8"/>
  <c r="JS10" i="8"/>
  <c r="JR10" i="8"/>
  <c r="JQ10" i="8"/>
  <c r="JP10" i="8"/>
  <c r="JO10" i="8"/>
  <c r="JN10" i="8"/>
  <c r="JM10" i="8"/>
  <c r="JL10" i="8"/>
  <c r="JK10" i="8"/>
  <c r="JJ10" i="8"/>
  <c r="JI10" i="8"/>
  <c r="JH10" i="8"/>
  <c r="JG10" i="8"/>
  <c r="JF10" i="8"/>
  <c r="JE10" i="8"/>
  <c r="JD10" i="8"/>
  <c r="JC10" i="8"/>
  <c r="JB10" i="8"/>
  <c r="JA10" i="8"/>
  <c r="IZ10" i="8"/>
  <c r="IY10" i="8"/>
  <c r="IX10" i="8"/>
  <c r="IW10" i="8"/>
  <c r="IV10" i="8"/>
  <c r="IU10" i="8"/>
  <c r="IT10" i="8"/>
  <c r="IS10" i="8"/>
  <c r="IR10" i="8"/>
  <c r="IQ10" i="8"/>
  <c r="IP10" i="8"/>
  <c r="IO10" i="8"/>
  <c r="IN10" i="8"/>
  <c r="IM10" i="8"/>
  <c r="IL10" i="8"/>
  <c r="IK10" i="8"/>
  <c r="IJ10" i="8"/>
  <c r="II10" i="8"/>
  <c r="IH10" i="8"/>
  <c r="IG10" i="8"/>
  <c r="IF10" i="8"/>
  <c r="IE10" i="8"/>
  <c r="ID10" i="8"/>
  <c r="IC10" i="8"/>
  <c r="IB10" i="8"/>
  <c r="IA10" i="8"/>
  <c r="HZ10" i="8"/>
  <c r="HY10" i="8"/>
  <c r="HX10" i="8"/>
  <c r="HW10" i="8"/>
  <c r="HV10" i="8"/>
  <c r="HU10" i="8"/>
  <c r="HT10" i="8"/>
  <c r="HS10" i="8"/>
  <c r="HR10" i="8"/>
  <c r="HQ10" i="8"/>
  <c r="HP10" i="8"/>
  <c r="HO10" i="8"/>
  <c r="HN10" i="8"/>
  <c r="HM10" i="8"/>
  <c r="HL10" i="8"/>
  <c r="HK10" i="8"/>
  <c r="HJ10" i="8"/>
  <c r="HI10" i="8"/>
  <c r="HH10" i="8"/>
  <c r="HG10" i="8"/>
  <c r="HF10" i="8"/>
  <c r="HE10" i="8"/>
  <c r="HD10" i="8"/>
  <c r="HC10" i="8"/>
  <c r="HB10" i="8"/>
  <c r="HA10" i="8"/>
  <c r="GZ10" i="8"/>
  <c r="GY10" i="8"/>
  <c r="GX10" i="8"/>
  <c r="GW10" i="8"/>
  <c r="GV10" i="8"/>
  <c r="GU10" i="8"/>
  <c r="GT10" i="8"/>
  <c r="GS10" i="8"/>
  <c r="GR10" i="8"/>
  <c r="GQ10" i="8"/>
  <c r="GP10" i="8"/>
  <c r="GO10" i="8"/>
  <c r="GN10" i="8"/>
  <c r="GM10" i="8"/>
  <c r="GL10" i="8"/>
  <c r="GK10" i="8"/>
  <c r="GJ10" i="8"/>
  <c r="GI10" i="8"/>
  <c r="GH10" i="8"/>
  <c r="GG10" i="8"/>
  <c r="GF10" i="8"/>
  <c r="GD10" i="8"/>
  <c r="GC10" i="8"/>
  <c r="GB10" i="8"/>
  <c r="GA10" i="8"/>
  <c r="FZ10" i="8"/>
  <c r="FY10" i="8"/>
  <c r="FX10" i="8"/>
  <c r="FW10" i="8"/>
  <c r="FV10" i="8"/>
  <c r="FU10" i="8"/>
  <c r="FT10" i="8"/>
  <c r="FS10" i="8"/>
  <c r="FR10" i="8"/>
  <c r="FQ10" i="8"/>
  <c r="FP10" i="8"/>
  <c r="FO10" i="8"/>
  <c r="FN10" i="8"/>
  <c r="FM10" i="8"/>
  <c r="FL10" i="8"/>
  <c r="FK10" i="8"/>
  <c r="FJ10" i="8"/>
  <c r="FI10" i="8"/>
  <c r="FH10" i="8"/>
  <c r="FG10" i="8"/>
  <c r="FF10" i="8"/>
  <c r="FE10" i="8"/>
  <c r="FD10" i="8"/>
  <c r="FC10" i="8"/>
  <c r="FB10" i="8"/>
  <c r="FA10" i="8"/>
  <c r="EZ10" i="8"/>
  <c r="EY10" i="8"/>
  <c r="EX10" i="8"/>
  <c r="EW10" i="8"/>
  <c r="EV10" i="8"/>
  <c r="EU10" i="8"/>
  <c r="ET10" i="8"/>
  <c r="ES10" i="8"/>
  <c r="EQ10" i="8"/>
  <c r="EP10" i="8"/>
  <c r="EO10" i="8"/>
  <c r="EN10" i="8"/>
  <c r="EM10" i="8"/>
  <c r="EL10" i="8"/>
  <c r="EC10" i="8"/>
  <c r="EB10" i="8"/>
  <c r="EA10" i="8"/>
  <c r="DZ10" i="8"/>
  <c r="DY10" i="8"/>
  <c r="DX10" i="8"/>
  <c r="DE10" i="8"/>
  <c r="DD10" i="8"/>
  <c r="CU10" i="8"/>
  <c r="CT10" i="8"/>
  <c r="CS10" i="8"/>
  <c r="CR10" i="8"/>
  <c r="CQ10" i="8"/>
  <c r="CP10" i="8"/>
  <c r="CO10" i="8"/>
  <c r="CN10" i="8"/>
  <c r="CM10" i="8"/>
  <c r="CL10" i="8"/>
  <c r="CI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O10" i="8"/>
  <c r="N10" i="8"/>
  <c r="M10" i="8"/>
  <c r="L10" i="8"/>
  <c r="J10" i="8"/>
  <c r="I10" i="8"/>
  <c r="H10" i="8"/>
  <c r="G10" i="8"/>
  <c r="NK9" i="8"/>
  <c r="NJ9" i="8"/>
  <c r="KQ9" i="8"/>
  <c r="KP9" i="8"/>
  <c r="KO9" i="8"/>
  <c r="KN9" i="8"/>
  <c r="KM9" i="8"/>
  <c r="KL9" i="8"/>
  <c r="KK9" i="8"/>
  <c r="KJ9" i="8"/>
  <c r="KI9" i="8"/>
  <c r="KH9" i="8"/>
  <c r="KG9" i="8"/>
  <c r="KF9" i="8"/>
  <c r="KE9" i="8"/>
  <c r="KD9" i="8"/>
  <c r="KC9" i="8"/>
  <c r="KB9" i="8"/>
  <c r="KA9" i="8"/>
  <c r="JZ9" i="8"/>
  <c r="JY9" i="8"/>
  <c r="JX9" i="8"/>
  <c r="JW9" i="8"/>
  <c r="JV9" i="8"/>
  <c r="JU9" i="8"/>
  <c r="JT9" i="8"/>
  <c r="JS9" i="8"/>
  <c r="JR9" i="8"/>
  <c r="JQ9" i="8"/>
  <c r="JP9" i="8"/>
  <c r="JO9" i="8"/>
  <c r="JN9" i="8"/>
  <c r="JM9" i="8"/>
  <c r="JL9" i="8"/>
  <c r="JK9" i="8"/>
  <c r="JJ9" i="8"/>
  <c r="JI9" i="8"/>
  <c r="JH9" i="8"/>
  <c r="JG9" i="8"/>
  <c r="JF9" i="8"/>
  <c r="JE9" i="8"/>
  <c r="JD9" i="8"/>
  <c r="JC9" i="8"/>
  <c r="JB9" i="8"/>
  <c r="JA9" i="8"/>
  <c r="IZ9" i="8"/>
  <c r="IY9" i="8"/>
  <c r="IX9" i="8"/>
  <c r="IW9" i="8"/>
  <c r="IV9" i="8"/>
  <c r="IU9" i="8"/>
  <c r="IT9" i="8"/>
  <c r="IS9" i="8"/>
  <c r="IR9" i="8"/>
  <c r="IQ9" i="8"/>
  <c r="IP9" i="8"/>
  <c r="IO9" i="8"/>
  <c r="IN9" i="8"/>
  <c r="IM9" i="8"/>
  <c r="IL9" i="8"/>
  <c r="IK9" i="8"/>
  <c r="IJ9" i="8"/>
  <c r="II9" i="8"/>
  <c r="IH9" i="8"/>
  <c r="IG9" i="8"/>
  <c r="IF9" i="8"/>
  <c r="IE9" i="8"/>
  <c r="ID9" i="8"/>
  <c r="IC9" i="8"/>
  <c r="IB9" i="8"/>
  <c r="IA9" i="8"/>
  <c r="HZ9" i="8"/>
  <c r="HY9" i="8"/>
  <c r="HX9" i="8"/>
  <c r="HW9" i="8"/>
  <c r="HV9" i="8"/>
  <c r="HU9" i="8"/>
  <c r="HT9" i="8"/>
  <c r="HS9" i="8"/>
  <c r="HR9" i="8"/>
  <c r="HQ9" i="8"/>
  <c r="HP9" i="8"/>
  <c r="HO9" i="8"/>
  <c r="HN9" i="8"/>
  <c r="HM9" i="8"/>
  <c r="HL9" i="8"/>
  <c r="HK9" i="8"/>
  <c r="HJ9" i="8"/>
  <c r="HI9" i="8"/>
  <c r="HH9" i="8"/>
  <c r="HG9" i="8"/>
  <c r="HF9" i="8"/>
  <c r="HE9" i="8"/>
  <c r="HD9" i="8"/>
  <c r="HC9" i="8"/>
  <c r="HB9" i="8"/>
  <c r="HA9" i="8"/>
  <c r="GZ9" i="8"/>
  <c r="GY9" i="8"/>
  <c r="GX9" i="8"/>
  <c r="GW9" i="8"/>
  <c r="GV9" i="8"/>
  <c r="GU9" i="8"/>
  <c r="GT9" i="8"/>
  <c r="GS9" i="8"/>
  <c r="GR9" i="8"/>
  <c r="GQ9" i="8"/>
  <c r="GP9" i="8"/>
  <c r="GO9" i="8"/>
  <c r="GN9" i="8"/>
  <c r="GM9" i="8"/>
  <c r="GL9" i="8"/>
  <c r="GK9" i="8"/>
  <c r="GJ9" i="8"/>
  <c r="GI9" i="8"/>
  <c r="GH9" i="8"/>
  <c r="GG9" i="8"/>
  <c r="GF9" i="8"/>
  <c r="GD9" i="8"/>
  <c r="GC9" i="8"/>
  <c r="GB9" i="8"/>
  <c r="GA9" i="8"/>
  <c r="FZ9" i="8"/>
  <c r="FY9" i="8"/>
  <c r="FX9" i="8"/>
  <c r="FW9" i="8"/>
  <c r="FV9" i="8"/>
  <c r="FU9" i="8"/>
  <c r="FT9" i="8"/>
  <c r="FS9" i="8"/>
  <c r="FR9" i="8"/>
  <c r="FQ9" i="8"/>
  <c r="FP9" i="8"/>
  <c r="FO9" i="8"/>
  <c r="FN9" i="8"/>
  <c r="FM9" i="8"/>
  <c r="FL9" i="8"/>
  <c r="FK9" i="8"/>
  <c r="FJ9" i="8"/>
  <c r="FI9" i="8"/>
  <c r="FH9" i="8"/>
  <c r="FG9" i="8"/>
  <c r="FF9" i="8"/>
  <c r="FE9" i="8"/>
  <c r="FD9" i="8"/>
  <c r="FC9" i="8"/>
  <c r="FB9" i="8"/>
  <c r="FA9" i="8"/>
  <c r="EZ9" i="8"/>
  <c r="EY9" i="8"/>
  <c r="EX9" i="8"/>
  <c r="EW9" i="8"/>
  <c r="EV9" i="8"/>
  <c r="EU9" i="8"/>
  <c r="ET9" i="8"/>
  <c r="ES9" i="8"/>
  <c r="EQ9" i="8"/>
  <c r="EP9" i="8"/>
  <c r="EO9" i="8"/>
  <c r="EN9" i="8"/>
  <c r="EM9" i="8"/>
  <c r="EL9" i="8"/>
  <c r="EC9" i="8"/>
  <c r="EB9" i="8"/>
  <c r="EA9" i="8"/>
  <c r="DZ9" i="8"/>
  <c r="DY9" i="8"/>
  <c r="DX9" i="8"/>
  <c r="DE9" i="8"/>
  <c r="DD9" i="8"/>
  <c r="CU9" i="8"/>
  <c r="CT9" i="8"/>
  <c r="CS9" i="8"/>
  <c r="CR9" i="8"/>
  <c r="CQ9" i="8"/>
  <c r="CP9" i="8"/>
  <c r="CO9" i="8"/>
  <c r="CN9" i="8"/>
  <c r="CM9" i="8"/>
  <c r="CL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O9" i="8"/>
  <c r="N9" i="8"/>
  <c r="M9" i="8"/>
  <c r="L9" i="8"/>
  <c r="J9" i="8"/>
  <c r="I9" i="8"/>
  <c r="H9" i="8"/>
  <c r="G9" i="8"/>
  <c r="NK8" i="8"/>
  <c r="NJ8" i="8"/>
  <c r="KQ8" i="8"/>
  <c r="KP8" i="8"/>
  <c r="KO8" i="8"/>
  <c r="KN8" i="8"/>
  <c r="KM8" i="8"/>
  <c r="KL8" i="8"/>
  <c r="KK8" i="8"/>
  <c r="KJ8" i="8"/>
  <c r="KI8" i="8"/>
  <c r="KH8" i="8"/>
  <c r="KG8" i="8"/>
  <c r="KF8" i="8"/>
  <c r="KE8" i="8"/>
  <c r="KD8" i="8"/>
  <c r="KC8" i="8"/>
  <c r="KB8" i="8"/>
  <c r="KA8" i="8"/>
  <c r="JZ8" i="8"/>
  <c r="JY8" i="8"/>
  <c r="JX8" i="8"/>
  <c r="JW8" i="8"/>
  <c r="JV8" i="8"/>
  <c r="JU8" i="8"/>
  <c r="JT8" i="8"/>
  <c r="JS8" i="8"/>
  <c r="JR8" i="8"/>
  <c r="JQ8" i="8"/>
  <c r="JP8" i="8"/>
  <c r="JO8" i="8"/>
  <c r="JN8" i="8"/>
  <c r="JM8" i="8"/>
  <c r="JL8" i="8"/>
  <c r="JK8" i="8"/>
  <c r="JJ8" i="8"/>
  <c r="JI8" i="8"/>
  <c r="JH8" i="8"/>
  <c r="JG8" i="8"/>
  <c r="JF8" i="8"/>
  <c r="JE8" i="8"/>
  <c r="JD8" i="8"/>
  <c r="JC8" i="8"/>
  <c r="JB8" i="8"/>
  <c r="JA8" i="8"/>
  <c r="IZ8" i="8"/>
  <c r="IY8" i="8"/>
  <c r="IX8" i="8"/>
  <c r="IW8" i="8"/>
  <c r="IV8" i="8"/>
  <c r="IU8" i="8"/>
  <c r="IT8" i="8"/>
  <c r="IS8" i="8"/>
  <c r="IR8" i="8"/>
  <c r="IQ8" i="8"/>
  <c r="IP8" i="8"/>
  <c r="IO8" i="8"/>
  <c r="IN8" i="8"/>
  <c r="IM8" i="8"/>
  <c r="IL8" i="8"/>
  <c r="IK8" i="8"/>
  <c r="IJ8" i="8"/>
  <c r="II8" i="8"/>
  <c r="IH8" i="8"/>
  <c r="IG8" i="8"/>
  <c r="IF8" i="8"/>
  <c r="IE8" i="8"/>
  <c r="ID8" i="8"/>
  <c r="IC8" i="8"/>
  <c r="IB8" i="8"/>
  <c r="IA8" i="8"/>
  <c r="HZ8" i="8"/>
  <c r="HY8" i="8"/>
  <c r="HX8" i="8"/>
  <c r="HW8" i="8"/>
  <c r="HV8" i="8"/>
  <c r="HU8" i="8"/>
  <c r="HT8" i="8"/>
  <c r="HS8" i="8"/>
  <c r="HR8" i="8"/>
  <c r="HQ8" i="8"/>
  <c r="HP8" i="8"/>
  <c r="HO8" i="8"/>
  <c r="HN8" i="8"/>
  <c r="HM8" i="8"/>
  <c r="HL8" i="8"/>
  <c r="HK8" i="8"/>
  <c r="HJ8" i="8"/>
  <c r="HI8" i="8"/>
  <c r="HH8" i="8"/>
  <c r="HG8" i="8"/>
  <c r="HF8" i="8"/>
  <c r="HE8" i="8"/>
  <c r="HD8" i="8"/>
  <c r="HC8" i="8"/>
  <c r="HB8" i="8"/>
  <c r="HA8" i="8"/>
  <c r="GZ8" i="8"/>
  <c r="GY8" i="8"/>
  <c r="GX8" i="8"/>
  <c r="GW8" i="8"/>
  <c r="GV8" i="8"/>
  <c r="GU8" i="8"/>
  <c r="GT8" i="8"/>
  <c r="GS8" i="8"/>
  <c r="GR8" i="8"/>
  <c r="GQ8" i="8"/>
  <c r="GP8" i="8"/>
  <c r="GO8" i="8"/>
  <c r="GN8" i="8"/>
  <c r="GM8" i="8"/>
  <c r="GL8" i="8"/>
  <c r="GK8" i="8"/>
  <c r="GJ8" i="8"/>
  <c r="GI8" i="8"/>
  <c r="GH8" i="8"/>
  <c r="GG8" i="8"/>
  <c r="GF8" i="8"/>
  <c r="GD8" i="8"/>
  <c r="GC8" i="8"/>
  <c r="GB8" i="8"/>
  <c r="GA8" i="8"/>
  <c r="FZ8" i="8"/>
  <c r="FY8" i="8"/>
  <c r="FX8" i="8"/>
  <c r="FW8" i="8"/>
  <c r="FV8" i="8"/>
  <c r="FU8" i="8"/>
  <c r="FT8" i="8"/>
  <c r="FS8" i="8"/>
  <c r="FR8" i="8"/>
  <c r="FQ8" i="8"/>
  <c r="FP8" i="8"/>
  <c r="FO8" i="8"/>
  <c r="FN8" i="8"/>
  <c r="FM8" i="8"/>
  <c r="FL8" i="8"/>
  <c r="FK8" i="8"/>
  <c r="FJ8" i="8"/>
  <c r="FI8" i="8"/>
  <c r="FH8" i="8"/>
  <c r="FG8" i="8"/>
  <c r="FF8" i="8"/>
  <c r="FE8" i="8"/>
  <c r="FD8" i="8"/>
  <c r="FC8" i="8"/>
  <c r="FB8" i="8"/>
  <c r="FA8" i="8"/>
  <c r="EZ8" i="8"/>
  <c r="EY8" i="8"/>
  <c r="EX8" i="8"/>
  <c r="EW8" i="8"/>
  <c r="EV8" i="8"/>
  <c r="EU8" i="8"/>
  <c r="ET8" i="8"/>
  <c r="ES8" i="8"/>
  <c r="EQ8" i="8"/>
  <c r="EP8" i="8"/>
  <c r="EO8" i="8"/>
  <c r="EN8" i="8"/>
  <c r="EM8" i="8"/>
  <c r="EL8" i="8"/>
  <c r="EC8" i="8"/>
  <c r="EB8" i="8"/>
  <c r="EA8" i="8"/>
  <c r="DZ8" i="8"/>
  <c r="DY8" i="8"/>
  <c r="DX8" i="8"/>
  <c r="DE8" i="8"/>
  <c r="DD8" i="8"/>
  <c r="CU8" i="8"/>
  <c r="CT8" i="8"/>
  <c r="CS8" i="8"/>
  <c r="CR8" i="8"/>
  <c r="CQ8" i="8"/>
  <c r="CP8" i="8"/>
  <c r="CO8" i="8"/>
  <c r="CN8" i="8"/>
  <c r="CM8" i="8"/>
  <c r="CL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O8" i="8"/>
  <c r="N8" i="8"/>
  <c r="M8" i="8"/>
  <c r="L8" i="8"/>
  <c r="J8" i="8"/>
  <c r="I8" i="8"/>
  <c r="H8" i="8"/>
  <c r="G8" i="8"/>
  <c r="NK7" i="8"/>
  <c r="NJ7" i="8"/>
  <c r="KQ7" i="8"/>
  <c r="KP7" i="8"/>
  <c r="KO7" i="8"/>
  <c r="KN7" i="8"/>
  <c r="KM7" i="8"/>
  <c r="KL7" i="8"/>
  <c r="KK7" i="8"/>
  <c r="KJ7" i="8"/>
  <c r="KI7" i="8"/>
  <c r="KH7" i="8"/>
  <c r="KG7" i="8"/>
  <c r="KF7" i="8"/>
  <c r="KE7" i="8"/>
  <c r="KD7" i="8"/>
  <c r="KC7" i="8"/>
  <c r="KB7" i="8"/>
  <c r="KA7" i="8"/>
  <c r="JZ7" i="8"/>
  <c r="JY7" i="8"/>
  <c r="JX7" i="8"/>
  <c r="JW7" i="8"/>
  <c r="JV7" i="8"/>
  <c r="JU7" i="8"/>
  <c r="JT7" i="8"/>
  <c r="JS7" i="8"/>
  <c r="JR7" i="8"/>
  <c r="JQ7" i="8"/>
  <c r="JP7" i="8"/>
  <c r="JO7" i="8"/>
  <c r="JN7" i="8"/>
  <c r="JM7" i="8"/>
  <c r="JL7" i="8"/>
  <c r="JK7" i="8"/>
  <c r="JJ7" i="8"/>
  <c r="JI7" i="8"/>
  <c r="JH7" i="8"/>
  <c r="JG7" i="8"/>
  <c r="JF7" i="8"/>
  <c r="JE7" i="8"/>
  <c r="JD7" i="8"/>
  <c r="JC7" i="8"/>
  <c r="JB7" i="8"/>
  <c r="JA7" i="8"/>
  <c r="IZ7" i="8"/>
  <c r="IY7" i="8"/>
  <c r="IX7" i="8"/>
  <c r="IW7" i="8"/>
  <c r="IV7" i="8"/>
  <c r="IU7" i="8"/>
  <c r="IT7" i="8"/>
  <c r="IS7" i="8"/>
  <c r="IR7" i="8"/>
  <c r="IQ7" i="8"/>
  <c r="IP7" i="8"/>
  <c r="IO7" i="8"/>
  <c r="IN7" i="8"/>
  <c r="IM7" i="8"/>
  <c r="IL7" i="8"/>
  <c r="IK7" i="8"/>
  <c r="IJ7" i="8"/>
  <c r="II7" i="8"/>
  <c r="IH7" i="8"/>
  <c r="IG7" i="8"/>
  <c r="IF7" i="8"/>
  <c r="IE7" i="8"/>
  <c r="ID7" i="8"/>
  <c r="IC7" i="8"/>
  <c r="IB7" i="8"/>
  <c r="IA7" i="8"/>
  <c r="HZ7" i="8"/>
  <c r="HY7" i="8"/>
  <c r="HX7" i="8"/>
  <c r="HW7" i="8"/>
  <c r="HV7" i="8"/>
  <c r="HU7" i="8"/>
  <c r="HT7" i="8"/>
  <c r="HS7" i="8"/>
  <c r="HR7" i="8"/>
  <c r="HQ7" i="8"/>
  <c r="HP7" i="8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Q7" i="8"/>
  <c r="EP7" i="8"/>
  <c r="EO7" i="8"/>
  <c r="EN7" i="8"/>
  <c r="EM7" i="8"/>
  <c r="EL7" i="8"/>
  <c r="EC7" i="8"/>
  <c r="EB7" i="8"/>
  <c r="EA7" i="8"/>
  <c r="DZ7" i="8"/>
  <c r="DY7" i="8"/>
  <c r="DX7" i="8"/>
  <c r="DE7" i="8"/>
  <c r="DD7" i="8"/>
  <c r="CU7" i="8"/>
  <c r="CT7" i="8"/>
  <c r="CS7" i="8"/>
  <c r="CR7" i="8"/>
  <c r="CQ7" i="8"/>
  <c r="CP7" i="8"/>
  <c r="CO7" i="8"/>
  <c r="CN7" i="8"/>
  <c r="CM7" i="8"/>
  <c r="CL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O7" i="8"/>
  <c r="N7" i="8"/>
  <c r="M7" i="8"/>
  <c r="L7" i="8"/>
  <c r="J7" i="8"/>
  <c r="I7" i="8"/>
  <c r="H7" i="8"/>
  <c r="G7" i="8"/>
  <c r="NK6" i="8"/>
  <c r="NJ6" i="8"/>
  <c r="KQ6" i="8"/>
  <c r="KP6" i="8"/>
  <c r="KO6" i="8"/>
  <c r="KN6" i="8"/>
  <c r="KM6" i="8"/>
  <c r="KL6" i="8"/>
  <c r="KK6" i="8"/>
  <c r="KJ6" i="8"/>
  <c r="KI6" i="8"/>
  <c r="KH6" i="8"/>
  <c r="KG6" i="8"/>
  <c r="KF6" i="8"/>
  <c r="KE6" i="8"/>
  <c r="KD6" i="8"/>
  <c r="KC6" i="8"/>
  <c r="KB6" i="8"/>
  <c r="KA6" i="8"/>
  <c r="JZ6" i="8"/>
  <c r="JY6" i="8"/>
  <c r="JX6" i="8"/>
  <c r="JW6" i="8"/>
  <c r="JV6" i="8"/>
  <c r="JU6" i="8"/>
  <c r="JT6" i="8"/>
  <c r="JS6" i="8"/>
  <c r="JR6" i="8"/>
  <c r="JQ6" i="8"/>
  <c r="JP6" i="8"/>
  <c r="JO6" i="8"/>
  <c r="JN6" i="8"/>
  <c r="JM6" i="8"/>
  <c r="JL6" i="8"/>
  <c r="JK6" i="8"/>
  <c r="JJ6" i="8"/>
  <c r="JI6" i="8"/>
  <c r="JH6" i="8"/>
  <c r="JG6" i="8"/>
  <c r="JF6" i="8"/>
  <c r="JE6" i="8"/>
  <c r="JD6" i="8"/>
  <c r="JC6" i="8"/>
  <c r="JB6" i="8"/>
  <c r="JA6" i="8"/>
  <c r="IZ6" i="8"/>
  <c r="IY6" i="8"/>
  <c r="IX6" i="8"/>
  <c r="IW6" i="8"/>
  <c r="IV6" i="8"/>
  <c r="IU6" i="8"/>
  <c r="IT6" i="8"/>
  <c r="IS6" i="8"/>
  <c r="IR6" i="8"/>
  <c r="IQ6" i="8"/>
  <c r="IP6" i="8"/>
  <c r="IO6" i="8"/>
  <c r="IN6" i="8"/>
  <c r="IM6" i="8"/>
  <c r="IL6" i="8"/>
  <c r="IK6" i="8"/>
  <c r="IJ6" i="8"/>
  <c r="II6" i="8"/>
  <c r="IH6" i="8"/>
  <c r="IG6" i="8"/>
  <c r="IF6" i="8"/>
  <c r="IE6" i="8"/>
  <c r="ID6" i="8"/>
  <c r="IC6" i="8"/>
  <c r="IB6" i="8"/>
  <c r="IA6" i="8"/>
  <c r="HZ6" i="8"/>
  <c r="HY6" i="8"/>
  <c r="HX6" i="8"/>
  <c r="HW6" i="8"/>
  <c r="HV6" i="8"/>
  <c r="HU6" i="8"/>
  <c r="HT6" i="8"/>
  <c r="HS6" i="8"/>
  <c r="HR6" i="8"/>
  <c r="HQ6" i="8"/>
  <c r="HP6" i="8"/>
  <c r="HO6" i="8"/>
  <c r="HN6" i="8"/>
  <c r="HM6" i="8"/>
  <c r="HL6" i="8"/>
  <c r="HK6" i="8"/>
  <c r="HJ6" i="8"/>
  <c r="HI6" i="8"/>
  <c r="HH6" i="8"/>
  <c r="HG6" i="8"/>
  <c r="HF6" i="8"/>
  <c r="HE6" i="8"/>
  <c r="HD6" i="8"/>
  <c r="HC6" i="8"/>
  <c r="HB6" i="8"/>
  <c r="HA6" i="8"/>
  <c r="GZ6" i="8"/>
  <c r="GY6" i="8"/>
  <c r="GX6" i="8"/>
  <c r="GW6" i="8"/>
  <c r="GV6" i="8"/>
  <c r="GU6" i="8"/>
  <c r="GT6" i="8"/>
  <c r="GS6" i="8"/>
  <c r="GR6" i="8"/>
  <c r="GQ6" i="8"/>
  <c r="GP6" i="8"/>
  <c r="GO6" i="8"/>
  <c r="GN6" i="8"/>
  <c r="GM6" i="8"/>
  <c r="GL6" i="8"/>
  <c r="GK6" i="8"/>
  <c r="GJ6" i="8"/>
  <c r="GI6" i="8"/>
  <c r="GH6" i="8"/>
  <c r="GG6" i="8"/>
  <c r="GF6" i="8"/>
  <c r="GD6" i="8"/>
  <c r="GC6" i="8"/>
  <c r="GB6" i="8"/>
  <c r="GA6" i="8"/>
  <c r="FZ6" i="8"/>
  <c r="FY6" i="8"/>
  <c r="FX6" i="8"/>
  <c r="FW6" i="8"/>
  <c r="FV6" i="8"/>
  <c r="FU6" i="8"/>
  <c r="FT6" i="8"/>
  <c r="FS6" i="8"/>
  <c r="FR6" i="8"/>
  <c r="FQ6" i="8"/>
  <c r="FP6" i="8"/>
  <c r="FO6" i="8"/>
  <c r="FN6" i="8"/>
  <c r="FM6" i="8"/>
  <c r="FL6" i="8"/>
  <c r="FK6" i="8"/>
  <c r="FJ6" i="8"/>
  <c r="FI6" i="8"/>
  <c r="FH6" i="8"/>
  <c r="FG6" i="8"/>
  <c r="FF6" i="8"/>
  <c r="FE6" i="8"/>
  <c r="FD6" i="8"/>
  <c r="FC6" i="8"/>
  <c r="FB6" i="8"/>
  <c r="FA6" i="8"/>
  <c r="EZ6" i="8"/>
  <c r="EY6" i="8"/>
  <c r="EX6" i="8"/>
  <c r="EW6" i="8"/>
  <c r="EV6" i="8"/>
  <c r="EU6" i="8"/>
  <c r="ET6" i="8"/>
  <c r="ES6" i="8"/>
  <c r="EQ6" i="8"/>
  <c r="EP6" i="8"/>
  <c r="EO6" i="8"/>
  <c r="EN6" i="8"/>
  <c r="EM6" i="8"/>
  <c r="EL6" i="8"/>
  <c r="EC6" i="8"/>
  <c r="EB6" i="8"/>
  <c r="EA6" i="8"/>
  <c r="DZ6" i="8"/>
  <c r="DY6" i="8"/>
  <c r="DX6" i="8"/>
  <c r="DE6" i="8"/>
  <c r="DD6" i="8"/>
  <c r="CU6" i="8"/>
  <c r="CT6" i="8"/>
  <c r="CS6" i="8"/>
  <c r="CR6" i="8"/>
  <c r="CQ6" i="8"/>
  <c r="CP6" i="8"/>
  <c r="CO6" i="8"/>
  <c r="CN6" i="8"/>
  <c r="CM6" i="8"/>
  <c r="CL6" i="8"/>
  <c r="CI6" i="8"/>
  <c r="CH6" i="8"/>
  <c r="CG6" i="8"/>
  <c r="CF6" i="8"/>
  <c r="CE6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O6" i="8"/>
  <c r="N6" i="8"/>
  <c r="M6" i="8"/>
  <c r="L6" i="8"/>
  <c r="J6" i="8"/>
  <c r="I6" i="8"/>
  <c r="H6" i="8"/>
  <c r="G6" i="8"/>
  <c r="NK5" i="8"/>
  <c r="NJ5" i="8"/>
  <c r="KQ5" i="8"/>
  <c r="KP5" i="8"/>
  <c r="KO5" i="8"/>
  <c r="KN5" i="8"/>
  <c r="KM5" i="8"/>
  <c r="KL5" i="8"/>
  <c r="KK5" i="8"/>
  <c r="KJ5" i="8"/>
  <c r="KI5" i="8"/>
  <c r="KH5" i="8"/>
  <c r="KG5" i="8"/>
  <c r="KF5" i="8"/>
  <c r="KE5" i="8"/>
  <c r="KD5" i="8"/>
  <c r="KC5" i="8"/>
  <c r="KB5" i="8"/>
  <c r="KA5" i="8"/>
  <c r="JZ5" i="8"/>
  <c r="JY5" i="8"/>
  <c r="JX5" i="8"/>
  <c r="JW5" i="8"/>
  <c r="JV5" i="8"/>
  <c r="JU5" i="8"/>
  <c r="JT5" i="8"/>
  <c r="JS5" i="8"/>
  <c r="JR5" i="8"/>
  <c r="JQ5" i="8"/>
  <c r="JP5" i="8"/>
  <c r="JO5" i="8"/>
  <c r="JN5" i="8"/>
  <c r="JM5" i="8"/>
  <c r="JL5" i="8"/>
  <c r="JK5" i="8"/>
  <c r="JJ5" i="8"/>
  <c r="JI5" i="8"/>
  <c r="JH5" i="8"/>
  <c r="JG5" i="8"/>
  <c r="JF5" i="8"/>
  <c r="JE5" i="8"/>
  <c r="JD5" i="8"/>
  <c r="JC5" i="8"/>
  <c r="JB5" i="8"/>
  <c r="JA5" i="8"/>
  <c r="IZ5" i="8"/>
  <c r="IY5" i="8"/>
  <c r="IX5" i="8"/>
  <c r="IW5" i="8"/>
  <c r="IV5" i="8"/>
  <c r="IU5" i="8"/>
  <c r="IT5" i="8"/>
  <c r="IS5" i="8"/>
  <c r="IR5" i="8"/>
  <c r="IQ5" i="8"/>
  <c r="IP5" i="8"/>
  <c r="IO5" i="8"/>
  <c r="IN5" i="8"/>
  <c r="IM5" i="8"/>
  <c r="IL5" i="8"/>
  <c r="IK5" i="8"/>
  <c r="IJ5" i="8"/>
  <c r="II5" i="8"/>
  <c r="IH5" i="8"/>
  <c r="IG5" i="8"/>
  <c r="IF5" i="8"/>
  <c r="IE5" i="8"/>
  <c r="ID5" i="8"/>
  <c r="IC5" i="8"/>
  <c r="IB5" i="8"/>
  <c r="IA5" i="8"/>
  <c r="HZ5" i="8"/>
  <c r="HY5" i="8"/>
  <c r="HX5" i="8"/>
  <c r="HW5" i="8"/>
  <c r="HV5" i="8"/>
  <c r="HU5" i="8"/>
  <c r="HT5" i="8"/>
  <c r="HS5" i="8"/>
  <c r="HR5" i="8"/>
  <c r="HQ5" i="8"/>
  <c r="HP5" i="8"/>
  <c r="HO5" i="8"/>
  <c r="HN5" i="8"/>
  <c r="HM5" i="8"/>
  <c r="HL5" i="8"/>
  <c r="HK5" i="8"/>
  <c r="HJ5" i="8"/>
  <c r="HI5" i="8"/>
  <c r="HH5" i="8"/>
  <c r="HG5" i="8"/>
  <c r="HF5" i="8"/>
  <c r="HE5" i="8"/>
  <c r="HD5" i="8"/>
  <c r="HC5" i="8"/>
  <c r="HB5" i="8"/>
  <c r="HA5" i="8"/>
  <c r="GZ5" i="8"/>
  <c r="GY5" i="8"/>
  <c r="GX5" i="8"/>
  <c r="GW5" i="8"/>
  <c r="GV5" i="8"/>
  <c r="GU5" i="8"/>
  <c r="GT5" i="8"/>
  <c r="GS5" i="8"/>
  <c r="GR5" i="8"/>
  <c r="GQ5" i="8"/>
  <c r="GP5" i="8"/>
  <c r="GO5" i="8"/>
  <c r="GN5" i="8"/>
  <c r="GM5" i="8"/>
  <c r="GL5" i="8"/>
  <c r="GK5" i="8"/>
  <c r="GJ5" i="8"/>
  <c r="GI5" i="8"/>
  <c r="GH5" i="8"/>
  <c r="GG5" i="8"/>
  <c r="GF5" i="8"/>
  <c r="GD5" i="8"/>
  <c r="GC5" i="8"/>
  <c r="GB5" i="8"/>
  <c r="GA5" i="8"/>
  <c r="FZ5" i="8"/>
  <c r="FY5" i="8"/>
  <c r="FX5" i="8"/>
  <c r="FW5" i="8"/>
  <c r="FV5" i="8"/>
  <c r="FU5" i="8"/>
  <c r="FT5" i="8"/>
  <c r="FS5" i="8"/>
  <c r="FR5" i="8"/>
  <c r="FQ5" i="8"/>
  <c r="FP5" i="8"/>
  <c r="FO5" i="8"/>
  <c r="FN5" i="8"/>
  <c r="FM5" i="8"/>
  <c r="FL5" i="8"/>
  <c r="FK5" i="8"/>
  <c r="FJ5" i="8"/>
  <c r="FI5" i="8"/>
  <c r="FH5" i="8"/>
  <c r="FG5" i="8"/>
  <c r="FF5" i="8"/>
  <c r="FE5" i="8"/>
  <c r="FD5" i="8"/>
  <c r="FC5" i="8"/>
  <c r="FB5" i="8"/>
  <c r="FA5" i="8"/>
  <c r="EZ5" i="8"/>
  <c r="EY5" i="8"/>
  <c r="EX5" i="8"/>
  <c r="EW5" i="8"/>
  <c r="EV5" i="8"/>
  <c r="EU5" i="8"/>
  <c r="ET5" i="8"/>
  <c r="ES5" i="8"/>
  <c r="EQ5" i="8"/>
  <c r="EP5" i="8"/>
  <c r="EO5" i="8"/>
  <c r="EN5" i="8"/>
  <c r="EM5" i="8"/>
  <c r="EL5" i="8"/>
  <c r="EC5" i="8"/>
  <c r="EB5" i="8"/>
  <c r="EA5" i="8"/>
  <c r="DZ5" i="8"/>
  <c r="DY5" i="8"/>
  <c r="DX5" i="8"/>
  <c r="DE5" i="8"/>
  <c r="DD5" i="8"/>
  <c r="CU5" i="8"/>
  <c r="CT5" i="8"/>
  <c r="CS5" i="8"/>
  <c r="CR5" i="8"/>
  <c r="CQ5" i="8"/>
  <c r="CP5" i="8"/>
  <c r="CO5" i="8"/>
  <c r="CN5" i="8"/>
  <c r="CM5" i="8"/>
  <c r="CL5" i="8"/>
  <c r="CI5" i="8"/>
  <c r="CH5" i="8"/>
  <c r="CG5" i="8"/>
  <c r="CF5" i="8"/>
  <c r="CE5" i="8"/>
  <c r="CD5" i="8"/>
  <c r="CC5" i="8"/>
  <c r="CB5" i="8"/>
  <c r="CA5" i="8"/>
  <c r="BZ5" i="8"/>
  <c r="BY5" i="8"/>
  <c r="BX5" i="8"/>
  <c r="BW5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O5" i="8"/>
  <c r="N5" i="8"/>
  <c r="M5" i="8"/>
  <c r="L5" i="8"/>
  <c r="J5" i="8"/>
  <c r="I5" i="8"/>
  <c r="H5" i="8"/>
  <c r="G5" i="8"/>
  <c r="NK4" i="8"/>
  <c r="NJ4" i="8"/>
  <c r="KQ4" i="8"/>
  <c r="KP4" i="8"/>
  <c r="KO4" i="8"/>
  <c r="KN4" i="8"/>
  <c r="KM4" i="8"/>
  <c r="KL4" i="8"/>
  <c r="KK4" i="8"/>
  <c r="KJ4" i="8"/>
  <c r="KI4" i="8"/>
  <c r="KH4" i="8"/>
  <c r="KG4" i="8"/>
  <c r="KF4" i="8"/>
  <c r="KE4" i="8"/>
  <c r="KD4" i="8"/>
  <c r="KC4" i="8"/>
  <c r="KB4" i="8"/>
  <c r="KA4" i="8"/>
  <c r="JZ4" i="8"/>
  <c r="JY4" i="8"/>
  <c r="JX4" i="8"/>
  <c r="JW4" i="8"/>
  <c r="JV4" i="8"/>
  <c r="JU4" i="8"/>
  <c r="JT4" i="8"/>
  <c r="JS4" i="8"/>
  <c r="JR4" i="8"/>
  <c r="JQ4" i="8"/>
  <c r="JP4" i="8"/>
  <c r="JO4" i="8"/>
  <c r="JN4" i="8"/>
  <c r="JM4" i="8"/>
  <c r="JL4" i="8"/>
  <c r="JK4" i="8"/>
  <c r="JJ4" i="8"/>
  <c r="JI4" i="8"/>
  <c r="JH4" i="8"/>
  <c r="JG4" i="8"/>
  <c r="JF4" i="8"/>
  <c r="JE4" i="8"/>
  <c r="JD4" i="8"/>
  <c r="JC4" i="8"/>
  <c r="JB4" i="8"/>
  <c r="JA4" i="8"/>
  <c r="IZ4" i="8"/>
  <c r="IY4" i="8"/>
  <c r="IX4" i="8"/>
  <c r="IW4" i="8"/>
  <c r="IV4" i="8"/>
  <c r="IU4" i="8"/>
  <c r="IT4" i="8"/>
  <c r="IS4" i="8"/>
  <c r="IR4" i="8"/>
  <c r="IQ4" i="8"/>
  <c r="IP4" i="8"/>
  <c r="IO4" i="8"/>
  <c r="IN4" i="8"/>
  <c r="IM4" i="8"/>
  <c r="IL4" i="8"/>
  <c r="IK4" i="8"/>
  <c r="IJ4" i="8"/>
  <c r="II4" i="8"/>
  <c r="IH4" i="8"/>
  <c r="IG4" i="8"/>
  <c r="IF4" i="8"/>
  <c r="IE4" i="8"/>
  <c r="ID4" i="8"/>
  <c r="IC4" i="8"/>
  <c r="IB4" i="8"/>
  <c r="IA4" i="8"/>
  <c r="HZ4" i="8"/>
  <c r="HY4" i="8"/>
  <c r="HX4" i="8"/>
  <c r="HW4" i="8"/>
  <c r="HV4" i="8"/>
  <c r="HU4" i="8"/>
  <c r="HT4" i="8"/>
  <c r="HS4" i="8"/>
  <c r="HR4" i="8"/>
  <c r="HQ4" i="8"/>
  <c r="HP4" i="8"/>
  <c r="HO4" i="8"/>
  <c r="HN4" i="8"/>
  <c r="HM4" i="8"/>
  <c r="HL4" i="8"/>
  <c r="HK4" i="8"/>
  <c r="HJ4" i="8"/>
  <c r="HI4" i="8"/>
  <c r="HH4" i="8"/>
  <c r="HG4" i="8"/>
  <c r="HF4" i="8"/>
  <c r="HE4" i="8"/>
  <c r="HD4" i="8"/>
  <c r="HC4" i="8"/>
  <c r="HB4" i="8"/>
  <c r="HA4" i="8"/>
  <c r="GZ4" i="8"/>
  <c r="GY4" i="8"/>
  <c r="GX4" i="8"/>
  <c r="GW4" i="8"/>
  <c r="GV4" i="8"/>
  <c r="GU4" i="8"/>
  <c r="GT4" i="8"/>
  <c r="GS4" i="8"/>
  <c r="GR4" i="8"/>
  <c r="GQ4" i="8"/>
  <c r="GP4" i="8"/>
  <c r="GO4" i="8"/>
  <c r="GN4" i="8"/>
  <c r="GM4" i="8"/>
  <c r="GL4" i="8"/>
  <c r="GK4" i="8"/>
  <c r="GJ4" i="8"/>
  <c r="GI4" i="8"/>
  <c r="GH4" i="8"/>
  <c r="GG4" i="8"/>
  <c r="GF4" i="8"/>
  <c r="GD4" i="8"/>
  <c r="GC4" i="8"/>
  <c r="GB4" i="8"/>
  <c r="GA4" i="8"/>
  <c r="FZ4" i="8"/>
  <c r="FY4" i="8"/>
  <c r="FX4" i="8"/>
  <c r="FW4" i="8"/>
  <c r="FV4" i="8"/>
  <c r="FU4" i="8"/>
  <c r="FT4" i="8"/>
  <c r="FS4" i="8"/>
  <c r="FR4" i="8"/>
  <c r="FQ4" i="8"/>
  <c r="FP4" i="8"/>
  <c r="FO4" i="8"/>
  <c r="FN4" i="8"/>
  <c r="FM4" i="8"/>
  <c r="FL4" i="8"/>
  <c r="FK4" i="8"/>
  <c r="FJ4" i="8"/>
  <c r="FI4" i="8"/>
  <c r="FH4" i="8"/>
  <c r="FG4" i="8"/>
  <c r="FF4" i="8"/>
  <c r="FE4" i="8"/>
  <c r="FD4" i="8"/>
  <c r="FC4" i="8"/>
  <c r="FB4" i="8"/>
  <c r="FA4" i="8"/>
  <c r="EZ4" i="8"/>
  <c r="EY4" i="8"/>
  <c r="EX4" i="8"/>
  <c r="EW4" i="8"/>
  <c r="EV4" i="8"/>
  <c r="EU4" i="8"/>
  <c r="ET4" i="8"/>
  <c r="ES4" i="8"/>
  <c r="EQ4" i="8"/>
  <c r="EP4" i="8"/>
  <c r="EO4" i="8"/>
  <c r="EN4" i="8"/>
  <c r="EM4" i="8"/>
  <c r="EL4" i="8"/>
  <c r="EC4" i="8"/>
  <c r="EB4" i="8"/>
  <c r="EA4" i="8"/>
  <c r="DZ4" i="8"/>
  <c r="DY4" i="8"/>
  <c r="DX4" i="8"/>
  <c r="DE4" i="8"/>
  <c r="DD4" i="8"/>
  <c r="CU4" i="8"/>
  <c r="CT4" i="8"/>
  <c r="CS4" i="8"/>
  <c r="CR4" i="8"/>
  <c r="CQ4" i="8"/>
  <c r="CP4" i="8"/>
  <c r="CO4" i="8"/>
  <c r="CN4" i="8"/>
  <c r="CM4" i="8"/>
  <c r="CL4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O4" i="8"/>
  <c r="N4" i="8"/>
  <c r="M4" i="8"/>
  <c r="L4" i="8"/>
  <c r="J4" i="8"/>
  <c r="I4" i="8"/>
  <c r="H4" i="8"/>
  <c r="G4" i="8"/>
  <c r="NK3" i="8"/>
  <c r="NJ3" i="8"/>
  <c r="KQ3" i="8"/>
  <c r="KP3" i="8"/>
  <c r="KO3" i="8"/>
  <c r="KN3" i="8"/>
  <c r="KM3" i="8"/>
  <c r="KL3" i="8"/>
  <c r="KK3" i="8"/>
  <c r="KJ3" i="8"/>
  <c r="KI3" i="8"/>
  <c r="KH3" i="8"/>
  <c r="KG3" i="8"/>
  <c r="KF3" i="8"/>
  <c r="KE3" i="8"/>
  <c r="KD3" i="8"/>
  <c r="KC3" i="8"/>
  <c r="KB3" i="8"/>
  <c r="KA3" i="8"/>
  <c r="JZ3" i="8"/>
  <c r="JY3" i="8"/>
  <c r="JX3" i="8"/>
  <c r="JW3" i="8"/>
  <c r="JV3" i="8"/>
  <c r="JU3" i="8"/>
  <c r="JT3" i="8"/>
  <c r="JS3" i="8"/>
  <c r="JR3" i="8"/>
  <c r="JQ3" i="8"/>
  <c r="JP3" i="8"/>
  <c r="JO3" i="8"/>
  <c r="JN3" i="8"/>
  <c r="JM3" i="8"/>
  <c r="JL3" i="8"/>
  <c r="JK3" i="8"/>
  <c r="JJ3" i="8"/>
  <c r="JI3" i="8"/>
  <c r="JH3" i="8"/>
  <c r="JG3" i="8"/>
  <c r="JF3" i="8"/>
  <c r="JE3" i="8"/>
  <c r="JD3" i="8"/>
  <c r="JC3" i="8"/>
  <c r="JB3" i="8"/>
  <c r="JA3" i="8"/>
  <c r="IZ3" i="8"/>
  <c r="IY3" i="8"/>
  <c r="IX3" i="8"/>
  <c r="IW3" i="8"/>
  <c r="IV3" i="8"/>
  <c r="IU3" i="8"/>
  <c r="IT3" i="8"/>
  <c r="IS3" i="8"/>
  <c r="IR3" i="8"/>
  <c r="IQ3" i="8"/>
  <c r="IP3" i="8"/>
  <c r="IO3" i="8"/>
  <c r="IN3" i="8"/>
  <c r="IM3" i="8"/>
  <c r="IL3" i="8"/>
  <c r="IK3" i="8"/>
  <c r="IJ3" i="8"/>
  <c r="II3" i="8"/>
  <c r="IH3" i="8"/>
  <c r="IG3" i="8"/>
  <c r="IF3" i="8"/>
  <c r="IE3" i="8"/>
  <c r="ID3" i="8"/>
  <c r="IC3" i="8"/>
  <c r="IB3" i="8"/>
  <c r="IA3" i="8"/>
  <c r="HZ3" i="8"/>
  <c r="HY3" i="8"/>
  <c r="HX3" i="8"/>
  <c r="HW3" i="8"/>
  <c r="HV3" i="8"/>
  <c r="HU3" i="8"/>
  <c r="HT3" i="8"/>
  <c r="HS3" i="8"/>
  <c r="HR3" i="8"/>
  <c r="HQ3" i="8"/>
  <c r="HP3" i="8"/>
  <c r="HO3" i="8"/>
  <c r="HN3" i="8"/>
  <c r="HM3" i="8"/>
  <c r="HL3" i="8"/>
  <c r="HK3" i="8"/>
  <c r="HJ3" i="8"/>
  <c r="HI3" i="8"/>
  <c r="HH3" i="8"/>
  <c r="HG3" i="8"/>
  <c r="HF3" i="8"/>
  <c r="HE3" i="8"/>
  <c r="HD3" i="8"/>
  <c r="HC3" i="8"/>
  <c r="HB3" i="8"/>
  <c r="HA3" i="8"/>
  <c r="GZ3" i="8"/>
  <c r="GY3" i="8"/>
  <c r="GX3" i="8"/>
  <c r="GW3" i="8"/>
  <c r="GV3" i="8"/>
  <c r="GU3" i="8"/>
  <c r="GT3" i="8"/>
  <c r="GS3" i="8"/>
  <c r="GR3" i="8"/>
  <c r="GQ3" i="8"/>
  <c r="GP3" i="8"/>
  <c r="GO3" i="8"/>
  <c r="GN3" i="8"/>
  <c r="GM3" i="8"/>
  <c r="GL3" i="8"/>
  <c r="GK3" i="8"/>
  <c r="GJ3" i="8"/>
  <c r="GI3" i="8"/>
  <c r="GH3" i="8"/>
  <c r="GG3" i="8"/>
  <c r="GF3" i="8"/>
  <c r="GD3" i="8"/>
  <c r="GC3" i="8"/>
  <c r="GB3" i="8"/>
  <c r="GA3" i="8"/>
  <c r="FZ3" i="8"/>
  <c r="FY3" i="8"/>
  <c r="FX3" i="8"/>
  <c r="FW3" i="8"/>
  <c r="FV3" i="8"/>
  <c r="FU3" i="8"/>
  <c r="FT3" i="8"/>
  <c r="FS3" i="8"/>
  <c r="FR3" i="8"/>
  <c r="FQ3" i="8"/>
  <c r="FP3" i="8"/>
  <c r="FO3" i="8"/>
  <c r="FN3" i="8"/>
  <c r="FM3" i="8"/>
  <c r="FL3" i="8"/>
  <c r="FK3" i="8"/>
  <c r="FJ3" i="8"/>
  <c r="FI3" i="8"/>
  <c r="FH3" i="8"/>
  <c r="FG3" i="8"/>
  <c r="FF3" i="8"/>
  <c r="FE3" i="8"/>
  <c r="FD3" i="8"/>
  <c r="FC3" i="8"/>
  <c r="FB3" i="8"/>
  <c r="FA3" i="8"/>
  <c r="EZ3" i="8"/>
  <c r="EY3" i="8"/>
  <c r="EX3" i="8"/>
  <c r="EW3" i="8"/>
  <c r="EV3" i="8"/>
  <c r="EU3" i="8"/>
  <c r="ET3" i="8"/>
  <c r="ES3" i="8"/>
  <c r="EQ3" i="8"/>
  <c r="EP3" i="8"/>
  <c r="EO3" i="8"/>
  <c r="EN3" i="8"/>
  <c r="EM3" i="8"/>
  <c r="EL3" i="8"/>
  <c r="EC3" i="8"/>
  <c r="EB3" i="8"/>
  <c r="EA3" i="8"/>
  <c r="DZ3" i="8"/>
  <c r="DY3" i="8"/>
  <c r="DX3" i="8"/>
  <c r="DE3" i="8"/>
  <c r="DD3" i="8"/>
  <c r="CU3" i="8"/>
  <c r="CT3" i="8"/>
  <c r="CS3" i="8"/>
  <c r="CR3" i="8"/>
  <c r="CQ3" i="8"/>
  <c r="CP3" i="8"/>
  <c r="CO3" i="8"/>
  <c r="CN3" i="8"/>
  <c r="CM3" i="8"/>
  <c r="CL3" i="8"/>
  <c r="CI3" i="8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O3" i="8"/>
  <c r="N3" i="8"/>
  <c r="M3" i="8"/>
  <c r="L3" i="8"/>
  <c r="J3" i="8"/>
  <c r="I3" i="8"/>
  <c r="H3" i="8"/>
  <c r="G3" i="8"/>
  <c r="FV119" i="11" l="1"/>
  <c r="PG4" i="8"/>
  <c r="PF5" i="8"/>
  <c r="PG54" i="8"/>
  <c r="PF55" i="8"/>
  <c r="PG63" i="8"/>
  <c r="PF64" i="8"/>
  <c r="PG71" i="8"/>
  <c r="PF72" i="8"/>
  <c r="PG79" i="8"/>
  <c r="PF80" i="8"/>
  <c r="PG37" i="8"/>
  <c r="PF38" i="8"/>
  <c r="PG45" i="8"/>
  <c r="PF46" i="8"/>
  <c r="PG53" i="8"/>
  <c r="PF54" i="8"/>
  <c r="PG62" i="8"/>
  <c r="PF63" i="8"/>
  <c r="PG70" i="8"/>
  <c r="PF71" i="8"/>
  <c r="PG78" i="8"/>
  <c r="PG13" i="8"/>
  <c r="PF14" i="8"/>
  <c r="PG23" i="8"/>
  <c r="PF24" i="8"/>
  <c r="PG31" i="8"/>
  <c r="PF32" i="8"/>
  <c r="PG80" i="8"/>
  <c r="PF81" i="8"/>
  <c r="PG14" i="8"/>
  <c r="PF15" i="8"/>
  <c r="PG24" i="8"/>
  <c r="PF25" i="8"/>
  <c r="PG32" i="8"/>
  <c r="PF33" i="8"/>
  <c r="PG40" i="8"/>
  <c r="PF41" i="8"/>
  <c r="PG48" i="8"/>
  <c r="PG9" i="8"/>
  <c r="PF10" i="8"/>
  <c r="PG17" i="8"/>
  <c r="PF18" i="8"/>
  <c r="PG27" i="8"/>
  <c r="PF28" i="8"/>
  <c r="PG35" i="8"/>
  <c r="PF36" i="8"/>
  <c r="PG43" i="8"/>
  <c r="PF44" i="8"/>
  <c r="PG51" i="8"/>
  <c r="PF52" i="8"/>
  <c r="PG60" i="8"/>
  <c r="PF61" i="8"/>
  <c r="PG68" i="8"/>
  <c r="PF69" i="8"/>
  <c r="PG77" i="8"/>
  <c r="PF3" i="8"/>
  <c r="PG10" i="8"/>
  <c r="PF11" i="8"/>
  <c r="PG18" i="8"/>
  <c r="PF20" i="8"/>
  <c r="PG28" i="8"/>
  <c r="PF29" i="8"/>
  <c r="PG36" i="8"/>
  <c r="PF37" i="8"/>
  <c r="PG44" i="8"/>
  <c r="PF45" i="8"/>
  <c r="PG52" i="8"/>
  <c r="PF53" i="8"/>
  <c r="PG61" i="8"/>
  <c r="PF62" i="8"/>
  <c r="PG69" i="8"/>
  <c r="PF70" i="8"/>
  <c r="PF78" i="8"/>
  <c r="PG3" i="8"/>
  <c r="PF4" i="8"/>
  <c r="PG11" i="8"/>
  <c r="PF12" i="8"/>
  <c r="PG20" i="8"/>
  <c r="PF21" i="8"/>
  <c r="PF22" i="8"/>
  <c r="PG29" i="8"/>
  <c r="PF30" i="8"/>
  <c r="PF79" i="8"/>
  <c r="PG12" i="8"/>
  <c r="PF13" i="8"/>
  <c r="PG21" i="8"/>
  <c r="PG22" i="8"/>
  <c r="PF23" i="8"/>
  <c r="PG30" i="8"/>
  <c r="PF31" i="8"/>
  <c r="PG38" i="8"/>
  <c r="PF39" i="8"/>
  <c r="PG46" i="8"/>
  <c r="PF47" i="8"/>
  <c r="PG5" i="8"/>
  <c r="PF6" i="8"/>
  <c r="PG39" i="8"/>
  <c r="PF40" i="8"/>
  <c r="PG47" i="8"/>
  <c r="PF48" i="8"/>
  <c r="PG55" i="8"/>
  <c r="PF56" i="8"/>
  <c r="PG64" i="8"/>
  <c r="PF65" i="8"/>
  <c r="PG72" i="8"/>
  <c r="PF73" i="8"/>
  <c r="PG6" i="8"/>
  <c r="PF7" i="8"/>
  <c r="PF49" i="8"/>
  <c r="PG56" i="8"/>
  <c r="PF57" i="8"/>
  <c r="PF58" i="8"/>
  <c r="PG65" i="8"/>
  <c r="PF66" i="8"/>
  <c r="PG73" i="8"/>
  <c r="PF74" i="8"/>
  <c r="PG81" i="8"/>
  <c r="PF82" i="8"/>
  <c r="PG7" i="8"/>
  <c r="PF8" i="8"/>
  <c r="PG15" i="8"/>
  <c r="PF16" i="8"/>
  <c r="PG25" i="8"/>
  <c r="PF26" i="8"/>
  <c r="PG33" i="8"/>
  <c r="PF34" i="8"/>
  <c r="PG41" i="8"/>
  <c r="PF42" i="8"/>
  <c r="PG49" i="8"/>
  <c r="PF50" i="8"/>
  <c r="PG57" i="8"/>
  <c r="PG58" i="8"/>
  <c r="PF59" i="8"/>
  <c r="PG66" i="8"/>
  <c r="PF67" i="8"/>
  <c r="PG74" i="8"/>
  <c r="PF75" i="8"/>
  <c r="PF76" i="8"/>
  <c r="PG82" i="8"/>
  <c r="PF83" i="8"/>
  <c r="PG8" i="8"/>
  <c r="PF9" i="8"/>
  <c r="PG16" i="8"/>
  <c r="PF17" i="8"/>
  <c r="PG26" i="8"/>
  <c r="PF27" i="8"/>
  <c r="PG34" i="8"/>
  <c r="PF35" i="8"/>
  <c r="PG42" i="8"/>
  <c r="PF43" i="8"/>
  <c r="PG50" i="8"/>
  <c r="PF51" i="8"/>
  <c r="PG59" i="8"/>
  <c r="PF60" i="8"/>
  <c r="PG67" i="8"/>
  <c r="PF68" i="8"/>
  <c r="PG75" i="8"/>
  <c r="PG76" i="8"/>
  <c r="PF77" i="8"/>
  <c r="PG83" i="8"/>
  <c r="PB3" i="8"/>
  <c r="PC3" i="8"/>
  <c r="PQ117" i="8"/>
  <c r="PQ39" i="8"/>
  <c r="PQ72" i="8"/>
  <c r="PQ101" i="8"/>
  <c r="PQ87" i="8"/>
  <c r="PQ95" i="8"/>
  <c r="PQ7" i="8"/>
  <c r="PQ41" i="8"/>
  <c r="PQ66" i="8"/>
  <c r="PQ111" i="8"/>
  <c r="PQ51" i="8"/>
  <c r="PQ28" i="8"/>
  <c r="PQ76" i="8"/>
  <c r="PQ37" i="8"/>
  <c r="PQ114" i="8"/>
  <c r="PQ6" i="8"/>
  <c r="PQ14" i="8"/>
  <c r="PQ23" i="8"/>
  <c r="PQ31" i="8"/>
  <c r="PQ47" i="8"/>
  <c r="PQ55" i="8"/>
  <c r="PQ62" i="8"/>
  <c r="PQ70" i="8"/>
  <c r="PQ77" i="8"/>
  <c r="PQ84" i="8"/>
  <c r="PQ92" i="8"/>
  <c r="PQ100" i="8"/>
  <c r="PQ107" i="8"/>
  <c r="PQ15" i="8"/>
  <c r="PQ24" i="8"/>
  <c r="PQ32" i="8"/>
  <c r="PQ40" i="8"/>
  <c r="PQ48" i="8"/>
  <c r="PQ56" i="8"/>
  <c r="PQ63" i="8"/>
  <c r="PQ71" i="8"/>
  <c r="PQ78" i="8"/>
  <c r="PQ85" i="8"/>
  <c r="PQ93" i="8"/>
  <c r="PQ115" i="8"/>
  <c r="PQ8" i="8"/>
  <c r="PQ16" i="8"/>
  <c r="PQ25" i="8"/>
  <c r="PQ33" i="8"/>
  <c r="PQ49" i="8"/>
  <c r="PQ57" i="8"/>
  <c r="PQ64" i="8"/>
  <c r="PQ86" i="8"/>
  <c r="PQ94" i="8"/>
  <c r="PQ102" i="8"/>
  <c r="PQ108" i="8"/>
  <c r="PQ116" i="8"/>
  <c r="PQ9" i="8"/>
  <c r="PQ17" i="8"/>
  <c r="PQ26" i="8"/>
  <c r="PQ34" i="8"/>
  <c r="PQ42" i="8"/>
  <c r="PQ50" i="8"/>
  <c r="PQ58" i="8"/>
  <c r="PQ65" i="8"/>
  <c r="PQ73" i="8"/>
  <c r="PQ79" i="8"/>
  <c r="PQ103" i="8"/>
  <c r="PQ109" i="8"/>
  <c r="PQ3" i="8"/>
  <c r="PQ10" i="8"/>
  <c r="PQ18" i="8"/>
  <c r="PQ27" i="8"/>
  <c r="PQ35" i="8"/>
  <c r="PQ43" i="8"/>
  <c r="PQ74" i="8"/>
  <c r="PQ80" i="8"/>
  <c r="PQ88" i="8"/>
  <c r="PQ96" i="8"/>
  <c r="PQ110" i="8"/>
  <c r="PQ11" i="8"/>
  <c r="PQ20" i="8"/>
  <c r="PQ36" i="8"/>
  <c r="PQ44" i="8"/>
  <c r="PQ52" i="8"/>
  <c r="PQ59" i="8"/>
  <c r="PQ67" i="8"/>
  <c r="PQ75" i="8"/>
  <c r="PQ81" i="8"/>
  <c r="PQ89" i="8"/>
  <c r="PQ97" i="8"/>
  <c r="PQ104" i="8"/>
  <c r="PQ118" i="8"/>
  <c r="PQ4" i="8"/>
  <c r="PQ12" i="8"/>
  <c r="PQ21" i="8"/>
  <c r="PQ29" i="8"/>
  <c r="PQ45" i="8"/>
  <c r="PQ53" i="8"/>
  <c r="PQ60" i="8"/>
  <c r="PQ68" i="8"/>
  <c r="PQ82" i="8"/>
  <c r="PQ90" i="8"/>
  <c r="PQ98" i="8"/>
  <c r="PQ105" i="8"/>
  <c r="PQ112" i="8"/>
  <c r="PQ19" i="8"/>
  <c r="PQ5" i="8"/>
  <c r="PQ13" i="8"/>
  <c r="PQ22" i="8"/>
  <c r="PQ30" i="8"/>
  <c r="PQ38" i="8"/>
  <c r="PQ46" i="8"/>
  <c r="PQ54" i="8"/>
  <c r="PQ61" i="8"/>
  <c r="PQ69" i="8"/>
  <c r="PQ83" i="8"/>
  <c r="PQ91" i="8"/>
  <c r="PQ106" i="8"/>
  <c r="PQ113" i="8"/>
  <c r="PG119" i="8" l="1"/>
  <c r="PF119" i="8"/>
  <c r="PQ121" i="8"/>
  <c r="PQ123" i="8"/>
  <c r="PQ124" i="8" s="1"/>
  <c r="PQ125" i="8"/>
  <c r="AW116" i="7"/>
  <c r="AW116" i="8" s="1"/>
  <c r="AV58" i="7"/>
  <c r="AH22" i="7"/>
  <c r="AH22" i="8" s="1"/>
  <c r="AG119" i="7"/>
  <c r="AW58" i="7" l="1"/>
  <c r="AW58" i="8" s="1"/>
  <c r="AV58" i="8"/>
  <c r="PQ126" i="8"/>
  <c r="AV116" i="7"/>
  <c r="AV116" i="8" s="1"/>
  <c r="PB113" i="7"/>
  <c r="PB116" i="7"/>
  <c r="PB4" i="7"/>
  <c r="PC118" i="7"/>
  <c r="PB118" i="7"/>
  <c r="PC117" i="7"/>
  <c r="PB117" i="7"/>
  <c r="PC116" i="7"/>
  <c r="PC115" i="7"/>
  <c r="PB115" i="7"/>
  <c r="PC114" i="7"/>
  <c r="PB114" i="7"/>
  <c r="PC113" i="7"/>
  <c r="PC112" i="7"/>
  <c r="PB112" i="7"/>
  <c r="PC111" i="7"/>
  <c r="PB111" i="7"/>
  <c r="PC110" i="7"/>
  <c r="PB110" i="7"/>
  <c r="PC109" i="7"/>
  <c r="PB109" i="7"/>
  <c r="PC108" i="7"/>
  <c r="PB108" i="7"/>
  <c r="PC107" i="7"/>
  <c r="PB107" i="7"/>
  <c r="PC106" i="7"/>
  <c r="PB106" i="7"/>
  <c r="PC105" i="7"/>
  <c r="PB105" i="7"/>
  <c r="PC104" i="7"/>
  <c r="PB104" i="7"/>
  <c r="PC103" i="7"/>
  <c r="PB103" i="7"/>
  <c r="PC102" i="7"/>
  <c r="PB102" i="7"/>
  <c r="PC101" i="7"/>
  <c r="PB101" i="7"/>
  <c r="PC100" i="7"/>
  <c r="PB100" i="7"/>
  <c r="PC99" i="7"/>
  <c r="PB99" i="7"/>
  <c r="PC98" i="7"/>
  <c r="PB98" i="7"/>
  <c r="PC97" i="7"/>
  <c r="PB97" i="7"/>
  <c r="PC96" i="7"/>
  <c r="PB96" i="7"/>
  <c r="PC95" i="7"/>
  <c r="PB95" i="7"/>
  <c r="PC94" i="7"/>
  <c r="PB94" i="7"/>
  <c r="PC93" i="7"/>
  <c r="PB93" i="7"/>
  <c r="PC92" i="7"/>
  <c r="PB92" i="7"/>
  <c r="PC91" i="7"/>
  <c r="PB91" i="7"/>
  <c r="PC90" i="7"/>
  <c r="PB90" i="7"/>
  <c r="PC89" i="7"/>
  <c r="PB89" i="7"/>
  <c r="PC88" i="7"/>
  <c r="PB88" i="7"/>
  <c r="PC87" i="7"/>
  <c r="PB87" i="7"/>
  <c r="PC86" i="7"/>
  <c r="PB86" i="7"/>
  <c r="PC85" i="7"/>
  <c r="PB85" i="7"/>
  <c r="PC84" i="7"/>
  <c r="PB84" i="7"/>
  <c r="PC83" i="7"/>
  <c r="PB83" i="7"/>
  <c r="PC82" i="7"/>
  <c r="PB82" i="7"/>
  <c r="PC81" i="7"/>
  <c r="PB81" i="7"/>
  <c r="PC80" i="7"/>
  <c r="PB80" i="7"/>
  <c r="PC79" i="7"/>
  <c r="PB79" i="7"/>
  <c r="PC78" i="7"/>
  <c r="PB78" i="7"/>
  <c r="PC77" i="7"/>
  <c r="PB77" i="7"/>
  <c r="PC76" i="7"/>
  <c r="PB76" i="7"/>
  <c r="PC75" i="7"/>
  <c r="PB75" i="7"/>
  <c r="PC74" i="7"/>
  <c r="PB74" i="7"/>
  <c r="PC73" i="7"/>
  <c r="PB73" i="7"/>
  <c r="PC72" i="7"/>
  <c r="PB72" i="7"/>
  <c r="PC71" i="7"/>
  <c r="PB71" i="7"/>
  <c r="PC70" i="7"/>
  <c r="PB70" i="7"/>
  <c r="PC69" i="7"/>
  <c r="PB69" i="7"/>
  <c r="PC68" i="7"/>
  <c r="PB68" i="7"/>
  <c r="PC67" i="7"/>
  <c r="PB67" i="7"/>
  <c r="PC66" i="7"/>
  <c r="PB66" i="7"/>
  <c r="PC65" i="7"/>
  <c r="PB65" i="7"/>
  <c r="PC64" i="7"/>
  <c r="PB64" i="7"/>
  <c r="PC63" i="7"/>
  <c r="PB63" i="7"/>
  <c r="PC62" i="7"/>
  <c r="PB62" i="7"/>
  <c r="PC61" i="7"/>
  <c r="PB61" i="7"/>
  <c r="PC60" i="7"/>
  <c r="PB60" i="7"/>
  <c r="PC59" i="7"/>
  <c r="PB59" i="7"/>
  <c r="PC58" i="7"/>
  <c r="PB58" i="7"/>
  <c r="PC57" i="7"/>
  <c r="PB57" i="7"/>
  <c r="PC56" i="7"/>
  <c r="PB56" i="7"/>
  <c r="PC55" i="7"/>
  <c r="PB55" i="7"/>
  <c r="PC54" i="7"/>
  <c r="PB54" i="7"/>
  <c r="PC53" i="7"/>
  <c r="PB53" i="7"/>
  <c r="PC52" i="7"/>
  <c r="PB52" i="7"/>
  <c r="PC51" i="7"/>
  <c r="PB51" i="7"/>
  <c r="PC50" i="7"/>
  <c r="PB50" i="7"/>
  <c r="PC49" i="7"/>
  <c r="PB49" i="7"/>
  <c r="PC48" i="7"/>
  <c r="PB48" i="7"/>
  <c r="PC47" i="7"/>
  <c r="PB47" i="7"/>
  <c r="PC46" i="7"/>
  <c r="PB46" i="7"/>
  <c r="PC45" i="7"/>
  <c r="PB45" i="7"/>
  <c r="PC44" i="7"/>
  <c r="PB44" i="7"/>
  <c r="PC43" i="7"/>
  <c r="PB43" i="7"/>
  <c r="PC42" i="7"/>
  <c r="PB42" i="7"/>
  <c r="PC41" i="7"/>
  <c r="PB41" i="7"/>
  <c r="PC40" i="7"/>
  <c r="PB40" i="7"/>
  <c r="PC39" i="7"/>
  <c r="PB39" i="7"/>
  <c r="PC38" i="7"/>
  <c r="PB38" i="7"/>
  <c r="PC37" i="7"/>
  <c r="PB37" i="7"/>
  <c r="PC36" i="7"/>
  <c r="PB36" i="7"/>
  <c r="PC35" i="7"/>
  <c r="PB35" i="7"/>
  <c r="PC34" i="7"/>
  <c r="PB34" i="7"/>
  <c r="PC33" i="7"/>
  <c r="PB33" i="7"/>
  <c r="PC32" i="7"/>
  <c r="PB32" i="7"/>
  <c r="PC31" i="7"/>
  <c r="PB31" i="7"/>
  <c r="PC30" i="7"/>
  <c r="PB30" i="7"/>
  <c r="PC29" i="7"/>
  <c r="PB29" i="7"/>
  <c r="PC28" i="7"/>
  <c r="PB28" i="7"/>
  <c r="PC27" i="7"/>
  <c r="PB27" i="7"/>
  <c r="PC26" i="7"/>
  <c r="PB26" i="7"/>
  <c r="PC25" i="7"/>
  <c r="PB25" i="7"/>
  <c r="PC24" i="7"/>
  <c r="PB24" i="7"/>
  <c r="PC23" i="7"/>
  <c r="PB23" i="7"/>
  <c r="PC22" i="7"/>
  <c r="PB22" i="7"/>
  <c r="PC21" i="7"/>
  <c r="PB21" i="7"/>
  <c r="PC20" i="7"/>
  <c r="PB20" i="7"/>
  <c r="PC19" i="7"/>
  <c r="PB19" i="7"/>
  <c r="PC18" i="7"/>
  <c r="PB18" i="7"/>
  <c r="PC17" i="7"/>
  <c r="PB17" i="7"/>
  <c r="PC16" i="7"/>
  <c r="PB16" i="7"/>
  <c r="PC15" i="7"/>
  <c r="PB15" i="7"/>
  <c r="PC14" i="7"/>
  <c r="PB14" i="7"/>
  <c r="PC13" i="7"/>
  <c r="PB13" i="7"/>
  <c r="PC12" i="7"/>
  <c r="PB12" i="7"/>
  <c r="PC11" i="7"/>
  <c r="PB11" i="7"/>
  <c r="PC10" i="7"/>
  <c r="PB10" i="7"/>
  <c r="PC9" i="7"/>
  <c r="PB9" i="7"/>
  <c r="PC8" i="7"/>
  <c r="PB8" i="7"/>
  <c r="PC7" i="7"/>
  <c r="PB7" i="7"/>
  <c r="PC6" i="7"/>
  <c r="PB6" i="7"/>
  <c r="PC5" i="7"/>
  <c r="PB5" i="7"/>
  <c r="PC4" i="7"/>
  <c r="PC3" i="7"/>
  <c r="PB3" i="7"/>
  <c r="PE73" i="7"/>
  <c r="PE95" i="7"/>
  <c r="PE86" i="7"/>
  <c r="PE7" i="7"/>
  <c r="PE103" i="7"/>
  <c r="PE101" i="7"/>
  <c r="K76" i="7"/>
  <c r="K76" i="8" s="1"/>
  <c r="K119" i="8" s="1"/>
  <c r="J76" i="7"/>
  <c r="J76" i="8" s="1"/>
  <c r="PE114" i="7" l="1"/>
  <c r="PE47" i="7"/>
  <c r="PE9" i="7"/>
  <c r="PE71" i="7"/>
  <c r="PE39" i="7"/>
  <c r="PE63" i="7"/>
  <c r="PE11" i="7"/>
  <c r="PE23" i="7"/>
  <c r="PE31" i="7"/>
  <c r="PE111" i="7"/>
  <c r="PE15" i="7"/>
  <c r="PE18" i="7"/>
  <c r="PE22" i="7"/>
  <c r="AV119" i="7"/>
  <c r="PE106" i="7"/>
  <c r="PE30" i="7"/>
  <c r="PE102" i="7"/>
  <c r="PE6" i="7"/>
  <c r="PE110" i="7"/>
  <c r="PE78" i="7"/>
  <c r="PE54" i="7"/>
  <c r="PE38" i="7"/>
  <c r="PE57" i="7"/>
  <c r="PE89" i="7"/>
  <c r="PE81" i="7"/>
  <c r="PE3" i="7"/>
  <c r="PE49" i="7"/>
  <c r="PE97" i="7"/>
  <c r="PE69" i="7"/>
  <c r="PE105" i="7"/>
  <c r="PE21" i="7"/>
  <c r="PE118" i="7"/>
  <c r="PE76" i="7"/>
  <c r="PE64" i="7"/>
  <c r="PE92" i="7"/>
  <c r="PE12" i="7"/>
  <c r="PE32" i="7"/>
  <c r="PE100" i="7"/>
  <c r="PE112" i="7"/>
  <c r="PE72" i="7"/>
  <c r="PE36" i="7"/>
  <c r="PE108" i="7"/>
  <c r="PE4" i="7"/>
  <c r="PE93" i="7"/>
  <c r="PE94" i="7"/>
  <c r="PE41" i="7"/>
  <c r="PE84" i="7"/>
  <c r="PE52" i="7"/>
  <c r="PE68" i="7"/>
  <c r="PE98" i="7"/>
  <c r="PE107" i="7"/>
  <c r="PE20" i="7"/>
  <c r="PE90" i="7"/>
  <c r="PE79" i="7"/>
  <c r="PE46" i="7"/>
  <c r="PE55" i="7"/>
  <c r="PE62" i="7"/>
  <c r="PE70" i="7"/>
  <c r="PE17" i="7"/>
  <c r="PE45" i="7"/>
  <c r="PE85" i="7"/>
  <c r="PE87" i="7"/>
  <c r="PE35" i="7"/>
  <c r="PE80" i="7"/>
  <c r="K119" i="7"/>
  <c r="PE8" i="7"/>
  <c r="PE16" i="7"/>
  <c r="PE24" i="7"/>
  <c r="PE40" i="7"/>
  <c r="PE48" i="7"/>
  <c r="PE56" i="7"/>
  <c r="PE88" i="7"/>
  <c r="PE96" i="7"/>
  <c r="PE104" i="7"/>
  <c r="PE117" i="7"/>
  <c r="PE26" i="7"/>
  <c r="PE53" i="7"/>
  <c r="PE13" i="7"/>
  <c r="PE37" i="7"/>
  <c r="PE74" i="7"/>
  <c r="PE19" i="7"/>
  <c r="PE27" i="7"/>
  <c r="PE43" i="7"/>
  <c r="PE59" i="7"/>
  <c r="PE67" i="7"/>
  <c r="PE75" i="7"/>
  <c r="PE83" i="7"/>
  <c r="PE91" i="7"/>
  <c r="PE99" i="7"/>
  <c r="PE28" i="7"/>
  <c r="PE44" i="7"/>
  <c r="PE51" i="7"/>
  <c r="PE10" i="7"/>
  <c r="PE34" i="7"/>
  <c r="PE65" i="7"/>
  <c r="PE115" i="7"/>
  <c r="PE14" i="7"/>
  <c r="PE42" i="7"/>
  <c r="PE77" i="7"/>
  <c r="PE5" i="7"/>
  <c r="PE60" i="7"/>
  <c r="PE66" i="7"/>
  <c r="PE82" i="7"/>
  <c r="PE25" i="7"/>
  <c r="PE50" i="7"/>
  <c r="PE109" i="7"/>
  <c r="PE29" i="7"/>
  <c r="PE58" i="7"/>
  <c r="PE33" i="7"/>
  <c r="PE61" i="7"/>
  <c r="PE116" i="7"/>
  <c r="PE113" i="7"/>
  <c r="PB119" i="7"/>
  <c r="PC119" i="7"/>
  <c r="OO48" i="8"/>
  <c r="OM48" i="8"/>
  <c r="OM44" i="8"/>
  <c r="OO41" i="8"/>
  <c r="OM41" i="8"/>
  <c r="OO37" i="8"/>
  <c r="OM37" i="8"/>
  <c r="OO33" i="8"/>
  <c r="OM33" i="8"/>
  <c r="OM29" i="8"/>
  <c r="OM25" i="8"/>
  <c r="OM21" i="8"/>
  <c r="OG119" i="8"/>
  <c r="OF119" i="8"/>
  <c r="OE119" i="8"/>
  <c r="OD119" i="8"/>
  <c r="OC119" i="8"/>
  <c r="OB119" i="8"/>
  <c r="OA119" i="8"/>
  <c r="NZ119" i="8"/>
  <c r="NY119" i="8"/>
  <c r="NX119" i="8"/>
  <c r="NW119" i="8"/>
  <c r="NV119" i="8"/>
  <c r="NU119" i="8"/>
  <c r="NT119" i="8"/>
  <c r="NS119" i="8"/>
  <c r="NR119" i="8"/>
  <c r="NQ119" i="8"/>
  <c r="NP119" i="8"/>
  <c r="NO119" i="8"/>
  <c r="NN119" i="8"/>
  <c r="NM119" i="8"/>
  <c r="NL119" i="8"/>
  <c r="NH119" i="8"/>
  <c r="NG119" i="8"/>
  <c r="NF119" i="8"/>
  <c r="NE119" i="8"/>
  <c r="ND119" i="8"/>
  <c r="NC119" i="8"/>
  <c r="NB119" i="8"/>
  <c r="NA119" i="8"/>
  <c r="MZ119" i="8"/>
  <c r="MY119" i="8"/>
  <c r="MX119" i="8"/>
  <c r="MW119" i="8"/>
  <c r="MV119" i="8"/>
  <c r="MU119" i="8"/>
  <c r="MT119" i="8"/>
  <c r="MS119" i="8"/>
  <c r="MR119" i="8"/>
  <c r="MQ119" i="8"/>
  <c r="MP119" i="8"/>
  <c r="MO119" i="8"/>
  <c r="MN119" i="8"/>
  <c r="MM119" i="8"/>
  <c r="ML119" i="8"/>
  <c r="MK119" i="8"/>
  <c r="MJ119" i="8"/>
  <c r="MI119" i="8"/>
  <c r="MH119" i="8"/>
  <c r="MG119" i="8"/>
  <c r="MF119" i="8"/>
  <c r="MD119" i="8"/>
  <c r="MC119" i="8"/>
  <c r="MB119" i="8"/>
  <c r="MA119" i="8"/>
  <c r="LZ119" i="8"/>
  <c r="LY119" i="8"/>
  <c r="LX119" i="8"/>
  <c r="LW119" i="8"/>
  <c r="LV119" i="8"/>
  <c r="LU119" i="8"/>
  <c r="LT119" i="8"/>
  <c r="LS119" i="8"/>
  <c r="LR119" i="8"/>
  <c r="LQ119" i="8"/>
  <c r="LP119" i="8"/>
  <c r="LO119" i="8"/>
  <c r="LN119" i="8"/>
  <c r="LL119" i="8"/>
  <c r="LJ119" i="8"/>
  <c r="LH119" i="8"/>
  <c r="LG119" i="8"/>
  <c r="LF119" i="8"/>
  <c r="LE119" i="8"/>
  <c r="LD119" i="8"/>
  <c r="LB119" i="8"/>
  <c r="LA119" i="8"/>
  <c r="KZ119" i="8"/>
  <c r="KY119" i="8"/>
  <c r="KX119" i="8"/>
  <c r="KV119" i="8"/>
  <c r="KT119" i="8"/>
  <c r="KS119" i="8"/>
  <c r="KR119" i="8"/>
  <c r="ER119" i="8"/>
  <c r="EK119" i="8"/>
  <c r="EJ119" i="8"/>
  <c r="EI119" i="8"/>
  <c r="EH119" i="8"/>
  <c r="EG119" i="8"/>
  <c r="EF119" i="8"/>
  <c r="EE119" i="8"/>
  <c r="ED119" i="8"/>
  <c r="DW119" i="8"/>
  <c r="DV119" i="8"/>
  <c r="DU119" i="8"/>
  <c r="DT119" i="8"/>
  <c r="DS119" i="8"/>
  <c r="DR119" i="8"/>
  <c r="DQ119" i="8"/>
  <c r="DP119" i="8"/>
  <c r="DO119" i="8"/>
  <c r="DN119" i="8"/>
  <c r="DM119" i="8"/>
  <c r="DL119" i="8"/>
  <c r="DK119" i="8"/>
  <c r="DJ119" i="8"/>
  <c r="DI119" i="8"/>
  <c r="DH119" i="8"/>
  <c r="DG119" i="8"/>
  <c r="DF119" i="8"/>
  <c r="DC119" i="8"/>
  <c r="DB119" i="8"/>
  <c r="DA119" i="8"/>
  <c r="CZ119" i="8"/>
  <c r="CY119" i="8"/>
  <c r="CX119" i="8"/>
  <c r="CW119" i="8"/>
  <c r="CV119" i="8"/>
  <c r="CK119" i="8"/>
  <c r="CJ119" i="8"/>
  <c r="Q119" i="8"/>
  <c r="P119" i="8"/>
  <c r="F119" i="8"/>
  <c r="E119" i="8"/>
  <c r="OR118" i="8"/>
  <c r="OQ118" i="8"/>
  <c r="OP118" i="8"/>
  <c r="OR117" i="8"/>
  <c r="OQ117" i="8"/>
  <c r="OO117" i="8"/>
  <c r="OM117" i="8"/>
  <c r="OR116" i="8"/>
  <c r="OQ116" i="8"/>
  <c r="OR115" i="8"/>
  <c r="OQ115" i="8"/>
  <c r="OR114" i="8"/>
  <c r="OQ114" i="8"/>
  <c r="ON114" i="8"/>
  <c r="OR113" i="8"/>
  <c r="OQ113" i="8"/>
  <c r="OO113" i="8"/>
  <c r="OM113" i="8"/>
  <c r="OR112" i="8"/>
  <c r="OQ112" i="8"/>
  <c r="OR111" i="8"/>
  <c r="OQ111" i="8"/>
  <c r="OP111" i="8"/>
  <c r="OR110" i="8"/>
  <c r="OQ110" i="8"/>
  <c r="OP110" i="8"/>
  <c r="ON110" i="8"/>
  <c r="OR109" i="8"/>
  <c r="OQ109" i="8"/>
  <c r="OO109" i="8"/>
  <c r="OM109" i="8"/>
  <c r="OR108" i="8"/>
  <c r="OQ108" i="8"/>
  <c r="OR107" i="8"/>
  <c r="OQ107" i="8"/>
  <c r="OP107" i="8"/>
  <c r="ON107" i="8"/>
  <c r="OR106" i="8"/>
  <c r="OQ106" i="8"/>
  <c r="OP106" i="8"/>
  <c r="OR105" i="8"/>
  <c r="OQ105" i="8"/>
  <c r="OO105" i="8"/>
  <c r="OM105" i="8"/>
  <c r="OR104" i="8"/>
  <c r="OQ104" i="8"/>
  <c r="OR103" i="8"/>
  <c r="OQ103" i="8"/>
  <c r="ON103" i="8"/>
  <c r="OR102" i="8"/>
  <c r="OQ102" i="8"/>
  <c r="ON102" i="8"/>
  <c r="OR101" i="8"/>
  <c r="OQ101" i="8"/>
  <c r="OO101" i="8"/>
  <c r="OM101" i="8"/>
  <c r="OR100" i="8"/>
  <c r="OQ100" i="8"/>
  <c r="OR98" i="8"/>
  <c r="OQ98" i="8"/>
  <c r="ON98" i="8"/>
  <c r="OR97" i="8"/>
  <c r="OQ97" i="8"/>
  <c r="OO97" i="8"/>
  <c r="OM97" i="8"/>
  <c r="OR96" i="8"/>
  <c r="OQ96" i="8"/>
  <c r="OR95" i="8"/>
  <c r="OQ95" i="8"/>
  <c r="OP95" i="8"/>
  <c r="ON95" i="8"/>
  <c r="OR94" i="8"/>
  <c r="OQ94" i="8"/>
  <c r="OR93" i="8"/>
  <c r="OQ93" i="8"/>
  <c r="OO93" i="8"/>
  <c r="OM93" i="8"/>
  <c r="OR92" i="8"/>
  <c r="OQ92" i="8"/>
  <c r="OR91" i="8"/>
  <c r="OQ91" i="8"/>
  <c r="ON91" i="8"/>
  <c r="OR90" i="8"/>
  <c r="OQ90" i="8"/>
  <c r="OP90" i="8"/>
  <c r="OR89" i="8"/>
  <c r="OQ89" i="8"/>
  <c r="OO89" i="8"/>
  <c r="OM89" i="8"/>
  <c r="OR88" i="8"/>
  <c r="OQ88" i="8"/>
  <c r="OR87" i="8"/>
  <c r="OQ87" i="8"/>
  <c r="OR86" i="8"/>
  <c r="OQ86" i="8"/>
  <c r="OP86" i="8"/>
  <c r="OR85" i="8"/>
  <c r="OQ85" i="8"/>
  <c r="OO85" i="8"/>
  <c r="OM85" i="8"/>
  <c r="OR84" i="8"/>
  <c r="OQ84" i="8"/>
  <c r="OR83" i="8"/>
  <c r="OQ83" i="8"/>
  <c r="OR82" i="8"/>
  <c r="OQ82" i="8"/>
  <c r="ON82" i="8"/>
  <c r="OR81" i="8"/>
  <c r="OQ81" i="8"/>
  <c r="OO81" i="8"/>
  <c r="OM81" i="8"/>
  <c r="OR80" i="8"/>
  <c r="OQ80" i="8"/>
  <c r="OR79" i="8"/>
  <c r="OQ79" i="8"/>
  <c r="OR78" i="8"/>
  <c r="OQ78" i="8"/>
  <c r="ON78" i="8"/>
  <c r="OR77" i="8"/>
  <c r="OQ77" i="8"/>
  <c r="OO77" i="8"/>
  <c r="OM77" i="8"/>
  <c r="OR76" i="8"/>
  <c r="OQ76" i="8"/>
  <c r="OR75" i="8"/>
  <c r="OQ75" i="8"/>
  <c r="OR74" i="8"/>
  <c r="OQ74" i="8"/>
  <c r="OR73" i="8"/>
  <c r="OQ73" i="8"/>
  <c r="OO73" i="8"/>
  <c r="OM73" i="8"/>
  <c r="OR72" i="8"/>
  <c r="OQ72" i="8"/>
  <c r="OR71" i="8"/>
  <c r="OQ71" i="8"/>
  <c r="OR70" i="8"/>
  <c r="OQ70" i="8"/>
  <c r="OR69" i="8"/>
  <c r="OQ69" i="8"/>
  <c r="OO69" i="8"/>
  <c r="OM69" i="8"/>
  <c r="OR68" i="8"/>
  <c r="OQ68" i="8"/>
  <c r="OR67" i="8"/>
  <c r="OQ67" i="8"/>
  <c r="OR66" i="8"/>
  <c r="OQ66" i="8"/>
  <c r="PC65" i="8"/>
  <c r="OR65" i="8"/>
  <c r="OQ65" i="8"/>
  <c r="OO65" i="8"/>
  <c r="OM65" i="8"/>
  <c r="OR64" i="8"/>
  <c r="OQ64" i="8"/>
  <c r="OR63" i="8"/>
  <c r="OQ63" i="8"/>
  <c r="OR62" i="8"/>
  <c r="OQ62" i="8"/>
  <c r="OR61" i="8"/>
  <c r="OQ61" i="8"/>
  <c r="OO61" i="8"/>
  <c r="OM61" i="8"/>
  <c r="OR60" i="8"/>
  <c r="OQ60" i="8"/>
  <c r="OR59" i="8"/>
  <c r="OQ59" i="8"/>
  <c r="OR58" i="8"/>
  <c r="OQ58" i="8"/>
  <c r="OR57" i="8"/>
  <c r="OQ57" i="8"/>
  <c r="OO57" i="8"/>
  <c r="OM57" i="8"/>
  <c r="OR56" i="8"/>
  <c r="OQ56" i="8"/>
  <c r="OR55" i="8"/>
  <c r="OQ55" i="8"/>
  <c r="OR54" i="8"/>
  <c r="OQ54" i="8"/>
  <c r="OR53" i="8"/>
  <c r="OQ53" i="8"/>
  <c r="OO53" i="8"/>
  <c r="OM53" i="8"/>
  <c r="OR52" i="8"/>
  <c r="OQ52" i="8"/>
  <c r="OR51" i="8"/>
  <c r="OQ51" i="8"/>
  <c r="OR50" i="8"/>
  <c r="OQ50" i="8"/>
  <c r="OR49" i="8"/>
  <c r="OQ49" i="8"/>
  <c r="OO49" i="8"/>
  <c r="OM49" i="8"/>
  <c r="OR48" i="8"/>
  <c r="OQ48" i="8"/>
  <c r="OR47" i="8"/>
  <c r="OQ47" i="8"/>
  <c r="OR46" i="8"/>
  <c r="OQ46" i="8"/>
  <c r="OR45" i="8"/>
  <c r="OQ45" i="8"/>
  <c r="OO45" i="8"/>
  <c r="OM45" i="8"/>
  <c r="OR44" i="8"/>
  <c r="OQ44" i="8"/>
  <c r="OR43" i="8"/>
  <c r="OQ43" i="8"/>
  <c r="OR42" i="8"/>
  <c r="OQ42" i="8"/>
  <c r="OR41" i="8"/>
  <c r="OQ41" i="8"/>
  <c r="OR40" i="8"/>
  <c r="OQ40" i="8"/>
  <c r="OR39" i="8"/>
  <c r="OQ39" i="8"/>
  <c r="OR38" i="8"/>
  <c r="OQ38" i="8"/>
  <c r="OR37" i="8"/>
  <c r="OQ37" i="8"/>
  <c r="OR36" i="8"/>
  <c r="OQ36" i="8"/>
  <c r="OR35" i="8"/>
  <c r="OQ35" i="8"/>
  <c r="OR34" i="8"/>
  <c r="OQ34" i="8"/>
  <c r="OR33" i="8"/>
  <c r="OQ33" i="8"/>
  <c r="OR32" i="8"/>
  <c r="OQ32" i="8"/>
  <c r="OR31" i="8"/>
  <c r="OQ31" i="8"/>
  <c r="OR30" i="8"/>
  <c r="OQ30" i="8"/>
  <c r="OR29" i="8"/>
  <c r="OQ29" i="8"/>
  <c r="OR28" i="8"/>
  <c r="OQ28" i="8"/>
  <c r="OR27" i="8"/>
  <c r="OQ27" i="8"/>
  <c r="OR26" i="8"/>
  <c r="OQ26" i="8"/>
  <c r="OR25" i="8"/>
  <c r="OQ25" i="8"/>
  <c r="OR24" i="8"/>
  <c r="OQ24" i="8"/>
  <c r="OR23" i="8"/>
  <c r="OQ23" i="8"/>
  <c r="OR22" i="8"/>
  <c r="OQ22" i="8"/>
  <c r="OR21" i="8"/>
  <c r="OQ21" i="8"/>
  <c r="OR20" i="8"/>
  <c r="OQ20" i="8"/>
  <c r="OR18" i="8"/>
  <c r="OQ18" i="8"/>
  <c r="OR17" i="8"/>
  <c r="OQ17" i="8"/>
  <c r="OR16" i="8"/>
  <c r="OQ16" i="8"/>
  <c r="OR15" i="8"/>
  <c r="OQ15" i="8"/>
  <c r="OR14" i="8"/>
  <c r="OQ14" i="8"/>
  <c r="OR13" i="8"/>
  <c r="OQ13" i="8"/>
  <c r="OR12" i="8"/>
  <c r="OQ12" i="8"/>
  <c r="OR11" i="8"/>
  <c r="OQ11" i="8"/>
  <c r="OR10" i="8"/>
  <c r="OQ10" i="8"/>
  <c r="OR9" i="8"/>
  <c r="OQ9" i="8"/>
  <c r="OR8" i="8"/>
  <c r="OQ8" i="8"/>
  <c r="OR7" i="8"/>
  <c r="OQ7" i="8"/>
  <c r="OR6" i="8"/>
  <c r="OQ6" i="8"/>
  <c r="OR5" i="8"/>
  <c r="OQ5" i="8"/>
  <c r="OR4" i="8"/>
  <c r="OQ4" i="8"/>
  <c r="OR3" i="8"/>
  <c r="OQ3" i="8"/>
  <c r="PJ118" i="7"/>
  <c r="PJ118" i="8" s="1"/>
  <c r="PI118" i="7"/>
  <c r="PK117" i="7"/>
  <c r="PK117" i="8" s="1"/>
  <c r="PI117" i="7"/>
  <c r="PJ116" i="7"/>
  <c r="PJ116" i="8" s="1"/>
  <c r="PI116" i="7"/>
  <c r="PJ115" i="7"/>
  <c r="PJ115" i="8" s="1"/>
  <c r="PI115" i="7"/>
  <c r="PJ114" i="7"/>
  <c r="PJ114" i="8" s="1"/>
  <c r="PI114" i="7"/>
  <c r="PK113" i="7"/>
  <c r="PK113" i="8" s="1"/>
  <c r="PI113" i="7"/>
  <c r="PJ112" i="7"/>
  <c r="PJ112" i="8" s="1"/>
  <c r="PI112" i="7"/>
  <c r="PJ111" i="7"/>
  <c r="PJ111" i="8" s="1"/>
  <c r="PI111" i="7"/>
  <c r="PK110" i="7"/>
  <c r="PK110" i="8" s="1"/>
  <c r="PI110" i="7"/>
  <c r="PJ109" i="7"/>
  <c r="PJ109" i="8" s="1"/>
  <c r="PI109" i="7"/>
  <c r="PJ108" i="7"/>
  <c r="PJ108" i="8" s="1"/>
  <c r="PI108" i="7"/>
  <c r="PJ107" i="7"/>
  <c r="PJ107" i="8" s="1"/>
  <c r="PI107" i="7"/>
  <c r="PJ106" i="7"/>
  <c r="PJ106" i="8" s="1"/>
  <c r="PI106" i="7"/>
  <c r="PJ105" i="7"/>
  <c r="PJ105" i="8" s="1"/>
  <c r="PI105" i="7"/>
  <c r="PJ104" i="7"/>
  <c r="PJ104" i="8" s="1"/>
  <c r="PI104" i="7"/>
  <c r="PJ103" i="7"/>
  <c r="PJ103" i="8" s="1"/>
  <c r="PI103" i="7"/>
  <c r="PJ102" i="7"/>
  <c r="PJ102" i="8" s="1"/>
  <c r="PI102" i="7"/>
  <c r="PJ101" i="7"/>
  <c r="PJ101" i="8" s="1"/>
  <c r="PI101" i="7"/>
  <c r="PJ100" i="7"/>
  <c r="PJ100" i="8" s="1"/>
  <c r="PI100" i="7"/>
  <c r="PK99" i="7"/>
  <c r="PK99" i="8" s="1"/>
  <c r="PI99" i="7"/>
  <c r="PJ98" i="7"/>
  <c r="PJ98" i="8" s="1"/>
  <c r="PI98" i="7"/>
  <c r="PK97" i="7"/>
  <c r="PK97" i="8" s="1"/>
  <c r="PI97" i="7"/>
  <c r="PJ96" i="7"/>
  <c r="PJ96" i="8" s="1"/>
  <c r="PI96" i="7"/>
  <c r="PJ95" i="7"/>
  <c r="PJ95" i="8" s="1"/>
  <c r="PI95" i="7"/>
  <c r="PK94" i="7"/>
  <c r="PK94" i="8" s="1"/>
  <c r="PI94" i="7"/>
  <c r="PK93" i="7"/>
  <c r="PK93" i="8" s="1"/>
  <c r="PI93" i="7"/>
  <c r="PK92" i="7"/>
  <c r="PK92" i="8" s="1"/>
  <c r="PI92" i="7"/>
  <c r="PI91" i="7"/>
  <c r="PJ90" i="7"/>
  <c r="PJ90" i="8" s="1"/>
  <c r="PI90" i="7"/>
  <c r="PK89" i="7"/>
  <c r="PK89" i="8" s="1"/>
  <c r="PI89" i="7"/>
  <c r="PJ88" i="7"/>
  <c r="PJ88" i="8" s="1"/>
  <c r="PI88" i="7"/>
  <c r="PJ87" i="7"/>
  <c r="PJ87" i="8" s="1"/>
  <c r="PI87" i="7"/>
  <c r="PJ86" i="7"/>
  <c r="PJ86" i="8" s="1"/>
  <c r="PI86" i="7"/>
  <c r="PJ85" i="7"/>
  <c r="PJ85" i="8" s="1"/>
  <c r="PI85" i="7"/>
  <c r="PJ84" i="7"/>
  <c r="PJ84" i="8" s="1"/>
  <c r="PI84" i="7"/>
  <c r="PJ83" i="7"/>
  <c r="PJ83" i="8" s="1"/>
  <c r="PI83" i="7"/>
  <c r="PK82" i="7"/>
  <c r="PK82" i="8" s="1"/>
  <c r="PI82" i="7"/>
  <c r="PJ81" i="7"/>
  <c r="PJ81" i="8" s="1"/>
  <c r="PI81" i="7"/>
  <c r="PJ80" i="7"/>
  <c r="PJ80" i="8" s="1"/>
  <c r="PI80" i="7"/>
  <c r="PJ79" i="7"/>
  <c r="PJ79" i="8" s="1"/>
  <c r="PI79" i="7"/>
  <c r="PJ78" i="7"/>
  <c r="PJ78" i="8" s="1"/>
  <c r="PI78" i="7"/>
  <c r="PJ77" i="7"/>
  <c r="PJ77" i="8" s="1"/>
  <c r="PI77" i="7"/>
  <c r="PJ76" i="7"/>
  <c r="PJ76" i="8" s="1"/>
  <c r="PI76" i="7"/>
  <c r="PG83" i="7"/>
  <c r="PF83" i="7"/>
  <c r="PG82" i="7"/>
  <c r="PF82" i="7"/>
  <c r="PG81" i="7"/>
  <c r="PF81" i="7"/>
  <c r="PH80" i="7"/>
  <c r="PF80" i="7"/>
  <c r="PH79" i="7"/>
  <c r="PF79" i="7"/>
  <c r="PG78" i="7"/>
  <c r="PF78" i="7"/>
  <c r="PH77" i="7"/>
  <c r="PF77" i="7"/>
  <c r="PG76" i="7"/>
  <c r="PF76" i="7"/>
  <c r="PM118" i="7"/>
  <c r="PL118" i="7"/>
  <c r="PA118" i="7"/>
  <c r="PA118" i="8" s="1"/>
  <c r="OY118" i="7"/>
  <c r="OY118" i="8" s="1"/>
  <c r="PN117" i="7"/>
  <c r="PL117" i="7"/>
  <c r="OZ117" i="7"/>
  <c r="OZ117" i="8" s="1"/>
  <c r="OY117" i="7"/>
  <c r="OY117" i="8" s="1"/>
  <c r="PN116" i="7"/>
  <c r="PL116" i="7"/>
  <c r="OZ116" i="7"/>
  <c r="OZ116" i="8" s="1"/>
  <c r="OY116" i="7"/>
  <c r="OY116" i="8" s="1"/>
  <c r="PN115" i="7"/>
  <c r="PL115" i="7"/>
  <c r="PA115" i="7"/>
  <c r="PA115" i="8" s="1"/>
  <c r="OY115" i="7"/>
  <c r="OY115" i="8" s="1"/>
  <c r="PM114" i="7"/>
  <c r="PL114" i="7"/>
  <c r="PA114" i="7"/>
  <c r="PA114" i="8" s="1"/>
  <c r="OY114" i="7"/>
  <c r="OY114" i="8" s="1"/>
  <c r="PN113" i="7"/>
  <c r="PL113" i="7"/>
  <c r="PA113" i="7"/>
  <c r="PA113" i="8" s="1"/>
  <c r="OY113" i="7"/>
  <c r="OY113" i="8" s="1"/>
  <c r="PM112" i="7"/>
  <c r="PL112" i="7"/>
  <c r="PA112" i="7"/>
  <c r="PA112" i="8" s="1"/>
  <c r="OY112" i="7"/>
  <c r="OY112" i="8" s="1"/>
  <c r="PN111" i="7"/>
  <c r="PL111" i="7"/>
  <c r="OY111" i="7"/>
  <c r="OY111" i="8" s="1"/>
  <c r="PL110" i="7"/>
  <c r="PN110" i="7" s="1"/>
  <c r="PM110" i="7" s="1"/>
  <c r="PA110" i="7"/>
  <c r="PA110" i="8" s="1"/>
  <c r="OY110" i="7"/>
  <c r="OY110" i="8" s="1"/>
  <c r="PM109" i="7"/>
  <c r="PL109" i="7"/>
  <c r="PA109" i="7"/>
  <c r="PA109" i="8" s="1"/>
  <c r="OY109" i="7"/>
  <c r="OY109" i="8" s="1"/>
  <c r="PM108" i="7"/>
  <c r="PL108" i="7"/>
  <c r="PA108" i="7"/>
  <c r="PA108" i="8" s="1"/>
  <c r="OY108" i="7"/>
  <c r="OY108" i="8" s="1"/>
  <c r="PM107" i="7"/>
  <c r="PL107" i="7"/>
  <c r="OZ107" i="7"/>
  <c r="OZ107" i="8" s="1"/>
  <c r="OY107" i="7"/>
  <c r="OY107" i="8" s="1"/>
  <c r="PL106" i="7"/>
  <c r="PN106" i="7" s="1"/>
  <c r="PM106" i="7" s="1"/>
  <c r="PA106" i="7"/>
  <c r="PA106" i="8" s="1"/>
  <c r="OY106" i="7"/>
  <c r="OY106" i="8" s="1"/>
  <c r="PM105" i="7"/>
  <c r="PL105" i="7"/>
  <c r="PA105" i="7"/>
  <c r="PA105" i="8" s="1"/>
  <c r="OY105" i="7"/>
  <c r="OY105" i="8" s="1"/>
  <c r="PN104" i="7"/>
  <c r="PL104" i="7"/>
  <c r="PA104" i="7"/>
  <c r="PA104" i="8" s="1"/>
  <c r="OY104" i="7"/>
  <c r="OY104" i="8" s="1"/>
  <c r="PM103" i="7"/>
  <c r="PL103" i="7"/>
  <c r="PA103" i="7"/>
  <c r="PA103" i="8" s="1"/>
  <c r="OY103" i="7"/>
  <c r="OY103" i="8" s="1"/>
  <c r="PM102" i="7"/>
  <c r="PL102" i="7"/>
  <c r="PA102" i="7"/>
  <c r="PA102" i="8" s="1"/>
  <c r="OY102" i="7"/>
  <c r="OY102" i="8" s="1"/>
  <c r="PN101" i="7"/>
  <c r="PL101" i="7"/>
  <c r="PA101" i="7"/>
  <c r="PA101" i="8" s="1"/>
  <c r="OY101" i="7"/>
  <c r="OY101" i="8" s="1"/>
  <c r="PM100" i="7"/>
  <c r="PL100" i="7"/>
  <c r="PA100" i="7"/>
  <c r="PA100" i="8" s="1"/>
  <c r="OY100" i="7"/>
  <c r="OY100" i="8" s="1"/>
  <c r="PL99" i="7"/>
  <c r="PN99" i="7" s="1"/>
  <c r="PM99" i="7" s="1"/>
  <c r="OZ99" i="7"/>
  <c r="OZ99" i="8" s="1"/>
  <c r="OY99" i="7"/>
  <c r="OY99" i="8" s="1"/>
  <c r="PM98" i="7"/>
  <c r="PL98" i="7"/>
  <c r="PA98" i="7"/>
  <c r="PA98" i="8" s="1"/>
  <c r="OY98" i="7"/>
  <c r="OY98" i="8" s="1"/>
  <c r="PM97" i="7"/>
  <c r="PL97" i="7"/>
  <c r="PA97" i="7"/>
  <c r="PA97" i="8" s="1"/>
  <c r="OY97" i="7"/>
  <c r="OY97" i="8" s="1"/>
  <c r="PM96" i="7"/>
  <c r="PL96" i="7"/>
  <c r="OZ96" i="7"/>
  <c r="OZ96" i="8" s="1"/>
  <c r="OY96" i="7"/>
  <c r="OY96" i="8" s="1"/>
  <c r="PM95" i="7"/>
  <c r="PL95" i="7"/>
  <c r="PA95" i="7"/>
  <c r="PA95" i="8" s="1"/>
  <c r="OY95" i="7"/>
  <c r="OY95" i="8" s="1"/>
  <c r="PM94" i="7"/>
  <c r="PL94" i="7"/>
  <c r="PA94" i="7"/>
  <c r="PA94" i="8" s="1"/>
  <c r="OY94" i="7"/>
  <c r="OY94" i="8" s="1"/>
  <c r="PM93" i="7"/>
  <c r="PL93" i="7"/>
  <c r="PA93" i="7"/>
  <c r="PA93" i="8" s="1"/>
  <c r="OY93" i="7"/>
  <c r="OY93" i="8" s="1"/>
  <c r="PM92" i="7"/>
  <c r="PL92" i="7"/>
  <c r="PA92" i="7"/>
  <c r="PA92" i="8" s="1"/>
  <c r="OY92" i="7"/>
  <c r="OY92" i="8" s="1"/>
  <c r="PM91" i="7"/>
  <c r="PL91" i="7"/>
  <c r="OZ91" i="7"/>
  <c r="OZ91" i="8" s="1"/>
  <c r="OY91" i="7"/>
  <c r="OY91" i="8" s="1"/>
  <c r="PM90" i="7"/>
  <c r="PL90" i="7"/>
  <c r="PA90" i="7"/>
  <c r="PA90" i="8" s="1"/>
  <c r="OY90" i="7"/>
  <c r="OY90" i="8" s="1"/>
  <c r="PM89" i="7"/>
  <c r="PL89" i="7"/>
  <c r="PA89" i="7"/>
  <c r="PA89" i="8" s="1"/>
  <c r="OY89" i="7"/>
  <c r="OY89" i="8" s="1"/>
  <c r="PM88" i="7"/>
  <c r="PL88" i="7"/>
  <c r="PA88" i="7"/>
  <c r="PA88" i="8" s="1"/>
  <c r="OY88" i="7"/>
  <c r="OY88" i="8" s="1"/>
  <c r="PM87" i="7"/>
  <c r="PL87" i="7"/>
  <c r="PA87" i="7"/>
  <c r="PA87" i="8" s="1"/>
  <c r="OY87" i="7"/>
  <c r="OY87" i="8" s="1"/>
  <c r="PN86" i="7"/>
  <c r="PL86" i="7"/>
  <c r="PA86" i="7"/>
  <c r="PA86" i="8" s="1"/>
  <c r="OY86" i="7"/>
  <c r="OY86" i="8" s="1"/>
  <c r="PM85" i="7"/>
  <c r="PL85" i="7"/>
  <c r="OZ85" i="7"/>
  <c r="OZ85" i="8" s="1"/>
  <c r="OY85" i="7"/>
  <c r="OY85" i="8" s="1"/>
  <c r="PN84" i="7"/>
  <c r="PL84" i="7"/>
  <c r="PA84" i="7"/>
  <c r="PA84" i="8" s="1"/>
  <c r="OY84" i="7"/>
  <c r="OY84" i="8" s="1"/>
  <c r="PM83" i="7"/>
  <c r="PL83" i="7"/>
  <c r="PA83" i="7"/>
  <c r="PA83" i="8" s="1"/>
  <c r="PL82" i="7"/>
  <c r="PN82" i="7" s="1"/>
  <c r="PM82" i="7" s="1"/>
  <c r="PA82" i="7"/>
  <c r="PA82" i="8" s="1"/>
  <c r="OY82" i="7"/>
  <c r="OY82" i="8" s="1"/>
  <c r="PM81" i="7"/>
  <c r="PL81" i="7"/>
  <c r="PA81" i="7"/>
  <c r="PA81" i="8" s="1"/>
  <c r="OY81" i="7"/>
  <c r="OY81" i="8" s="1"/>
  <c r="PM80" i="7"/>
  <c r="PL80" i="7"/>
  <c r="PA80" i="7"/>
  <c r="PA80" i="8" s="1"/>
  <c r="OY80" i="7"/>
  <c r="OY80" i="8" s="1"/>
  <c r="PM79" i="7"/>
  <c r="PL79" i="7"/>
  <c r="PA79" i="7"/>
  <c r="PA79" i="8" s="1"/>
  <c r="OY79" i="7"/>
  <c r="OY79" i="8" s="1"/>
  <c r="PM78" i="7"/>
  <c r="PL78" i="7"/>
  <c r="PA78" i="7"/>
  <c r="PA78" i="8" s="1"/>
  <c r="OY78" i="7"/>
  <c r="OY78" i="8" s="1"/>
  <c r="PM77" i="7"/>
  <c r="PL77" i="7"/>
  <c r="PA77" i="7"/>
  <c r="PA77" i="8" s="1"/>
  <c r="OY77" i="7"/>
  <c r="OY77" i="8" s="1"/>
  <c r="PM76" i="7"/>
  <c r="PL76" i="7"/>
  <c r="PA76" i="7"/>
  <c r="PA76" i="8" s="1"/>
  <c r="OY76" i="7"/>
  <c r="OY76" i="8" s="1"/>
  <c r="PM75" i="7"/>
  <c r="PL75" i="7"/>
  <c r="PA75" i="7"/>
  <c r="PA75" i="8" s="1"/>
  <c r="OY75" i="7"/>
  <c r="OY75" i="8" s="1"/>
  <c r="PN74" i="7"/>
  <c r="PL74" i="7"/>
  <c r="PA74" i="7"/>
  <c r="PA74" i="8" s="1"/>
  <c r="OY74" i="7"/>
  <c r="OY74" i="8" s="1"/>
  <c r="PM73" i="7"/>
  <c r="PL73" i="7"/>
  <c r="PA73" i="7"/>
  <c r="PA73" i="8" s="1"/>
  <c r="OY73" i="7"/>
  <c r="OY73" i="8" s="1"/>
  <c r="PM72" i="7"/>
  <c r="PL72" i="7"/>
  <c r="PA72" i="7"/>
  <c r="PA72" i="8" s="1"/>
  <c r="OY72" i="7"/>
  <c r="OY72" i="8" s="1"/>
  <c r="PM71" i="7"/>
  <c r="PL71" i="7"/>
  <c r="PA71" i="7"/>
  <c r="PA71" i="8" s="1"/>
  <c r="OY71" i="7"/>
  <c r="OY71" i="8" s="1"/>
  <c r="PM70" i="7"/>
  <c r="PL70" i="7"/>
  <c r="PA70" i="7"/>
  <c r="PA70" i="8" s="1"/>
  <c r="OY70" i="7"/>
  <c r="OY70" i="8" s="1"/>
  <c r="PM69" i="7"/>
  <c r="PL69" i="7"/>
  <c r="PA69" i="7"/>
  <c r="PA69" i="8" s="1"/>
  <c r="OY69" i="7"/>
  <c r="OY69" i="8" s="1"/>
  <c r="PN68" i="7"/>
  <c r="PL68" i="7"/>
  <c r="PA68" i="7"/>
  <c r="PA68" i="8" s="1"/>
  <c r="OY68" i="7"/>
  <c r="OY68" i="8" s="1"/>
  <c r="PM67" i="7"/>
  <c r="PL67" i="7"/>
  <c r="PA67" i="7"/>
  <c r="PA67" i="8" s="1"/>
  <c r="OY67" i="7"/>
  <c r="OY67" i="8" s="1"/>
  <c r="PN66" i="7"/>
  <c r="PL66" i="7"/>
  <c r="PA66" i="7"/>
  <c r="PA66" i="8" s="1"/>
  <c r="OY66" i="7"/>
  <c r="OY66" i="8" s="1"/>
  <c r="PN65" i="7"/>
  <c r="PL65" i="7"/>
  <c r="PA65" i="7"/>
  <c r="PA65" i="8" s="1"/>
  <c r="OY65" i="7"/>
  <c r="OY65" i="8" s="1"/>
  <c r="PM64" i="7"/>
  <c r="PL64" i="7"/>
  <c r="PA64" i="7"/>
  <c r="PA64" i="8" s="1"/>
  <c r="OY64" i="7"/>
  <c r="OY64" i="8" s="1"/>
  <c r="PM63" i="7"/>
  <c r="PL63" i="7"/>
  <c r="PA63" i="7"/>
  <c r="PA63" i="8" s="1"/>
  <c r="OY63" i="7"/>
  <c r="OY63" i="8" s="1"/>
  <c r="PM62" i="7"/>
  <c r="PL62" i="7"/>
  <c r="PA62" i="7"/>
  <c r="PA62" i="8" s="1"/>
  <c r="OY62" i="7"/>
  <c r="OY62" i="8" s="1"/>
  <c r="PN61" i="7"/>
  <c r="PL61" i="7"/>
  <c r="PA61" i="7"/>
  <c r="PA61" i="8" s="1"/>
  <c r="OY61" i="7"/>
  <c r="OY61" i="8" s="1"/>
  <c r="PN60" i="7"/>
  <c r="PL60" i="7"/>
  <c r="PA60" i="7"/>
  <c r="PA60" i="8" s="1"/>
  <c r="OY60" i="7"/>
  <c r="OY60" i="8" s="1"/>
  <c r="PN59" i="7"/>
  <c r="PL59" i="7"/>
  <c r="PA59" i="7"/>
  <c r="PA59" i="8" s="1"/>
  <c r="OY59" i="7"/>
  <c r="OY59" i="8" s="1"/>
  <c r="PM58" i="7"/>
  <c r="PL58" i="7"/>
  <c r="PA58" i="7"/>
  <c r="PA58" i="8" s="1"/>
  <c r="OY58" i="7"/>
  <c r="OY58" i="8" s="1"/>
  <c r="PN57" i="7"/>
  <c r="PL57" i="7"/>
  <c r="PA57" i="7"/>
  <c r="PA57" i="8" s="1"/>
  <c r="OY57" i="7"/>
  <c r="OY57" i="8" s="1"/>
  <c r="PM56" i="7"/>
  <c r="PL56" i="7"/>
  <c r="PA56" i="7"/>
  <c r="PA56" i="8" s="1"/>
  <c r="OY56" i="7"/>
  <c r="OY56" i="8" s="1"/>
  <c r="PM55" i="7"/>
  <c r="PL55" i="7"/>
  <c r="PA55" i="7"/>
  <c r="PA55" i="8" s="1"/>
  <c r="OY55" i="7"/>
  <c r="OY55" i="8" s="1"/>
  <c r="PM54" i="7"/>
  <c r="PL54" i="7"/>
  <c r="PA54" i="7"/>
  <c r="PA54" i="8" s="1"/>
  <c r="OY54" i="7"/>
  <c r="OY54" i="8" s="1"/>
  <c r="PM53" i="7"/>
  <c r="PL53" i="7"/>
  <c r="PA53" i="7"/>
  <c r="PA53" i="8" s="1"/>
  <c r="OY53" i="7"/>
  <c r="OY53" i="8" s="1"/>
  <c r="PM52" i="7"/>
  <c r="PL52" i="7"/>
  <c r="OZ52" i="7"/>
  <c r="OZ52" i="8" s="1"/>
  <c r="OY52" i="7"/>
  <c r="OY52" i="8" s="1"/>
  <c r="PM51" i="7"/>
  <c r="PL51" i="7"/>
  <c r="PA51" i="7"/>
  <c r="PA51" i="8" s="1"/>
  <c r="OY51" i="7"/>
  <c r="OY51" i="8" s="1"/>
  <c r="PL50" i="7"/>
  <c r="PN50" i="7" s="1"/>
  <c r="PM50" i="7" s="1"/>
  <c r="PA50" i="7"/>
  <c r="PA50" i="8" s="1"/>
  <c r="OY50" i="7"/>
  <c r="OY50" i="8" s="1"/>
  <c r="PM49" i="7"/>
  <c r="PL49" i="7"/>
  <c r="OZ49" i="7"/>
  <c r="OZ49" i="8" s="1"/>
  <c r="OY49" i="7"/>
  <c r="OY49" i="8" s="1"/>
  <c r="PL48" i="7"/>
  <c r="PN48" i="7" s="1"/>
  <c r="PM48" i="7" s="1"/>
  <c r="PA48" i="7"/>
  <c r="PA48" i="8" s="1"/>
  <c r="OY48" i="7"/>
  <c r="OY48" i="8" s="1"/>
  <c r="PM47" i="7"/>
  <c r="PL47" i="7"/>
  <c r="OZ47" i="7"/>
  <c r="OZ47" i="8" s="1"/>
  <c r="OY47" i="7"/>
  <c r="OY47" i="8" s="1"/>
  <c r="PM46" i="7"/>
  <c r="PL46" i="7"/>
  <c r="PA46" i="7"/>
  <c r="PA46" i="8" s="1"/>
  <c r="OY46" i="7"/>
  <c r="OY46" i="8" s="1"/>
  <c r="PM45" i="7"/>
  <c r="PL45" i="7"/>
  <c r="OZ45" i="7"/>
  <c r="OZ45" i="8" s="1"/>
  <c r="OY45" i="7"/>
  <c r="OY45" i="8" s="1"/>
  <c r="PL44" i="7"/>
  <c r="PN44" i="7" s="1"/>
  <c r="PM44" i="7" s="1"/>
  <c r="PA44" i="7"/>
  <c r="PA44" i="8" s="1"/>
  <c r="OY44" i="7"/>
  <c r="OY44" i="8" s="1"/>
  <c r="PM43" i="7"/>
  <c r="PL43" i="7"/>
  <c r="PA43" i="7"/>
  <c r="PA43" i="8" s="1"/>
  <c r="OY43" i="7"/>
  <c r="OY43" i="8" s="1"/>
  <c r="PM42" i="7"/>
  <c r="PL42" i="7"/>
  <c r="PA42" i="7"/>
  <c r="PA42" i="8" s="1"/>
  <c r="OY42" i="7"/>
  <c r="OY42" i="8" s="1"/>
  <c r="PM41" i="7"/>
  <c r="PL41" i="7"/>
  <c r="PA41" i="7"/>
  <c r="PA41" i="8" s="1"/>
  <c r="OY41" i="7"/>
  <c r="OY41" i="8" s="1"/>
  <c r="PN40" i="7"/>
  <c r="PL40" i="7"/>
  <c r="PA40" i="7"/>
  <c r="PA40" i="8" s="1"/>
  <c r="OY40" i="7"/>
  <c r="OY40" i="8" s="1"/>
  <c r="PL39" i="7"/>
  <c r="PN39" i="7" s="1"/>
  <c r="PM39" i="7" s="1"/>
  <c r="PA39" i="7"/>
  <c r="PA39" i="8" s="1"/>
  <c r="OY39" i="7"/>
  <c r="OY39" i="8" s="1"/>
  <c r="PN38" i="7"/>
  <c r="PL38" i="7"/>
  <c r="PA38" i="7"/>
  <c r="PA38" i="8" s="1"/>
  <c r="OY38" i="7"/>
  <c r="OY38" i="8" s="1"/>
  <c r="PM37" i="7"/>
  <c r="PL37" i="7"/>
  <c r="PA37" i="7"/>
  <c r="PA37" i="8" s="1"/>
  <c r="OY37" i="7"/>
  <c r="OY37" i="8" s="1"/>
  <c r="PM36" i="7"/>
  <c r="PL36" i="7"/>
  <c r="PA36" i="7"/>
  <c r="PA36" i="8" s="1"/>
  <c r="OY36" i="7"/>
  <c r="OY36" i="8" s="1"/>
  <c r="PL35" i="7"/>
  <c r="PN35" i="7" s="1"/>
  <c r="PM35" i="7" s="1"/>
  <c r="PA35" i="7"/>
  <c r="PA35" i="8" s="1"/>
  <c r="OY35" i="7"/>
  <c r="OY35" i="8" s="1"/>
  <c r="PM34" i="7"/>
  <c r="PL34" i="7"/>
  <c r="PA34" i="7"/>
  <c r="PA34" i="8" s="1"/>
  <c r="OY34" i="7"/>
  <c r="OY34" i="8" s="1"/>
  <c r="PM33" i="7"/>
  <c r="PL33" i="7"/>
  <c r="OZ33" i="7"/>
  <c r="OZ33" i="8" s="1"/>
  <c r="OY33" i="7"/>
  <c r="OY33" i="8" s="1"/>
  <c r="PM32" i="7"/>
  <c r="PL32" i="7"/>
  <c r="PA32" i="7"/>
  <c r="PA32" i="8" s="1"/>
  <c r="OY32" i="7"/>
  <c r="OY32" i="8" s="1"/>
  <c r="PM31" i="7"/>
  <c r="PL31" i="7"/>
  <c r="PA31" i="7"/>
  <c r="PA31" i="8" s="1"/>
  <c r="OY31" i="7"/>
  <c r="OY31" i="8" s="1"/>
  <c r="PN30" i="7"/>
  <c r="PL30" i="7"/>
  <c r="PA30" i="7"/>
  <c r="PA30" i="8" s="1"/>
  <c r="OY30" i="7"/>
  <c r="OY30" i="8" s="1"/>
  <c r="PM29" i="7"/>
  <c r="PL29" i="7"/>
  <c r="OZ29" i="7"/>
  <c r="OZ29" i="8" s="1"/>
  <c r="OY29" i="7"/>
  <c r="OY29" i="8" s="1"/>
  <c r="PN28" i="7"/>
  <c r="PL28" i="7"/>
  <c r="PA28" i="7"/>
  <c r="PA28" i="8" s="1"/>
  <c r="OY28" i="7"/>
  <c r="OY28" i="8" s="1"/>
  <c r="PL27" i="7"/>
  <c r="PN27" i="7" s="1"/>
  <c r="PM27" i="7" s="1"/>
  <c r="PA27" i="7"/>
  <c r="PA27" i="8" s="1"/>
  <c r="OY27" i="7"/>
  <c r="OY27" i="8" s="1"/>
  <c r="PN26" i="7"/>
  <c r="PL26" i="7"/>
  <c r="PA26" i="7"/>
  <c r="PA26" i="8" s="1"/>
  <c r="OY26" i="7"/>
  <c r="OY26" i="8" s="1"/>
  <c r="PM25" i="7"/>
  <c r="PL25" i="7"/>
  <c r="PA25" i="7"/>
  <c r="PA25" i="8" s="1"/>
  <c r="OY25" i="7"/>
  <c r="OY25" i="8" s="1"/>
  <c r="PM24" i="7"/>
  <c r="PL24" i="7"/>
  <c r="PA24" i="7"/>
  <c r="PA24" i="8" s="1"/>
  <c r="OY24" i="7"/>
  <c r="OY24" i="8" s="1"/>
  <c r="PM23" i="7"/>
  <c r="PL23" i="7"/>
  <c r="PA23" i="7"/>
  <c r="PA23" i="8" s="1"/>
  <c r="OY23" i="7"/>
  <c r="OY23" i="8" s="1"/>
  <c r="PM22" i="7"/>
  <c r="PL22" i="7"/>
  <c r="PA22" i="7"/>
  <c r="PA22" i="8" s="1"/>
  <c r="OY22" i="7"/>
  <c r="OY22" i="8" s="1"/>
  <c r="PM21" i="7"/>
  <c r="PL21" i="7"/>
  <c r="PA21" i="7"/>
  <c r="PA21" i="8" s="1"/>
  <c r="OY21" i="7"/>
  <c r="OY21" i="8" s="1"/>
  <c r="PL20" i="7"/>
  <c r="PN20" i="7" s="1"/>
  <c r="PM20" i="7" s="1"/>
  <c r="PA20" i="7"/>
  <c r="PA20" i="8" s="1"/>
  <c r="OY20" i="7"/>
  <c r="OY20" i="8" s="1"/>
  <c r="PN19" i="7"/>
  <c r="PL19" i="7"/>
  <c r="PA19" i="7"/>
  <c r="PA19" i="8" s="1"/>
  <c r="OY19" i="7"/>
  <c r="OY19" i="8" s="1"/>
  <c r="PN18" i="7"/>
  <c r="PL18" i="7"/>
  <c r="PA18" i="7"/>
  <c r="PA18" i="8" s="1"/>
  <c r="OY18" i="7"/>
  <c r="OY18" i="8" s="1"/>
  <c r="PL17" i="7"/>
  <c r="PN17" i="7" s="1"/>
  <c r="PM17" i="7" s="1"/>
  <c r="PA17" i="7"/>
  <c r="PA17" i="8" s="1"/>
  <c r="OY17" i="7"/>
  <c r="OY17" i="8" s="1"/>
  <c r="PN16" i="7"/>
  <c r="PL16" i="7"/>
  <c r="PA16" i="7"/>
  <c r="PA16" i="8" s="1"/>
  <c r="OY16" i="7"/>
  <c r="OY16" i="8" s="1"/>
  <c r="PM15" i="7"/>
  <c r="PL15" i="7"/>
  <c r="PA15" i="7"/>
  <c r="PA15" i="8" s="1"/>
  <c r="OY15" i="7"/>
  <c r="OY15" i="8" s="1"/>
  <c r="PN14" i="7"/>
  <c r="PL14" i="7"/>
  <c r="PA14" i="7"/>
  <c r="PA14" i="8" s="1"/>
  <c r="OY14" i="7"/>
  <c r="OY14" i="8" s="1"/>
  <c r="PM13" i="7"/>
  <c r="PL13" i="7"/>
  <c r="PA13" i="7"/>
  <c r="PA13" i="8" s="1"/>
  <c r="OY13" i="7"/>
  <c r="OY13" i="8" s="1"/>
  <c r="PN12" i="7"/>
  <c r="PL12" i="7"/>
  <c r="PA12" i="7"/>
  <c r="PA12" i="8" s="1"/>
  <c r="OY12" i="7"/>
  <c r="OY12" i="8" s="1"/>
  <c r="PM11" i="7"/>
  <c r="PL11" i="7"/>
  <c r="PA11" i="7"/>
  <c r="PA11" i="8" s="1"/>
  <c r="OY11" i="7"/>
  <c r="OY11" i="8" s="1"/>
  <c r="PN10" i="7"/>
  <c r="PL10" i="7"/>
  <c r="PA10" i="7"/>
  <c r="PA10" i="8" s="1"/>
  <c r="OY10" i="7"/>
  <c r="OY10" i="8" s="1"/>
  <c r="PM9" i="7"/>
  <c r="PL9" i="7"/>
  <c r="PA9" i="7"/>
  <c r="PA9" i="8" s="1"/>
  <c r="OY9" i="7"/>
  <c r="OY9" i="8" s="1"/>
  <c r="PM8" i="7"/>
  <c r="PL8" i="7"/>
  <c r="PA8" i="7"/>
  <c r="PA8" i="8" s="1"/>
  <c r="OY8" i="7"/>
  <c r="OY8" i="8" s="1"/>
  <c r="PL7" i="7"/>
  <c r="PN7" i="7" s="1"/>
  <c r="PA7" i="7"/>
  <c r="PA7" i="8" s="1"/>
  <c r="OY7" i="7"/>
  <c r="OY7" i="8" s="1"/>
  <c r="PM6" i="7"/>
  <c r="PL6" i="7"/>
  <c r="PA6" i="7"/>
  <c r="PA6" i="8" s="1"/>
  <c r="OY6" i="7"/>
  <c r="OY6" i="8" s="1"/>
  <c r="PM5" i="7"/>
  <c r="PL5" i="7"/>
  <c r="OZ5" i="7"/>
  <c r="OZ5" i="8" s="1"/>
  <c r="OY5" i="7"/>
  <c r="OY5" i="8" s="1"/>
  <c r="PN4" i="7"/>
  <c r="PL4" i="7"/>
  <c r="PA4" i="7"/>
  <c r="PA4" i="8" s="1"/>
  <c r="OY4" i="7"/>
  <c r="OY4" i="8" s="1"/>
  <c r="PM3" i="7"/>
  <c r="PL3" i="7"/>
  <c r="OY3" i="7"/>
  <c r="OY3" i="8" s="1"/>
  <c r="PA3" i="7"/>
  <c r="PA3" i="8" s="1"/>
  <c r="PH75" i="7"/>
  <c r="PF75" i="7"/>
  <c r="PH74" i="7"/>
  <c r="PF74" i="7"/>
  <c r="PH73" i="7"/>
  <c r="PF73" i="7"/>
  <c r="PH72" i="7"/>
  <c r="PF72" i="7"/>
  <c r="PH71" i="7"/>
  <c r="PF71" i="7"/>
  <c r="PH70" i="7"/>
  <c r="PF70" i="7"/>
  <c r="PH69" i="7"/>
  <c r="PF69" i="7"/>
  <c r="PF68" i="7"/>
  <c r="PH67" i="7"/>
  <c r="PF67" i="7"/>
  <c r="PF66" i="7"/>
  <c r="PH65" i="7"/>
  <c r="PF65" i="7"/>
  <c r="PH64" i="7"/>
  <c r="PF64" i="7"/>
  <c r="PG63" i="7"/>
  <c r="PF63" i="7"/>
  <c r="PH62" i="7"/>
  <c r="PF62" i="7"/>
  <c r="PH61" i="7"/>
  <c r="PF61" i="7"/>
  <c r="PH60" i="7"/>
  <c r="PF60" i="7"/>
  <c r="PH59" i="7"/>
  <c r="PF59" i="7"/>
  <c r="PH58" i="7"/>
  <c r="PF58" i="7"/>
  <c r="PH57" i="7"/>
  <c r="PF57" i="7"/>
  <c r="PH56" i="7"/>
  <c r="PF56" i="7"/>
  <c r="PH55" i="7"/>
  <c r="PF55" i="7"/>
  <c r="PF54" i="7"/>
  <c r="PH53" i="7"/>
  <c r="PF53" i="7"/>
  <c r="PF52" i="7"/>
  <c r="PH51" i="7"/>
  <c r="PF51" i="7"/>
  <c r="PH50" i="7"/>
  <c r="PF50" i="7"/>
  <c r="PH49" i="7"/>
  <c r="PF49" i="7"/>
  <c r="PH48" i="7"/>
  <c r="PF48" i="7"/>
  <c r="PH47" i="7"/>
  <c r="PF47" i="7"/>
  <c r="PH46" i="7"/>
  <c r="PF46" i="7"/>
  <c r="PH45" i="7"/>
  <c r="PF45" i="7"/>
  <c r="PH44" i="7"/>
  <c r="PF44" i="7"/>
  <c r="PH43" i="7"/>
  <c r="PF43" i="7"/>
  <c r="PH42" i="7"/>
  <c r="PF42" i="7"/>
  <c r="PH41" i="7"/>
  <c r="PF41" i="7"/>
  <c r="PH40" i="7"/>
  <c r="PF40" i="7"/>
  <c r="PH39" i="7"/>
  <c r="PF39" i="7"/>
  <c r="PH38" i="7"/>
  <c r="PF38" i="7"/>
  <c r="PH37" i="7"/>
  <c r="PF37" i="7"/>
  <c r="PH36" i="7"/>
  <c r="PF36" i="7"/>
  <c r="PH35" i="7"/>
  <c r="PF35" i="7"/>
  <c r="PH34" i="7"/>
  <c r="PF34" i="7"/>
  <c r="PG33" i="7"/>
  <c r="PF33" i="7"/>
  <c r="PF32" i="7"/>
  <c r="PH31" i="7"/>
  <c r="PF31" i="7"/>
  <c r="PH30" i="7"/>
  <c r="PF30" i="7"/>
  <c r="PH29" i="7"/>
  <c r="PF29" i="7"/>
  <c r="PH28" i="7"/>
  <c r="PF28" i="7"/>
  <c r="PH27" i="7"/>
  <c r="PF27" i="7"/>
  <c r="PH26" i="7"/>
  <c r="PF26" i="7"/>
  <c r="PH25" i="7"/>
  <c r="PF25" i="7"/>
  <c r="PH24" i="7"/>
  <c r="PF24" i="7"/>
  <c r="PH23" i="7"/>
  <c r="PF23" i="7"/>
  <c r="PH22" i="7"/>
  <c r="PF22" i="7"/>
  <c r="PH21" i="7"/>
  <c r="PF21" i="7"/>
  <c r="PH20" i="7"/>
  <c r="PF20" i="7"/>
  <c r="PH19" i="7"/>
  <c r="PF19" i="7"/>
  <c r="PH18" i="7"/>
  <c r="PF18" i="7"/>
  <c r="PH17" i="7"/>
  <c r="PF17" i="7"/>
  <c r="PF16" i="7"/>
  <c r="PH15" i="7"/>
  <c r="PF15" i="7"/>
  <c r="PH14" i="7"/>
  <c r="PF14" i="7"/>
  <c r="PF13" i="7"/>
  <c r="PG12" i="7"/>
  <c r="PF12" i="7"/>
  <c r="PH11" i="7"/>
  <c r="PF11" i="7"/>
  <c r="PH10" i="7"/>
  <c r="PF10" i="7"/>
  <c r="PH9" i="7"/>
  <c r="PF9" i="7"/>
  <c r="PH8" i="7"/>
  <c r="PF8" i="7"/>
  <c r="PH7" i="7"/>
  <c r="PF7" i="7"/>
  <c r="PH6" i="7"/>
  <c r="PF6" i="7"/>
  <c r="PH5" i="7"/>
  <c r="PF5" i="7"/>
  <c r="PH4" i="7"/>
  <c r="PF4" i="7"/>
  <c r="PH3" i="7"/>
  <c r="PF3" i="7"/>
  <c r="OQ119" i="8" l="1"/>
  <c r="PM7" i="7"/>
  <c r="PM119" i="7" s="1"/>
  <c r="PN119" i="7"/>
  <c r="PG119" i="7"/>
  <c r="OZ119" i="8"/>
  <c r="OO44" i="8"/>
  <c r="ON73" i="8"/>
  <c r="OP73" i="8"/>
  <c r="ON77" i="8"/>
  <c r="OP77" i="8"/>
  <c r="ON81" i="8"/>
  <c r="OP81" i="8"/>
  <c r="ON85" i="8"/>
  <c r="OP85" i="8"/>
  <c r="ON89" i="8"/>
  <c r="OP89" i="8"/>
  <c r="ON93" i="8"/>
  <c r="OM56" i="8"/>
  <c r="OO56" i="8"/>
  <c r="OM60" i="8"/>
  <c r="OM64" i="8"/>
  <c r="OO64" i="8"/>
  <c r="OM68" i="8"/>
  <c r="OO68" i="8"/>
  <c r="OM72" i="8"/>
  <c r="OO72" i="8"/>
  <c r="OM76" i="8"/>
  <c r="OO76" i="8"/>
  <c r="OM80" i="8"/>
  <c r="OO80" i="8"/>
  <c r="OM84" i="8"/>
  <c r="OO84" i="8"/>
  <c r="OM108" i="8"/>
  <c r="OO108" i="8"/>
  <c r="PB57" i="8"/>
  <c r="PI57" i="8"/>
  <c r="PB58" i="8"/>
  <c r="PI58" i="8"/>
  <c r="PB59" i="8"/>
  <c r="PI59" i="8"/>
  <c r="PB60" i="8"/>
  <c r="PI60" i="8"/>
  <c r="PB61" i="8"/>
  <c r="PI61" i="8"/>
  <c r="PB62" i="8"/>
  <c r="PI62" i="8"/>
  <c r="PB63" i="8"/>
  <c r="PI63" i="8"/>
  <c r="PB64" i="8"/>
  <c r="PI64" i="8"/>
  <c r="PB115" i="8"/>
  <c r="PI115" i="8"/>
  <c r="PB116" i="8"/>
  <c r="PI116" i="8"/>
  <c r="PB117" i="8"/>
  <c r="PI117" i="8"/>
  <c r="PB118" i="8"/>
  <c r="PI118" i="8"/>
  <c r="OM88" i="8"/>
  <c r="OO88" i="8"/>
  <c r="OM92" i="8"/>
  <c r="OO92" i="8"/>
  <c r="OM96" i="8"/>
  <c r="OO96" i="8"/>
  <c r="OM100" i="8"/>
  <c r="OO100" i="8"/>
  <c r="OM104" i="8"/>
  <c r="OO104" i="8"/>
  <c r="OM4" i="8"/>
  <c r="OM8" i="8"/>
  <c r="OO8" i="8"/>
  <c r="OM12" i="8"/>
  <c r="OM16" i="8"/>
  <c r="OM20" i="8"/>
  <c r="OO20" i="8"/>
  <c r="OM24" i="8"/>
  <c r="OO24" i="8"/>
  <c r="OM28" i="8"/>
  <c r="OO28" i="8"/>
  <c r="OM32" i="8"/>
  <c r="OM36" i="8"/>
  <c r="OO36" i="8"/>
  <c r="OM40" i="8"/>
  <c r="OM112" i="8"/>
  <c r="OO112" i="8"/>
  <c r="OM116" i="8"/>
  <c r="OO116" i="8"/>
  <c r="ON5" i="8"/>
  <c r="OP5" i="8"/>
  <c r="ON9" i="8"/>
  <c r="OP9" i="8"/>
  <c r="ON13" i="8"/>
  <c r="OP13" i="8"/>
  <c r="ON17" i="8"/>
  <c r="OP17" i="8"/>
  <c r="ON21" i="8"/>
  <c r="OP21" i="8"/>
  <c r="ON25" i="8"/>
  <c r="OP25" i="8"/>
  <c r="ON29" i="8"/>
  <c r="OP29" i="8"/>
  <c r="ON33" i="8"/>
  <c r="OP33" i="8"/>
  <c r="ON37" i="8"/>
  <c r="OP37" i="8"/>
  <c r="ON41" i="8"/>
  <c r="OP41" i="8"/>
  <c r="ON45" i="8"/>
  <c r="OP45" i="8"/>
  <c r="ON49" i="8"/>
  <c r="OP49" i="8"/>
  <c r="ON53" i="8"/>
  <c r="OP53" i="8"/>
  <c r="ON57" i="8"/>
  <c r="OP57" i="8"/>
  <c r="ON61" i="8"/>
  <c r="OP61" i="8"/>
  <c r="ON65" i="8"/>
  <c r="OP65" i="8"/>
  <c r="ON69" i="8"/>
  <c r="OP69" i="8"/>
  <c r="OP93" i="8"/>
  <c r="ON97" i="8"/>
  <c r="OP97" i="8"/>
  <c r="ON101" i="8"/>
  <c r="OP101" i="8"/>
  <c r="ON105" i="8"/>
  <c r="OP105" i="8"/>
  <c r="ON109" i="8"/>
  <c r="OP109" i="8"/>
  <c r="ON113" i="8"/>
  <c r="OP113" i="8"/>
  <c r="ON117" i="8"/>
  <c r="OP117" i="8"/>
  <c r="PB65" i="8"/>
  <c r="PI65" i="8"/>
  <c r="PB66" i="8"/>
  <c r="PI66" i="8"/>
  <c r="PB67" i="8"/>
  <c r="PI67" i="8"/>
  <c r="PB68" i="8"/>
  <c r="PI68" i="8"/>
  <c r="PB69" i="8"/>
  <c r="PI69" i="8"/>
  <c r="PI77" i="8"/>
  <c r="PB78" i="8"/>
  <c r="PI78" i="8"/>
  <c r="PB79" i="8"/>
  <c r="PI79" i="8"/>
  <c r="PB80" i="8"/>
  <c r="PI80" i="8"/>
  <c r="PB81" i="8"/>
  <c r="PI81" i="8"/>
  <c r="PB82" i="8"/>
  <c r="PI82" i="8"/>
  <c r="PB83" i="8"/>
  <c r="PB84" i="8"/>
  <c r="PI84" i="8"/>
  <c r="PB85" i="8"/>
  <c r="PI85" i="8"/>
  <c r="PB86" i="8"/>
  <c r="PI86" i="8"/>
  <c r="PB87" i="8"/>
  <c r="PI87" i="8"/>
  <c r="PB88" i="8"/>
  <c r="PI88" i="8"/>
  <c r="PB89" i="8"/>
  <c r="PI89" i="8"/>
  <c r="PI93" i="8"/>
  <c r="PB101" i="8"/>
  <c r="PI101" i="8"/>
  <c r="PB102" i="8"/>
  <c r="PI102" i="8"/>
  <c r="PB103" i="8"/>
  <c r="PI103" i="8"/>
  <c r="PB104" i="8"/>
  <c r="PI104" i="8"/>
  <c r="PB105" i="8"/>
  <c r="PI105" i="8"/>
  <c r="PB106" i="8"/>
  <c r="PI106" i="8"/>
  <c r="PB107" i="8"/>
  <c r="PI107" i="8"/>
  <c r="PB108" i="8"/>
  <c r="PI108" i="8"/>
  <c r="PB109" i="8"/>
  <c r="PI109" i="8"/>
  <c r="PB110" i="8"/>
  <c r="PI110" i="8"/>
  <c r="PB111" i="8"/>
  <c r="PI111" i="8"/>
  <c r="PB112" i="8"/>
  <c r="PI112" i="8"/>
  <c r="PB113" i="8"/>
  <c r="PI113" i="8"/>
  <c r="PB114" i="8"/>
  <c r="PI114" i="8"/>
  <c r="AE119" i="8"/>
  <c r="CM119" i="8"/>
  <c r="BW119" i="8"/>
  <c r="ON80" i="8"/>
  <c r="OL90" i="8"/>
  <c r="OL94" i="8"/>
  <c r="ON96" i="8"/>
  <c r="OP96" i="8"/>
  <c r="ON100" i="8"/>
  <c r="OP100" i="8"/>
  <c r="OL103" i="8"/>
  <c r="ON104" i="8"/>
  <c r="OP104" i="8"/>
  <c r="ON108" i="8"/>
  <c r="OP108" i="8"/>
  <c r="ON112" i="8"/>
  <c r="OP116" i="8"/>
  <c r="PB4" i="8"/>
  <c r="PB5" i="8"/>
  <c r="PI5" i="8"/>
  <c r="PB6" i="8"/>
  <c r="PI6" i="8"/>
  <c r="PB7" i="8"/>
  <c r="PB8" i="8"/>
  <c r="PB9" i="8"/>
  <c r="PB10" i="8"/>
  <c r="PI10" i="8"/>
  <c r="PB11" i="8"/>
  <c r="PI11" i="8"/>
  <c r="PB13" i="8"/>
  <c r="PI13" i="8"/>
  <c r="PB14" i="8"/>
  <c r="PI14" i="8"/>
  <c r="PB15" i="8"/>
  <c r="PI15" i="8"/>
  <c r="PB16" i="8"/>
  <c r="PI16" i="8"/>
  <c r="PB17" i="8"/>
  <c r="PI17" i="8"/>
  <c r="PB18" i="8"/>
  <c r="PI18" i="8"/>
  <c r="PB20" i="8"/>
  <c r="PI20" i="8"/>
  <c r="PB21" i="8"/>
  <c r="PI21" i="8"/>
  <c r="PB22" i="8"/>
  <c r="PI22" i="8"/>
  <c r="PB23" i="8"/>
  <c r="PI23" i="8"/>
  <c r="PB24" i="8"/>
  <c r="PI24" i="8"/>
  <c r="PB25" i="8"/>
  <c r="PI25" i="8"/>
  <c r="PB26" i="8"/>
  <c r="PI26" i="8"/>
  <c r="PB27" i="8"/>
  <c r="PI27" i="8"/>
  <c r="PB28" i="8"/>
  <c r="PI28" i="8"/>
  <c r="PB29" i="8"/>
  <c r="PI29" i="8"/>
  <c r="PB30" i="8"/>
  <c r="PI30" i="8"/>
  <c r="PB31" i="8"/>
  <c r="PB32" i="8"/>
  <c r="PI32" i="8"/>
  <c r="PB33" i="8"/>
  <c r="PI33" i="8"/>
  <c r="PB34" i="8"/>
  <c r="PI34" i="8"/>
  <c r="PB35" i="8"/>
  <c r="PI35" i="8"/>
  <c r="PB36" i="8"/>
  <c r="PI36" i="8"/>
  <c r="PB37" i="8"/>
  <c r="PI37" i="8"/>
  <c r="PB38" i="8"/>
  <c r="PI38" i="8"/>
  <c r="PB39" i="8"/>
  <c r="PI39" i="8"/>
  <c r="PB40" i="8"/>
  <c r="PI40" i="8"/>
  <c r="PB41" i="8"/>
  <c r="PI41" i="8"/>
  <c r="PB42" i="8"/>
  <c r="PI42" i="8"/>
  <c r="PB43" i="8"/>
  <c r="PI43" i="8"/>
  <c r="PB44" i="8"/>
  <c r="PI44" i="8"/>
  <c r="PC46" i="8"/>
  <c r="PC47" i="8"/>
  <c r="PC49" i="8"/>
  <c r="PC50" i="8"/>
  <c r="PC51" i="8"/>
  <c r="PC53" i="8"/>
  <c r="PC54" i="8"/>
  <c r="PC55" i="8"/>
  <c r="PC57" i="8"/>
  <c r="PC58" i="8"/>
  <c r="PC59" i="8"/>
  <c r="PC60" i="8"/>
  <c r="PC61" i="8"/>
  <c r="PC62" i="8"/>
  <c r="PC63" i="8"/>
  <c r="PC66" i="8"/>
  <c r="PC67" i="8"/>
  <c r="PC69" i="8"/>
  <c r="PC70" i="8"/>
  <c r="PC71" i="8"/>
  <c r="PC73" i="8"/>
  <c r="PC74" i="8"/>
  <c r="PC75" i="8"/>
  <c r="PC77" i="8"/>
  <c r="PC78" i="8"/>
  <c r="PC79" i="8"/>
  <c r="PC81" i="8"/>
  <c r="PC82" i="8"/>
  <c r="PC83" i="8"/>
  <c r="PC85" i="8"/>
  <c r="PC86" i="8"/>
  <c r="PC87" i="8"/>
  <c r="PC89" i="8"/>
  <c r="PC90" i="8"/>
  <c r="PC91" i="8"/>
  <c r="PC94" i="8"/>
  <c r="PC95" i="8"/>
  <c r="PC97" i="8"/>
  <c r="PC98" i="8"/>
  <c r="OO4" i="8"/>
  <c r="OO12" i="8"/>
  <c r="OO16" i="8"/>
  <c r="OO32" i="8"/>
  <c r="OO40" i="8"/>
  <c r="OO51" i="8"/>
  <c r="OM52" i="8"/>
  <c r="OO52" i="8"/>
  <c r="OO60" i="8"/>
  <c r="NJ119" i="8"/>
  <c r="OO6" i="8"/>
  <c r="OO10" i="8"/>
  <c r="OO14" i="8"/>
  <c r="OO18" i="8"/>
  <c r="OO22" i="8"/>
  <c r="OO26" i="8"/>
  <c r="OO30" i="8"/>
  <c r="OM34" i="8"/>
  <c r="OO34" i="8"/>
  <c r="OM38" i="8"/>
  <c r="OO38" i="8"/>
  <c r="OM42" i="8"/>
  <c r="OO42" i="8"/>
  <c r="OM46" i="8"/>
  <c r="OO46" i="8"/>
  <c r="OM50" i="8"/>
  <c r="OO50" i="8"/>
  <c r="OM54" i="8"/>
  <c r="OO54" i="8"/>
  <c r="OM58" i="8"/>
  <c r="OO58" i="8"/>
  <c r="OM62" i="8"/>
  <c r="OO62" i="8"/>
  <c r="OM66" i="8"/>
  <c r="OO66" i="8"/>
  <c r="OM70" i="8"/>
  <c r="OO70" i="8"/>
  <c r="OM74" i="8"/>
  <c r="OO74" i="8"/>
  <c r="OM78" i="8"/>
  <c r="OO78" i="8"/>
  <c r="OM82" i="8"/>
  <c r="OO82" i="8"/>
  <c r="OM86" i="8"/>
  <c r="OO86" i="8"/>
  <c r="OM90" i="8"/>
  <c r="OO90" i="8"/>
  <c r="OM94" i="8"/>
  <c r="OO94" i="8"/>
  <c r="OM98" i="8"/>
  <c r="OO98" i="8"/>
  <c r="OM102" i="8"/>
  <c r="OO102" i="8"/>
  <c r="OM106" i="8"/>
  <c r="OO106" i="8"/>
  <c r="OM110" i="8"/>
  <c r="OO110" i="8"/>
  <c r="OM114" i="8"/>
  <c r="OO114" i="8"/>
  <c r="OM118" i="8"/>
  <c r="OO118" i="8"/>
  <c r="PC45" i="8"/>
  <c r="PC93" i="8"/>
  <c r="PC101" i="8"/>
  <c r="PC102" i="8"/>
  <c r="PC103" i="8"/>
  <c r="PC105" i="8"/>
  <c r="PC106" i="8"/>
  <c r="PC107" i="8"/>
  <c r="PC109" i="8"/>
  <c r="PC110" i="8"/>
  <c r="PC111" i="8"/>
  <c r="PC113" i="8"/>
  <c r="PC114" i="8"/>
  <c r="PC115" i="8"/>
  <c r="PC117" i="8"/>
  <c r="PC118" i="8"/>
  <c r="PC22" i="8"/>
  <c r="PC23" i="8"/>
  <c r="PC26" i="8"/>
  <c r="PC27" i="8"/>
  <c r="PC30" i="8"/>
  <c r="PC31" i="8"/>
  <c r="PC34" i="8"/>
  <c r="PC35" i="8"/>
  <c r="PC37" i="8"/>
  <c r="PC38" i="8"/>
  <c r="PC39" i="8"/>
  <c r="PC41" i="8"/>
  <c r="PC42" i="8"/>
  <c r="PI31" i="8"/>
  <c r="PC7" i="8"/>
  <c r="PC10" i="8"/>
  <c r="PC11" i="8"/>
  <c r="PC14" i="8"/>
  <c r="PC15" i="8"/>
  <c r="PC18" i="8"/>
  <c r="PB45" i="8"/>
  <c r="PI45" i="8"/>
  <c r="EW119" i="8"/>
  <c r="FE119" i="8"/>
  <c r="FU119" i="8"/>
  <c r="GC119" i="8"/>
  <c r="PI46" i="8"/>
  <c r="HZ119" i="8"/>
  <c r="IH119" i="8"/>
  <c r="IX119" i="8"/>
  <c r="JN119" i="8"/>
  <c r="PB47" i="8"/>
  <c r="PI47" i="8"/>
  <c r="PB48" i="8"/>
  <c r="PI48" i="8"/>
  <c r="PB49" i="8"/>
  <c r="PI49" i="8"/>
  <c r="PB50" i="8"/>
  <c r="PI50" i="8"/>
  <c r="PB51" i="8"/>
  <c r="PI51" i="8"/>
  <c r="PB52" i="8"/>
  <c r="PI52" i="8"/>
  <c r="PB53" i="8"/>
  <c r="PI53" i="8"/>
  <c r="PB54" i="8"/>
  <c r="PI54" i="8"/>
  <c r="PB55" i="8"/>
  <c r="PI55" i="8"/>
  <c r="PB56" i="8"/>
  <c r="PI56" i="8"/>
  <c r="OP78" i="8"/>
  <c r="OP82" i="8"/>
  <c r="ON86" i="8"/>
  <c r="ON90" i="8"/>
  <c r="ON94" i="8"/>
  <c r="OP94" i="8"/>
  <c r="PB70" i="8"/>
  <c r="PI70" i="8"/>
  <c r="PB71" i="8"/>
  <c r="PI71" i="8"/>
  <c r="PB72" i="8"/>
  <c r="PI72" i="8"/>
  <c r="PB73" i="8"/>
  <c r="PI73" i="8"/>
  <c r="PB74" i="8"/>
  <c r="PI74" i="8"/>
  <c r="PB75" i="8"/>
  <c r="PI75" i="8"/>
  <c r="PB76" i="8"/>
  <c r="PI76" i="8"/>
  <c r="PI90" i="8"/>
  <c r="PB91" i="8"/>
  <c r="PI91" i="8"/>
  <c r="PB92" i="8"/>
  <c r="PI92" i="8"/>
  <c r="PB94" i="8"/>
  <c r="PI94" i="8"/>
  <c r="PB95" i="8"/>
  <c r="PI95" i="8"/>
  <c r="PB96" i="8"/>
  <c r="PI96" i="8"/>
  <c r="PB97" i="8"/>
  <c r="PI97" i="8"/>
  <c r="PB98" i="8"/>
  <c r="PI98" i="8"/>
  <c r="PB100" i="8"/>
  <c r="PI100" i="8"/>
  <c r="OP98" i="8"/>
  <c r="OP102" i="8"/>
  <c r="ON106" i="8"/>
  <c r="OP114" i="8"/>
  <c r="ON118" i="8"/>
  <c r="PC43" i="8"/>
  <c r="PB93" i="8"/>
  <c r="PB77" i="8"/>
  <c r="PB46" i="8"/>
  <c r="PI83" i="8"/>
  <c r="PL119" i="7"/>
  <c r="PL120" i="7" s="1"/>
  <c r="OL77" i="8"/>
  <c r="OL80" i="8"/>
  <c r="OP80" i="8"/>
  <c r="OL81" i="8"/>
  <c r="ON84" i="8"/>
  <c r="OP84" i="8"/>
  <c r="OL87" i="8"/>
  <c r="OL88" i="8"/>
  <c r="ON88" i="8"/>
  <c r="OP88" i="8"/>
  <c r="OL92" i="8"/>
  <c r="ON92" i="8"/>
  <c r="OP92" i="8"/>
  <c r="OL93" i="8"/>
  <c r="OL97" i="8"/>
  <c r="OL102" i="8"/>
  <c r="OL105" i="8"/>
  <c r="OL106" i="8"/>
  <c r="OL108" i="8"/>
  <c r="OL109" i="8"/>
  <c r="OL112" i="8"/>
  <c r="OP112" i="8"/>
  <c r="OL116" i="8"/>
  <c r="ON116" i="8"/>
  <c r="OL117" i="8"/>
  <c r="EL119" i="8"/>
  <c r="EN119" i="8"/>
  <c r="EP119" i="8"/>
  <c r="AS119" i="8"/>
  <c r="BB119" i="8"/>
  <c r="AD119" i="8"/>
  <c r="BT119" i="8"/>
  <c r="OK41" i="8"/>
  <c r="OK57" i="8"/>
  <c r="OO59" i="8"/>
  <c r="OK65" i="8"/>
  <c r="OO67" i="8"/>
  <c r="OK73" i="8"/>
  <c r="OK79" i="8"/>
  <c r="PC6" i="8"/>
  <c r="PB90" i="8"/>
  <c r="PC8" i="8"/>
  <c r="PC9" i="8"/>
  <c r="PC12" i="8"/>
  <c r="OL78" i="8"/>
  <c r="OL79" i="8"/>
  <c r="ON79" i="8"/>
  <c r="OP79" i="8"/>
  <c r="OL82" i="8"/>
  <c r="OL83" i="8"/>
  <c r="ON83" i="8"/>
  <c r="OP83" i="8"/>
  <c r="OL86" i="8"/>
  <c r="ON87" i="8"/>
  <c r="OP87" i="8"/>
  <c r="OL91" i="8"/>
  <c r="OP91" i="8"/>
  <c r="OL95" i="8"/>
  <c r="OL98" i="8"/>
  <c r="OP103" i="8"/>
  <c r="OL107" i="8"/>
  <c r="OL110" i="8"/>
  <c r="OL111" i="8"/>
  <c r="ON111" i="8"/>
  <c r="OL114" i="8"/>
  <c r="OL115" i="8"/>
  <c r="ON115" i="8"/>
  <c r="OP115" i="8"/>
  <c r="OL118" i="8"/>
  <c r="OM5" i="8"/>
  <c r="OO5" i="8"/>
  <c r="OM9" i="8"/>
  <c r="OO9" i="8"/>
  <c r="OM13" i="8"/>
  <c r="OO13" i="8"/>
  <c r="OM17" i="8"/>
  <c r="OO17" i="8"/>
  <c r="OO21" i="8"/>
  <c r="OO25" i="8"/>
  <c r="OO29" i="8"/>
  <c r="FM119" i="8"/>
  <c r="GL119" i="8"/>
  <c r="GT119" i="8"/>
  <c r="HB119" i="8"/>
  <c r="HJ119" i="8"/>
  <c r="HR119" i="8"/>
  <c r="IP119" i="8"/>
  <c r="JF119" i="8"/>
  <c r="JV119" i="8"/>
  <c r="KD119" i="8"/>
  <c r="KL119" i="8"/>
  <c r="PB12" i="8"/>
  <c r="PC48" i="8"/>
  <c r="PC52" i="8"/>
  <c r="PC56" i="8"/>
  <c r="PC64" i="8"/>
  <c r="PC68" i="8"/>
  <c r="PC76" i="8"/>
  <c r="PC80" i="8"/>
  <c r="PC13" i="8"/>
  <c r="PC16" i="8"/>
  <c r="PC17" i="8"/>
  <c r="PC20" i="8"/>
  <c r="PC21" i="8"/>
  <c r="PC24" i="8"/>
  <c r="PC25" i="8"/>
  <c r="PC28" i="8"/>
  <c r="BC119" i="8"/>
  <c r="PH119" i="7"/>
  <c r="PA119" i="7"/>
  <c r="OY119" i="7"/>
  <c r="M119" i="8"/>
  <c r="X119" i="8"/>
  <c r="AF119" i="8"/>
  <c r="AO119" i="8"/>
  <c r="AX119" i="8"/>
  <c r="BF119" i="8"/>
  <c r="BN119" i="8"/>
  <c r="BV119" i="8"/>
  <c r="CD119" i="8"/>
  <c r="CN119" i="8"/>
  <c r="OK4" i="8"/>
  <c r="CP119" i="8"/>
  <c r="T119" i="8"/>
  <c r="AB119" i="8"/>
  <c r="AK119" i="8"/>
  <c r="BR119" i="8"/>
  <c r="BZ119" i="8"/>
  <c r="CH119" i="8"/>
  <c r="CR119" i="8"/>
  <c r="V119" i="8"/>
  <c r="AM119" i="8"/>
  <c r="BD119" i="8"/>
  <c r="BL119" i="8"/>
  <c r="CB119" i="8"/>
  <c r="OM7" i="8"/>
  <c r="OK8" i="8"/>
  <c r="OM11" i="8"/>
  <c r="OK12" i="8"/>
  <c r="OM15" i="8"/>
  <c r="OK16" i="8"/>
  <c r="OK20" i="8"/>
  <c r="OK22" i="8"/>
  <c r="OM23" i="8"/>
  <c r="OO23" i="8"/>
  <c r="OK24" i="8"/>
  <c r="OK25" i="8"/>
  <c r="OK26" i="8"/>
  <c r="OM27" i="8"/>
  <c r="OO27" i="8"/>
  <c r="OK28" i="8"/>
  <c r="OK29" i="8"/>
  <c r="OK30" i="8"/>
  <c r="OK31" i="8"/>
  <c r="OM31" i="8"/>
  <c r="OO31" i="8"/>
  <c r="OK32" i="8"/>
  <c r="OK33" i="8"/>
  <c r="OK34" i="8"/>
  <c r="OK35" i="8"/>
  <c r="OM35" i="8"/>
  <c r="OO35" i="8"/>
  <c r="OK36" i="8"/>
  <c r="OK37" i="8"/>
  <c r="OK38" i="8"/>
  <c r="OK39" i="8"/>
  <c r="OM39" i="8"/>
  <c r="OO39" i="8"/>
  <c r="OK40" i="8"/>
  <c r="OK42" i="8"/>
  <c r="OK43" i="8"/>
  <c r="OM43" i="8"/>
  <c r="OO75" i="8"/>
  <c r="PF119" i="7"/>
  <c r="OL84" i="8"/>
  <c r="OL85" i="8"/>
  <c r="OL89" i="8"/>
  <c r="OL96" i="8"/>
  <c r="OL100" i="8"/>
  <c r="OL101" i="8"/>
  <c r="OL104" i="8"/>
  <c r="OL113" i="8"/>
  <c r="OO43" i="8"/>
  <c r="OK44" i="8"/>
  <c r="OK45" i="8"/>
  <c r="OK46" i="8"/>
  <c r="OK47" i="8"/>
  <c r="OM47" i="8"/>
  <c r="OO47" i="8"/>
  <c r="OK48" i="8"/>
  <c r="OK49" i="8"/>
  <c r="OK50" i="8"/>
  <c r="OK51" i="8"/>
  <c r="OM51" i="8"/>
  <c r="OK52" i="8"/>
  <c r="OK53" i="8"/>
  <c r="OK54" i="8"/>
  <c r="OK55" i="8"/>
  <c r="OM55" i="8"/>
  <c r="OO55" i="8"/>
  <c r="OK56" i="8"/>
  <c r="OK58" i="8"/>
  <c r="OK59" i="8"/>
  <c r="OM59" i="8"/>
  <c r="OK60" i="8"/>
  <c r="OK61" i="8"/>
  <c r="OK62" i="8"/>
  <c r="OK63" i="8"/>
  <c r="OM63" i="8"/>
  <c r="OO63" i="8"/>
  <c r="OK64" i="8"/>
  <c r="OK66" i="8"/>
  <c r="OK67" i="8"/>
  <c r="OM67" i="8"/>
  <c r="OK68" i="8"/>
  <c r="OK69" i="8"/>
  <c r="OK70" i="8"/>
  <c r="OK71" i="8"/>
  <c r="OM71" i="8"/>
  <c r="OO71" i="8"/>
  <c r="OK72" i="8"/>
  <c r="OK74" i="8"/>
  <c r="OK75" i="8"/>
  <c r="OM75" i="8"/>
  <c r="OK76" i="8"/>
  <c r="OK77" i="8"/>
  <c r="OK78" i="8"/>
  <c r="OM79" i="8"/>
  <c r="OO79" i="8"/>
  <c r="OK80" i="8"/>
  <c r="OK81" i="8"/>
  <c r="OK82" i="8"/>
  <c r="OK83" i="8"/>
  <c r="OM83" i="8"/>
  <c r="OO83" i="8"/>
  <c r="OK84" i="8"/>
  <c r="OK85" i="8"/>
  <c r="OK86" i="8"/>
  <c r="OK87" i="8"/>
  <c r="OM87" i="8"/>
  <c r="OO87" i="8"/>
  <c r="OK88" i="8"/>
  <c r="OK89" i="8"/>
  <c r="OK90" i="8"/>
  <c r="OK91" i="8"/>
  <c r="OM91" i="8"/>
  <c r="OO91" i="8"/>
  <c r="OK92" i="8"/>
  <c r="OK93" i="8"/>
  <c r="OK94" i="8"/>
  <c r="OK95" i="8"/>
  <c r="OM95" i="8"/>
  <c r="OO95" i="8"/>
  <c r="OK96" i="8"/>
  <c r="OK97" i="8"/>
  <c r="OK98" i="8"/>
  <c r="OK100" i="8"/>
  <c r="OK101" i="8"/>
  <c r="OK102" i="8"/>
  <c r="OK103" i="8"/>
  <c r="OM103" i="8"/>
  <c r="OO103" i="8"/>
  <c r="OK104" i="8"/>
  <c r="OK105" i="8"/>
  <c r="OK106" i="8"/>
  <c r="OK107" i="8"/>
  <c r="OM107" i="8"/>
  <c r="OO107" i="8"/>
  <c r="OK108" i="8"/>
  <c r="OK109" i="8"/>
  <c r="OK110" i="8"/>
  <c r="OK111" i="8"/>
  <c r="OM111" i="8"/>
  <c r="OO111" i="8"/>
  <c r="OK112" i="8"/>
  <c r="OK113" i="8"/>
  <c r="OK114" i="8"/>
  <c r="OK115" i="8"/>
  <c r="OM115" i="8"/>
  <c r="OO115" i="8"/>
  <c r="OK116" i="8"/>
  <c r="OK117" i="8"/>
  <c r="OK118" i="8"/>
  <c r="DD119" i="8"/>
  <c r="EB119" i="8"/>
  <c r="DZ119" i="8"/>
  <c r="DX119" i="8"/>
  <c r="EM119" i="8"/>
  <c r="EO119" i="8"/>
  <c r="EQ119" i="8"/>
  <c r="ET119" i="8"/>
  <c r="FB119" i="8"/>
  <c r="FR119" i="8"/>
  <c r="FZ119" i="8"/>
  <c r="GQ119" i="8"/>
  <c r="GY119" i="8"/>
  <c r="HG119" i="8"/>
  <c r="HO119" i="8"/>
  <c r="HW119" i="8"/>
  <c r="IE119" i="8"/>
  <c r="IM119" i="8"/>
  <c r="IU119" i="8"/>
  <c r="JC119" i="8"/>
  <c r="JK119" i="8"/>
  <c r="JS119" i="8"/>
  <c r="KA119" i="8"/>
  <c r="KI119" i="8"/>
  <c r="KQ119" i="8"/>
  <c r="EZ119" i="8"/>
  <c r="FH119" i="8"/>
  <c r="PC4" i="8"/>
  <c r="FX119" i="8"/>
  <c r="GG119" i="8"/>
  <c r="GO119" i="8"/>
  <c r="HE119" i="8"/>
  <c r="HM119" i="8"/>
  <c r="HU119" i="8"/>
  <c r="IK119" i="8"/>
  <c r="IS119" i="8"/>
  <c r="JA119" i="8"/>
  <c r="JI119" i="8"/>
  <c r="JQ119" i="8"/>
  <c r="JY119" i="8"/>
  <c r="KG119" i="8"/>
  <c r="KO119" i="8"/>
  <c r="FV119" i="8"/>
  <c r="GD119" i="8"/>
  <c r="GU119" i="8"/>
  <c r="HC119" i="8"/>
  <c r="HK119" i="8"/>
  <c r="HS119" i="8"/>
  <c r="II119" i="8"/>
  <c r="IQ119" i="8"/>
  <c r="IY119" i="8"/>
  <c r="JG119" i="8"/>
  <c r="JO119" i="8"/>
  <c r="JW119" i="8"/>
  <c r="KE119" i="8"/>
  <c r="KM119" i="8"/>
  <c r="FN119" i="8"/>
  <c r="Y119" i="8"/>
  <c r="AG119" i="8"/>
  <c r="AP119" i="8"/>
  <c r="AY119" i="8"/>
  <c r="BG119" i="8"/>
  <c r="BO119" i="8"/>
  <c r="CE119" i="8"/>
  <c r="CO119" i="8"/>
  <c r="OL4" i="8"/>
  <c r="ON4" i="8"/>
  <c r="OP4" i="8"/>
  <c r="CQ119" i="8"/>
  <c r="U119" i="8"/>
  <c r="AC119" i="8"/>
  <c r="AL119" i="8"/>
  <c r="BK119" i="8"/>
  <c r="BS119" i="8"/>
  <c r="CA119" i="8"/>
  <c r="CI119" i="8"/>
  <c r="CS119" i="8"/>
  <c r="W119" i="8"/>
  <c r="AN119" i="8"/>
  <c r="AW119" i="8"/>
  <c r="BE119" i="8"/>
  <c r="BM119" i="8"/>
  <c r="BU119" i="8"/>
  <c r="CC119" i="8"/>
  <c r="CU119" i="8"/>
  <c r="OL8" i="8"/>
  <c r="ON8" i="8"/>
  <c r="OP8" i="8"/>
  <c r="OL12" i="8"/>
  <c r="ON12" i="8"/>
  <c r="OP12" i="8"/>
  <c r="OL16" i="8"/>
  <c r="ON16" i="8"/>
  <c r="OP16" i="8"/>
  <c r="OL20" i="8"/>
  <c r="ON20" i="8"/>
  <c r="OP20" i="8"/>
  <c r="OL24" i="8"/>
  <c r="ON24" i="8"/>
  <c r="OP24" i="8"/>
  <c r="OL28" i="8"/>
  <c r="ON28" i="8"/>
  <c r="OP28" i="8"/>
  <c r="OL32" i="8"/>
  <c r="ON32" i="8"/>
  <c r="OP32" i="8"/>
  <c r="OL36" i="8"/>
  <c r="ON36" i="8"/>
  <c r="OP36" i="8"/>
  <c r="OL40" i="8"/>
  <c r="ON40" i="8"/>
  <c r="OP40" i="8"/>
  <c r="OL44" i="8"/>
  <c r="ON44" i="8"/>
  <c r="OP44" i="8"/>
  <c r="OL48" i="8"/>
  <c r="ON48" i="8"/>
  <c r="OP48" i="8"/>
  <c r="OL52" i="8"/>
  <c r="ON52" i="8"/>
  <c r="OP52" i="8"/>
  <c r="OL56" i="8"/>
  <c r="ON56" i="8"/>
  <c r="OP56" i="8"/>
  <c r="OL60" i="8"/>
  <c r="ON60" i="8"/>
  <c r="OP60" i="8"/>
  <c r="OL64" i="8"/>
  <c r="ON64" i="8"/>
  <c r="OP64" i="8"/>
  <c r="OL68" i="8"/>
  <c r="ON68" i="8"/>
  <c r="OP68" i="8"/>
  <c r="OL72" i="8"/>
  <c r="ON72" i="8"/>
  <c r="OP72" i="8"/>
  <c r="OL76" i="8"/>
  <c r="ON76" i="8"/>
  <c r="OP76" i="8"/>
  <c r="OM6" i="8"/>
  <c r="OM10" i="8"/>
  <c r="OM14" i="8"/>
  <c r="OM18" i="8"/>
  <c r="OM22" i="8"/>
  <c r="OM26" i="8"/>
  <c r="OM30" i="8"/>
  <c r="AT119" i="8"/>
  <c r="PC88" i="8"/>
  <c r="PC100" i="8"/>
  <c r="PC104" i="8"/>
  <c r="PC108" i="8"/>
  <c r="NK119" i="8"/>
  <c r="PC29" i="8"/>
  <c r="PC32" i="8"/>
  <c r="PC33" i="8"/>
  <c r="PC36" i="8"/>
  <c r="PC40" i="8"/>
  <c r="PC44" i="8"/>
  <c r="PC72" i="8"/>
  <c r="PC84" i="8"/>
  <c r="PC92" i="8"/>
  <c r="PC96" i="8"/>
  <c r="PC112" i="8"/>
  <c r="PC116" i="8"/>
  <c r="PC5" i="8"/>
  <c r="FP119" i="8"/>
  <c r="FO119" i="8"/>
  <c r="IA119" i="8"/>
  <c r="FF119" i="8"/>
  <c r="GM119" i="8"/>
  <c r="BJ119" i="8"/>
  <c r="OM3" i="8"/>
  <c r="EX119" i="8"/>
  <c r="AU119" i="8"/>
  <c r="R119" i="8"/>
  <c r="Z119" i="8"/>
  <c r="AI119" i="8"/>
  <c r="AQ119" i="8"/>
  <c r="BH119" i="8"/>
  <c r="BP119" i="8"/>
  <c r="BX119" i="8"/>
  <c r="CF119" i="8"/>
  <c r="OK7" i="8"/>
  <c r="OO7" i="8"/>
  <c r="OK11" i="8"/>
  <c r="OO11" i="8"/>
  <c r="OK15" i="8"/>
  <c r="OO15" i="8"/>
  <c r="OK23" i="8"/>
  <c r="OK27" i="8"/>
  <c r="EA119" i="8"/>
  <c r="N119" i="8"/>
  <c r="O119" i="8"/>
  <c r="H119" i="8"/>
  <c r="I119" i="8"/>
  <c r="J119" i="8"/>
  <c r="L119" i="8"/>
  <c r="S119" i="8"/>
  <c r="AA119" i="8"/>
  <c r="AJ119" i="8"/>
  <c r="AR119" i="8"/>
  <c r="BA119" i="8"/>
  <c r="BI119" i="8"/>
  <c r="BQ119" i="8"/>
  <c r="BY119" i="8"/>
  <c r="CG119" i="8"/>
  <c r="OL7" i="8"/>
  <c r="ON7" i="8"/>
  <c r="OP7" i="8"/>
  <c r="OL11" i="8"/>
  <c r="ON11" i="8"/>
  <c r="OP11" i="8"/>
  <c r="OL15" i="8"/>
  <c r="ON15" i="8"/>
  <c r="OP15" i="8"/>
  <c r="OL23" i="8"/>
  <c r="ON23" i="8"/>
  <c r="OP23" i="8"/>
  <c r="OL27" i="8"/>
  <c r="ON27" i="8"/>
  <c r="OP27" i="8"/>
  <c r="OL31" i="8"/>
  <c r="ON31" i="8"/>
  <c r="OP31" i="8"/>
  <c r="OL35" i="8"/>
  <c r="ON35" i="8"/>
  <c r="OP35" i="8"/>
  <c r="OL39" i="8"/>
  <c r="ON39" i="8"/>
  <c r="OP39" i="8"/>
  <c r="OL43" i="8"/>
  <c r="ON43" i="8"/>
  <c r="OP43" i="8"/>
  <c r="OL47" i="8"/>
  <c r="ON47" i="8"/>
  <c r="OP47" i="8"/>
  <c r="OL51" i="8"/>
  <c r="ON51" i="8"/>
  <c r="OP51" i="8"/>
  <c r="OL55" i="8"/>
  <c r="ON55" i="8"/>
  <c r="OP55" i="8"/>
  <c r="OL59" i="8"/>
  <c r="ON59" i="8"/>
  <c r="OP59" i="8"/>
  <c r="OL63" i="8"/>
  <c r="ON63" i="8"/>
  <c r="OP63" i="8"/>
  <c r="OL67" i="8"/>
  <c r="ON67" i="8"/>
  <c r="OP67" i="8"/>
  <c r="OL71" i="8"/>
  <c r="ON71" i="8"/>
  <c r="OP71" i="8"/>
  <c r="OL75" i="8"/>
  <c r="ON75" i="8"/>
  <c r="OP75" i="8"/>
  <c r="DE119" i="8"/>
  <c r="DY119" i="8"/>
  <c r="OK6" i="8"/>
  <c r="OK10" i="8"/>
  <c r="OK14" i="8"/>
  <c r="OK18" i="8"/>
  <c r="EV119" i="8"/>
  <c r="FD119" i="8"/>
  <c r="FL119" i="8"/>
  <c r="FT119" i="8"/>
  <c r="GB119" i="8"/>
  <c r="GK119" i="8"/>
  <c r="GS119" i="8"/>
  <c r="HA119" i="8"/>
  <c r="HI119" i="8"/>
  <c r="HQ119" i="8"/>
  <c r="HY119" i="8"/>
  <c r="IG119" i="8"/>
  <c r="IO119" i="8"/>
  <c r="IW119" i="8"/>
  <c r="JE119" i="8"/>
  <c r="JM119" i="8"/>
  <c r="JU119" i="8"/>
  <c r="KC119" i="8"/>
  <c r="KK119" i="8"/>
  <c r="OL6" i="8"/>
  <c r="ON6" i="8"/>
  <c r="OP6" i="8"/>
  <c r="OL10" i="8"/>
  <c r="ON10" i="8"/>
  <c r="OP10" i="8"/>
  <c r="OL14" i="8"/>
  <c r="ON14" i="8"/>
  <c r="OP14" i="8"/>
  <c r="OL18" i="8"/>
  <c r="ON18" i="8"/>
  <c r="OP18" i="8"/>
  <c r="OL22" i="8"/>
  <c r="ON22" i="8"/>
  <c r="OP22" i="8"/>
  <c r="OL26" i="8"/>
  <c r="ON26" i="8"/>
  <c r="OP26" i="8"/>
  <c r="OL30" i="8"/>
  <c r="ON30" i="8"/>
  <c r="OP30" i="8"/>
  <c r="OL34" i="8"/>
  <c r="ON34" i="8"/>
  <c r="OP34" i="8"/>
  <c r="OL38" i="8"/>
  <c r="ON38" i="8"/>
  <c r="OP38" i="8"/>
  <c r="OL42" i="8"/>
  <c r="ON42" i="8"/>
  <c r="OP42" i="8"/>
  <c r="OL46" i="8"/>
  <c r="ON46" i="8"/>
  <c r="OP46" i="8"/>
  <c r="OL50" i="8"/>
  <c r="ON50" i="8"/>
  <c r="OP50" i="8"/>
  <c r="OL54" i="8"/>
  <c r="ON54" i="8"/>
  <c r="OP54" i="8"/>
  <c r="OL58" i="8"/>
  <c r="ON58" i="8"/>
  <c r="OP58" i="8"/>
  <c r="OL62" i="8"/>
  <c r="ON62" i="8"/>
  <c r="OP62" i="8"/>
  <c r="OL66" i="8"/>
  <c r="ON66" i="8"/>
  <c r="OP66" i="8"/>
  <c r="OL70" i="8"/>
  <c r="ON70" i="8"/>
  <c r="OP70" i="8"/>
  <c r="OL74" i="8"/>
  <c r="ON74" i="8"/>
  <c r="OP74" i="8"/>
  <c r="EY119" i="8"/>
  <c r="FG119" i="8"/>
  <c r="FH120" i="8" s="1"/>
  <c r="FW119" i="8"/>
  <c r="GF119" i="8"/>
  <c r="GN119" i="8"/>
  <c r="GV119" i="8"/>
  <c r="HD119" i="8"/>
  <c r="HL119" i="8"/>
  <c r="HT119" i="8"/>
  <c r="IB119" i="8"/>
  <c r="IJ119" i="8"/>
  <c r="IR119" i="8"/>
  <c r="IZ119" i="8"/>
  <c r="JH119" i="8"/>
  <c r="JP119" i="8"/>
  <c r="JX119" i="8"/>
  <c r="KF119" i="8"/>
  <c r="KN119" i="8"/>
  <c r="CL119" i="8"/>
  <c r="CT119" i="8"/>
  <c r="OK5" i="8"/>
  <c r="OK9" i="8"/>
  <c r="OK13" i="8"/>
  <c r="OK17" i="8"/>
  <c r="OK21" i="8"/>
  <c r="OL5" i="8"/>
  <c r="OL9" i="8"/>
  <c r="OL13" i="8"/>
  <c r="OL17" i="8"/>
  <c r="OL21" i="8"/>
  <c r="OL25" i="8"/>
  <c r="OL29" i="8"/>
  <c r="OL33" i="8"/>
  <c r="OL37" i="8"/>
  <c r="OL41" i="8"/>
  <c r="OL45" i="8"/>
  <c r="OL49" i="8"/>
  <c r="OL53" i="8"/>
  <c r="OL57" i="8"/>
  <c r="OL61" i="8"/>
  <c r="OL65" i="8"/>
  <c r="OL69" i="8"/>
  <c r="OL73" i="8"/>
  <c r="ES119" i="8"/>
  <c r="FA119" i="8"/>
  <c r="FQ119" i="8"/>
  <c r="FY119" i="8"/>
  <c r="PI3" i="8"/>
  <c r="GX119" i="8"/>
  <c r="HF119" i="8"/>
  <c r="HN119" i="8"/>
  <c r="HV119" i="8"/>
  <c r="ID119" i="8"/>
  <c r="IL119" i="8"/>
  <c r="IT119" i="8"/>
  <c r="JB119" i="8"/>
  <c r="JJ119" i="8"/>
  <c r="JR119" i="8"/>
  <c r="JZ119" i="8"/>
  <c r="KH119" i="8"/>
  <c r="KI120" i="8" s="1"/>
  <c r="KP119" i="8"/>
  <c r="PI4" i="8"/>
  <c r="EU119" i="8"/>
  <c r="FC119" i="8"/>
  <c r="FK119" i="8"/>
  <c r="FS119" i="8"/>
  <c r="GA119" i="8"/>
  <c r="GJ119" i="8"/>
  <c r="GR119" i="8"/>
  <c r="GZ119" i="8"/>
  <c r="HH119" i="8"/>
  <c r="HP119" i="8"/>
  <c r="IF119" i="8"/>
  <c r="IN119" i="8"/>
  <c r="IV119" i="8"/>
  <c r="JD119" i="8"/>
  <c r="JL119" i="8"/>
  <c r="JT119" i="8"/>
  <c r="KB119" i="8"/>
  <c r="KJ119" i="8"/>
  <c r="PI7" i="8"/>
  <c r="PI8" i="8"/>
  <c r="PI9" i="8"/>
  <c r="PI12" i="8"/>
  <c r="GW119" i="8"/>
  <c r="IC119" i="8"/>
  <c r="FI119" i="8"/>
  <c r="GH119" i="8"/>
  <c r="GP119" i="8"/>
  <c r="FJ119" i="8"/>
  <c r="GI119" i="8"/>
  <c r="HX119" i="8"/>
  <c r="OL3" i="8"/>
  <c r="ON3" i="8"/>
  <c r="OO3" i="8"/>
  <c r="OP3" i="8"/>
  <c r="AZ119" i="8"/>
  <c r="G119" i="8"/>
  <c r="KE120" i="8" l="1"/>
  <c r="IC120" i="8"/>
  <c r="PQ119" i="8"/>
  <c r="I121" i="8"/>
  <c r="PB119" i="8"/>
  <c r="PC119" i="8"/>
  <c r="OY119" i="8"/>
  <c r="OP119" i="8"/>
  <c r="OO119" i="8"/>
  <c r="ON119" i="8"/>
  <c r="OM119" i="8"/>
  <c r="PA119" i="8"/>
  <c r="OL119" i="8"/>
  <c r="PI119" i="8"/>
  <c r="EC119" i="8"/>
  <c r="PJ75" i="8" l="1"/>
  <c r="PJ74" i="8"/>
  <c r="PJ73" i="8"/>
  <c r="PJ72" i="8"/>
  <c r="PJ71" i="8"/>
  <c r="PK70" i="8"/>
  <c r="PK69" i="8"/>
  <c r="PJ68" i="8"/>
  <c r="PJ67" i="8"/>
  <c r="PJ66" i="8"/>
  <c r="PJ65" i="8"/>
  <c r="PJ64" i="8"/>
  <c r="PJ63" i="8"/>
  <c r="PK62" i="8"/>
  <c r="PJ61" i="8"/>
  <c r="PJ60" i="8"/>
  <c r="PJ59" i="8"/>
  <c r="PJ58" i="8"/>
  <c r="PJ57" i="8"/>
  <c r="PJ56" i="8"/>
  <c r="PJ55" i="8"/>
  <c r="PK54" i="8"/>
  <c r="PK53" i="8"/>
  <c r="PJ52" i="8"/>
  <c r="PJ51" i="8"/>
  <c r="PJ50" i="8"/>
  <c r="PJ49" i="8"/>
  <c r="PJ48" i="8"/>
  <c r="PK47" i="8"/>
  <c r="PJ46" i="8"/>
  <c r="PK45" i="8"/>
  <c r="PJ44" i="8"/>
  <c r="PJ43" i="8"/>
  <c r="PJ42" i="8"/>
  <c r="PJ41" i="8"/>
  <c r="PJ40" i="8"/>
  <c r="PJ39" i="8"/>
  <c r="PJ38" i="8"/>
  <c r="PJ37" i="8"/>
  <c r="PJ36" i="8"/>
  <c r="PJ35" i="8"/>
  <c r="PJ34" i="8"/>
  <c r="PK33" i="8"/>
  <c r="PK32" i="8"/>
  <c r="PJ31" i="8"/>
  <c r="PJ30" i="8"/>
  <c r="PJ29" i="8"/>
  <c r="PJ28" i="8"/>
  <c r="PJ27" i="8"/>
  <c r="PJ26" i="8"/>
  <c r="PK25" i="8"/>
  <c r="PJ23" i="8"/>
  <c r="PJ22" i="8"/>
  <c r="PJ20" i="8"/>
  <c r="PJ19" i="8"/>
  <c r="PJ18" i="8"/>
  <c r="PJ17" i="8"/>
  <c r="PJ16" i="8"/>
  <c r="PJ15" i="8"/>
  <c r="PJ14" i="8"/>
  <c r="PJ13" i="8"/>
  <c r="PK12" i="8"/>
  <c r="PJ11" i="8"/>
  <c r="PJ10" i="8"/>
  <c r="PJ9" i="8"/>
  <c r="PJ8" i="8"/>
  <c r="PJ7" i="8"/>
  <c r="PJ5" i="8"/>
  <c r="PJ4" i="8"/>
  <c r="OX118" i="7"/>
  <c r="OX118" i="8" s="1"/>
  <c r="OV118" i="7"/>
  <c r="OV118" i="8" s="1"/>
  <c r="OT118" i="7"/>
  <c r="OT118" i="8" s="1"/>
  <c r="OS118" i="7"/>
  <c r="OS118" i="8" s="1"/>
  <c r="OR118" i="7"/>
  <c r="OQ118" i="7"/>
  <c r="OP118" i="7"/>
  <c r="OO118" i="7"/>
  <c r="ON118" i="7"/>
  <c r="OM118" i="7"/>
  <c r="OL118" i="7"/>
  <c r="OK118" i="7"/>
  <c r="OX117" i="7"/>
  <c r="OX117" i="8" s="1"/>
  <c r="OV117" i="7"/>
  <c r="OV117" i="8" s="1"/>
  <c r="OU117" i="7"/>
  <c r="OU117" i="8" s="1"/>
  <c r="OS117" i="7"/>
  <c r="OS117" i="8" s="1"/>
  <c r="OR117" i="7"/>
  <c r="OQ117" i="7"/>
  <c r="OP117" i="7"/>
  <c r="OO117" i="7"/>
  <c r="ON117" i="7"/>
  <c r="OM117" i="7"/>
  <c r="OL117" i="7"/>
  <c r="OK117" i="7"/>
  <c r="OX116" i="7"/>
  <c r="OX116" i="8" s="1"/>
  <c r="OV116" i="7"/>
  <c r="OV116" i="8" s="1"/>
  <c r="OU116" i="7"/>
  <c r="OU116" i="8" s="1"/>
  <c r="OS116" i="7"/>
  <c r="OS116" i="8" s="1"/>
  <c r="OR116" i="7"/>
  <c r="OQ116" i="7"/>
  <c r="OP116" i="7"/>
  <c r="OO116" i="7"/>
  <c r="ON116" i="7"/>
  <c r="OM116" i="7"/>
  <c r="OL116" i="7"/>
  <c r="OK116" i="7"/>
  <c r="OX115" i="7"/>
  <c r="OX115" i="8" s="1"/>
  <c r="OV115" i="7"/>
  <c r="OV115" i="8" s="1"/>
  <c r="OU115" i="7"/>
  <c r="OU115" i="8" s="1"/>
  <c r="OS115" i="7"/>
  <c r="OS115" i="8" s="1"/>
  <c r="OR115" i="7"/>
  <c r="OQ115" i="7"/>
  <c r="OP115" i="7"/>
  <c r="OO115" i="7"/>
  <c r="ON115" i="7"/>
  <c r="OM115" i="7"/>
  <c r="OL115" i="7"/>
  <c r="OK115" i="7"/>
  <c r="OX114" i="7"/>
  <c r="OX114" i="8" s="1"/>
  <c r="OV114" i="7"/>
  <c r="OV114" i="8" s="1"/>
  <c r="OU114" i="7"/>
  <c r="OU114" i="8" s="1"/>
  <c r="OS114" i="7"/>
  <c r="OS114" i="8" s="1"/>
  <c r="OR114" i="7"/>
  <c r="OQ114" i="7"/>
  <c r="OP114" i="7"/>
  <c r="OO114" i="7"/>
  <c r="ON114" i="7"/>
  <c r="OM114" i="7"/>
  <c r="OL114" i="7"/>
  <c r="OK114" i="7"/>
  <c r="OX113" i="7"/>
  <c r="OX113" i="8" s="1"/>
  <c r="OV113" i="7"/>
  <c r="OV113" i="8" s="1"/>
  <c r="OU113" i="7"/>
  <c r="OU113" i="8" s="1"/>
  <c r="OS113" i="7"/>
  <c r="OS113" i="8" s="1"/>
  <c r="OR113" i="7"/>
  <c r="OQ113" i="7"/>
  <c r="OP113" i="7"/>
  <c r="OO113" i="7"/>
  <c r="ON113" i="7"/>
  <c r="OM113" i="7"/>
  <c r="OL113" i="7"/>
  <c r="OK113" i="7"/>
  <c r="OX112" i="7"/>
  <c r="OX112" i="8" s="1"/>
  <c r="OV112" i="7"/>
  <c r="OV112" i="8" s="1"/>
  <c r="OU112" i="7"/>
  <c r="OU112" i="8" s="1"/>
  <c r="OS112" i="7"/>
  <c r="OS112" i="8" s="1"/>
  <c r="OR112" i="7"/>
  <c r="OQ112" i="7"/>
  <c r="OP112" i="7"/>
  <c r="OO112" i="7"/>
  <c r="ON112" i="7"/>
  <c r="OM112" i="7"/>
  <c r="OL112" i="7"/>
  <c r="OK112" i="7"/>
  <c r="OX111" i="7"/>
  <c r="OX111" i="8" s="1"/>
  <c r="OV111" i="7"/>
  <c r="OV111" i="8" s="1"/>
  <c r="OU111" i="7"/>
  <c r="OU111" i="8" s="1"/>
  <c r="OS111" i="7"/>
  <c r="OS111" i="8" s="1"/>
  <c r="OR111" i="7"/>
  <c r="OQ111" i="7"/>
  <c r="OP111" i="7"/>
  <c r="OO111" i="7"/>
  <c r="ON111" i="7"/>
  <c r="OM111" i="7"/>
  <c r="OL111" i="7"/>
  <c r="OK111" i="7"/>
  <c r="OX110" i="7"/>
  <c r="OX110" i="8" s="1"/>
  <c r="OV110" i="7"/>
  <c r="OV110" i="8" s="1"/>
  <c r="OU110" i="7"/>
  <c r="OU110" i="8" s="1"/>
  <c r="OS110" i="7"/>
  <c r="OS110" i="8" s="1"/>
  <c r="OR110" i="7"/>
  <c r="OQ110" i="7"/>
  <c r="OP110" i="7"/>
  <c r="OO110" i="7"/>
  <c r="ON110" i="7"/>
  <c r="OM110" i="7"/>
  <c r="OL110" i="7"/>
  <c r="OK110" i="7"/>
  <c r="OX109" i="7"/>
  <c r="OX109" i="8" s="1"/>
  <c r="OV109" i="7"/>
  <c r="OV109" i="8" s="1"/>
  <c r="OU109" i="7"/>
  <c r="OU109" i="8" s="1"/>
  <c r="OS109" i="7"/>
  <c r="OS109" i="8" s="1"/>
  <c r="OR109" i="7"/>
  <c r="OQ109" i="7"/>
  <c r="OP109" i="7"/>
  <c r="OO109" i="7"/>
  <c r="ON109" i="7"/>
  <c r="OM109" i="7"/>
  <c r="OL109" i="7"/>
  <c r="OK109" i="7"/>
  <c r="OX108" i="7"/>
  <c r="OX108" i="8" s="1"/>
  <c r="OV108" i="7"/>
  <c r="OV108" i="8" s="1"/>
  <c r="OU108" i="7"/>
  <c r="OU108" i="8" s="1"/>
  <c r="OS108" i="7"/>
  <c r="OS108" i="8" s="1"/>
  <c r="OR108" i="7"/>
  <c r="OQ108" i="7"/>
  <c r="OP108" i="7"/>
  <c r="OO108" i="7"/>
  <c r="ON108" i="7"/>
  <c r="OM108" i="7"/>
  <c r="OL108" i="7"/>
  <c r="OK108" i="7"/>
  <c r="OX107" i="7"/>
  <c r="OX107" i="8" s="1"/>
  <c r="OV107" i="7"/>
  <c r="OV107" i="8" s="1"/>
  <c r="OU107" i="7"/>
  <c r="OU107" i="8" s="1"/>
  <c r="OS107" i="7"/>
  <c r="OS107" i="8" s="1"/>
  <c r="OR107" i="7"/>
  <c r="OQ107" i="7"/>
  <c r="OP107" i="7"/>
  <c r="OO107" i="7"/>
  <c r="ON107" i="7"/>
  <c r="OM107" i="7"/>
  <c r="OL107" i="7"/>
  <c r="OK107" i="7"/>
  <c r="OW106" i="7"/>
  <c r="OW106" i="8" s="1"/>
  <c r="OV106" i="7"/>
  <c r="OV106" i="8" s="1"/>
  <c r="OU106" i="7"/>
  <c r="OU106" i="8" s="1"/>
  <c r="OS106" i="7"/>
  <c r="OS106" i="8" s="1"/>
  <c r="OR106" i="7"/>
  <c r="OQ106" i="7"/>
  <c r="OP106" i="7"/>
  <c r="OO106" i="7"/>
  <c r="ON106" i="7"/>
  <c r="OM106" i="7"/>
  <c r="OL106" i="7"/>
  <c r="OK106" i="7"/>
  <c r="OX105" i="7"/>
  <c r="OX105" i="8" s="1"/>
  <c r="OV105" i="7"/>
  <c r="OV105" i="8" s="1"/>
  <c r="OU105" i="7"/>
  <c r="OU105" i="8" s="1"/>
  <c r="OS105" i="7"/>
  <c r="OS105" i="8" s="1"/>
  <c r="OR105" i="7"/>
  <c r="OQ105" i="7"/>
  <c r="OP105" i="7"/>
  <c r="OO105" i="7"/>
  <c r="ON105" i="7"/>
  <c r="OM105" i="7"/>
  <c r="OL105" i="7"/>
  <c r="OK105" i="7"/>
  <c r="OX104" i="7"/>
  <c r="OX104" i="8" s="1"/>
  <c r="OV104" i="7"/>
  <c r="OV104" i="8" s="1"/>
  <c r="OT104" i="7"/>
  <c r="OT104" i="8" s="1"/>
  <c r="OS104" i="7"/>
  <c r="OS104" i="8" s="1"/>
  <c r="OR104" i="7"/>
  <c r="OQ104" i="7"/>
  <c r="OP104" i="7"/>
  <c r="OO104" i="7"/>
  <c r="ON104" i="7"/>
  <c r="OM104" i="7"/>
  <c r="OL104" i="7"/>
  <c r="OK104" i="7"/>
  <c r="OX103" i="7"/>
  <c r="OX103" i="8" s="1"/>
  <c r="OV103" i="7"/>
  <c r="OV103" i="8" s="1"/>
  <c r="OU103" i="7"/>
  <c r="OU103" i="8" s="1"/>
  <c r="OS103" i="7"/>
  <c r="OS103" i="8" s="1"/>
  <c r="OR103" i="7"/>
  <c r="OQ103" i="7"/>
  <c r="OP103" i="7"/>
  <c r="OO103" i="7"/>
  <c r="ON103" i="7"/>
  <c r="OM103" i="7"/>
  <c r="OL103" i="7"/>
  <c r="OK103" i="7"/>
  <c r="OX102" i="7"/>
  <c r="OX102" i="8" s="1"/>
  <c r="OV102" i="7"/>
  <c r="OV102" i="8" s="1"/>
  <c r="OU102" i="7"/>
  <c r="OU102" i="8" s="1"/>
  <c r="OS102" i="7"/>
  <c r="OS102" i="8" s="1"/>
  <c r="OR102" i="7"/>
  <c r="OQ102" i="7"/>
  <c r="OP102" i="7"/>
  <c r="OO102" i="7"/>
  <c r="ON102" i="7"/>
  <c r="OM102" i="7"/>
  <c r="OL102" i="7"/>
  <c r="OK102" i="7"/>
  <c r="OX101" i="7"/>
  <c r="OX101" i="8" s="1"/>
  <c r="OV101" i="7"/>
  <c r="OV101" i="8" s="1"/>
  <c r="OU101" i="7"/>
  <c r="OU101" i="8" s="1"/>
  <c r="OS101" i="7"/>
  <c r="OS101" i="8" s="1"/>
  <c r="OR101" i="7"/>
  <c r="OQ101" i="7"/>
  <c r="OP101" i="7"/>
  <c r="OO101" i="7"/>
  <c r="ON101" i="7"/>
  <c r="OM101" i="7"/>
  <c r="OL101" i="7"/>
  <c r="OK101" i="7"/>
  <c r="OX100" i="7"/>
  <c r="OX100" i="8" s="1"/>
  <c r="OV100" i="7"/>
  <c r="OV100" i="8" s="1"/>
  <c r="OU100" i="7"/>
  <c r="OU100" i="8" s="1"/>
  <c r="OS100" i="7"/>
  <c r="OS100" i="8" s="1"/>
  <c r="OR100" i="7"/>
  <c r="OQ100" i="7"/>
  <c r="OP100" i="7"/>
  <c r="OO100" i="7"/>
  <c r="ON100" i="7"/>
  <c r="OM100" i="7"/>
  <c r="OL100" i="7"/>
  <c r="OK100" i="7"/>
  <c r="OW99" i="7"/>
  <c r="OW99" i="8" s="1"/>
  <c r="OV99" i="7"/>
  <c r="OV99" i="8" s="1"/>
  <c r="OU99" i="7"/>
  <c r="OU99" i="8" s="1"/>
  <c r="OS99" i="7"/>
  <c r="OS99" i="8" s="1"/>
  <c r="OR99" i="7"/>
  <c r="OQ99" i="7"/>
  <c r="OP99" i="7"/>
  <c r="OO99" i="7"/>
  <c r="ON99" i="7"/>
  <c r="OM99" i="7"/>
  <c r="OL99" i="7"/>
  <c r="OK99" i="7"/>
  <c r="OX98" i="7"/>
  <c r="OX98" i="8" s="1"/>
  <c r="OV98" i="7"/>
  <c r="OV98" i="8" s="1"/>
  <c r="OU98" i="7"/>
  <c r="OU98" i="8" s="1"/>
  <c r="OS98" i="7"/>
  <c r="OS98" i="8" s="1"/>
  <c r="OR98" i="7"/>
  <c r="OQ98" i="7"/>
  <c r="OP98" i="7"/>
  <c r="OO98" i="7"/>
  <c r="ON98" i="7"/>
  <c r="OM98" i="7"/>
  <c r="OL98" i="7"/>
  <c r="OK98" i="7"/>
  <c r="OX97" i="7"/>
  <c r="OX97" i="8" s="1"/>
  <c r="OV97" i="7"/>
  <c r="OV97" i="8" s="1"/>
  <c r="OU97" i="7"/>
  <c r="OU97" i="8" s="1"/>
  <c r="OS97" i="7"/>
  <c r="OS97" i="8" s="1"/>
  <c r="OR97" i="7"/>
  <c r="OQ97" i="7"/>
  <c r="OP97" i="7"/>
  <c r="OO97" i="7"/>
  <c r="ON97" i="7"/>
  <c r="OM97" i="7"/>
  <c r="OL97" i="7"/>
  <c r="OK97" i="7"/>
  <c r="OX96" i="7"/>
  <c r="OX96" i="8" s="1"/>
  <c r="OV96" i="7"/>
  <c r="OV96" i="8" s="1"/>
  <c r="OU96" i="7"/>
  <c r="OU96" i="8" s="1"/>
  <c r="OS96" i="7"/>
  <c r="OS96" i="8" s="1"/>
  <c r="OR96" i="7"/>
  <c r="OQ96" i="7"/>
  <c r="OP96" i="7"/>
  <c r="OO96" i="7"/>
  <c r="ON96" i="7"/>
  <c r="OM96" i="7"/>
  <c r="OL96" i="7"/>
  <c r="OK96" i="7"/>
  <c r="OX95" i="7"/>
  <c r="OX95" i="8" s="1"/>
  <c r="OV95" i="7"/>
  <c r="OV95" i="8" s="1"/>
  <c r="OU95" i="7"/>
  <c r="OU95" i="8" s="1"/>
  <c r="OS95" i="7"/>
  <c r="OS95" i="8" s="1"/>
  <c r="OR95" i="7"/>
  <c r="OQ95" i="7"/>
  <c r="OP95" i="7"/>
  <c r="OO95" i="7"/>
  <c r="ON95" i="7"/>
  <c r="OM95" i="7"/>
  <c r="OL95" i="7"/>
  <c r="OK95" i="7"/>
  <c r="OX94" i="7"/>
  <c r="OX94" i="8" s="1"/>
  <c r="OV94" i="7"/>
  <c r="OV94" i="8" s="1"/>
  <c r="OU94" i="7"/>
  <c r="OU94" i="8" s="1"/>
  <c r="OS94" i="7"/>
  <c r="OS94" i="8" s="1"/>
  <c r="OR94" i="7"/>
  <c r="OQ94" i="7"/>
  <c r="OP94" i="7"/>
  <c r="OO94" i="7"/>
  <c r="ON94" i="7"/>
  <c r="OM94" i="7"/>
  <c r="OL94" i="7"/>
  <c r="OK94" i="7"/>
  <c r="OX93" i="7"/>
  <c r="OX93" i="8" s="1"/>
  <c r="OV93" i="7"/>
  <c r="OV93" i="8" s="1"/>
  <c r="OU93" i="7"/>
  <c r="OU93" i="8" s="1"/>
  <c r="OS93" i="7"/>
  <c r="OS93" i="8" s="1"/>
  <c r="OR93" i="7"/>
  <c r="OQ93" i="7"/>
  <c r="OP93" i="7"/>
  <c r="OO93" i="7"/>
  <c r="ON93" i="7"/>
  <c r="OM93" i="7"/>
  <c r="OL93" i="7"/>
  <c r="OK93" i="7"/>
  <c r="OX92" i="7"/>
  <c r="OX92" i="8" s="1"/>
  <c r="OV92" i="7"/>
  <c r="OV92" i="8" s="1"/>
  <c r="OU92" i="7"/>
  <c r="OU92" i="8" s="1"/>
  <c r="OS92" i="7"/>
  <c r="OS92" i="8" s="1"/>
  <c r="OR92" i="7"/>
  <c r="OQ92" i="7"/>
  <c r="OP92" i="7"/>
  <c r="OO92" i="7"/>
  <c r="ON92" i="7"/>
  <c r="OM92" i="7"/>
  <c r="OL92" i="7"/>
  <c r="OK92" i="7"/>
  <c r="OX91" i="7"/>
  <c r="OX91" i="8" s="1"/>
  <c r="OV91" i="7"/>
  <c r="OV91" i="8" s="1"/>
  <c r="OU91" i="7"/>
  <c r="OU91" i="8" s="1"/>
  <c r="OS91" i="7"/>
  <c r="OS91" i="8" s="1"/>
  <c r="OR91" i="7"/>
  <c r="OQ91" i="7"/>
  <c r="OP91" i="7"/>
  <c r="OO91" i="7"/>
  <c r="ON91" i="7"/>
  <c r="OM91" i="7"/>
  <c r="OL91" i="7"/>
  <c r="OK91" i="7"/>
  <c r="OX90" i="7"/>
  <c r="OX90" i="8" s="1"/>
  <c r="OV90" i="7"/>
  <c r="OV90" i="8" s="1"/>
  <c r="OU90" i="7"/>
  <c r="OU90" i="8" s="1"/>
  <c r="OS90" i="7"/>
  <c r="OS90" i="8" s="1"/>
  <c r="OR90" i="7"/>
  <c r="OQ90" i="7"/>
  <c r="OP90" i="7"/>
  <c r="OO90" i="7"/>
  <c r="ON90" i="7"/>
  <c r="OM90" i="7"/>
  <c r="OL90" i="7"/>
  <c r="OK90" i="7"/>
  <c r="OX89" i="7"/>
  <c r="OX89" i="8" s="1"/>
  <c r="OV89" i="7"/>
  <c r="OV89" i="8" s="1"/>
  <c r="OU89" i="7"/>
  <c r="OU89" i="8" s="1"/>
  <c r="OS89" i="7"/>
  <c r="OS89" i="8" s="1"/>
  <c r="OR89" i="7"/>
  <c r="OQ89" i="7"/>
  <c r="OP89" i="7"/>
  <c r="OO89" i="7"/>
  <c r="ON89" i="7"/>
  <c r="OM89" i="7"/>
  <c r="OL89" i="7"/>
  <c r="OK89" i="7"/>
  <c r="OX88" i="7"/>
  <c r="OX88" i="8" s="1"/>
  <c r="OV88" i="7"/>
  <c r="OV88" i="8" s="1"/>
  <c r="OS88" i="7"/>
  <c r="OS88" i="8" s="1"/>
  <c r="OR88" i="7"/>
  <c r="OQ88" i="7"/>
  <c r="OP88" i="7"/>
  <c r="OO88" i="7"/>
  <c r="ON88" i="7"/>
  <c r="OM88" i="7"/>
  <c r="OL88" i="7"/>
  <c r="OK88" i="7"/>
  <c r="OX87" i="7"/>
  <c r="OX87" i="8" s="1"/>
  <c r="OV87" i="7"/>
  <c r="OV87" i="8" s="1"/>
  <c r="OU87" i="7"/>
  <c r="OU87" i="8" s="1"/>
  <c r="OS87" i="7"/>
  <c r="OS87" i="8" s="1"/>
  <c r="OR87" i="7"/>
  <c r="OQ87" i="7"/>
  <c r="OP87" i="7"/>
  <c r="OO87" i="7"/>
  <c r="ON87" i="7"/>
  <c r="OM87" i="7"/>
  <c r="OL87" i="7"/>
  <c r="OK87" i="7"/>
  <c r="OX86" i="7"/>
  <c r="OX86" i="8" s="1"/>
  <c r="OV86" i="7"/>
  <c r="OV86" i="8" s="1"/>
  <c r="OU86" i="7"/>
  <c r="OU86" i="8" s="1"/>
  <c r="OS86" i="7"/>
  <c r="OS86" i="8" s="1"/>
  <c r="OR86" i="7"/>
  <c r="OQ86" i="7"/>
  <c r="OP86" i="7"/>
  <c r="OO86" i="7"/>
  <c r="ON86" i="7"/>
  <c r="OM86" i="7"/>
  <c r="OL86" i="7"/>
  <c r="OK86" i="7"/>
  <c r="OX85" i="7"/>
  <c r="OX85" i="8" s="1"/>
  <c r="OV85" i="7"/>
  <c r="OV85" i="8" s="1"/>
  <c r="OU85" i="7"/>
  <c r="OU85" i="8" s="1"/>
  <c r="OS85" i="7"/>
  <c r="OS85" i="8" s="1"/>
  <c r="OR85" i="7"/>
  <c r="OQ85" i="7"/>
  <c r="OP85" i="7"/>
  <c r="OO85" i="7"/>
  <c r="ON85" i="7"/>
  <c r="OM85" i="7"/>
  <c r="OL85" i="7"/>
  <c r="OK85" i="7"/>
  <c r="OX84" i="7"/>
  <c r="OX84" i="8" s="1"/>
  <c r="OV84" i="7"/>
  <c r="OV84" i="8" s="1"/>
  <c r="OU84" i="7"/>
  <c r="OU84" i="8" s="1"/>
  <c r="OS84" i="7"/>
  <c r="OS84" i="8" s="1"/>
  <c r="OR84" i="7"/>
  <c r="OQ84" i="7"/>
  <c r="OP84" i="7"/>
  <c r="OO84" i="7"/>
  <c r="ON84" i="7"/>
  <c r="OM84" i="7"/>
  <c r="OL84" i="7"/>
  <c r="OK84" i="7"/>
  <c r="OX83" i="7"/>
  <c r="OX83" i="8" s="1"/>
  <c r="OV83" i="7"/>
  <c r="OV83" i="8" s="1"/>
  <c r="OU83" i="7"/>
  <c r="OU83" i="8" s="1"/>
  <c r="OS83" i="7"/>
  <c r="OS83" i="8" s="1"/>
  <c r="OR83" i="7"/>
  <c r="OQ83" i="7"/>
  <c r="OP83" i="7"/>
  <c r="OO83" i="7"/>
  <c r="ON83" i="7"/>
  <c r="OM83" i="7"/>
  <c r="OL83" i="7"/>
  <c r="OK83" i="7"/>
  <c r="OX82" i="7"/>
  <c r="OX82" i="8" s="1"/>
  <c r="OV82" i="7"/>
  <c r="OV82" i="8" s="1"/>
  <c r="OU82" i="7"/>
  <c r="OU82" i="8" s="1"/>
  <c r="OS82" i="7"/>
  <c r="OS82" i="8" s="1"/>
  <c r="OR82" i="7"/>
  <c r="OQ82" i="7"/>
  <c r="OP82" i="7"/>
  <c r="OO82" i="7"/>
  <c r="ON82" i="7"/>
  <c r="OM82" i="7"/>
  <c r="OL82" i="7"/>
  <c r="OK82" i="7"/>
  <c r="OX81" i="7"/>
  <c r="OX81" i="8" s="1"/>
  <c r="OV81" i="7"/>
  <c r="OV81" i="8" s="1"/>
  <c r="OU81" i="7"/>
  <c r="OU81" i="8" s="1"/>
  <c r="OS81" i="7"/>
  <c r="OS81" i="8" s="1"/>
  <c r="OR81" i="7"/>
  <c r="OQ81" i="7"/>
  <c r="OP81" i="7"/>
  <c r="OO81" i="7"/>
  <c r="ON81" i="7"/>
  <c r="OM81" i="7"/>
  <c r="OL81" i="7"/>
  <c r="OK81" i="7"/>
  <c r="OX80" i="7"/>
  <c r="OX80" i="8" s="1"/>
  <c r="OV80" i="7"/>
  <c r="OV80" i="8" s="1"/>
  <c r="OU80" i="7"/>
  <c r="OU80" i="8" s="1"/>
  <c r="OS80" i="7"/>
  <c r="OS80" i="8" s="1"/>
  <c r="OR80" i="7"/>
  <c r="OQ80" i="7"/>
  <c r="OP80" i="7"/>
  <c r="OO80" i="7"/>
  <c r="ON80" i="7"/>
  <c r="OM80" i="7"/>
  <c r="OL80" i="7"/>
  <c r="OK80" i="7"/>
  <c r="OX79" i="7"/>
  <c r="OX79" i="8" s="1"/>
  <c r="OV79" i="7"/>
  <c r="OV79" i="8" s="1"/>
  <c r="OU79" i="7"/>
  <c r="OU79" i="8" s="1"/>
  <c r="OS79" i="7"/>
  <c r="OS79" i="8" s="1"/>
  <c r="OR79" i="7"/>
  <c r="OQ79" i="7"/>
  <c r="OP79" i="7"/>
  <c r="OO79" i="7"/>
  <c r="ON79" i="7"/>
  <c r="OM79" i="7"/>
  <c r="OL79" i="7"/>
  <c r="OK79" i="7"/>
  <c r="OW78" i="8"/>
  <c r="OU78" i="7"/>
  <c r="OU78" i="8" s="1"/>
  <c r="OS78" i="7"/>
  <c r="OS78" i="8" s="1"/>
  <c r="OR78" i="7"/>
  <c r="OQ78" i="7"/>
  <c r="OP78" i="7"/>
  <c r="OO78" i="7"/>
  <c r="ON78" i="7"/>
  <c r="OM78" i="7"/>
  <c r="OL78" i="7"/>
  <c r="OK78" i="7"/>
  <c r="OX77" i="7"/>
  <c r="OX77" i="8" s="1"/>
  <c r="OV77" i="7"/>
  <c r="OV77" i="8" s="1"/>
  <c r="OU77" i="7"/>
  <c r="OU77" i="8" s="1"/>
  <c r="OS77" i="7"/>
  <c r="OS77" i="8" s="1"/>
  <c r="OR77" i="7"/>
  <c r="OQ77" i="7"/>
  <c r="OP77" i="7"/>
  <c r="OO77" i="7"/>
  <c r="ON77" i="7"/>
  <c r="OM77" i="7"/>
  <c r="OL77" i="7"/>
  <c r="OK77" i="7"/>
  <c r="OX76" i="7"/>
  <c r="OX76" i="8" s="1"/>
  <c r="OV76" i="7"/>
  <c r="OV76" i="8" s="1"/>
  <c r="OU76" i="7"/>
  <c r="OU76" i="8" s="1"/>
  <c r="OS76" i="7"/>
  <c r="OS76" i="8" s="1"/>
  <c r="OR76" i="7"/>
  <c r="OQ76" i="7"/>
  <c r="OP76" i="7"/>
  <c r="OO76" i="7"/>
  <c r="ON76" i="7"/>
  <c r="OM76" i="7"/>
  <c r="OL76" i="7"/>
  <c r="OK76" i="7"/>
  <c r="OX75" i="7"/>
  <c r="OX75" i="8" s="1"/>
  <c r="OV75" i="7"/>
  <c r="OV75" i="8" s="1"/>
  <c r="OU75" i="7"/>
  <c r="OU75" i="8" s="1"/>
  <c r="OS75" i="7"/>
  <c r="OS75" i="8" s="1"/>
  <c r="OR75" i="7"/>
  <c r="OQ75" i="7"/>
  <c r="OP75" i="7"/>
  <c r="OO75" i="7"/>
  <c r="ON75" i="7"/>
  <c r="OM75" i="7"/>
  <c r="OL75" i="7"/>
  <c r="OK75" i="7"/>
  <c r="OX74" i="7"/>
  <c r="OX74" i="8" s="1"/>
  <c r="OV74" i="7"/>
  <c r="OV74" i="8" s="1"/>
  <c r="OU74" i="7"/>
  <c r="OU74" i="8" s="1"/>
  <c r="OS74" i="7"/>
  <c r="OS74" i="8" s="1"/>
  <c r="OR74" i="7"/>
  <c r="OQ74" i="7"/>
  <c r="OP74" i="7"/>
  <c r="OO74" i="7"/>
  <c r="ON74" i="7"/>
  <c r="OM74" i="7"/>
  <c r="OL74" i="7"/>
  <c r="OK74" i="7"/>
  <c r="OX73" i="7"/>
  <c r="OX73" i="8" s="1"/>
  <c r="OV73" i="7"/>
  <c r="OV73" i="8" s="1"/>
  <c r="OU73" i="7"/>
  <c r="OU73" i="8" s="1"/>
  <c r="OS73" i="7"/>
  <c r="OS73" i="8" s="1"/>
  <c r="OR73" i="7"/>
  <c r="OQ73" i="7"/>
  <c r="OP73" i="7"/>
  <c r="OO73" i="7"/>
  <c r="ON73" i="7"/>
  <c r="OM73" i="7"/>
  <c r="OL73" i="7"/>
  <c r="OK73" i="7"/>
  <c r="OX72" i="7"/>
  <c r="OX72" i="8" s="1"/>
  <c r="OV72" i="7"/>
  <c r="OV72" i="8" s="1"/>
  <c r="OU72" i="7"/>
  <c r="OU72" i="8" s="1"/>
  <c r="OS72" i="7"/>
  <c r="OS72" i="8" s="1"/>
  <c r="OR72" i="7"/>
  <c r="OQ72" i="7"/>
  <c r="OP72" i="7"/>
  <c r="OO72" i="7"/>
  <c r="ON72" i="7"/>
  <c r="OM72" i="7"/>
  <c r="OL72" i="7"/>
  <c r="OK72" i="7"/>
  <c r="OW71" i="7"/>
  <c r="OW71" i="8" s="1"/>
  <c r="OV71" i="7"/>
  <c r="OV71" i="8" s="1"/>
  <c r="OS71" i="7"/>
  <c r="OS71" i="8" s="1"/>
  <c r="OR71" i="7"/>
  <c r="OQ71" i="7"/>
  <c r="OP71" i="7"/>
  <c r="OO71" i="7"/>
  <c r="ON71" i="7"/>
  <c r="OM71" i="7"/>
  <c r="OL71" i="7"/>
  <c r="OK71" i="7"/>
  <c r="OW70" i="7"/>
  <c r="OW70" i="8" s="1"/>
  <c r="OV70" i="7"/>
  <c r="OV70" i="8" s="1"/>
  <c r="OU70" i="7"/>
  <c r="OU70" i="8" s="1"/>
  <c r="OS70" i="7"/>
  <c r="OS70" i="8" s="1"/>
  <c r="OR70" i="7"/>
  <c r="OQ70" i="7"/>
  <c r="OP70" i="7"/>
  <c r="OO70" i="7"/>
  <c r="ON70" i="7"/>
  <c r="OM70" i="7"/>
  <c r="OL70" i="7"/>
  <c r="OK70" i="7"/>
  <c r="OV69" i="7"/>
  <c r="OV69" i="8" s="1"/>
  <c r="OU69" i="7"/>
  <c r="OU69" i="8" s="1"/>
  <c r="OS69" i="7"/>
  <c r="OS69" i="8" s="1"/>
  <c r="OR69" i="7"/>
  <c r="OQ69" i="7"/>
  <c r="OP69" i="7"/>
  <c r="OO69" i="7"/>
  <c r="ON69" i="7"/>
  <c r="OM69" i="7"/>
  <c r="OL69" i="7"/>
  <c r="OK69" i="7"/>
  <c r="OX68" i="7"/>
  <c r="OX68" i="8" s="1"/>
  <c r="OV68" i="7"/>
  <c r="OV68" i="8" s="1"/>
  <c r="OU68" i="7"/>
  <c r="OU68" i="8" s="1"/>
  <c r="OS68" i="7"/>
  <c r="OS68" i="8" s="1"/>
  <c r="OR68" i="7"/>
  <c r="OQ68" i="7"/>
  <c r="OP68" i="7"/>
  <c r="OO68" i="7"/>
  <c r="ON68" i="7"/>
  <c r="OM68" i="7"/>
  <c r="OL68" i="7"/>
  <c r="OK68" i="7"/>
  <c r="OX67" i="7"/>
  <c r="OX67" i="8" s="1"/>
  <c r="OV67" i="7"/>
  <c r="OV67" i="8" s="1"/>
  <c r="OU67" i="7"/>
  <c r="OU67" i="8" s="1"/>
  <c r="OS67" i="7"/>
  <c r="OS67" i="8" s="1"/>
  <c r="OR67" i="7"/>
  <c r="OQ67" i="7"/>
  <c r="OP67" i="7"/>
  <c r="OO67" i="7"/>
  <c r="ON67" i="7"/>
  <c r="OM67" i="7"/>
  <c r="OL67" i="7"/>
  <c r="OK67" i="7"/>
  <c r="OW66" i="7"/>
  <c r="OW66" i="8" s="1"/>
  <c r="OV66" i="7"/>
  <c r="OV66" i="8" s="1"/>
  <c r="OU66" i="7"/>
  <c r="OU66" i="8" s="1"/>
  <c r="OS66" i="7"/>
  <c r="OS66" i="8" s="1"/>
  <c r="OR66" i="7"/>
  <c r="OQ66" i="7"/>
  <c r="OP66" i="7"/>
  <c r="OO66" i="7"/>
  <c r="ON66" i="7"/>
  <c r="OM66" i="7"/>
  <c r="OL66" i="7"/>
  <c r="OK66" i="7"/>
  <c r="OX65" i="7"/>
  <c r="OX65" i="8" s="1"/>
  <c r="OV65" i="7"/>
  <c r="OV65" i="8" s="1"/>
  <c r="OU65" i="7"/>
  <c r="OU65" i="8" s="1"/>
  <c r="OS65" i="7"/>
  <c r="OS65" i="8" s="1"/>
  <c r="OR65" i="7"/>
  <c r="OQ65" i="7"/>
  <c r="OP65" i="7"/>
  <c r="OO65" i="7"/>
  <c r="ON65" i="7"/>
  <c r="OM65" i="7"/>
  <c r="OL65" i="7"/>
  <c r="OK65" i="7"/>
  <c r="OX64" i="7"/>
  <c r="OX64" i="8" s="1"/>
  <c r="OV64" i="7"/>
  <c r="OV64" i="8" s="1"/>
  <c r="OU64" i="7"/>
  <c r="OU64" i="8" s="1"/>
  <c r="OS64" i="7"/>
  <c r="OS64" i="8" s="1"/>
  <c r="OR64" i="7"/>
  <c r="OQ64" i="7"/>
  <c r="OP64" i="7"/>
  <c r="OO64" i="7"/>
  <c r="ON64" i="7"/>
  <c r="OM64" i="7"/>
  <c r="OL64" i="7"/>
  <c r="OK64" i="7"/>
  <c r="OX63" i="7"/>
  <c r="OX63" i="8" s="1"/>
  <c r="OV63" i="7"/>
  <c r="OV63" i="8" s="1"/>
  <c r="OT63" i="7"/>
  <c r="OT63" i="8" s="1"/>
  <c r="OS63" i="7"/>
  <c r="OS63" i="8" s="1"/>
  <c r="OR63" i="7"/>
  <c r="OQ63" i="7"/>
  <c r="OP63" i="7"/>
  <c r="OO63" i="7"/>
  <c r="ON63" i="7"/>
  <c r="OM63" i="7"/>
  <c r="OL63" i="7"/>
  <c r="OK63" i="7"/>
  <c r="OX62" i="7"/>
  <c r="OX62" i="8" s="1"/>
  <c r="OV62" i="7"/>
  <c r="OV62" i="8" s="1"/>
  <c r="OU62" i="7"/>
  <c r="OU62" i="8" s="1"/>
  <c r="OS62" i="7"/>
  <c r="OS62" i="8" s="1"/>
  <c r="OR62" i="7"/>
  <c r="OQ62" i="7"/>
  <c r="OP62" i="7"/>
  <c r="OO62" i="7"/>
  <c r="ON62" i="7"/>
  <c r="OM62" i="7"/>
  <c r="OL62" i="7"/>
  <c r="OK62" i="7"/>
  <c r="OX61" i="7"/>
  <c r="OX61" i="8" s="1"/>
  <c r="OV61" i="7"/>
  <c r="OV61" i="8" s="1"/>
  <c r="OU61" i="7"/>
  <c r="OU61" i="8" s="1"/>
  <c r="OS61" i="7"/>
  <c r="OS61" i="8" s="1"/>
  <c r="OR61" i="7"/>
  <c r="OQ61" i="7"/>
  <c r="OP61" i="7"/>
  <c r="OO61" i="7"/>
  <c r="ON61" i="7"/>
  <c r="OM61" i="7"/>
  <c r="OL61" i="7"/>
  <c r="OK61" i="7"/>
  <c r="OX60" i="7"/>
  <c r="OX60" i="8" s="1"/>
  <c r="OV60" i="7"/>
  <c r="OV60" i="8" s="1"/>
  <c r="OU60" i="7"/>
  <c r="OU60" i="8" s="1"/>
  <c r="OS60" i="7"/>
  <c r="OS60" i="8" s="1"/>
  <c r="OR60" i="7"/>
  <c r="OQ60" i="7"/>
  <c r="OP60" i="7"/>
  <c r="OO60" i="7"/>
  <c r="ON60" i="7"/>
  <c r="OM60" i="7"/>
  <c r="OL60" i="7"/>
  <c r="OK60" i="7"/>
  <c r="OX59" i="7"/>
  <c r="OX59" i="8" s="1"/>
  <c r="OV59" i="7"/>
  <c r="OV59" i="8" s="1"/>
  <c r="OU59" i="7"/>
  <c r="OU59" i="8" s="1"/>
  <c r="OS59" i="7"/>
  <c r="OS59" i="8" s="1"/>
  <c r="OR59" i="7"/>
  <c r="OQ59" i="7"/>
  <c r="OP59" i="7"/>
  <c r="OO59" i="7"/>
  <c r="ON59" i="7"/>
  <c r="OM59" i="7"/>
  <c r="OL59" i="7"/>
  <c r="OK59" i="7"/>
  <c r="OX58" i="7"/>
  <c r="OX58" i="8" s="1"/>
  <c r="OV58" i="7"/>
  <c r="OV58" i="8" s="1"/>
  <c r="OU58" i="7"/>
  <c r="OU58" i="8" s="1"/>
  <c r="OS58" i="7"/>
  <c r="OS58" i="8" s="1"/>
  <c r="OR58" i="7"/>
  <c r="OQ58" i="7"/>
  <c r="OP58" i="7"/>
  <c r="OO58" i="7"/>
  <c r="ON58" i="7"/>
  <c r="OM58" i="7"/>
  <c r="OL58" i="7"/>
  <c r="OK58" i="7"/>
  <c r="OX57" i="7"/>
  <c r="OX57" i="8" s="1"/>
  <c r="OV57" i="7"/>
  <c r="OV57" i="8" s="1"/>
  <c r="OU57" i="7"/>
  <c r="OU57" i="8" s="1"/>
  <c r="OS57" i="7"/>
  <c r="OS57" i="8" s="1"/>
  <c r="OR57" i="7"/>
  <c r="OQ57" i="7"/>
  <c r="OP57" i="7"/>
  <c r="OO57" i="7"/>
  <c r="ON57" i="7"/>
  <c r="OM57" i="7"/>
  <c r="OL57" i="7"/>
  <c r="OK57" i="7"/>
  <c r="OX56" i="7"/>
  <c r="OX56" i="8" s="1"/>
  <c r="OV56" i="7"/>
  <c r="OV56" i="8" s="1"/>
  <c r="OU56" i="7"/>
  <c r="OU56" i="8" s="1"/>
  <c r="OS56" i="7"/>
  <c r="OS56" i="8" s="1"/>
  <c r="OR56" i="7"/>
  <c r="OQ56" i="7"/>
  <c r="OP56" i="7"/>
  <c r="OO56" i="7"/>
  <c r="ON56" i="7"/>
  <c r="OM56" i="7"/>
  <c r="OL56" i="7"/>
  <c r="OK56" i="7"/>
  <c r="OX55" i="7"/>
  <c r="OX55" i="8" s="1"/>
  <c r="OV55" i="7"/>
  <c r="OV55" i="8" s="1"/>
  <c r="OU55" i="7"/>
  <c r="OU55" i="8" s="1"/>
  <c r="OS55" i="7"/>
  <c r="OS55" i="8" s="1"/>
  <c r="OR55" i="7"/>
  <c r="OQ55" i="7"/>
  <c r="OP55" i="7"/>
  <c r="OO55" i="7"/>
  <c r="ON55" i="7"/>
  <c r="OM55" i="7"/>
  <c r="OL55" i="7"/>
  <c r="OK55" i="7"/>
  <c r="OX54" i="7"/>
  <c r="OX54" i="8" s="1"/>
  <c r="OV54" i="7"/>
  <c r="OV54" i="8" s="1"/>
  <c r="OU54" i="7"/>
  <c r="OU54" i="8" s="1"/>
  <c r="OS54" i="7"/>
  <c r="OS54" i="8" s="1"/>
  <c r="OR54" i="7"/>
  <c r="OQ54" i="7"/>
  <c r="OP54" i="7"/>
  <c r="OO54" i="7"/>
  <c r="ON54" i="7"/>
  <c r="OM54" i="7"/>
  <c r="OL54" i="7"/>
  <c r="OK54" i="7"/>
  <c r="OX53" i="7"/>
  <c r="OX53" i="8" s="1"/>
  <c r="OV53" i="7"/>
  <c r="OV53" i="8" s="1"/>
  <c r="OU53" i="7"/>
  <c r="OU53" i="8" s="1"/>
  <c r="OS53" i="7"/>
  <c r="OS53" i="8" s="1"/>
  <c r="OR53" i="7"/>
  <c r="OQ53" i="7"/>
  <c r="OP53" i="7"/>
  <c r="OO53" i="7"/>
  <c r="ON53" i="7"/>
  <c r="OM53" i="7"/>
  <c r="OL53" i="7"/>
  <c r="OK53" i="7"/>
  <c r="OX52" i="7"/>
  <c r="OX52" i="8" s="1"/>
  <c r="OV52" i="7"/>
  <c r="OV52" i="8" s="1"/>
  <c r="OU52" i="7"/>
  <c r="OU52" i="8" s="1"/>
  <c r="OS52" i="7"/>
  <c r="OS52" i="8" s="1"/>
  <c r="OR52" i="7"/>
  <c r="OQ52" i="7"/>
  <c r="OP52" i="7"/>
  <c r="OO52" i="7"/>
  <c r="ON52" i="7"/>
  <c r="OM52" i="7"/>
  <c r="OL52" i="7"/>
  <c r="OK52" i="7"/>
  <c r="OX51" i="7"/>
  <c r="OX51" i="8" s="1"/>
  <c r="OV51" i="7"/>
  <c r="OV51" i="8" s="1"/>
  <c r="OU51" i="7"/>
  <c r="OU51" i="8" s="1"/>
  <c r="OS51" i="7"/>
  <c r="OS51" i="8" s="1"/>
  <c r="OR51" i="7"/>
  <c r="OQ51" i="7"/>
  <c r="OP51" i="7"/>
  <c r="OO51" i="7"/>
  <c r="ON51" i="7"/>
  <c r="OM51" i="7"/>
  <c r="OL51" i="7"/>
  <c r="OK51" i="7"/>
  <c r="OX50" i="7"/>
  <c r="OX50" i="8" s="1"/>
  <c r="OV50" i="7"/>
  <c r="OV50" i="8" s="1"/>
  <c r="OU50" i="7"/>
  <c r="OU50" i="8" s="1"/>
  <c r="OS50" i="7"/>
  <c r="OS50" i="8" s="1"/>
  <c r="OR50" i="7"/>
  <c r="OQ50" i="7"/>
  <c r="OP50" i="7"/>
  <c r="OO50" i="7"/>
  <c r="ON50" i="7"/>
  <c r="OM50" i="7"/>
  <c r="OL50" i="7"/>
  <c r="OK50" i="7"/>
  <c r="OX49" i="7"/>
  <c r="OX49" i="8" s="1"/>
  <c r="OV49" i="7"/>
  <c r="OV49" i="8" s="1"/>
  <c r="OU49" i="7"/>
  <c r="OU49" i="8" s="1"/>
  <c r="OS49" i="7"/>
  <c r="OS49" i="8" s="1"/>
  <c r="OR49" i="7"/>
  <c r="OQ49" i="7"/>
  <c r="OP49" i="7"/>
  <c r="OO49" i="7"/>
  <c r="ON49" i="7"/>
  <c r="OM49" i="7"/>
  <c r="OL49" i="7"/>
  <c r="OK49" i="7"/>
  <c r="OX48" i="7"/>
  <c r="OX48" i="8" s="1"/>
  <c r="OV48" i="7"/>
  <c r="OV48" i="8" s="1"/>
  <c r="OU48" i="7"/>
  <c r="OU48" i="8" s="1"/>
  <c r="OS48" i="7"/>
  <c r="OS48" i="8" s="1"/>
  <c r="OR48" i="7"/>
  <c r="OQ48" i="7"/>
  <c r="OP48" i="7"/>
  <c r="OO48" i="7"/>
  <c r="ON48" i="7"/>
  <c r="OM48" i="7"/>
  <c r="OL48" i="7"/>
  <c r="OK48" i="7"/>
  <c r="OX47" i="7"/>
  <c r="OX47" i="8" s="1"/>
  <c r="OV47" i="7"/>
  <c r="OV47" i="8" s="1"/>
  <c r="OU47" i="7"/>
  <c r="OU47" i="8" s="1"/>
  <c r="OS47" i="7"/>
  <c r="OS47" i="8" s="1"/>
  <c r="OR47" i="7"/>
  <c r="OQ47" i="7"/>
  <c r="OP47" i="7"/>
  <c r="OO47" i="7"/>
  <c r="ON47" i="7"/>
  <c r="OM47" i="7"/>
  <c r="OL47" i="7"/>
  <c r="OK47" i="7"/>
  <c r="OX46" i="7"/>
  <c r="OX46" i="8" s="1"/>
  <c r="OV46" i="7"/>
  <c r="OV46" i="8" s="1"/>
  <c r="OU46" i="7"/>
  <c r="OU46" i="8" s="1"/>
  <c r="OS46" i="7"/>
  <c r="OS46" i="8" s="1"/>
  <c r="OR46" i="7"/>
  <c r="OQ46" i="7"/>
  <c r="OP46" i="7"/>
  <c r="OO46" i="7"/>
  <c r="ON46" i="7"/>
  <c r="OM46" i="7"/>
  <c r="OL46" i="7"/>
  <c r="OK46" i="7"/>
  <c r="OX45" i="7"/>
  <c r="OX45" i="8" s="1"/>
  <c r="OV45" i="7"/>
  <c r="OV45" i="8" s="1"/>
  <c r="OT45" i="7"/>
  <c r="OT45" i="8" s="1"/>
  <c r="OS45" i="7"/>
  <c r="OS45" i="8" s="1"/>
  <c r="OR45" i="7"/>
  <c r="OQ45" i="7"/>
  <c r="OP45" i="7"/>
  <c r="OO45" i="7"/>
  <c r="ON45" i="7"/>
  <c r="OM45" i="7"/>
  <c r="OL45" i="7"/>
  <c r="OK45" i="7"/>
  <c r="OX44" i="7"/>
  <c r="OX44" i="8" s="1"/>
  <c r="OV44" i="7"/>
  <c r="OV44" i="8" s="1"/>
  <c r="OU44" i="7"/>
  <c r="OU44" i="8" s="1"/>
  <c r="OS44" i="7"/>
  <c r="OS44" i="8" s="1"/>
  <c r="OR44" i="7"/>
  <c r="OQ44" i="7"/>
  <c r="OP44" i="7"/>
  <c r="OO44" i="7"/>
  <c r="ON44" i="7"/>
  <c r="OM44" i="7"/>
  <c r="OL44" i="7"/>
  <c r="OK44" i="7"/>
  <c r="OX43" i="7"/>
  <c r="OX43" i="8" s="1"/>
  <c r="OV43" i="7"/>
  <c r="OV43" i="8" s="1"/>
  <c r="OU43" i="7"/>
  <c r="OU43" i="8" s="1"/>
  <c r="OS43" i="7"/>
  <c r="OS43" i="8" s="1"/>
  <c r="OR43" i="7"/>
  <c r="OQ43" i="7"/>
  <c r="OP43" i="7"/>
  <c r="OO43" i="7"/>
  <c r="ON43" i="7"/>
  <c r="OM43" i="7"/>
  <c r="OL43" i="7"/>
  <c r="OK43" i="7"/>
  <c r="OX42" i="7"/>
  <c r="OX42" i="8" s="1"/>
  <c r="OV42" i="7"/>
  <c r="OV42" i="8" s="1"/>
  <c r="OU42" i="7"/>
  <c r="OU42" i="8" s="1"/>
  <c r="OS42" i="7"/>
  <c r="OS42" i="8" s="1"/>
  <c r="OR42" i="7"/>
  <c r="OQ42" i="7"/>
  <c r="OP42" i="7"/>
  <c r="OO42" i="7"/>
  <c r="ON42" i="7"/>
  <c r="OM42" i="7"/>
  <c r="OL42" i="7"/>
  <c r="OK42" i="7"/>
  <c r="OX41" i="7"/>
  <c r="OX41" i="8" s="1"/>
  <c r="OV41" i="7"/>
  <c r="OV41" i="8" s="1"/>
  <c r="OU41" i="7"/>
  <c r="OU41" i="8" s="1"/>
  <c r="OS41" i="7"/>
  <c r="OS41" i="8" s="1"/>
  <c r="OR41" i="7"/>
  <c r="OQ41" i="7"/>
  <c r="OP41" i="7"/>
  <c r="OO41" i="7"/>
  <c r="ON41" i="7"/>
  <c r="OM41" i="7"/>
  <c r="OL41" i="7"/>
  <c r="OK41" i="7"/>
  <c r="OX40" i="7"/>
  <c r="OX40" i="8" s="1"/>
  <c r="OV40" i="7"/>
  <c r="OV40" i="8" s="1"/>
  <c r="OU40" i="7"/>
  <c r="OU40" i="8" s="1"/>
  <c r="OS40" i="7"/>
  <c r="OS40" i="8" s="1"/>
  <c r="OR40" i="7"/>
  <c r="OQ40" i="7"/>
  <c r="OP40" i="7"/>
  <c r="OO40" i="7"/>
  <c r="ON40" i="7"/>
  <c r="OM40" i="7"/>
  <c r="OL40" i="7"/>
  <c r="OK40" i="7"/>
  <c r="OX39" i="7"/>
  <c r="OX39" i="8" s="1"/>
  <c r="OV39" i="7"/>
  <c r="OV39" i="8" s="1"/>
  <c r="OU39" i="7"/>
  <c r="OU39" i="8" s="1"/>
  <c r="OS39" i="7"/>
  <c r="OS39" i="8" s="1"/>
  <c r="OR39" i="7"/>
  <c r="OQ39" i="7"/>
  <c r="OP39" i="7"/>
  <c r="OO39" i="7"/>
  <c r="ON39" i="7"/>
  <c r="OM39" i="7"/>
  <c r="OL39" i="7"/>
  <c r="OK39" i="7"/>
  <c r="OX38" i="7"/>
  <c r="OX38" i="8" s="1"/>
  <c r="OV38" i="7"/>
  <c r="OV38" i="8" s="1"/>
  <c r="OU38" i="7"/>
  <c r="OU38" i="8" s="1"/>
  <c r="OS38" i="7"/>
  <c r="OS38" i="8" s="1"/>
  <c r="OR38" i="7"/>
  <c r="OQ38" i="7"/>
  <c r="OP38" i="7"/>
  <c r="OO38" i="7"/>
  <c r="ON38" i="7"/>
  <c r="OM38" i="7"/>
  <c r="OL38" i="7"/>
  <c r="OK38" i="7"/>
  <c r="OX37" i="7"/>
  <c r="OX37" i="8" s="1"/>
  <c r="OV37" i="7"/>
  <c r="OV37" i="8" s="1"/>
  <c r="OT37" i="7"/>
  <c r="OT37" i="8" s="1"/>
  <c r="OS37" i="7"/>
  <c r="OS37" i="8" s="1"/>
  <c r="OR37" i="7"/>
  <c r="OQ37" i="7"/>
  <c r="OP37" i="7"/>
  <c r="OO37" i="7"/>
  <c r="ON37" i="7"/>
  <c r="OM37" i="7"/>
  <c r="OL37" i="7"/>
  <c r="OK37" i="7"/>
  <c r="OV36" i="7"/>
  <c r="OV36" i="8" s="1"/>
  <c r="OU36" i="7"/>
  <c r="OU36" i="8" s="1"/>
  <c r="OS36" i="7"/>
  <c r="OS36" i="8" s="1"/>
  <c r="OR36" i="7"/>
  <c r="OQ36" i="7"/>
  <c r="OP36" i="7"/>
  <c r="OO36" i="7"/>
  <c r="ON36" i="7"/>
  <c r="OM36" i="7"/>
  <c r="OL36" i="7"/>
  <c r="OK36" i="7"/>
  <c r="OX35" i="7"/>
  <c r="OX35" i="8" s="1"/>
  <c r="OV35" i="7"/>
  <c r="OV35" i="8" s="1"/>
  <c r="OU35" i="7"/>
  <c r="OU35" i="8" s="1"/>
  <c r="OS35" i="7"/>
  <c r="OS35" i="8" s="1"/>
  <c r="OR35" i="7"/>
  <c r="OQ35" i="7"/>
  <c r="OP35" i="7"/>
  <c r="OO35" i="7"/>
  <c r="ON35" i="7"/>
  <c r="OM35" i="7"/>
  <c r="OL35" i="7"/>
  <c r="OK35" i="7"/>
  <c r="OX34" i="7"/>
  <c r="OX34" i="8" s="1"/>
  <c r="OV34" i="7"/>
  <c r="OV34" i="8" s="1"/>
  <c r="OT34" i="7"/>
  <c r="OT34" i="8" s="1"/>
  <c r="OS34" i="7"/>
  <c r="OS34" i="8" s="1"/>
  <c r="OR34" i="7"/>
  <c r="OQ34" i="7"/>
  <c r="OP34" i="7"/>
  <c r="OO34" i="7"/>
  <c r="ON34" i="7"/>
  <c r="OM34" i="7"/>
  <c r="OL34" i="7"/>
  <c r="OK34" i="7"/>
  <c r="OX33" i="7"/>
  <c r="OX33" i="8" s="1"/>
  <c r="OV33" i="7"/>
  <c r="OV33" i="8" s="1"/>
  <c r="OU33" i="7"/>
  <c r="OU33" i="8" s="1"/>
  <c r="OS33" i="7"/>
  <c r="OS33" i="8" s="1"/>
  <c r="OR33" i="7"/>
  <c r="OQ33" i="7"/>
  <c r="OP33" i="7"/>
  <c r="OO33" i="7"/>
  <c r="ON33" i="7"/>
  <c r="OM33" i="7"/>
  <c r="OL33" i="7"/>
  <c r="OK33" i="7"/>
  <c r="OX32" i="7"/>
  <c r="OX32" i="8" s="1"/>
  <c r="OV32" i="7"/>
  <c r="OV32" i="8" s="1"/>
  <c r="OU32" i="7"/>
  <c r="OU32" i="8" s="1"/>
  <c r="OS32" i="7"/>
  <c r="OS32" i="8" s="1"/>
  <c r="OR32" i="7"/>
  <c r="OQ32" i="7"/>
  <c r="OP32" i="7"/>
  <c r="OO32" i="7"/>
  <c r="ON32" i="7"/>
  <c r="OM32" i="7"/>
  <c r="OL32" i="7"/>
  <c r="OK32" i="7"/>
  <c r="OX31" i="7"/>
  <c r="OX31" i="8" s="1"/>
  <c r="OV31" i="7"/>
  <c r="OV31" i="8" s="1"/>
  <c r="OU31" i="7"/>
  <c r="OU31" i="8" s="1"/>
  <c r="OS31" i="7"/>
  <c r="OS31" i="8" s="1"/>
  <c r="OR31" i="7"/>
  <c r="OQ31" i="7"/>
  <c r="OP31" i="7"/>
  <c r="OO31" i="7"/>
  <c r="ON31" i="7"/>
  <c r="OM31" i="7"/>
  <c r="OL31" i="7"/>
  <c r="OK31" i="7"/>
  <c r="OW30" i="7"/>
  <c r="OW30" i="8" s="1"/>
  <c r="OV30" i="7"/>
  <c r="OV30" i="8" s="1"/>
  <c r="OU30" i="7"/>
  <c r="OU30" i="8" s="1"/>
  <c r="OS30" i="7"/>
  <c r="OS30" i="8" s="1"/>
  <c r="OR30" i="7"/>
  <c r="OQ30" i="7"/>
  <c r="OP30" i="7"/>
  <c r="OO30" i="7"/>
  <c r="ON30" i="7"/>
  <c r="OM30" i="7"/>
  <c r="OL30" i="7"/>
  <c r="OK30" i="7"/>
  <c r="OX29" i="7"/>
  <c r="OX29" i="8" s="1"/>
  <c r="OV29" i="7"/>
  <c r="OV29" i="8" s="1"/>
  <c r="OU29" i="7"/>
  <c r="OU29" i="8" s="1"/>
  <c r="OS29" i="7"/>
  <c r="OS29" i="8" s="1"/>
  <c r="OR29" i="7"/>
  <c r="OQ29" i="7"/>
  <c r="OP29" i="7"/>
  <c r="OO29" i="7"/>
  <c r="ON29" i="7"/>
  <c r="OM29" i="7"/>
  <c r="OL29" i="7"/>
  <c r="OK29" i="7"/>
  <c r="OX28" i="7"/>
  <c r="OX28" i="8" s="1"/>
  <c r="OV28" i="7"/>
  <c r="OV28" i="8" s="1"/>
  <c r="OU28" i="7"/>
  <c r="OU28" i="8" s="1"/>
  <c r="OS28" i="7"/>
  <c r="OS28" i="8" s="1"/>
  <c r="OR28" i="7"/>
  <c r="OQ28" i="7"/>
  <c r="OP28" i="7"/>
  <c r="OO28" i="7"/>
  <c r="ON28" i="7"/>
  <c r="OM28" i="7"/>
  <c r="OL28" i="7"/>
  <c r="OK28" i="7"/>
  <c r="OX27" i="7"/>
  <c r="OX27" i="8" s="1"/>
  <c r="OV27" i="7"/>
  <c r="OV27" i="8" s="1"/>
  <c r="OS27" i="7"/>
  <c r="OS27" i="8" s="1"/>
  <c r="OR27" i="7"/>
  <c r="OQ27" i="7"/>
  <c r="OP27" i="7"/>
  <c r="OO27" i="7"/>
  <c r="ON27" i="7"/>
  <c r="OM27" i="7"/>
  <c r="OL27" i="7"/>
  <c r="OK27" i="7"/>
  <c r="OX26" i="7"/>
  <c r="OX26" i="8" s="1"/>
  <c r="OV26" i="7"/>
  <c r="OV26" i="8" s="1"/>
  <c r="OU26" i="7"/>
  <c r="OU26" i="8" s="1"/>
  <c r="OS26" i="7"/>
  <c r="OS26" i="8" s="1"/>
  <c r="OR26" i="7"/>
  <c r="OQ26" i="7"/>
  <c r="OP26" i="7"/>
  <c r="OO26" i="7"/>
  <c r="ON26" i="7"/>
  <c r="OM26" i="7"/>
  <c r="OL26" i="7"/>
  <c r="OK26" i="7"/>
  <c r="OX25" i="7"/>
  <c r="OX25" i="8" s="1"/>
  <c r="OV25" i="7"/>
  <c r="OV25" i="8" s="1"/>
  <c r="OU25" i="7"/>
  <c r="OU25" i="8" s="1"/>
  <c r="OS25" i="7"/>
  <c r="OS25" i="8" s="1"/>
  <c r="OR25" i="7"/>
  <c r="OQ25" i="7"/>
  <c r="OP25" i="7"/>
  <c r="OO25" i="7"/>
  <c r="ON25" i="7"/>
  <c r="OM25" i="7"/>
  <c r="OL25" i="7"/>
  <c r="OK25" i="7"/>
  <c r="OX24" i="7"/>
  <c r="OX24" i="8" s="1"/>
  <c r="OV24" i="7"/>
  <c r="OV24" i="8" s="1"/>
  <c r="OU24" i="7"/>
  <c r="OU24" i="8" s="1"/>
  <c r="OS24" i="7"/>
  <c r="OS24" i="8" s="1"/>
  <c r="OR24" i="7"/>
  <c r="OQ24" i="7"/>
  <c r="OP24" i="7"/>
  <c r="OO24" i="7"/>
  <c r="ON24" i="7"/>
  <c r="OM24" i="7"/>
  <c r="OL24" i="7"/>
  <c r="OK24" i="7"/>
  <c r="OX23" i="7"/>
  <c r="OX23" i="8" s="1"/>
  <c r="OV23" i="7"/>
  <c r="OV23" i="8" s="1"/>
  <c r="OU23" i="7"/>
  <c r="OU23" i="8" s="1"/>
  <c r="OS23" i="7"/>
  <c r="OS23" i="8" s="1"/>
  <c r="OR23" i="7"/>
  <c r="OQ23" i="7"/>
  <c r="OP23" i="7"/>
  <c r="OO23" i="7"/>
  <c r="ON23" i="7"/>
  <c r="OM23" i="7"/>
  <c r="OL23" i="7"/>
  <c r="OK23" i="7"/>
  <c r="OX22" i="7"/>
  <c r="OX22" i="8" s="1"/>
  <c r="OV22" i="7"/>
  <c r="OV22" i="8" s="1"/>
  <c r="OU22" i="7"/>
  <c r="OU22" i="8" s="1"/>
  <c r="OS22" i="7"/>
  <c r="OS22" i="8" s="1"/>
  <c r="OR22" i="7"/>
  <c r="OQ22" i="7"/>
  <c r="OP22" i="7"/>
  <c r="OO22" i="7"/>
  <c r="ON22" i="7"/>
  <c r="OM22" i="7"/>
  <c r="OL22" i="7"/>
  <c r="OK22" i="7"/>
  <c r="OV21" i="7"/>
  <c r="OV21" i="8" s="1"/>
  <c r="OU21" i="7"/>
  <c r="OU21" i="8" s="1"/>
  <c r="OS21" i="7"/>
  <c r="OS21" i="8" s="1"/>
  <c r="OR21" i="7"/>
  <c r="OQ21" i="7"/>
  <c r="OP21" i="7"/>
  <c r="OO21" i="7"/>
  <c r="ON21" i="7"/>
  <c r="OM21" i="7"/>
  <c r="OL21" i="7"/>
  <c r="OK21" i="7"/>
  <c r="OX20" i="7"/>
  <c r="OX20" i="8" s="1"/>
  <c r="OV20" i="7"/>
  <c r="OV20" i="8" s="1"/>
  <c r="OU20" i="7"/>
  <c r="OU20" i="8" s="1"/>
  <c r="OS20" i="7"/>
  <c r="OS20" i="8" s="1"/>
  <c r="OR20" i="7"/>
  <c r="OQ20" i="7"/>
  <c r="OP20" i="7"/>
  <c r="OO20" i="7"/>
  <c r="ON20" i="7"/>
  <c r="OM20" i="7"/>
  <c r="OL20" i="7"/>
  <c r="OK20" i="7"/>
  <c r="OX19" i="7"/>
  <c r="OX19" i="8" s="1"/>
  <c r="OV19" i="7"/>
  <c r="OV19" i="8" s="1"/>
  <c r="OU19" i="7"/>
  <c r="OU19" i="8" s="1"/>
  <c r="OS19" i="7"/>
  <c r="OS19" i="8" s="1"/>
  <c r="OR19" i="7"/>
  <c r="OQ19" i="7"/>
  <c r="OP19" i="7"/>
  <c r="OO19" i="7"/>
  <c r="ON19" i="7"/>
  <c r="OM19" i="7"/>
  <c r="OL19" i="7"/>
  <c r="OK19" i="7"/>
  <c r="OX18" i="7"/>
  <c r="OX18" i="8" s="1"/>
  <c r="OV18" i="7"/>
  <c r="OV18" i="8" s="1"/>
  <c r="OT18" i="7"/>
  <c r="OT18" i="8" s="1"/>
  <c r="OS18" i="7"/>
  <c r="OS18" i="8" s="1"/>
  <c r="OR18" i="7"/>
  <c r="OQ18" i="7"/>
  <c r="OP18" i="7"/>
  <c r="OO18" i="7"/>
  <c r="ON18" i="7"/>
  <c r="OM18" i="7"/>
  <c r="OL18" i="7"/>
  <c r="OK18" i="7"/>
  <c r="OX17" i="7"/>
  <c r="OX17" i="8" s="1"/>
  <c r="OV17" i="7"/>
  <c r="OV17" i="8" s="1"/>
  <c r="OU17" i="7"/>
  <c r="OU17" i="8" s="1"/>
  <c r="OS17" i="7"/>
  <c r="OS17" i="8" s="1"/>
  <c r="OR17" i="7"/>
  <c r="OQ17" i="7"/>
  <c r="OP17" i="7"/>
  <c r="OO17" i="7"/>
  <c r="ON17" i="7"/>
  <c r="OM17" i="7"/>
  <c r="OL17" i="7"/>
  <c r="OK17" i="7"/>
  <c r="OX16" i="7"/>
  <c r="OX16" i="8" s="1"/>
  <c r="OV16" i="7"/>
  <c r="OV16" i="8" s="1"/>
  <c r="OU16" i="7"/>
  <c r="OU16" i="8" s="1"/>
  <c r="OS16" i="7"/>
  <c r="OS16" i="8" s="1"/>
  <c r="OR16" i="7"/>
  <c r="OQ16" i="7"/>
  <c r="OP16" i="7"/>
  <c r="OO16" i="7"/>
  <c r="ON16" i="7"/>
  <c r="OM16" i="7"/>
  <c r="OL16" i="7"/>
  <c r="OK16" i="7"/>
  <c r="OX15" i="7"/>
  <c r="OX15" i="8" s="1"/>
  <c r="OV15" i="7"/>
  <c r="OV15" i="8" s="1"/>
  <c r="OU15" i="7"/>
  <c r="OU15" i="8" s="1"/>
  <c r="OS15" i="7"/>
  <c r="OS15" i="8" s="1"/>
  <c r="OR15" i="7"/>
  <c r="OQ15" i="7"/>
  <c r="OP15" i="7"/>
  <c r="OO15" i="7"/>
  <c r="ON15" i="7"/>
  <c r="OM15" i="7"/>
  <c r="OL15" i="7"/>
  <c r="OK15" i="7"/>
  <c r="OX14" i="7"/>
  <c r="OX14" i="8" s="1"/>
  <c r="OV14" i="7"/>
  <c r="OV14" i="8" s="1"/>
  <c r="OU14" i="7"/>
  <c r="OU14" i="8" s="1"/>
  <c r="OS14" i="7"/>
  <c r="OS14" i="8" s="1"/>
  <c r="OR14" i="7"/>
  <c r="OQ14" i="7"/>
  <c r="OP14" i="7"/>
  <c r="OO14" i="7"/>
  <c r="ON14" i="7"/>
  <c r="OM14" i="7"/>
  <c r="OL14" i="7"/>
  <c r="OK14" i="7"/>
  <c r="OX13" i="7"/>
  <c r="OX13" i="8" s="1"/>
  <c r="OV13" i="7"/>
  <c r="OV13" i="8" s="1"/>
  <c r="OU13" i="7"/>
  <c r="OU13" i="8" s="1"/>
  <c r="OS13" i="7"/>
  <c r="OS13" i="8" s="1"/>
  <c r="OR13" i="7"/>
  <c r="OQ13" i="7"/>
  <c r="OP13" i="7"/>
  <c r="OO13" i="7"/>
  <c r="ON13" i="7"/>
  <c r="OM13" i="7"/>
  <c r="OL13" i="7"/>
  <c r="OK13" i="7"/>
  <c r="OX12" i="7"/>
  <c r="OX12" i="8" s="1"/>
  <c r="OV12" i="7"/>
  <c r="OV12" i="8" s="1"/>
  <c r="OU12" i="7"/>
  <c r="OU12" i="8" s="1"/>
  <c r="OS12" i="7"/>
  <c r="OS12" i="8" s="1"/>
  <c r="OR12" i="7"/>
  <c r="OQ12" i="7"/>
  <c r="OP12" i="7"/>
  <c r="OO12" i="7"/>
  <c r="ON12" i="7"/>
  <c r="OM12" i="7"/>
  <c r="OL12" i="7"/>
  <c r="OK12" i="7"/>
  <c r="OX11" i="7"/>
  <c r="OX11" i="8" s="1"/>
  <c r="OV11" i="7"/>
  <c r="OV11" i="8" s="1"/>
  <c r="OS11" i="7"/>
  <c r="OS11" i="8" s="1"/>
  <c r="OR11" i="7"/>
  <c r="OQ11" i="7"/>
  <c r="OP11" i="7"/>
  <c r="OO11" i="7"/>
  <c r="ON11" i="7"/>
  <c r="OM11" i="7"/>
  <c r="OL11" i="7"/>
  <c r="OK11" i="7"/>
  <c r="OX10" i="7"/>
  <c r="OX10" i="8" s="1"/>
  <c r="OV10" i="7"/>
  <c r="OV10" i="8" s="1"/>
  <c r="OU10" i="7"/>
  <c r="OU10" i="8" s="1"/>
  <c r="OS10" i="7"/>
  <c r="OS10" i="8" s="1"/>
  <c r="OR10" i="7"/>
  <c r="OQ10" i="7"/>
  <c r="OP10" i="7"/>
  <c r="OO10" i="7"/>
  <c r="ON10" i="7"/>
  <c r="OM10" i="7"/>
  <c r="OL10" i="7"/>
  <c r="OK10" i="7"/>
  <c r="OX9" i="7"/>
  <c r="OX9" i="8" s="1"/>
  <c r="OV9" i="7"/>
  <c r="OV9" i="8" s="1"/>
  <c r="OU9" i="7"/>
  <c r="OU9" i="8" s="1"/>
  <c r="OS9" i="7"/>
  <c r="OS9" i="8" s="1"/>
  <c r="OR9" i="7"/>
  <c r="OQ9" i="7"/>
  <c r="OP9" i="7"/>
  <c r="OO9" i="7"/>
  <c r="ON9" i="7"/>
  <c r="OM9" i="7"/>
  <c r="OL9" i="7"/>
  <c r="OK9" i="7"/>
  <c r="OX8" i="7"/>
  <c r="OX8" i="8" s="1"/>
  <c r="OV8" i="7"/>
  <c r="OV8" i="8" s="1"/>
  <c r="OU8" i="7"/>
  <c r="OU8" i="8" s="1"/>
  <c r="OS8" i="7"/>
  <c r="OS8" i="8" s="1"/>
  <c r="OR8" i="7"/>
  <c r="OQ8" i="7"/>
  <c r="OP8" i="7"/>
  <c r="OO8" i="7"/>
  <c r="ON8" i="7"/>
  <c r="OM8" i="7"/>
  <c r="OL8" i="7"/>
  <c r="OK8" i="7"/>
  <c r="OX7" i="7"/>
  <c r="OX7" i="8" s="1"/>
  <c r="OV7" i="7"/>
  <c r="OV7" i="8" s="1"/>
  <c r="OU7" i="7"/>
  <c r="OU7" i="8" s="1"/>
  <c r="OS7" i="7"/>
  <c r="OS7" i="8" s="1"/>
  <c r="OR7" i="7"/>
  <c r="OQ7" i="7"/>
  <c r="OP7" i="7"/>
  <c r="OO7" i="7"/>
  <c r="ON7" i="7"/>
  <c r="OM7" i="7"/>
  <c r="OL7" i="7"/>
  <c r="OK7" i="7"/>
  <c r="OX6" i="7"/>
  <c r="OX6" i="8" s="1"/>
  <c r="OV6" i="7"/>
  <c r="OV6" i="8" s="1"/>
  <c r="OU6" i="7"/>
  <c r="OU6" i="8" s="1"/>
  <c r="OS6" i="7"/>
  <c r="OS6" i="8" s="1"/>
  <c r="OR6" i="7"/>
  <c r="OQ6" i="7"/>
  <c r="OP6" i="7"/>
  <c r="OO6" i="7"/>
  <c r="ON6" i="7"/>
  <c r="OM6" i="7"/>
  <c r="OL6" i="7"/>
  <c r="OK6" i="7"/>
  <c r="OX5" i="7"/>
  <c r="OX5" i="8" s="1"/>
  <c r="OV5" i="7"/>
  <c r="OV5" i="8" s="1"/>
  <c r="OU5" i="7"/>
  <c r="OU5" i="8" s="1"/>
  <c r="OS5" i="7"/>
  <c r="OS5" i="8" s="1"/>
  <c r="OR5" i="7"/>
  <c r="OQ5" i="7"/>
  <c r="OP5" i="7"/>
  <c r="OO5" i="7"/>
  <c r="ON5" i="7"/>
  <c r="OM5" i="7"/>
  <c r="OL5" i="7"/>
  <c r="OK5" i="7"/>
  <c r="OV4" i="7"/>
  <c r="OV4" i="8" s="1"/>
  <c r="OU4" i="7"/>
  <c r="OU4" i="8" s="1"/>
  <c r="OS4" i="7"/>
  <c r="OS4" i="8" s="1"/>
  <c r="OR4" i="7"/>
  <c r="OQ4" i="7"/>
  <c r="OP4" i="7"/>
  <c r="OO4" i="7"/>
  <c r="ON4" i="7"/>
  <c r="OM4" i="7"/>
  <c r="OL4" i="7"/>
  <c r="OK4" i="7"/>
  <c r="PJ3" i="8"/>
  <c r="PJ119" i="8" l="1"/>
  <c r="PK119" i="7"/>
  <c r="PK6" i="8"/>
  <c r="PK119" i="8" s="1"/>
  <c r="OT119" i="8"/>
  <c r="OW119" i="8"/>
  <c r="OT119" i="7"/>
  <c r="PJ119" i="7"/>
  <c r="PI119" i="7"/>
  <c r="F119" i="7"/>
  <c r="E119" i="7"/>
  <c r="PE119" i="7" l="1"/>
  <c r="PD119" i="7"/>
  <c r="OX3" i="7"/>
  <c r="OV3" i="7"/>
  <c r="OU3" i="7"/>
  <c r="OS3" i="7"/>
  <c r="OR3" i="7"/>
  <c r="OR119" i="7" s="1"/>
  <c r="OQ3" i="7"/>
  <c r="OQ119" i="7" s="1"/>
  <c r="OP3" i="7"/>
  <c r="OP119" i="7" s="1"/>
  <c r="OO3" i="7"/>
  <c r="OO119" i="7" s="1"/>
  <c r="ON3" i="7"/>
  <c r="ON119" i="7" s="1"/>
  <c r="OM3" i="7"/>
  <c r="OM119" i="7" s="1"/>
  <c r="OL3" i="7"/>
  <c r="OL119" i="7" s="1"/>
  <c r="OK3" i="7"/>
  <c r="OK3" i="8" s="1"/>
  <c r="GM119" i="7"/>
  <c r="GL119" i="7"/>
  <c r="JX119" i="7"/>
  <c r="JY119" i="7"/>
  <c r="FO119" i="7"/>
  <c r="FP119" i="7"/>
  <c r="IP119" i="7"/>
  <c r="IQ119" i="7"/>
  <c r="IR119" i="7"/>
  <c r="IS119" i="7"/>
  <c r="IT119" i="7"/>
  <c r="IU119" i="7"/>
  <c r="GN119" i="7"/>
  <c r="GO119" i="7"/>
  <c r="CC119" i="7"/>
  <c r="CB119" i="7"/>
  <c r="OG119" i="7"/>
  <c r="OF119" i="7"/>
  <c r="KT119" i="7"/>
  <c r="KS119" i="7"/>
  <c r="KR119" i="7"/>
  <c r="KQ119" i="7"/>
  <c r="KP119" i="7"/>
  <c r="IK119" i="7"/>
  <c r="IJ119" i="7"/>
  <c r="II119" i="7"/>
  <c r="IH119" i="7"/>
  <c r="IG119" i="7"/>
  <c r="IF119" i="7"/>
  <c r="IE119" i="7"/>
  <c r="ID119" i="7"/>
  <c r="IC119" i="7"/>
  <c r="IB119" i="7"/>
  <c r="IA119" i="7"/>
  <c r="HZ119" i="7"/>
  <c r="HY119" i="7"/>
  <c r="HX119" i="7"/>
  <c r="KO119" i="7"/>
  <c r="KN119" i="7"/>
  <c r="HW119" i="7"/>
  <c r="HV119" i="7"/>
  <c r="HU119" i="7"/>
  <c r="HT119" i="7"/>
  <c r="HS119" i="7"/>
  <c r="HR119" i="7"/>
  <c r="HQ119" i="7"/>
  <c r="HP119" i="7"/>
  <c r="HO119" i="7"/>
  <c r="HN119" i="7"/>
  <c r="HM119" i="7"/>
  <c r="HL119" i="7"/>
  <c r="HK119" i="7"/>
  <c r="HJ119" i="7"/>
  <c r="KM119" i="7"/>
  <c r="KL119" i="7"/>
  <c r="KI119" i="7"/>
  <c r="KH119" i="7"/>
  <c r="GK119" i="7"/>
  <c r="GJ119" i="7"/>
  <c r="HI119" i="7"/>
  <c r="HH119" i="7"/>
  <c r="GQ119" i="7"/>
  <c r="GP119" i="7"/>
  <c r="GI119" i="7"/>
  <c r="GH119" i="7"/>
  <c r="HG119" i="7"/>
  <c r="HF119" i="7"/>
  <c r="HE119" i="7"/>
  <c r="HD119" i="7"/>
  <c r="GG119" i="7"/>
  <c r="GF119" i="7"/>
  <c r="HC119" i="7"/>
  <c r="HB119" i="7"/>
  <c r="HA119" i="7"/>
  <c r="GZ119" i="7"/>
  <c r="GY119" i="7"/>
  <c r="GX119" i="7"/>
  <c r="GW119" i="7"/>
  <c r="GV119" i="7"/>
  <c r="GU119" i="7"/>
  <c r="GT119" i="7"/>
  <c r="GS119" i="7"/>
  <c r="GR119" i="7"/>
  <c r="KG119" i="7"/>
  <c r="KF119" i="7"/>
  <c r="KC119" i="7"/>
  <c r="KB119" i="7"/>
  <c r="KA119" i="7"/>
  <c r="JZ119" i="7"/>
  <c r="GB119" i="7"/>
  <c r="GA119" i="7"/>
  <c r="FX119" i="7"/>
  <c r="FW119" i="7"/>
  <c r="JW119" i="7"/>
  <c r="JV119" i="7"/>
  <c r="FV119" i="7"/>
  <c r="FU119" i="7"/>
  <c r="JU119" i="7"/>
  <c r="JT119" i="7"/>
  <c r="FJ119" i="7"/>
  <c r="FI119" i="7"/>
  <c r="FH119" i="7"/>
  <c r="FG119" i="7"/>
  <c r="FF119" i="7"/>
  <c r="FE119" i="7"/>
  <c r="FZ119" i="7"/>
  <c r="FY119" i="7"/>
  <c r="JS119" i="7"/>
  <c r="JR119" i="7"/>
  <c r="JQ119" i="7"/>
  <c r="JP119" i="7"/>
  <c r="JO119" i="7"/>
  <c r="JN119" i="7"/>
  <c r="FT119" i="7"/>
  <c r="FS119" i="7"/>
  <c r="JM119" i="7"/>
  <c r="JL119" i="7"/>
  <c r="JK119" i="7"/>
  <c r="JJ119" i="7"/>
  <c r="JG119" i="7"/>
  <c r="JF119" i="7"/>
  <c r="JE119" i="7"/>
  <c r="JD119" i="7"/>
  <c r="JC119" i="7"/>
  <c r="JB119" i="7"/>
  <c r="IO119" i="7"/>
  <c r="IN119" i="7"/>
  <c r="FN119" i="7"/>
  <c r="FM119" i="7"/>
  <c r="FL119" i="7"/>
  <c r="FK119" i="7"/>
  <c r="GD119" i="7"/>
  <c r="GC119" i="7"/>
  <c r="IM119" i="7"/>
  <c r="IL119" i="7"/>
  <c r="JA119" i="7"/>
  <c r="IZ119" i="7"/>
  <c r="FD119" i="7"/>
  <c r="FC119" i="7"/>
  <c r="FB119" i="7"/>
  <c r="FA119" i="7"/>
  <c r="EZ119" i="7"/>
  <c r="EY119" i="7"/>
  <c r="EX119" i="7"/>
  <c r="EW119" i="7"/>
  <c r="EV119" i="7"/>
  <c r="EU119" i="7"/>
  <c r="IY119" i="7"/>
  <c r="IX119" i="7"/>
  <c r="ET119" i="7"/>
  <c r="ES119" i="7"/>
  <c r="FR119" i="7"/>
  <c r="FQ119" i="7"/>
  <c r="IW119" i="7"/>
  <c r="IV119" i="7"/>
  <c r="ER119" i="7"/>
  <c r="EQ119" i="7"/>
  <c r="EP119" i="7"/>
  <c r="EO119" i="7"/>
  <c r="EN119" i="7"/>
  <c r="EM119" i="7"/>
  <c r="EL119" i="7"/>
  <c r="JI119" i="7"/>
  <c r="JH119" i="7"/>
  <c r="EK119" i="7"/>
  <c r="EJ119" i="7"/>
  <c r="EI119" i="7"/>
  <c r="EH119" i="7"/>
  <c r="EG119" i="7"/>
  <c r="EF119" i="7"/>
  <c r="EE119" i="7"/>
  <c r="ED119" i="7"/>
  <c r="EC119" i="7"/>
  <c r="EB119" i="7"/>
  <c r="EA119" i="7"/>
  <c r="DZ119" i="7"/>
  <c r="DY119" i="7"/>
  <c r="DX119" i="7"/>
  <c r="DW119" i="7"/>
  <c r="DV119" i="7"/>
  <c r="DU119" i="7"/>
  <c r="DT119" i="7"/>
  <c r="DS119" i="7"/>
  <c r="DR119" i="7"/>
  <c r="DQ119" i="7"/>
  <c r="DP119" i="7"/>
  <c r="DO119" i="7"/>
  <c r="DN119" i="7"/>
  <c r="DM119" i="7"/>
  <c r="DL119" i="7"/>
  <c r="DK119" i="7"/>
  <c r="DJ119" i="7"/>
  <c r="DI119" i="7"/>
  <c r="DH119" i="7"/>
  <c r="DG119" i="7"/>
  <c r="DF119" i="7"/>
  <c r="DE119" i="7"/>
  <c r="DD119" i="7"/>
  <c r="OE119" i="7"/>
  <c r="OD119" i="7"/>
  <c r="OC119" i="7"/>
  <c r="OB119" i="7"/>
  <c r="OA119" i="7"/>
  <c r="NZ119" i="7"/>
  <c r="NY119" i="7"/>
  <c r="NX119" i="7"/>
  <c r="NW119" i="7"/>
  <c r="NV119" i="7"/>
  <c r="NU119" i="7"/>
  <c r="NT119" i="7"/>
  <c r="NS119" i="7"/>
  <c r="NR119" i="7"/>
  <c r="NQ119" i="7"/>
  <c r="NP119" i="7"/>
  <c r="NO119" i="7"/>
  <c r="NN119" i="7"/>
  <c r="NM119" i="7"/>
  <c r="NL119" i="7"/>
  <c r="NK119" i="7"/>
  <c r="NJ119" i="7"/>
  <c r="KE119" i="7"/>
  <c r="KD119" i="7"/>
  <c r="DC119" i="7"/>
  <c r="DB119" i="7"/>
  <c r="CW119" i="7"/>
  <c r="CV119" i="7"/>
  <c r="CY119" i="7"/>
  <c r="CX119" i="7"/>
  <c r="DA119" i="7"/>
  <c r="CZ119" i="7"/>
  <c r="CO119" i="7"/>
  <c r="CN119" i="7"/>
  <c r="CU119" i="7"/>
  <c r="CT119" i="7"/>
  <c r="CS119" i="7"/>
  <c r="CR119" i="7"/>
  <c r="CQ119" i="7"/>
  <c r="CP119" i="7"/>
  <c r="CM119" i="7"/>
  <c r="CL119" i="7"/>
  <c r="CK119" i="7"/>
  <c r="CJ119" i="7"/>
  <c r="CI119" i="7"/>
  <c r="CH119" i="7"/>
  <c r="CG119" i="7"/>
  <c r="CF119" i="7"/>
  <c r="CE119" i="7"/>
  <c r="CD119" i="7"/>
  <c r="CA119" i="7"/>
  <c r="BZ119" i="7"/>
  <c r="KK119" i="7"/>
  <c r="KJ119" i="7"/>
  <c r="BU119" i="7"/>
  <c r="BT119" i="7"/>
  <c r="BS119" i="7"/>
  <c r="BR119" i="7"/>
  <c r="BQ119" i="7"/>
  <c r="BP119" i="7"/>
  <c r="BO119" i="7"/>
  <c r="BN119" i="7"/>
  <c r="BM119" i="7"/>
  <c r="BL119" i="7"/>
  <c r="BY119" i="7"/>
  <c r="BX119" i="7"/>
  <c r="BW119" i="7"/>
  <c r="BV119" i="7"/>
  <c r="BK119" i="7"/>
  <c r="BJ119" i="7"/>
  <c r="BI119" i="7"/>
  <c r="BH119" i="7"/>
  <c r="BG119" i="7"/>
  <c r="BF119" i="7"/>
  <c r="BE119" i="7"/>
  <c r="BD119" i="7"/>
  <c r="BC119" i="7"/>
  <c r="BB119" i="7"/>
  <c r="BA119" i="7"/>
  <c r="AZ119" i="7"/>
  <c r="AY119" i="7"/>
  <c r="AX119" i="7"/>
  <c r="AW119" i="7"/>
  <c r="AU119" i="7"/>
  <c r="AT119" i="7"/>
  <c r="AS119" i="7"/>
  <c r="AR119" i="7"/>
  <c r="AQ119" i="7"/>
  <c r="AN119" i="7"/>
  <c r="AM119" i="7"/>
  <c r="AP119" i="7"/>
  <c r="AO119" i="7"/>
  <c r="AL119" i="7"/>
  <c r="AK119" i="7"/>
  <c r="AJ119" i="7"/>
  <c r="AI119" i="7"/>
  <c r="AH119" i="7"/>
  <c r="AF119" i="7"/>
  <c r="AE119" i="7"/>
  <c r="AD119" i="7"/>
  <c r="AC119" i="7"/>
  <c r="AB119" i="7"/>
  <c r="AA119" i="7"/>
  <c r="Z119" i="7"/>
  <c r="Y119" i="7"/>
  <c r="X119" i="7"/>
  <c r="U119" i="7"/>
  <c r="T119" i="7"/>
  <c r="W119" i="7"/>
  <c r="V119" i="7"/>
  <c r="S119" i="7"/>
  <c r="R119" i="7"/>
  <c r="Q119" i="7"/>
  <c r="P119" i="7"/>
  <c r="O119" i="7"/>
  <c r="N119" i="7"/>
  <c r="M119" i="7"/>
  <c r="L119" i="7"/>
  <c r="J119" i="7"/>
  <c r="I119" i="7"/>
  <c r="H119" i="7"/>
  <c r="G119" i="7"/>
  <c r="L6084" i="2"/>
  <c r="K6084" i="2"/>
  <c r="J6084" i="2"/>
  <c r="I6084" i="2"/>
  <c r="H6084" i="2"/>
  <c r="G6084" i="2"/>
  <c r="F6084" i="2"/>
  <c r="E6084" i="2"/>
  <c r="D6084" i="2"/>
  <c r="OS119" i="7" l="1"/>
  <c r="OS3" i="8"/>
  <c r="OS119" i="8" s="1"/>
  <c r="OU119" i="7"/>
  <c r="OU3" i="8"/>
  <c r="OU119" i="8" s="1"/>
  <c r="OV119" i="7"/>
  <c r="OV3" i="8"/>
  <c r="OV119" i="8" s="1"/>
  <c r="OX119" i="7"/>
  <c r="OX3" i="8"/>
  <c r="OX119" i="8" s="1"/>
  <c r="AQ121" i="7"/>
  <c r="OK119" i="8"/>
  <c r="OK119" i="7"/>
</calcChain>
</file>

<file path=xl/sharedStrings.xml><?xml version="1.0" encoding="utf-8"?>
<sst xmlns="http://schemas.openxmlformats.org/spreadsheetml/2006/main" count="14747" uniqueCount="374">
  <si>
    <t>School Name</t>
  </si>
  <si>
    <t>FTE</t>
  </si>
  <si>
    <t>Aiton ES</t>
  </si>
  <si>
    <t>At Risk</t>
  </si>
  <si>
    <t>Aide - Administrative</t>
  </si>
  <si>
    <t>Restorative Justice Coordinator</t>
  </si>
  <si>
    <t>Assistant Principal - Intervention (API)</t>
  </si>
  <si>
    <t>Teacher - Art</t>
  </si>
  <si>
    <t>Manager - Strategy &amp; Logistics (MSL)</t>
  </si>
  <si>
    <t>Local</t>
  </si>
  <si>
    <t>Aide - Instructional - Year Round (80hr)</t>
  </si>
  <si>
    <t>Behavior Technician</t>
  </si>
  <si>
    <t>Teacher - Music</t>
  </si>
  <si>
    <t>Behavior Technician (BES Classroom)</t>
  </si>
  <si>
    <t>Teacher - Inclusion/Resource Services</t>
  </si>
  <si>
    <t>Aide - Special Education</t>
  </si>
  <si>
    <t>Social Worker</t>
  </si>
  <si>
    <t>Custodial Foreman</t>
  </si>
  <si>
    <t>Teacher - PK3</t>
  </si>
  <si>
    <t>Teacher - PK4</t>
  </si>
  <si>
    <t>Custodian (RW-5)</t>
  </si>
  <si>
    <t>Psychologist</t>
  </si>
  <si>
    <t>Custodian (RW-3)</t>
  </si>
  <si>
    <t>Aide - Early Childhood</t>
  </si>
  <si>
    <t>Instructional Coach - English Language Arts (ELA)</t>
  </si>
  <si>
    <t>Teacher - 5th Grade</t>
  </si>
  <si>
    <t>Teacher - 4th Grade</t>
  </si>
  <si>
    <t>Manager - Specialized Instruction (MSI)</t>
  </si>
  <si>
    <t>Teacher - Kindergarten</t>
  </si>
  <si>
    <t>Teacher - Behavior &amp; Education Support Program</t>
  </si>
  <si>
    <t>School Librarian</t>
  </si>
  <si>
    <t>Principal</t>
  </si>
  <si>
    <t>Aide - Kindergarten</t>
  </si>
  <si>
    <t>Teacher - 1st Grade</t>
  </si>
  <si>
    <t>Teacher - 2nd Grade</t>
  </si>
  <si>
    <t>Teacher - 3rd Grade</t>
  </si>
  <si>
    <t>Title II</t>
  </si>
  <si>
    <t>Teacher - Health/Physical Education</t>
  </si>
  <si>
    <t>Amidon-Bowen ES</t>
  </si>
  <si>
    <t>Specialist - Reading</t>
  </si>
  <si>
    <t>Instructional Coach - Math</t>
  </si>
  <si>
    <t>Teacher - Math</t>
  </si>
  <si>
    <t>Coordinator - In-School Suspension (ISS)</t>
  </si>
  <si>
    <t>Coordinator - Special Education (CSE)</t>
  </si>
  <si>
    <t>Instructional Coach</t>
  </si>
  <si>
    <t>Attendance Counselor</t>
  </si>
  <si>
    <t>Teacher - Science (General)</t>
  </si>
  <si>
    <t>Business Manager</t>
  </si>
  <si>
    <t>Assistant Principal - English Language Arts (ELA)</t>
  </si>
  <si>
    <t>Teacher - PK3/PK4 (Mixed Age)</t>
  </si>
  <si>
    <t>Teacher - Early Childhood Communication &amp; Education Support Program</t>
  </si>
  <si>
    <t>Teacher - Inclusion/Resource Services (10:6)</t>
  </si>
  <si>
    <t>Teacher - Communication &amp; Education Support Program</t>
  </si>
  <si>
    <t>Anacostia HS</t>
  </si>
  <si>
    <t>Coordinator - Strategy &amp; Logistics (CSL)</t>
  </si>
  <si>
    <t>Assistant - Strategy &amp; Logistics (ASL)</t>
  </si>
  <si>
    <t>Teacher - Performing Arts/Drama</t>
  </si>
  <si>
    <t>Administrative Officer</t>
  </si>
  <si>
    <t>Director - Strategy &amp; Logistics (DSL)</t>
  </si>
  <si>
    <t>School Counselor - 11mo</t>
  </si>
  <si>
    <t>Teacher - World Language</t>
  </si>
  <si>
    <t>Aide - Library/Technology</t>
  </si>
  <si>
    <t>Coordinator - Program</t>
  </si>
  <si>
    <t>Coordinator - Athletic and Activities</t>
  </si>
  <si>
    <t>Teacher - Science (Chemistry)</t>
  </si>
  <si>
    <t>Teacher - Science (Biology)</t>
  </si>
  <si>
    <t>Teacher - Social Studies</t>
  </si>
  <si>
    <t>Teacher - Career/Tech Ed (CTE)</t>
  </si>
  <si>
    <t>Assistant Principal - Other</t>
  </si>
  <si>
    <t>Director - NAF Academy</t>
  </si>
  <si>
    <t>Teacher - Independence &amp; Learning Support Program</t>
  </si>
  <si>
    <t>Teacher - Specific Learning Support Program</t>
  </si>
  <si>
    <t>TLI Teacher Leader - Special Education</t>
  </si>
  <si>
    <t>Assistant Principal - Ninth Grade Academy</t>
  </si>
  <si>
    <t>Teacher - English</t>
  </si>
  <si>
    <t>Ballou HS</t>
  </si>
  <si>
    <t>Coordinator - Computer Lab/Technology</t>
  </si>
  <si>
    <t>Dean of Students</t>
  </si>
  <si>
    <t>Registrar</t>
  </si>
  <si>
    <t>Clerk</t>
  </si>
  <si>
    <t>Manager - School Administration and Operational Support</t>
  </si>
  <si>
    <t>Teacher - ELL</t>
  </si>
  <si>
    <t>Teacher - Vocational Ed (12mo)</t>
  </si>
  <si>
    <t>TLI Teacher Leader - Social Studies</t>
  </si>
  <si>
    <t>TLI Teacher Leader - Science</t>
  </si>
  <si>
    <t>TLI Teacher Leader - Math</t>
  </si>
  <si>
    <t>TLI Teacher Leader - English Language Arts (ELA)</t>
  </si>
  <si>
    <t>Teacher - STEM</t>
  </si>
  <si>
    <t>Teacher - Science (Physics)</t>
  </si>
  <si>
    <t>Coordinator - Student Resource</t>
  </si>
  <si>
    <t>Coordinator - NAF Academy</t>
  </si>
  <si>
    <t>Teacher, Physical Education Aquatics</t>
  </si>
  <si>
    <t>Ballou STAY</t>
  </si>
  <si>
    <t>Specialist - Transition</t>
  </si>
  <si>
    <t>Coordinator - Parent</t>
  </si>
  <si>
    <t>Teacher - Schoolwide Enrichment Model (SEM)</t>
  </si>
  <si>
    <t>Urban Teacher Residency</t>
  </si>
  <si>
    <t>Director - Specialized Instruction (DSI)</t>
  </si>
  <si>
    <t>Coordinator - Academy</t>
  </si>
  <si>
    <t>Teacher - Resource</t>
  </si>
  <si>
    <t>Bancroft ES</t>
  </si>
  <si>
    <t>Aide - ELL</t>
  </si>
  <si>
    <t>TLI Teacher Leader - Early Childhood Education</t>
  </si>
  <si>
    <t>Aide - Instructional - (10mo)</t>
  </si>
  <si>
    <t>Teacher - Early Learning Support Program</t>
  </si>
  <si>
    <t>Title I</t>
  </si>
  <si>
    <t>Bard DC HS</t>
  </si>
  <si>
    <t>Barnard ES</t>
  </si>
  <si>
    <t>Afterschool Coordinator</t>
  </si>
  <si>
    <t>Teacher - Reading</t>
  </si>
  <si>
    <t>Aide - Computer Lab</t>
  </si>
  <si>
    <t>Beers ES</t>
  </si>
  <si>
    <t>Intervention Coach</t>
  </si>
  <si>
    <t>Benjamin Banneker HS</t>
  </si>
  <si>
    <t>Assistant Principal - Math</t>
  </si>
  <si>
    <t>School Counselor - 11mo (Bilingual)</t>
  </si>
  <si>
    <t>Teacher - Computer</t>
  </si>
  <si>
    <t>Coordinator - Intl Baccalaureate</t>
  </si>
  <si>
    <t>Psychologist - 12mo</t>
  </si>
  <si>
    <t>Boone ES</t>
  </si>
  <si>
    <t>Brent ES</t>
  </si>
  <si>
    <t>Brookland MS</t>
  </si>
  <si>
    <t>School Counselor - 10mo</t>
  </si>
  <si>
    <t>Browne EC</t>
  </si>
  <si>
    <t>Assistant Principal - Literacy (APL)</t>
  </si>
  <si>
    <t>Bruce-Monroe ES @ Park View</t>
  </si>
  <si>
    <t>Bunker Hill ES</t>
  </si>
  <si>
    <t>Burroughs ES</t>
  </si>
  <si>
    <t>Burrville ES</t>
  </si>
  <si>
    <t>C.W. Harris ES</t>
  </si>
  <si>
    <t>Capitol Hill Montessori School</t>
  </si>
  <si>
    <t>Cardozo EC</t>
  </si>
  <si>
    <t>Technology Instructional Coach (TIC)</t>
  </si>
  <si>
    <t>Teacher - JROTC (Senior)</t>
  </si>
  <si>
    <t>Cleveland ES</t>
  </si>
  <si>
    <t>Columbia Heights EC (CHEC)</t>
  </si>
  <si>
    <t>Assistant Principal - Science</t>
  </si>
  <si>
    <t>Assistant Principal - Social Studies</t>
  </si>
  <si>
    <t>Athletic Director</t>
  </si>
  <si>
    <t>Coolidge HS</t>
  </si>
  <si>
    <t>Director - Early College Academy</t>
  </si>
  <si>
    <t>Deal MS</t>
  </si>
  <si>
    <t>TLI Teacher Leader - Culture</t>
  </si>
  <si>
    <t>Dorothy Height ES</t>
  </si>
  <si>
    <t>Drew ES</t>
  </si>
  <si>
    <t>Dunbar HS</t>
  </si>
  <si>
    <t>Eastern HS</t>
  </si>
  <si>
    <t>Eaton ES</t>
  </si>
  <si>
    <t>Eliot-Hine MS</t>
  </si>
  <si>
    <t>Ellington School of the Arts</t>
  </si>
  <si>
    <t>Excel Academy</t>
  </si>
  <si>
    <t>Teacher - 6th Grade</t>
  </si>
  <si>
    <t>Garfield ES</t>
  </si>
  <si>
    <t>Garrison ES</t>
  </si>
  <si>
    <t>H.D. Cooke ES</t>
  </si>
  <si>
    <t>Assistant Principal - Special Education</t>
  </si>
  <si>
    <t>Hardy MS</t>
  </si>
  <si>
    <t>Teacher - Deaf &amp; Hard of Hearing</t>
  </si>
  <si>
    <t>Hart MS</t>
  </si>
  <si>
    <t>Hearst ES</t>
  </si>
  <si>
    <t>Hendley ES</t>
  </si>
  <si>
    <t>Houston ES</t>
  </si>
  <si>
    <t>Coordinator - Board Certified Behavior Analyst</t>
  </si>
  <si>
    <t>Hyde-Addison ES</t>
  </si>
  <si>
    <t>Ida B. Wells MS</t>
  </si>
  <si>
    <t>Relay Teacher Resident</t>
  </si>
  <si>
    <t>J.O. Wilson ES</t>
  </si>
  <si>
    <t>Janney ES</t>
  </si>
  <si>
    <t>Jefferson Middle School Academy</t>
  </si>
  <si>
    <t>John Lewis ES</t>
  </si>
  <si>
    <t>Johnson, John Hayden MS</t>
  </si>
  <si>
    <t>Kelly Miller MS</t>
  </si>
  <si>
    <t>Ketcham ES</t>
  </si>
  <si>
    <t>Key ES</t>
  </si>
  <si>
    <t>Kimball ES</t>
  </si>
  <si>
    <t>King, M.L. ES</t>
  </si>
  <si>
    <t>Kramer MS</t>
  </si>
  <si>
    <t>Lafayette ES</t>
  </si>
  <si>
    <t>Langdon ES</t>
  </si>
  <si>
    <t>Langley ES</t>
  </si>
  <si>
    <t>LaSalle-Backus ES</t>
  </si>
  <si>
    <t>Leckie ES</t>
  </si>
  <si>
    <t>Ludlow-Taylor ES</t>
  </si>
  <si>
    <t>Luke Moore Alternative HS</t>
  </si>
  <si>
    <t>Teacher - Non-Categorical Program</t>
  </si>
  <si>
    <t>MacFarland MS</t>
  </si>
  <si>
    <t>Malcolm X ES @ Green</t>
  </si>
  <si>
    <t>Mann ES</t>
  </si>
  <si>
    <t>Marie Reed ES</t>
  </si>
  <si>
    <t>Recreation Specialist (Aquatics)</t>
  </si>
  <si>
    <t>Maury ES</t>
  </si>
  <si>
    <t>McKinley MS</t>
  </si>
  <si>
    <t>McKinley Technology HS</t>
  </si>
  <si>
    <t>Manager - NAF Academy</t>
  </si>
  <si>
    <t>Teacher - JROTC (Junior)</t>
  </si>
  <si>
    <t>Military Road</t>
  </si>
  <si>
    <t>Miner ES</t>
  </si>
  <si>
    <t>Moten ES</t>
  </si>
  <si>
    <t>Murch ES</t>
  </si>
  <si>
    <t>Nalle ES</t>
  </si>
  <si>
    <t>Noyes ES</t>
  </si>
  <si>
    <t>Oyster-Adams Bilingual School</t>
  </si>
  <si>
    <t>Patterson ES</t>
  </si>
  <si>
    <t>Payne ES</t>
  </si>
  <si>
    <t>Peabody ES</t>
  </si>
  <si>
    <t>Phelps Architecture, Construction and Engineering HS</t>
  </si>
  <si>
    <t>Plummer ES</t>
  </si>
  <si>
    <t>Powell ES</t>
  </si>
  <si>
    <t>Randle Highlands ES</t>
  </si>
  <si>
    <t>Raymond ES</t>
  </si>
  <si>
    <t>River Terrace EC</t>
  </si>
  <si>
    <t>Teacher - Separate School Independence &amp; Learning Support</t>
  </si>
  <si>
    <t>Teacher - Separate School Communication &amp; Education Support</t>
  </si>
  <si>
    <t>Ron Brown College Preparatory High School</t>
  </si>
  <si>
    <t>Roosevelt HS</t>
  </si>
  <si>
    <t>Roosevelt STAY</t>
  </si>
  <si>
    <t>Ross ES</t>
  </si>
  <si>
    <t>Savoy ES</t>
  </si>
  <si>
    <t>School Without Walls @ Francis-Stevens</t>
  </si>
  <si>
    <t>Teacher - Communication &amp; Education Support Program - HFA Inclusion</t>
  </si>
  <si>
    <t>School Without Walls HS</t>
  </si>
  <si>
    <t>School-Within-School @ Goding</t>
  </si>
  <si>
    <t>Teacher - Medical &amp; Education Support Program</t>
  </si>
  <si>
    <t>Seaton ES</t>
  </si>
  <si>
    <t>Shepherd ES</t>
  </si>
  <si>
    <t>Simon ES</t>
  </si>
  <si>
    <t>Smothers ES</t>
  </si>
  <si>
    <t>Sousa MS</t>
  </si>
  <si>
    <t>Stanton ES</t>
  </si>
  <si>
    <t>Stevens Early Learning Center</t>
  </si>
  <si>
    <t>Stoddert ES</t>
  </si>
  <si>
    <t>Stuart-Hobson MS</t>
  </si>
  <si>
    <t>Takoma ES</t>
  </si>
  <si>
    <t>Thomas ES</t>
  </si>
  <si>
    <t>Thomson ES</t>
  </si>
  <si>
    <t>Truesdell ES</t>
  </si>
  <si>
    <t>Tubman ES</t>
  </si>
  <si>
    <t>Turner ES</t>
  </si>
  <si>
    <t>Tyler ES</t>
  </si>
  <si>
    <t>Van Ness ES</t>
  </si>
  <si>
    <t>Walker-Jones EC</t>
  </si>
  <si>
    <t>Watkins ES</t>
  </si>
  <si>
    <t>Wheatley EC</t>
  </si>
  <si>
    <t>Whittier ES</t>
  </si>
  <si>
    <t>Woodrow Wilson HS</t>
  </si>
  <si>
    <t>Woodson, H.D. HS</t>
  </si>
  <si>
    <t>3rd grade HPE Swim Program Contribution</t>
  </si>
  <si>
    <t>Library Books</t>
  </si>
  <si>
    <t>Electronic Learning - Library MOU</t>
  </si>
  <si>
    <t>Pool Maintenance MOU</t>
  </si>
  <si>
    <t>Pool MOU Supplies</t>
  </si>
  <si>
    <t>Administrative Premium (General)</t>
  </si>
  <si>
    <t>Custodial Overtime</t>
  </si>
  <si>
    <t>Credit Recovery (ECR) Admin Premium</t>
  </si>
  <si>
    <t>Ninth Grade Academy Admin Premium</t>
  </si>
  <si>
    <t>Twilight Admin Premium</t>
  </si>
  <si>
    <t>WAE</t>
  </si>
  <si>
    <t>Afterschool Teacher</t>
  </si>
  <si>
    <t>Professional Services</t>
  </si>
  <si>
    <t>Clothing And Uniforms (Off The Shelf)</t>
  </si>
  <si>
    <t>Health Supplies</t>
  </si>
  <si>
    <t>IT Equipment &amp; Hardware</t>
  </si>
  <si>
    <t>Electronic Learning</t>
  </si>
  <si>
    <t>Contractual Services (including after school partners)</t>
  </si>
  <si>
    <t>General Supplies</t>
  </si>
  <si>
    <t>Educational Supplies</t>
  </si>
  <si>
    <t>Custodial And Maintenance Supplies</t>
  </si>
  <si>
    <t>Office Supplies</t>
  </si>
  <si>
    <t>Recreational Supplies (including admissions tickets)</t>
  </si>
  <si>
    <t>Title I - Parental Involvement</t>
  </si>
  <si>
    <t>Local Travel (Students - within 50 miles)</t>
  </si>
  <si>
    <t>NGA - IT Equipment</t>
  </si>
  <si>
    <t>NGA - Equipment and Machinery (under 5K)</t>
  </si>
  <si>
    <t>NGA - Electronic Learning</t>
  </si>
  <si>
    <t>NGA - Contracts</t>
  </si>
  <si>
    <t>NGA - Educational supplies</t>
  </si>
  <si>
    <t>NGA - Office Supplies</t>
  </si>
  <si>
    <t>Professional Development Incl. Conference Fees</t>
  </si>
  <si>
    <t>IT Supplies (consumables)</t>
  </si>
  <si>
    <t>Ed Tech Software</t>
  </si>
  <si>
    <t>Out of City Travel (Students - more than 50 miles including international)</t>
  </si>
  <si>
    <t>Printing</t>
  </si>
  <si>
    <t>Equipment And Machinery (Under $5K)</t>
  </si>
  <si>
    <t>Equipment And Machinery (Over $5K)</t>
  </si>
  <si>
    <t>Title II - Professional Development</t>
  </si>
  <si>
    <t>Textbooks</t>
  </si>
  <si>
    <t>Custodial Equipment and Machinery</t>
  </si>
  <si>
    <t>Special Ed LEA Rep Designee</t>
  </si>
  <si>
    <t>Stipends</t>
  </si>
  <si>
    <t>Out of City Travel (Staff -  more than 50 miles Including International)</t>
  </si>
  <si>
    <t>Food and Provisions (Including PARCC snacks)</t>
  </si>
  <si>
    <t>IB - MidAtlantic Membership Fee</t>
  </si>
  <si>
    <t>IB - Mandatory PD</t>
  </si>
  <si>
    <t>IB - DP Exam Shipping Fee</t>
  </si>
  <si>
    <t>IB - Diploma Fees</t>
  </si>
  <si>
    <t>IB - MangeBac</t>
  </si>
  <si>
    <t>IB - Certificate Renewal</t>
  </si>
  <si>
    <t>IB - Curricular Materials</t>
  </si>
  <si>
    <t>Membership Dues</t>
  </si>
  <si>
    <t>Local Travel (Staff - within 50 miles)</t>
  </si>
  <si>
    <t>Furniture And Fixtures</t>
  </si>
  <si>
    <t>Tuition For Employee Training</t>
  </si>
  <si>
    <t>Trinity Speciality Payment</t>
  </si>
  <si>
    <t>NGA - Advertisting</t>
  </si>
  <si>
    <t>IB - BQC - Evaluation</t>
  </si>
  <si>
    <t>Postage</t>
  </si>
  <si>
    <t>NGA - Professional Services</t>
  </si>
  <si>
    <t>IB - Evaluation Visit</t>
  </si>
  <si>
    <t>Advertising</t>
  </si>
  <si>
    <t>SPED Support</t>
  </si>
  <si>
    <t>Total Budget</t>
  </si>
  <si>
    <t>EL UPSFF</t>
  </si>
  <si>
    <t>21st CC</t>
  </si>
  <si>
    <t>Teacher - Itinerant ELL</t>
  </si>
  <si>
    <t>Afterschool Paraprofessional/Site Leader</t>
  </si>
  <si>
    <t>School Counselor - 10mo (Bilingual)</t>
  </si>
  <si>
    <t>Brightwood ES</t>
  </si>
  <si>
    <t>Budgted Item</t>
  </si>
  <si>
    <t>Grand Total</t>
  </si>
  <si>
    <t>Code</t>
  </si>
  <si>
    <t>ESSER III</t>
  </si>
  <si>
    <t>Sum of Local</t>
  </si>
  <si>
    <t>Total Sum of Local</t>
  </si>
  <si>
    <t>Total Sum of At Risk</t>
  </si>
  <si>
    <t>Sum of At Risk</t>
  </si>
  <si>
    <t>CORE PROGRAM + OPTIONAL</t>
  </si>
  <si>
    <t>NPS</t>
  </si>
  <si>
    <t>COMPILA-TIONS</t>
  </si>
  <si>
    <t>Total sped tchrs specific</t>
  </si>
  <si>
    <t>Total sped tchrs resource</t>
  </si>
  <si>
    <t>Total behavior tech</t>
  </si>
  <si>
    <t>IB Funds</t>
  </si>
  <si>
    <t>Assistant Principals</t>
  </si>
  <si>
    <t>Instructional coaches</t>
  </si>
  <si>
    <t>Type</t>
  </si>
  <si>
    <t>Ward</t>
  </si>
  <si>
    <t>FY23 Proj Enroll</t>
  </si>
  <si>
    <t>FY23 Proj K-12</t>
  </si>
  <si>
    <t>ES</t>
  </si>
  <si>
    <t>HS</t>
  </si>
  <si>
    <t>MS</t>
  </si>
  <si>
    <t>EC</t>
  </si>
  <si>
    <t>EC2</t>
  </si>
  <si>
    <t>SEC</t>
  </si>
  <si>
    <t>General ed tchrs</t>
  </si>
  <si>
    <t>Related arts tchrs</t>
  </si>
  <si>
    <t>TLI tchrs</t>
  </si>
  <si>
    <t>NPS + Admin Prem + Cust Overtime</t>
  </si>
  <si>
    <t>Average cost</t>
  </si>
  <si>
    <t>Zero</t>
  </si>
  <si>
    <t>Office staff-CSM</t>
  </si>
  <si>
    <t>Office staff-here</t>
  </si>
  <si>
    <t>Delta-loc</t>
  </si>
  <si>
    <t>Total ET-15</t>
  </si>
  <si>
    <t>Total classroom teachers</t>
  </si>
  <si>
    <t>x</t>
  </si>
  <si>
    <t>Median</t>
  </si>
  <si>
    <t>60-90</t>
  </si>
  <si>
    <t>30-59</t>
  </si>
  <si>
    <t>90 or more</t>
  </si>
  <si>
    <t>Ninth Grade Academies</t>
  </si>
  <si>
    <t>Cf. allocation</t>
  </si>
  <si>
    <t>CORE PROGRAM OPTIONAL</t>
  </si>
  <si>
    <t>Office staff</t>
  </si>
  <si>
    <t>At-risk supplement</t>
  </si>
  <si>
    <t>At-risk supplant</t>
  </si>
  <si>
    <t>Percent at-risk supplement</t>
  </si>
  <si>
    <t>Percent at-risk supplant</t>
  </si>
  <si>
    <t>N/A</t>
  </si>
  <si>
    <t>Regular funds for at-risk</t>
  </si>
  <si>
    <t>Total including regular local</t>
  </si>
  <si>
    <t>Total at-risk funds only</t>
  </si>
  <si>
    <t>Without ESSER</t>
  </si>
  <si>
    <t>Leckie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</si>
</sst>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7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49" fontId="0" fillId="0" borderId="0" xfId="0" applyNumberFormat="1"/>
    <xf numFmtId="165" fontId="0" fillId="0" borderId="0" xfId="2" applyNumberFormat="1" applyFont="1"/>
    <xf numFmtId="6" fontId="0" fillId="0" borderId="0" xfId="0" applyNumberFormat="1"/>
    <xf numFmtId="165" fontId="0" fillId="0" borderId="0" xfId="0" applyNumberFormat="1"/>
    <xf numFmtId="167" fontId="0" fillId="0" borderId="0" xfId="1" applyNumberFormat="1" applyFont="1"/>
    <xf numFmtId="165" fontId="0" fillId="0" borderId="0" xfId="2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165" fontId="0" fillId="11" borderId="0" xfId="2" applyNumberFormat="1" applyFont="1" applyFill="1" applyAlignment="1">
      <alignment horizontal="left" wrapText="1"/>
    </xf>
    <xf numFmtId="165" fontId="0" fillId="10" borderId="0" xfId="2" applyNumberFormat="1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10" borderId="0" xfId="0" applyFill="1" applyAlignment="1">
      <alignment horizontal="left" wrapText="1"/>
    </xf>
    <xf numFmtId="0" fontId="0" fillId="11" borderId="0" xfId="0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165" fontId="2" fillId="0" borderId="0" xfId="2" applyNumberFormat="1" applyFont="1" applyAlignment="1">
      <alignment horizontal="left" wrapText="1"/>
    </xf>
    <xf numFmtId="0" fontId="0" fillId="9" borderId="0" xfId="0" applyFill="1" applyAlignment="1">
      <alignment horizontal="left" wrapText="1"/>
    </xf>
    <xf numFmtId="165" fontId="2" fillId="8" borderId="0" xfId="2" applyNumberFormat="1" applyFont="1" applyFill="1" applyAlignment="1">
      <alignment horizontal="left" wrapText="1"/>
    </xf>
    <xf numFmtId="0" fontId="0" fillId="7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12" borderId="0" xfId="0" applyFill="1" applyAlignment="1">
      <alignment horizontal="left" wrapText="1"/>
    </xf>
    <xf numFmtId="0" fontId="2" fillId="7" borderId="0" xfId="0" applyFont="1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165" fontId="0" fillId="0" borderId="0" xfId="2" applyNumberFormat="1" applyFont="1" applyFill="1" applyAlignment="1">
      <alignment horizontal="left" wrapText="1"/>
    </xf>
    <xf numFmtId="9" fontId="0" fillId="0" borderId="0" xfId="3" applyFont="1"/>
    <xf numFmtId="9" fontId="0" fillId="0" borderId="0" xfId="3" applyFont="1" applyAlignment="1">
      <alignment horizontal="right"/>
    </xf>
    <xf numFmtId="165" fontId="0" fillId="6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5DBF-6535-455C-B695-E5A3B630C957}">
  <dimension ref="A1:GD121"/>
  <sheetViews>
    <sheetView tabSelected="1" zoomScale="80" zoomScaleNormal="80" workbookViewId="0">
      <pane xSplit="6" ySplit="2" topLeftCell="G101" activePane="bottomRight" state="frozen"/>
      <selection pane="topRight" activeCell="G1" sqref="G1"/>
      <selection pane="bottomLeft" activeCell="A3" sqref="A3"/>
      <selection pane="bottomRight" activeCell="FT126" sqref="FT126"/>
    </sheetView>
  </sheetViews>
  <sheetFormatPr defaultRowHeight="15" x14ac:dyDescent="0.25"/>
  <cols>
    <col min="1" max="1" width="25.5703125" customWidth="1"/>
    <col min="2" max="2" width="6" style="2" customWidth="1"/>
    <col min="3" max="3" width="5.28515625" customWidth="1"/>
    <col min="4" max="4" width="6" customWidth="1"/>
    <col min="5" max="5" width="8.7109375" customWidth="1"/>
    <col min="6" max="6" width="9.28515625" customWidth="1"/>
    <col min="7" max="7" width="15.28515625" style="3" bestFit="1" customWidth="1"/>
    <col min="8" max="8" width="14.28515625" style="3" bestFit="1" customWidth="1"/>
    <col min="9" max="9" width="12.5703125" style="3" bestFit="1" customWidth="1"/>
    <col min="10" max="10" width="12.5703125" style="3" customWidth="1"/>
    <col min="11" max="11" width="14.28515625" style="3" bestFit="1" customWidth="1"/>
    <col min="12" max="12" width="12.5703125" style="3" bestFit="1" customWidth="1"/>
    <col min="13" max="13" width="14.28515625" style="3" bestFit="1" customWidth="1"/>
    <col min="14" max="14" width="11.5703125" style="3" bestFit="1" customWidth="1"/>
    <col min="15" max="15" width="14.28515625" style="3" bestFit="1" customWidth="1"/>
    <col min="16" max="16" width="15.28515625" style="3" bestFit="1" customWidth="1"/>
    <col min="17" max="17" width="11.5703125" style="3" bestFit="1" customWidth="1"/>
    <col min="18" max="18" width="15.28515625" style="3" bestFit="1" customWidth="1"/>
    <col min="19" max="19" width="12.5703125" style="3" bestFit="1" customWidth="1"/>
    <col min="20" max="21" width="15.28515625" style="3" bestFit="1" customWidth="1"/>
    <col min="22" max="22" width="14.28515625" style="3" bestFit="1" customWidth="1"/>
    <col min="23" max="24" width="15.28515625" style="3" bestFit="1" customWidth="1"/>
    <col min="25" max="25" width="15.28515625" style="3" customWidth="1"/>
    <col min="26" max="26" width="12.5703125" style="3" bestFit="1" customWidth="1"/>
    <col min="27" max="27" width="14.28515625" style="3" bestFit="1" customWidth="1"/>
    <col min="28" max="29" width="12.5703125" style="3" bestFit="1" customWidth="1"/>
    <col min="30" max="30" width="14.28515625" style="3" bestFit="1" customWidth="1"/>
    <col min="31" max="31" width="12.5703125" style="3" bestFit="1" customWidth="1"/>
    <col min="32" max="32" width="15.28515625" style="3" bestFit="1" customWidth="1"/>
    <col min="33" max="33" width="12.5703125" style="3" bestFit="1" customWidth="1"/>
    <col min="34" max="34" width="14" style="3" customWidth="1"/>
    <col min="35" max="35" width="15.28515625" style="3" bestFit="1" customWidth="1"/>
    <col min="36" max="36" width="15.28515625" style="3" customWidth="1"/>
    <col min="37" max="38" width="14.28515625" style="3" bestFit="1" customWidth="1"/>
    <col min="39" max="39" width="15.28515625" style="3" bestFit="1" customWidth="1"/>
    <col min="40" max="41" width="12.5703125" style="3" bestFit="1" customWidth="1"/>
    <col min="42" max="44" width="14.28515625" style="3" bestFit="1" customWidth="1"/>
    <col min="45" max="47" width="12.5703125" style="3" bestFit="1" customWidth="1"/>
    <col min="48" max="49" width="14.28515625" style="3" bestFit="1" customWidth="1"/>
    <col min="50" max="50" width="15.28515625" style="3" bestFit="1" customWidth="1"/>
    <col min="51" max="51" width="12.5703125" style="3" bestFit="1" customWidth="1"/>
    <col min="52" max="52" width="14.42578125" style="3" customWidth="1"/>
    <col min="53" max="53" width="15.28515625" style="3" bestFit="1" customWidth="1"/>
    <col min="54" max="54" width="12.5703125" style="3" bestFit="1" customWidth="1"/>
    <col min="55" max="58" width="14.28515625" style="3" bestFit="1" customWidth="1"/>
    <col min="59" max="61" width="12.5703125" style="3" bestFit="1" customWidth="1"/>
    <col min="62" max="62" width="11.5703125" style="3" bestFit="1" customWidth="1"/>
    <col min="63" max="63" width="14.28515625" style="3" bestFit="1" customWidth="1"/>
    <col min="64" max="64" width="11.5703125" style="3" bestFit="1" customWidth="1"/>
    <col min="65" max="66" width="12.5703125" style="3" bestFit="1" customWidth="1"/>
    <col min="67" max="67" width="10.5703125" style="3" bestFit="1" customWidth="1"/>
    <col min="68" max="69" width="12.5703125" style="3" bestFit="1" customWidth="1"/>
    <col min="70" max="70" width="11.5703125" style="3" bestFit="1" customWidth="1"/>
    <col min="71" max="72" width="14.28515625" style="3" bestFit="1" customWidth="1"/>
    <col min="73" max="74" width="12.5703125" style="3" bestFit="1" customWidth="1"/>
    <col min="75" max="75" width="14.28515625" style="3" bestFit="1" customWidth="1"/>
    <col min="76" max="76" width="12.5703125" style="3" bestFit="1" customWidth="1"/>
    <col min="77" max="77" width="14.7109375" customWidth="1"/>
    <col min="78" max="79" width="12.5703125" style="3" bestFit="1" customWidth="1"/>
    <col min="80" max="80" width="11.5703125" style="3" bestFit="1" customWidth="1"/>
    <col min="81" max="81" width="12.5703125" style="3" bestFit="1" customWidth="1"/>
    <col min="82" max="82" width="11.5703125" style="3" bestFit="1" customWidth="1"/>
    <col min="83" max="83" width="12.5703125" style="3" bestFit="1" customWidth="1"/>
    <col min="84" max="85" width="14.28515625" style="3" bestFit="1" customWidth="1"/>
    <col min="86" max="87" width="12.5703125" style="3" bestFit="1" customWidth="1"/>
    <col min="88" max="90" width="14.7109375" customWidth="1"/>
    <col min="91" max="91" width="11.140625" style="3" customWidth="1"/>
    <col min="92" max="103" width="14.7109375" customWidth="1"/>
    <col min="104" max="104" width="14.28515625" style="3" bestFit="1" customWidth="1"/>
    <col min="105" max="105" width="13.7109375" style="3" customWidth="1"/>
    <col min="106" max="108" width="14.7109375" customWidth="1"/>
    <col min="109" max="110" width="14.28515625" style="3" bestFit="1" customWidth="1"/>
    <col min="111" max="111" width="14.28515625" style="3" customWidth="1"/>
    <col min="112" max="115" width="12.5703125" style="3" bestFit="1" customWidth="1"/>
    <col min="116" max="117" width="14.7109375" customWidth="1"/>
    <col min="118" max="118" width="12.5703125" style="3" bestFit="1" customWidth="1"/>
    <col min="119" max="119" width="11.5703125" style="3" bestFit="1" customWidth="1"/>
    <col min="120" max="120" width="14.28515625" style="3" bestFit="1" customWidth="1"/>
    <col min="121" max="121" width="12.5703125" style="3" bestFit="1" customWidth="1"/>
    <col min="122" max="122" width="14.28515625" style="3" bestFit="1" customWidth="1"/>
    <col min="123" max="125" width="12.5703125" style="3" bestFit="1" customWidth="1"/>
    <col min="126" max="127" width="14.28515625" style="3" bestFit="1" customWidth="1"/>
    <col min="128" max="129" width="12.5703125" style="3" bestFit="1" customWidth="1"/>
    <col min="130" max="130" width="14.28515625" style="3" bestFit="1" customWidth="1"/>
    <col min="131" max="131" width="12.5703125" style="3" bestFit="1" customWidth="1"/>
    <col min="132" max="133" width="14.28515625" style="3" bestFit="1" customWidth="1"/>
    <col min="134" max="135" width="12.5703125" style="3" bestFit="1" customWidth="1"/>
    <col min="136" max="136" width="14.28515625" style="3" bestFit="1" customWidth="1"/>
    <col min="137" max="137" width="12.5703125" style="3" bestFit="1" customWidth="1"/>
    <col min="138" max="139" width="14.28515625" style="3" bestFit="1" customWidth="1"/>
    <col min="140" max="141" width="12.5703125" style="3" bestFit="1" customWidth="1"/>
    <col min="142" max="143" width="14.28515625" style="3" bestFit="1" customWidth="1"/>
    <col min="144" max="145" width="12.5703125" style="3" bestFit="1" customWidth="1"/>
    <col min="146" max="147" width="14.28515625" style="3" bestFit="1" customWidth="1"/>
    <col min="148" max="148" width="12.5703125" style="3" bestFit="1" customWidth="1"/>
    <col min="149" max="149" width="11.5703125" style="3" bestFit="1" customWidth="1"/>
    <col min="150" max="151" width="14.28515625" style="3" bestFit="1" customWidth="1"/>
    <col min="152" max="153" width="10.5703125" style="3" bestFit="1" customWidth="1"/>
    <col min="154" max="155" width="14.28515625" style="3" bestFit="1" customWidth="1"/>
    <col min="156" max="156" width="12.5703125" style="3" bestFit="1" customWidth="1"/>
    <col min="157" max="157" width="14.28515625" style="3" bestFit="1" customWidth="1"/>
    <col min="158" max="160" width="12.5703125" style="3" bestFit="1" customWidth="1"/>
    <col min="161" max="161" width="14.28515625" style="3" bestFit="1" customWidth="1"/>
    <col min="162" max="164" width="12.5703125" style="3" bestFit="1" customWidth="1"/>
    <col min="165" max="165" width="14.28515625" style="3" bestFit="1" customWidth="1"/>
    <col min="166" max="167" width="12.5703125" style="3" bestFit="1" customWidth="1"/>
    <col min="168" max="169" width="11.5703125" style="3" bestFit="1" customWidth="1"/>
    <col min="170" max="170" width="16.28515625" style="3" bestFit="1" customWidth="1"/>
    <col min="171" max="171" width="15.28515625" style="3" bestFit="1" customWidth="1"/>
    <col min="172" max="176" width="15.28515625" style="3" customWidth="1"/>
    <col min="177" max="177" width="13.7109375" style="3" customWidth="1"/>
    <col min="178" max="179" width="9.85546875" style="3" customWidth="1"/>
    <col min="180" max="180" width="9.140625" style="3"/>
    <col min="181" max="186" width="14.7109375" customWidth="1"/>
  </cols>
  <sheetData>
    <row r="1" spans="1:186" s="8" customFormat="1" ht="60" customHeight="1" x14ac:dyDescent="0.25">
      <c r="A1" s="8" t="s">
        <v>0</v>
      </c>
      <c r="B1" s="9" t="s">
        <v>319</v>
      </c>
      <c r="C1" s="8" t="s">
        <v>334</v>
      </c>
      <c r="D1" s="8" t="s">
        <v>335</v>
      </c>
      <c r="E1" s="8" t="s">
        <v>336</v>
      </c>
      <c r="F1" s="8" t="s">
        <v>337</v>
      </c>
      <c r="G1" s="7" t="s">
        <v>31</v>
      </c>
      <c r="H1" s="7" t="s">
        <v>122</v>
      </c>
      <c r="I1" s="10" t="s">
        <v>122</v>
      </c>
      <c r="J1" s="11" t="s">
        <v>122</v>
      </c>
      <c r="K1" s="7" t="s">
        <v>59</v>
      </c>
      <c r="L1" s="10" t="s">
        <v>59</v>
      </c>
      <c r="M1" s="7" t="s">
        <v>266</v>
      </c>
      <c r="N1" s="11" t="s">
        <v>266</v>
      </c>
      <c r="O1" s="7" t="s">
        <v>17</v>
      </c>
      <c r="P1" s="7" t="s">
        <v>20</v>
      </c>
      <c r="Q1" s="11" t="s">
        <v>20</v>
      </c>
      <c r="R1" s="7" t="s">
        <v>22</v>
      </c>
      <c r="S1" s="11" t="s">
        <v>22</v>
      </c>
      <c r="T1" s="7" t="s">
        <v>30</v>
      </c>
      <c r="U1" s="7" t="s">
        <v>18</v>
      </c>
      <c r="V1" s="7" t="s">
        <v>49</v>
      </c>
      <c r="W1" s="7" t="s">
        <v>19</v>
      </c>
      <c r="X1" s="7" t="s">
        <v>23</v>
      </c>
      <c r="Y1" s="10" t="s">
        <v>23</v>
      </c>
      <c r="Z1" s="11" t="s">
        <v>23</v>
      </c>
      <c r="AA1" s="7" t="s">
        <v>67</v>
      </c>
      <c r="AB1" s="11" t="s">
        <v>67</v>
      </c>
      <c r="AC1" s="7" t="s">
        <v>82</v>
      </c>
      <c r="AD1" s="7" t="s">
        <v>133</v>
      </c>
      <c r="AE1" s="7" t="s">
        <v>194</v>
      </c>
      <c r="AF1" s="12" t="s">
        <v>21</v>
      </c>
      <c r="AG1" s="13" t="s">
        <v>21</v>
      </c>
      <c r="AH1" s="12" t="s">
        <v>118</v>
      </c>
      <c r="AI1" s="12" t="s">
        <v>16</v>
      </c>
      <c r="AJ1" s="14" t="s">
        <v>16</v>
      </c>
      <c r="AK1" s="13" t="s">
        <v>16</v>
      </c>
      <c r="AL1" s="12" t="s">
        <v>29</v>
      </c>
      <c r="AM1" s="12" t="s">
        <v>52</v>
      </c>
      <c r="AN1" s="12" t="s">
        <v>219</v>
      </c>
      <c r="AO1" s="12" t="s">
        <v>157</v>
      </c>
      <c r="AP1" s="12" t="s">
        <v>50</v>
      </c>
      <c r="AQ1" s="12" t="s">
        <v>104</v>
      </c>
      <c r="AR1" s="12" t="s">
        <v>70</v>
      </c>
      <c r="AS1" s="12" t="s">
        <v>222</v>
      </c>
      <c r="AT1" s="12" t="s">
        <v>184</v>
      </c>
      <c r="AU1" s="12" t="s">
        <v>212</v>
      </c>
      <c r="AV1" s="12" t="s">
        <v>211</v>
      </c>
      <c r="AW1" s="12" t="s">
        <v>71</v>
      </c>
      <c r="AX1" s="12" t="s">
        <v>14</v>
      </c>
      <c r="AY1" s="13" t="s">
        <v>14</v>
      </c>
      <c r="AZ1" s="12" t="s">
        <v>51</v>
      </c>
      <c r="BA1" s="12" t="s">
        <v>15</v>
      </c>
      <c r="BB1" s="14" t="s">
        <v>15</v>
      </c>
      <c r="BC1" s="12" t="s">
        <v>10</v>
      </c>
      <c r="BD1" s="12" t="s">
        <v>11</v>
      </c>
      <c r="BE1" s="14" t="s">
        <v>11</v>
      </c>
      <c r="BF1" s="12" t="s">
        <v>13</v>
      </c>
      <c r="BG1" s="13" t="s">
        <v>13</v>
      </c>
      <c r="BH1" s="12" t="s">
        <v>162</v>
      </c>
      <c r="BI1" s="13" t="s">
        <v>162</v>
      </c>
      <c r="BJ1" s="12" t="s">
        <v>309</v>
      </c>
      <c r="BK1" s="15" t="s">
        <v>81</v>
      </c>
      <c r="BL1" s="14" t="s">
        <v>81</v>
      </c>
      <c r="BM1" s="15" t="s">
        <v>313</v>
      </c>
      <c r="BN1" s="15" t="s">
        <v>101</v>
      </c>
      <c r="BO1" s="14" t="s">
        <v>101</v>
      </c>
      <c r="BP1" s="15" t="s">
        <v>315</v>
      </c>
      <c r="BQ1" s="15" t="s">
        <v>115</v>
      </c>
      <c r="BR1" s="14" t="s">
        <v>115</v>
      </c>
      <c r="BS1" s="16" t="s">
        <v>257</v>
      </c>
      <c r="BT1" s="16" t="s">
        <v>314</v>
      </c>
      <c r="BU1" s="16" t="s">
        <v>108</v>
      </c>
      <c r="BV1" s="14" t="s">
        <v>108</v>
      </c>
      <c r="BW1" s="16" t="s">
        <v>253</v>
      </c>
      <c r="BX1" s="17" t="s">
        <v>117</v>
      </c>
      <c r="BY1" s="17" t="s">
        <v>331</v>
      </c>
      <c r="BZ1" s="17" t="s">
        <v>140</v>
      </c>
      <c r="CA1" s="17" t="s">
        <v>91</v>
      </c>
      <c r="CB1" s="17" t="s">
        <v>189</v>
      </c>
      <c r="CC1" s="17" t="s">
        <v>249</v>
      </c>
      <c r="CD1" s="17" t="s">
        <v>250</v>
      </c>
      <c r="CE1" s="17" t="s">
        <v>246</v>
      </c>
      <c r="CF1" s="17" t="s">
        <v>302</v>
      </c>
      <c r="CG1" s="23" t="s">
        <v>69</v>
      </c>
      <c r="CH1" s="23" t="s">
        <v>90</v>
      </c>
      <c r="CI1" s="23" t="s">
        <v>193</v>
      </c>
      <c r="CJ1" s="7" t="s">
        <v>347</v>
      </c>
      <c r="CK1" s="10" t="s">
        <v>347</v>
      </c>
      <c r="CL1" s="11" t="s">
        <v>347</v>
      </c>
      <c r="CM1" s="19" t="s">
        <v>362</v>
      </c>
      <c r="CN1" s="7" t="s">
        <v>332</v>
      </c>
      <c r="CO1" s="10" t="s">
        <v>332</v>
      </c>
      <c r="CP1" s="11" t="s">
        <v>332</v>
      </c>
      <c r="CQ1" s="7" t="s">
        <v>333</v>
      </c>
      <c r="CR1" s="10" t="s">
        <v>333</v>
      </c>
      <c r="CS1" s="11" t="s">
        <v>333</v>
      </c>
      <c r="CT1" s="7" t="s">
        <v>346</v>
      </c>
      <c r="CU1" s="10" t="s">
        <v>346</v>
      </c>
      <c r="CV1" s="11" t="s">
        <v>346</v>
      </c>
      <c r="CW1" s="7" t="s">
        <v>344</v>
      </c>
      <c r="CX1" s="10" t="s">
        <v>344</v>
      </c>
      <c r="CY1" s="11" t="s">
        <v>344</v>
      </c>
      <c r="CZ1" s="20" t="s">
        <v>32</v>
      </c>
      <c r="DA1" s="13" t="s">
        <v>32</v>
      </c>
      <c r="DB1" s="7" t="s">
        <v>345</v>
      </c>
      <c r="DC1" s="10" t="s">
        <v>345</v>
      </c>
      <c r="DD1" s="11" t="s">
        <v>345</v>
      </c>
      <c r="DE1" s="20" t="s">
        <v>45</v>
      </c>
      <c r="DF1" s="25" t="s">
        <v>45</v>
      </c>
      <c r="DG1" s="13" t="s">
        <v>45</v>
      </c>
      <c r="DH1" s="20" t="s">
        <v>138</v>
      </c>
      <c r="DI1" s="13" t="s">
        <v>138</v>
      </c>
      <c r="DJ1" s="20" t="s">
        <v>63</v>
      </c>
      <c r="DK1" s="13" t="s">
        <v>63</v>
      </c>
      <c r="DL1" s="7" t="s">
        <v>363</v>
      </c>
      <c r="DM1" s="11" t="s">
        <v>363</v>
      </c>
      <c r="DN1" s="7" t="s">
        <v>110</v>
      </c>
      <c r="DO1" s="10" t="s">
        <v>110</v>
      </c>
      <c r="DP1" s="7" t="s">
        <v>103</v>
      </c>
      <c r="DQ1" s="10" t="s">
        <v>103</v>
      </c>
      <c r="DR1" s="7" t="s">
        <v>10</v>
      </c>
      <c r="DS1" s="10" t="s">
        <v>10</v>
      </c>
      <c r="DT1" s="7" t="s">
        <v>61</v>
      </c>
      <c r="DU1" s="10" t="s">
        <v>61</v>
      </c>
      <c r="DV1" s="7" t="s">
        <v>6</v>
      </c>
      <c r="DW1" s="10" t="s">
        <v>6</v>
      </c>
      <c r="DX1" s="12" t="s">
        <v>155</v>
      </c>
      <c r="DY1" s="7" t="s">
        <v>98</v>
      </c>
      <c r="DZ1" s="7" t="s">
        <v>76</v>
      </c>
      <c r="EA1" s="10" t="s">
        <v>76</v>
      </c>
      <c r="EB1" s="7" t="s">
        <v>42</v>
      </c>
      <c r="EC1" s="10" t="s">
        <v>42</v>
      </c>
      <c r="ED1" s="7" t="s">
        <v>94</v>
      </c>
      <c r="EE1" s="10" t="s">
        <v>94</v>
      </c>
      <c r="EF1" s="7" t="s">
        <v>62</v>
      </c>
      <c r="EG1" s="10" t="s">
        <v>62</v>
      </c>
      <c r="EH1" s="12" t="s">
        <v>43</v>
      </c>
      <c r="EI1" s="13" t="s">
        <v>43</v>
      </c>
      <c r="EJ1" s="7" t="s">
        <v>89</v>
      </c>
      <c r="EK1" s="10" t="s">
        <v>89</v>
      </c>
      <c r="EL1" s="7" t="s">
        <v>77</v>
      </c>
      <c r="EM1" s="10" t="s">
        <v>77</v>
      </c>
      <c r="EN1" s="12" t="s">
        <v>97</v>
      </c>
      <c r="EO1" s="13" t="s">
        <v>97</v>
      </c>
      <c r="EP1" s="7" t="s">
        <v>112</v>
      </c>
      <c r="EQ1" s="10" t="s">
        <v>112</v>
      </c>
      <c r="ER1" s="12" t="s">
        <v>27</v>
      </c>
      <c r="ES1" s="7" t="s">
        <v>165</v>
      </c>
      <c r="ET1" s="7" t="s">
        <v>5</v>
      </c>
      <c r="EU1" s="10" t="s">
        <v>5</v>
      </c>
      <c r="EV1" s="12" t="s">
        <v>287</v>
      </c>
      <c r="EW1" s="13" t="s">
        <v>287</v>
      </c>
      <c r="EX1" s="7" t="s">
        <v>39</v>
      </c>
      <c r="EY1" s="10" t="s">
        <v>39</v>
      </c>
      <c r="EZ1" s="12" t="s">
        <v>93</v>
      </c>
      <c r="FA1" s="7" t="s">
        <v>109</v>
      </c>
      <c r="FB1" s="10" t="s">
        <v>109</v>
      </c>
      <c r="FC1" s="7" t="s">
        <v>99</v>
      </c>
      <c r="FD1" s="11" t="s">
        <v>99</v>
      </c>
      <c r="FE1" s="7" t="s">
        <v>95</v>
      </c>
      <c r="FF1" s="11" t="s">
        <v>95</v>
      </c>
      <c r="FG1" s="7" t="s">
        <v>132</v>
      </c>
      <c r="FH1" s="10" t="s">
        <v>132</v>
      </c>
      <c r="FI1" s="7" t="s">
        <v>96</v>
      </c>
      <c r="FJ1" s="11" t="s">
        <v>96</v>
      </c>
      <c r="FK1" s="7" t="s">
        <v>256</v>
      </c>
      <c r="FL1" s="27" t="s">
        <v>275</v>
      </c>
      <c r="FM1" s="27" t="s">
        <v>273</v>
      </c>
      <c r="FN1" s="7" t="s">
        <v>322</v>
      </c>
      <c r="FO1" s="7" t="s">
        <v>323</v>
      </c>
      <c r="FP1" s="10" t="s">
        <v>364</v>
      </c>
      <c r="FQ1" s="10" t="s">
        <v>369</v>
      </c>
      <c r="FR1" s="11" t="s">
        <v>365</v>
      </c>
      <c r="FS1" s="8" t="s">
        <v>370</v>
      </c>
      <c r="FT1" s="7" t="s">
        <v>371</v>
      </c>
      <c r="FU1" s="10" t="s">
        <v>366</v>
      </c>
      <c r="FV1" s="11" t="s">
        <v>367</v>
      </c>
      <c r="FW1" s="7" t="s">
        <v>320</v>
      </c>
      <c r="FX1" s="19" t="s">
        <v>327</v>
      </c>
      <c r="FY1" s="7" t="s">
        <v>328</v>
      </c>
      <c r="FZ1" s="7" t="s">
        <v>329</v>
      </c>
      <c r="GA1" s="7"/>
      <c r="GB1" s="7" t="s">
        <v>330</v>
      </c>
      <c r="GC1" s="7"/>
      <c r="GD1" s="7"/>
    </row>
    <row r="2" spans="1:186" x14ac:dyDescent="0.25">
      <c r="G2" s="3" t="s">
        <v>321</v>
      </c>
      <c r="H2" s="31" t="s">
        <v>321</v>
      </c>
      <c r="I2" s="31" t="s">
        <v>324</v>
      </c>
      <c r="J2" s="31"/>
      <c r="K2" s="3" t="s">
        <v>321</v>
      </c>
      <c r="L2" s="3" t="s">
        <v>324</v>
      </c>
      <c r="M2" s="3" t="s">
        <v>321</v>
      </c>
      <c r="N2" s="3" t="s">
        <v>324</v>
      </c>
      <c r="O2" s="3" t="s">
        <v>321</v>
      </c>
      <c r="P2" s="3" t="s">
        <v>321</v>
      </c>
      <c r="Q2" s="3" t="s">
        <v>324</v>
      </c>
      <c r="R2" s="3" t="s">
        <v>321</v>
      </c>
      <c r="S2" s="3" t="s">
        <v>324</v>
      </c>
      <c r="T2" s="3" t="s">
        <v>321</v>
      </c>
      <c r="U2" s="3" t="s">
        <v>321</v>
      </c>
      <c r="V2" s="3" t="s">
        <v>321</v>
      </c>
      <c r="W2" s="3" t="s">
        <v>321</v>
      </c>
      <c r="X2" s="3" t="s">
        <v>321</v>
      </c>
      <c r="Y2" s="3" t="s">
        <v>324</v>
      </c>
      <c r="Z2" s="3" t="s">
        <v>324</v>
      </c>
      <c r="AA2" s="3" t="s">
        <v>321</v>
      </c>
      <c r="AB2" s="3" t="s">
        <v>324</v>
      </c>
      <c r="AC2" s="3" t="s">
        <v>321</v>
      </c>
      <c r="AD2" s="3" t="s">
        <v>321</v>
      </c>
      <c r="AE2" s="3" t="s">
        <v>321</v>
      </c>
      <c r="AF2" s="3" t="s">
        <v>321</v>
      </c>
      <c r="AG2" s="3" t="s">
        <v>324</v>
      </c>
      <c r="AH2" s="3" t="s">
        <v>321</v>
      </c>
      <c r="AI2" s="31" t="s">
        <v>321</v>
      </c>
      <c r="AJ2" s="31" t="s">
        <v>324</v>
      </c>
      <c r="AK2" s="31" t="s">
        <v>324</v>
      </c>
      <c r="AL2" s="3" t="s">
        <v>321</v>
      </c>
      <c r="AM2" s="3" t="s">
        <v>321</v>
      </c>
      <c r="AN2" s="3" t="s">
        <v>321</v>
      </c>
      <c r="AO2" s="3" t="s">
        <v>321</v>
      </c>
      <c r="AP2" s="3" t="s">
        <v>321</v>
      </c>
      <c r="AQ2" s="3" t="s">
        <v>321</v>
      </c>
      <c r="AR2" s="3" t="s">
        <v>321</v>
      </c>
      <c r="AS2" s="3" t="s">
        <v>321</v>
      </c>
      <c r="AT2" s="3" t="s">
        <v>321</v>
      </c>
      <c r="AU2" s="3" t="s">
        <v>321</v>
      </c>
      <c r="AV2" s="3" t="s">
        <v>321</v>
      </c>
      <c r="AW2" s="3" t="s">
        <v>321</v>
      </c>
      <c r="AX2" s="31" t="s">
        <v>321</v>
      </c>
      <c r="AY2" s="31" t="s">
        <v>324</v>
      </c>
      <c r="AZ2" s="3" t="s">
        <v>321</v>
      </c>
      <c r="BA2" s="31" t="s">
        <v>321</v>
      </c>
      <c r="BB2" s="31" t="s">
        <v>324</v>
      </c>
      <c r="BC2" s="3" t="s">
        <v>321</v>
      </c>
      <c r="BD2" s="3" t="s">
        <v>321</v>
      </c>
      <c r="BE2" s="3" t="s">
        <v>324</v>
      </c>
      <c r="BF2" s="3" t="s">
        <v>321</v>
      </c>
      <c r="BG2" s="3" t="s">
        <v>324</v>
      </c>
      <c r="BH2" s="31" t="s">
        <v>321</v>
      </c>
      <c r="BI2" s="31" t="s">
        <v>324</v>
      </c>
      <c r="BJ2" s="3" t="s">
        <v>321</v>
      </c>
      <c r="BK2" s="31" t="s">
        <v>321</v>
      </c>
      <c r="BL2" s="31" t="s">
        <v>324</v>
      </c>
      <c r="BM2" s="31" t="s">
        <v>321</v>
      </c>
      <c r="BN2" s="31" t="s">
        <v>321</v>
      </c>
      <c r="BO2" s="3" t="s">
        <v>324</v>
      </c>
      <c r="BP2" s="31" t="s">
        <v>321</v>
      </c>
      <c r="BQ2" s="31" t="s">
        <v>321</v>
      </c>
      <c r="BR2" s="31" t="s">
        <v>324</v>
      </c>
      <c r="BS2" s="3" t="s">
        <v>321</v>
      </c>
      <c r="BT2" s="3" t="s">
        <v>321</v>
      </c>
      <c r="BU2" s="31" t="s">
        <v>321</v>
      </c>
      <c r="BV2" s="3" t="s">
        <v>324</v>
      </c>
      <c r="BW2" s="3" t="s">
        <v>321</v>
      </c>
      <c r="BX2" s="3" t="s">
        <v>321</v>
      </c>
      <c r="BY2" s="3" t="s">
        <v>321</v>
      </c>
      <c r="BZ2" s="3" t="s">
        <v>321</v>
      </c>
      <c r="CA2" s="3" t="s">
        <v>321</v>
      </c>
      <c r="CB2" s="3" t="s">
        <v>321</v>
      </c>
      <c r="CC2" s="3" t="s">
        <v>321</v>
      </c>
      <c r="CD2" s="3" t="s">
        <v>321</v>
      </c>
      <c r="CE2" s="3" t="s">
        <v>321</v>
      </c>
      <c r="CF2" s="3" t="s">
        <v>321</v>
      </c>
      <c r="CG2" s="3" t="s">
        <v>321</v>
      </c>
      <c r="CH2" s="3" t="s">
        <v>321</v>
      </c>
      <c r="CI2" s="3" t="s">
        <v>321</v>
      </c>
      <c r="CJ2" s="3" t="s">
        <v>321</v>
      </c>
      <c r="CK2" s="3" t="s">
        <v>324</v>
      </c>
      <c r="CL2" s="3" t="s">
        <v>324</v>
      </c>
      <c r="CN2" s="31" t="s">
        <v>321</v>
      </c>
      <c r="CO2" s="31" t="s">
        <v>324</v>
      </c>
      <c r="CP2" s="31" t="s">
        <v>324</v>
      </c>
      <c r="CQ2" s="31" t="s">
        <v>321</v>
      </c>
      <c r="CR2" s="31" t="s">
        <v>324</v>
      </c>
      <c r="CS2" s="31" t="s">
        <v>324</v>
      </c>
      <c r="CT2" s="31" t="s">
        <v>321</v>
      </c>
      <c r="CU2" s="31" t="s">
        <v>324</v>
      </c>
      <c r="CV2" s="31" t="s">
        <v>324</v>
      </c>
      <c r="CW2" s="31" t="s">
        <v>321</v>
      </c>
      <c r="CX2" s="31" t="s">
        <v>324</v>
      </c>
      <c r="CY2" s="31" t="s">
        <v>324</v>
      </c>
      <c r="CZ2" s="31" t="s">
        <v>321</v>
      </c>
      <c r="DA2" s="31" t="s">
        <v>324</v>
      </c>
      <c r="DB2" s="31" t="s">
        <v>321</v>
      </c>
      <c r="DC2" s="31" t="s">
        <v>324</v>
      </c>
      <c r="DD2" s="31" t="s">
        <v>324</v>
      </c>
      <c r="DE2" s="31" t="s">
        <v>321</v>
      </c>
      <c r="DF2" s="31" t="s">
        <v>324</v>
      </c>
      <c r="DG2" s="31" t="s">
        <v>324</v>
      </c>
      <c r="DH2" s="3" t="s">
        <v>321</v>
      </c>
      <c r="DI2" s="3" t="s">
        <v>324</v>
      </c>
      <c r="DJ2" s="3" t="s">
        <v>321</v>
      </c>
      <c r="DK2" s="3" t="s">
        <v>324</v>
      </c>
      <c r="DL2" s="3" t="s">
        <v>321</v>
      </c>
      <c r="DM2" s="3" t="s">
        <v>324</v>
      </c>
      <c r="DN2" s="3" t="s">
        <v>321</v>
      </c>
      <c r="DO2" s="3" t="s">
        <v>324</v>
      </c>
      <c r="DP2" s="31" t="s">
        <v>321</v>
      </c>
      <c r="DQ2" s="31" t="s">
        <v>324</v>
      </c>
      <c r="DR2" s="31" t="s">
        <v>321</v>
      </c>
      <c r="DS2" s="31" t="s">
        <v>324</v>
      </c>
      <c r="DT2" s="3" t="s">
        <v>321</v>
      </c>
      <c r="DU2" s="3" t="s">
        <v>324</v>
      </c>
      <c r="DV2" s="3" t="s">
        <v>321</v>
      </c>
      <c r="DW2" s="3" t="s">
        <v>324</v>
      </c>
      <c r="DX2" s="3" t="s">
        <v>321</v>
      </c>
      <c r="DY2" s="31" t="s">
        <v>321</v>
      </c>
      <c r="DZ2" s="31" t="s">
        <v>321</v>
      </c>
      <c r="EA2" s="31" t="s">
        <v>324</v>
      </c>
      <c r="EB2" s="3" t="s">
        <v>321</v>
      </c>
      <c r="EC2" s="3" t="s">
        <v>324</v>
      </c>
      <c r="ED2" s="31" t="s">
        <v>321</v>
      </c>
      <c r="EE2" s="31" t="s">
        <v>324</v>
      </c>
      <c r="EF2" s="31" t="s">
        <v>321</v>
      </c>
      <c r="EG2" s="31" t="s">
        <v>324</v>
      </c>
      <c r="EH2" s="3" t="s">
        <v>321</v>
      </c>
      <c r="EI2" s="3" t="s">
        <v>324</v>
      </c>
      <c r="EJ2" s="3" t="s">
        <v>321</v>
      </c>
      <c r="EK2" s="3" t="s">
        <v>324</v>
      </c>
      <c r="EL2" s="31" t="s">
        <v>321</v>
      </c>
      <c r="EM2" s="31" t="s">
        <v>324</v>
      </c>
      <c r="EN2" s="3" t="s">
        <v>321</v>
      </c>
      <c r="EO2" s="3" t="s">
        <v>324</v>
      </c>
      <c r="EP2" s="3" t="s">
        <v>321</v>
      </c>
      <c r="EQ2" s="3" t="s">
        <v>324</v>
      </c>
      <c r="ER2" s="3" t="s">
        <v>321</v>
      </c>
      <c r="ES2" s="3" t="s">
        <v>321</v>
      </c>
      <c r="ET2" s="3" t="s">
        <v>321</v>
      </c>
      <c r="EU2" s="3" t="s">
        <v>324</v>
      </c>
      <c r="EV2" s="3" t="s">
        <v>321</v>
      </c>
      <c r="EW2" s="3" t="s">
        <v>324</v>
      </c>
      <c r="EX2" s="3" t="s">
        <v>321</v>
      </c>
      <c r="EY2" s="3" t="s">
        <v>324</v>
      </c>
      <c r="EZ2" s="3" t="s">
        <v>321</v>
      </c>
      <c r="FA2" s="3" t="s">
        <v>321</v>
      </c>
      <c r="FB2" s="3" t="s">
        <v>324</v>
      </c>
      <c r="FC2" s="3" t="s">
        <v>321</v>
      </c>
      <c r="FD2" s="3" t="s">
        <v>324</v>
      </c>
      <c r="FE2" s="3" t="s">
        <v>321</v>
      </c>
      <c r="FF2" s="3" t="s">
        <v>324</v>
      </c>
      <c r="FG2" s="3" t="s">
        <v>321</v>
      </c>
      <c r="FH2" s="3" t="s">
        <v>324</v>
      </c>
      <c r="FI2" s="31" t="s">
        <v>321</v>
      </c>
      <c r="FJ2" s="31" t="s">
        <v>324</v>
      </c>
      <c r="FK2" s="3" t="s">
        <v>321</v>
      </c>
      <c r="FL2" s="3" t="s">
        <v>324</v>
      </c>
      <c r="FM2" s="3" t="s">
        <v>324</v>
      </c>
      <c r="FY2" s="3" t="s">
        <v>321</v>
      </c>
      <c r="FZ2" s="3" t="s">
        <v>321</v>
      </c>
      <c r="GA2" s="3" t="s">
        <v>324</v>
      </c>
      <c r="GB2" s="3" t="s">
        <v>321</v>
      </c>
      <c r="GC2" s="3" t="s">
        <v>324</v>
      </c>
      <c r="GD2" s="3"/>
    </row>
    <row r="3" spans="1:186" x14ac:dyDescent="0.25">
      <c r="A3" t="s">
        <v>2</v>
      </c>
      <c r="B3" s="2">
        <v>202</v>
      </c>
      <c r="C3" t="s">
        <v>338</v>
      </c>
      <c r="D3">
        <v>7</v>
      </c>
      <c r="E3">
        <v>204</v>
      </c>
      <c r="F3">
        <v>153</v>
      </c>
      <c r="G3" s="3">
        <v>198942</v>
      </c>
      <c r="M3" s="3">
        <v>11561</v>
      </c>
      <c r="N3" s="3">
        <v>0</v>
      </c>
      <c r="O3" s="3">
        <v>79025</v>
      </c>
      <c r="P3" s="3">
        <v>60059</v>
      </c>
      <c r="Q3" s="3">
        <v>0</v>
      </c>
      <c r="R3" s="3">
        <v>51187</v>
      </c>
      <c r="S3" s="3">
        <v>0</v>
      </c>
      <c r="T3" s="3">
        <v>113832</v>
      </c>
      <c r="U3" s="3">
        <v>227665</v>
      </c>
      <c r="W3" s="3">
        <v>227665</v>
      </c>
      <c r="X3" s="3">
        <v>156666</v>
      </c>
      <c r="Z3" s="3">
        <v>0</v>
      </c>
      <c r="AF3" s="3">
        <v>113832</v>
      </c>
      <c r="AG3" s="3">
        <v>0</v>
      </c>
      <c r="AI3" s="3">
        <v>113832</v>
      </c>
      <c r="AK3" s="3">
        <v>0</v>
      </c>
      <c r="AL3" s="3">
        <v>113832</v>
      </c>
      <c r="AX3" s="3">
        <v>227665</v>
      </c>
      <c r="AY3" s="3">
        <v>0</v>
      </c>
      <c r="BA3" s="3">
        <v>39166</v>
      </c>
      <c r="BB3" s="3">
        <v>0</v>
      </c>
      <c r="BD3" s="3">
        <v>57558</v>
      </c>
      <c r="BE3" s="3">
        <v>0</v>
      </c>
      <c r="BF3" s="3">
        <v>57558</v>
      </c>
      <c r="BG3" s="3">
        <v>0</v>
      </c>
      <c r="BK3" s="3">
        <v>0</v>
      </c>
      <c r="BM3" s="3">
        <v>41486</v>
      </c>
      <c r="BS3" s="3">
        <v>6800</v>
      </c>
      <c r="BT3" s="3">
        <v>17000</v>
      </c>
      <c r="BY3" s="5">
        <v>0</v>
      </c>
      <c r="CE3" s="3">
        <v>15325</v>
      </c>
      <c r="CJ3" s="5">
        <v>76243</v>
      </c>
      <c r="CK3" s="5">
        <v>0</v>
      </c>
      <c r="CL3" s="5"/>
      <c r="CN3" s="5">
        <v>0</v>
      </c>
      <c r="CO3" s="5"/>
      <c r="CP3" s="5">
        <v>0</v>
      </c>
      <c r="CQ3" s="5">
        <v>113832</v>
      </c>
      <c r="CR3" s="5"/>
      <c r="CS3" s="5">
        <v>0</v>
      </c>
      <c r="CT3" s="5">
        <v>0</v>
      </c>
      <c r="CU3" s="5"/>
      <c r="CV3" s="5">
        <v>0</v>
      </c>
      <c r="CW3" s="5">
        <v>1027923</v>
      </c>
      <c r="CX3" s="5">
        <v>0</v>
      </c>
      <c r="CY3" s="5"/>
      <c r="CZ3" s="3">
        <v>78333</v>
      </c>
      <c r="DA3" s="3">
        <v>0</v>
      </c>
      <c r="DB3" s="5">
        <v>261569</v>
      </c>
      <c r="DC3" s="5"/>
      <c r="DD3" s="5">
        <v>23011</v>
      </c>
      <c r="DL3" s="5">
        <v>71961</v>
      </c>
      <c r="DM3" s="5">
        <v>188223</v>
      </c>
      <c r="DR3" s="3">
        <v>91168</v>
      </c>
      <c r="DS3" s="3">
        <v>0</v>
      </c>
      <c r="DV3" s="3">
        <v>0</v>
      </c>
      <c r="DW3" s="3">
        <v>158560</v>
      </c>
      <c r="ER3" s="3">
        <v>116262</v>
      </c>
      <c r="ET3" s="3">
        <v>0</v>
      </c>
      <c r="EU3" s="3">
        <v>105009</v>
      </c>
      <c r="FN3" s="3">
        <v>3767947</v>
      </c>
      <c r="FO3" s="3">
        <v>474803</v>
      </c>
      <c r="FP3" s="3">
        <f>SUM(I3,K3:L3,Y3,AJ3,BB3,BE3,BL3,BO3,BR3,BV3,CK3,CO3,CR3,CU3,CX3,DC3,DF3,DO3,DQ3,DS3,DU3,DW3,EA3,EC3,EE3,EG3,EK3,EM3,EQ3,EU3,EY3,FB3,FH3,FL3:FM3,,)</f>
        <v>263569</v>
      </c>
      <c r="FQ3" s="3">
        <v>0</v>
      </c>
      <c r="FR3" s="3">
        <f>SUM(J3,N3,Q3,S3,Z3,AB3,AG3,AK3,AY3,BG3,BI3,CL3,CP3,CS3,CV3,CY3,DA3,DD3,DG3,DI3,DK3,DM3,EI3,EO3,EW3,FD3,FF3,FJ3,)</f>
        <v>211234</v>
      </c>
      <c r="FS3" s="3">
        <f>SUM(FP3:FR3)</f>
        <v>474803</v>
      </c>
      <c r="FT3" s="3">
        <v>474803</v>
      </c>
      <c r="FU3" s="29">
        <f>SUM(FP3:FQ3)/$FS3</f>
        <v>0.55511233079824684</v>
      </c>
      <c r="FV3" s="29">
        <f>FR3/$FS3</f>
        <v>0.44488766920175316</v>
      </c>
      <c r="FY3" s="5">
        <v>113832</v>
      </c>
      <c r="FZ3" s="5">
        <v>227665</v>
      </c>
      <c r="GA3" s="5">
        <v>0</v>
      </c>
      <c r="GB3" s="5">
        <v>115116</v>
      </c>
      <c r="GC3" s="5">
        <v>0</v>
      </c>
      <c r="GD3" s="5"/>
    </row>
    <row r="4" spans="1:186" x14ac:dyDescent="0.25">
      <c r="A4" t="s">
        <v>38</v>
      </c>
      <c r="B4" s="2">
        <v>203</v>
      </c>
      <c r="C4" t="s">
        <v>338</v>
      </c>
      <c r="D4">
        <v>6</v>
      </c>
      <c r="E4">
        <v>360</v>
      </c>
      <c r="F4">
        <v>288</v>
      </c>
      <c r="G4" s="3">
        <v>198942</v>
      </c>
      <c r="M4" s="3">
        <v>5001</v>
      </c>
      <c r="N4" s="3">
        <v>0</v>
      </c>
      <c r="O4" s="3">
        <v>79025</v>
      </c>
      <c r="P4" s="3">
        <v>106289</v>
      </c>
      <c r="Q4" s="3">
        <v>13829</v>
      </c>
      <c r="T4" s="3">
        <v>113832</v>
      </c>
      <c r="U4" s="3">
        <v>227665</v>
      </c>
      <c r="V4" s="3">
        <v>113832</v>
      </c>
      <c r="W4" s="3">
        <v>227665</v>
      </c>
      <c r="X4" s="3">
        <v>195832</v>
      </c>
      <c r="Z4" s="3">
        <v>0</v>
      </c>
      <c r="AF4" s="3">
        <v>113832</v>
      </c>
      <c r="AG4" s="3">
        <v>0</v>
      </c>
      <c r="AI4" s="3">
        <v>170749</v>
      </c>
      <c r="AK4" s="3">
        <v>0</v>
      </c>
      <c r="AM4" s="3">
        <v>227665</v>
      </c>
      <c r="AP4" s="3">
        <v>113832</v>
      </c>
      <c r="AX4" s="3">
        <v>455330</v>
      </c>
      <c r="AY4" s="3">
        <v>0</v>
      </c>
      <c r="AZ4" s="3">
        <v>113832</v>
      </c>
      <c r="BA4" s="3">
        <v>234999</v>
      </c>
      <c r="BB4" s="3">
        <v>0</v>
      </c>
      <c r="BD4" s="3">
        <v>57558</v>
      </c>
      <c r="BE4" s="3">
        <v>0</v>
      </c>
      <c r="BK4" s="3">
        <v>0</v>
      </c>
      <c r="BM4" s="3">
        <v>55315</v>
      </c>
      <c r="BS4" s="3">
        <v>17000</v>
      </c>
      <c r="BT4" s="3">
        <v>27200</v>
      </c>
      <c r="BY4" s="5">
        <v>0</v>
      </c>
      <c r="CJ4" s="5">
        <v>16161</v>
      </c>
      <c r="CL4" s="5">
        <v>53172</v>
      </c>
      <c r="CN4" s="5">
        <v>158560</v>
      </c>
      <c r="CO4" s="5"/>
      <c r="CP4" s="5">
        <v>0</v>
      </c>
      <c r="CQ4" s="5">
        <v>0</v>
      </c>
      <c r="CR4" s="5">
        <v>56916</v>
      </c>
      <c r="CS4" s="5">
        <v>113832</v>
      </c>
      <c r="CT4" s="5">
        <v>0</v>
      </c>
      <c r="CU4" s="5"/>
      <c r="CV4" s="5">
        <v>0</v>
      </c>
      <c r="CW4" s="5">
        <v>1427403</v>
      </c>
      <c r="CX4" s="5">
        <v>113832</v>
      </c>
      <c r="CY4" s="5"/>
      <c r="CZ4" s="3">
        <v>117499</v>
      </c>
      <c r="DA4" s="3">
        <v>0</v>
      </c>
      <c r="DB4" s="5">
        <v>341496</v>
      </c>
      <c r="DC4" s="5"/>
      <c r="DD4" s="5">
        <v>0</v>
      </c>
      <c r="DE4" s="3">
        <v>70672</v>
      </c>
      <c r="DF4" s="3">
        <v>0</v>
      </c>
      <c r="DL4" s="5">
        <v>46193</v>
      </c>
      <c r="DM4" s="5">
        <v>0</v>
      </c>
      <c r="EB4" s="3">
        <v>0</v>
      </c>
      <c r="EC4" s="3">
        <v>71590</v>
      </c>
      <c r="EH4" s="3">
        <v>58288</v>
      </c>
      <c r="EI4" s="3">
        <v>61195</v>
      </c>
      <c r="EX4" s="3">
        <v>0</v>
      </c>
      <c r="EY4" s="3">
        <v>113832</v>
      </c>
      <c r="FN4" s="3">
        <v>5091667</v>
      </c>
      <c r="FO4" s="3">
        <v>598198</v>
      </c>
      <c r="FP4" s="3">
        <f>SUM(I4,L4,Y4,AJ4,BB4,BE4,BL4,BO4,BR4,BV4,CK4,CO4,CR4,CU4,CX4,DC4,DF4,DO4,DQ4,DS4,DU4,DW4,EA4,EC4,EE4,EG4,EK4,EM4,EQ4,EU4,EY4,FB4,FH4,FL4:FM4,,)</f>
        <v>356170</v>
      </c>
      <c r="FQ4" s="3">
        <v>0</v>
      </c>
      <c r="FR4" s="3">
        <f t="shared" ref="FR4:FR67" si="0">SUM(J4,N4,Q4,S4,Z4,AB4,AG4,AK4,AY4,BG4,BI4,CL4,CP4,CS4,CV4,CY4,DA4,DD4,DG4,DI4,DK4,DM4,EI4,EO4,EW4,FD4,FF4,FJ4,)</f>
        <v>242028</v>
      </c>
      <c r="FS4" s="3">
        <f t="shared" ref="FS4:FS67" si="1">SUM(FP4:FR4)</f>
        <v>598198</v>
      </c>
      <c r="FT4" s="3">
        <v>598198</v>
      </c>
      <c r="FU4" s="29">
        <f t="shared" ref="FU4:FU67" si="2">SUM(FP4:FQ4)/$FS4</f>
        <v>0.59540486594739539</v>
      </c>
      <c r="FV4" s="29">
        <f t="shared" ref="FV4:FV67" si="3">FR4/$FS4</f>
        <v>0.40459513405260467</v>
      </c>
      <c r="FY4" s="5">
        <v>341497</v>
      </c>
      <c r="FZ4" s="5">
        <v>569162</v>
      </c>
      <c r="GA4" s="5">
        <v>0</v>
      </c>
      <c r="GB4" s="5">
        <v>57558</v>
      </c>
      <c r="GC4" s="5">
        <v>0</v>
      </c>
    </row>
    <row r="5" spans="1:186" x14ac:dyDescent="0.25">
      <c r="A5" t="s">
        <v>100</v>
      </c>
      <c r="B5" s="2">
        <v>204</v>
      </c>
      <c r="C5" t="s">
        <v>338</v>
      </c>
      <c r="D5">
        <v>1</v>
      </c>
      <c r="E5">
        <v>711</v>
      </c>
      <c r="F5">
        <v>609</v>
      </c>
      <c r="G5" s="3">
        <v>198942</v>
      </c>
      <c r="M5" s="3">
        <v>20078</v>
      </c>
      <c r="N5" s="3">
        <v>0</v>
      </c>
      <c r="O5" s="3">
        <v>79025</v>
      </c>
      <c r="P5" s="3">
        <v>120118</v>
      </c>
      <c r="Q5" s="3">
        <v>0</v>
      </c>
      <c r="R5" s="3">
        <v>153562</v>
      </c>
      <c r="S5" s="3">
        <v>0</v>
      </c>
      <c r="T5" s="3">
        <v>113832</v>
      </c>
      <c r="U5" s="3">
        <v>341497</v>
      </c>
      <c r="W5" s="3">
        <v>341497</v>
      </c>
      <c r="X5" s="3">
        <v>234999</v>
      </c>
      <c r="Z5" s="3">
        <v>0</v>
      </c>
      <c r="AF5" s="3">
        <v>113832</v>
      </c>
      <c r="AG5" s="3">
        <v>0</v>
      </c>
      <c r="AI5" s="3">
        <v>227665</v>
      </c>
      <c r="AK5" s="3">
        <v>0</v>
      </c>
      <c r="AQ5" s="3">
        <v>227665</v>
      </c>
      <c r="AW5" s="3">
        <v>113832</v>
      </c>
      <c r="AX5" s="3">
        <v>796827</v>
      </c>
      <c r="AY5" s="3">
        <v>0</v>
      </c>
      <c r="BA5" s="3">
        <v>195832</v>
      </c>
      <c r="BB5" s="3">
        <v>0</v>
      </c>
      <c r="BK5" s="3">
        <v>1935151.6500000001</v>
      </c>
      <c r="BL5" s="3">
        <v>0</v>
      </c>
      <c r="BM5" s="3">
        <v>0</v>
      </c>
      <c r="BN5" s="3">
        <v>78333</v>
      </c>
      <c r="BO5" s="3">
        <v>0</v>
      </c>
      <c r="BP5" s="3">
        <v>341497</v>
      </c>
      <c r="BS5" s="3">
        <v>13600</v>
      </c>
      <c r="BT5" s="3">
        <v>23800</v>
      </c>
      <c r="BY5" s="5">
        <v>0</v>
      </c>
      <c r="CJ5" s="5">
        <v>329411</v>
      </c>
      <c r="CK5" s="5">
        <v>19492</v>
      </c>
      <c r="CL5" s="5"/>
      <c r="CN5" s="5">
        <v>317120</v>
      </c>
      <c r="CO5" s="5"/>
      <c r="CP5" s="5">
        <v>0</v>
      </c>
      <c r="CQ5" s="5">
        <v>113832</v>
      </c>
      <c r="CR5" s="5"/>
      <c r="CS5" s="5">
        <v>0</v>
      </c>
      <c r="CT5" s="5">
        <v>227664</v>
      </c>
      <c r="CU5" s="5">
        <v>341497</v>
      </c>
      <c r="CW5" s="5">
        <v>1844233</v>
      </c>
      <c r="CX5" s="5">
        <v>113832</v>
      </c>
      <c r="CY5" s="5"/>
      <c r="CZ5" s="3">
        <v>117499</v>
      </c>
      <c r="DA5" s="3">
        <v>0</v>
      </c>
      <c r="DB5" s="5">
        <v>455329</v>
      </c>
      <c r="DC5" s="5"/>
      <c r="DD5" s="5">
        <v>0</v>
      </c>
      <c r="DL5" s="5">
        <v>588982</v>
      </c>
      <c r="DM5" s="5">
        <v>0</v>
      </c>
      <c r="DP5" s="3">
        <v>234999</v>
      </c>
      <c r="DQ5" s="3">
        <v>0</v>
      </c>
      <c r="DR5" s="3">
        <v>0</v>
      </c>
      <c r="DS5" s="3">
        <v>45584</v>
      </c>
      <c r="DT5" s="3">
        <v>52454</v>
      </c>
      <c r="DU5" s="3">
        <v>0</v>
      </c>
      <c r="EF5" s="3">
        <v>59742</v>
      </c>
      <c r="EG5" s="3">
        <v>0</v>
      </c>
      <c r="EH5" s="3">
        <v>119483</v>
      </c>
      <c r="EI5" s="3">
        <v>0</v>
      </c>
      <c r="EL5" s="3">
        <v>120467</v>
      </c>
      <c r="EM5" s="3">
        <v>0</v>
      </c>
      <c r="FN5" s="3">
        <v>10252799.65</v>
      </c>
      <c r="FO5" s="3">
        <v>520405</v>
      </c>
      <c r="FP5" s="3">
        <f t="shared" ref="FP5" si="4">SUM(I5,L5,Y5,AJ5,BB5,BE5,BL5,BO5,BR5,BV5,CK5,CO5,CR5,CU5,CX5,DC5,DF5,DO5,DQ5,DS5,DU5,DW5,EA5,EC5,EE5,EG5,EK5,EM5,EQ5,EU5,EY5,FB5,FH5,FL5:FM5,,)</f>
        <v>520405</v>
      </c>
      <c r="FQ5" s="3">
        <v>0</v>
      </c>
      <c r="FR5" s="3">
        <f t="shared" si="0"/>
        <v>0</v>
      </c>
      <c r="FS5" s="3">
        <f t="shared" si="1"/>
        <v>520405</v>
      </c>
      <c r="FT5" s="3">
        <v>520405</v>
      </c>
      <c r="FU5" s="29">
        <f t="shared" si="2"/>
        <v>1</v>
      </c>
      <c r="FV5" s="29">
        <f t="shared" si="3"/>
        <v>0</v>
      </c>
      <c r="FY5" s="5">
        <v>341497</v>
      </c>
      <c r="FZ5" s="5">
        <v>796827</v>
      </c>
      <c r="GA5" s="5">
        <v>0</v>
      </c>
      <c r="GB5" s="5">
        <v>0</v>
      </c>
      <c r="GC5" s="5">
        <v>0</v>
      </c>
    </row>
    <row r="6" spans="1:186" x14ac:dyDescent="0.25">
      <c r="A6" t="s">
        <v>107</v>
      </c>
      <c r="B6" s="2">
        <v>205</v>
      </c>
      <c r="C6" t="s">
        <v>338</v>
      </c>
      <c r="D6">
        <v>4</v>
      </c>
      <c r="E6">
        <v>601</v>
      </c>
      <c r="F6">
        <v>465</v>
      </c>
      <c r="G6" s="3">
        <v>198942</v>
      </c>
      <c r="M6" s="3">
        <v>30802</v>
      </c>
      <c r="N6" s="3">
        <v>0</v>
      </c>
      <c r="O6" s="3">
        <v>79025</v>
      </c>
      <c r="P6" s="3">
        <v>120118</v>
      </c>
      <c r="Q6" s="3">
        <v>0</v>
      </c>
      <c r="R6" s="3">
        <v>153562</v>
      </c>
      <c r="S6" s="3">
        <v>0</v>
      </c>
      <c r="T6" s="3">
        <v>113832</v>
      </c>
      <c r="U6" s="3">
        <v>455330</v>
      </c>
      <c r="W6" s="3">
        <v>455330</v>
      </c>
      <c r="X6" s="3">
        <v>313331</v>
      </c>
      <c r="Z6" s="3">
        <v>0</v>
      </c>
      <c r="AF6" s="3">
        <v>113832</v>
      </c>
      <c r="AG6" s="3">
        <v>0</v>
      </c>
      <c r="AI6" s="3">
        <v>227665</v>
      </c>
      <c r="AK6" s="3">
        <v>0</v>
      </c>
      <c r="AM6" s="3">
        <v>227665</v>
      </c>
      <c r="AP6" s="3">
        <v>113832</v>
      </c>
      <c r="AX6" s="3">
        <v>569162</v>
      </c>
      <c r="AY6" s="3">
        <v>0</v>
      </c>
      <c r="BA6" s="3">
        <v>234999</v>
      </c>
      <c r="BB6" s="3">
        <v>0</v>
      </c>
      <c r="BK6" s="3">
        <v>1479821.85</v>
      </c>
      <c r="BL6" s="3">
        <v>0</v>
      </c>
      <c r="BM6" s="3">
        <v>0</v>
      </c>
      <c r="BP6" s="3">
        <v>113832</v>
      </c>
      <c r="BS6" s="3">
        <v>44200</v>
      </c>
      <c r="BT6" s="3">
        <v>34000</v>
      </c>
      <c r="BU6" s="3">
        <v>101350</v>
      </c>
      <c r="BV6" s="3">
        <v>0</v>
      </c>
      <c r="BY6" s="5">
        <v>0</v>
      </c>
      <c r="CE6" s="3">
        <v>15325</v>
      </c>
      <c r="CJ6" s="5">
        <v>228427</v>
      </c>
      <c r="CK6" s="5">
        <v>14784</v>
      </c>
      <c r="CL6" s="5"/>
      <c r="CN6" s="5">
        <v>317120</v>
      </c>
      <c r="CO6" s="5"/>
      <c r="CP6" s="5">
        <v>0</v>
      </c>
      <c r="CQ6" s="5">
        <v>227664</v>
      </c>
      <c r="CR6" s="5"/>
      <c r="CS6" s="5">
        <v>0</v>
      </c>
      <c r="CT6" s="5">
        <v>0</v>
      </c>
      <c r="CU6" s="5"/>
      <c r="CV6" s="5">
        <v>0</v>
      </c>
      <c r="CW6" s="5">
        <v>2091349</v>
      </c>
      <c r="CY6" s="5">
        <v>455330</v>
      </c>
      <c r="CZ6" s="3">
        <v>0</v>
      </c>
      <c r="DA6" s="3">
        <v>156666</v>
      </c>
      <c r="DB6" s="5">
        <v>682994</v>
      </c>
      <c r="DC6" s="5"/>
      <c r="DD6" s="5">
        <v>0</v>
      </c>
      <c r="DE6" s="3">
        <v>0</v>
      </c>
      <c r="DF6" s="3">
        <v>70672</v>
      </c>
      <c r="DL6" s="5">
        <v>146015</v>
      </c>
      <c r="DM6" s="5">
        <v>0</v>
      </c>
      <c r="DN6" s="3">
        <v>64808</v>
      </c>
      <c r="DO6" s="3">
        <v>0</v>
      </c>
      <c r="EV6" s="3">
        <v>638</v>
      </c>
      <c r="EW6" s="3">
        <v>0</v>
      </c>
      <c r="FA6" s="3">
        <v>113832</v>
      </c>
      <c r="FB6" s="3">
        <v>0</v>
      </c>
      <c r="FN6" s="3">
        <v>9068802.8499999996</v>
      </c>
      <c r="FO6" s="3">
        <v>697452</v>
      </c>
      <c r="FP6" s="3">
        <f t="shared" ref="FP6:FP67" si="5">SUM(I6,K6:L6,Y6,AJ6,BB6,BE6,BL6,BO6,BR6,BV6,CK6,CO6,CR6,CU6,CX6,DC6,DF6,DO6,DQ6,DS6,DU6,DW6,EA6,EC6,EE6,EG6,EK6,EM6,EQ6,EU6,EY6,FB6,FH6,FL6:FM6,,)</f>
        <v>85456</v>
      </c>
      <c r="FQ6" s="3">
        <v>113832</v>
      </c>
      <c r="FR6" s="3">
        <f t="shared" si="0"/>
        <v>611996</v>
      </c>
      <c r="FS6" s="3">
        <f t="shared" si="1"/>
        <v>811284</v>
      </c>
      <c r="FT6" s="3">
        <v>697452</v>
      </c>
      <c r="FU6" s="29">
        <f t="shared" si="2"/>
        <v>0.24564517480931461</v>
      </c>
      <c r="FV6" s="29">
        <f t="shared" si="3"/>
        <v>0.75435482519068542</v>
      </c>
      <c r="FY6" s="5">
        <v>341497</v>
      </c>
      <c r="FZ6" s="5">
        <v>569162</v>
      </c>
      <c r="GA6" s="5">
        <v>0</v>
      </c>
      <c r="GB6" s="5">
        <v>0</v>
      </c>
      <c r="GC6" s="5">
        <v>0</v>
      </c>
    </row>
    <row r="7" spans="1:186" x14ac:dyDescent="0.25">
      <c r="A7" t="s">
        <v>111</v>
      </c>
      <c r="B7" s="2">
        <v>206</v>
      </c>
      <c r="C7" t="s">
        <v>338</v>
      </c>
      <c r="D7">
        <v>7</v>
      </c>
      <c r="E7">
        <v>367</v>
      </c>
      <c r="F7">
        <v>288</v>
      </c>
      <c r="G7" s="3">
        <v>198942</v>
      </c>
      <c r="M7" s="3">
        <v>6422</v>
      </c>
      <c r="N7" s="3">
        <v>15000</v>
      </c>
      <c r="O7" s="3">
        <v>79025</v>
      </c>
      <c r="P7" s="3">
        <v>60059</v>
      </c>
      <c r="Q7" s="3">
        <v>0</v>
      </c>
      <c r="R7" s="3">
        <v>51187</v>
      </c>
      <c r="S7" s="3">
        <v>0</v>
      </c>
      <c r="T7" s="3">
        <v>113832</v>
      </c>
      <c r="U7" s="3">
        <v>227665</v>
      </c>
      <c r="V7" s="3">
        <v>113832</v>
      </c>
      <c r="W7" s="3">
        <v>227665</v>
      </c>
      <c r="X7" s="3">
        <v>195832</v>
      </c>
      <c r="Z7" s="3">
        <v>0</v>
      </c>
      <c r="AF7" s="3">
        <v>113832</v>
      </c>
      <c r="AG7" s="3">
        <v>0</v>
      </c>
      <c r="AI7" s="3">
        <v>227665</v>
      </c>
      <c r="AK7" s="3">
        <v>0</v>
      </c>
      <c r="AM7" s="3">
        <v>455330</v>
      </c>
      <c r="AP7" s="3">
        <v>227665</v>
      </c>
      <c r="AX7" s="3">
        <v>455330</v>
      </c>
      <c r="AY7" s="3">
        <v>0</v>
      </c>
      <c r="BA7" s="3">
        <v>469997</v>
      </c>
      <c r="BB7" s="3">
        <v>0</v>
      </c>
      <c r="BK7" s="3">
        <v>0</v>
      </c>
      <c r="BM7" s="3">
        <v>7484</v>
      </c>
      <c r="BS7" s="3">
        <v>23800</v>
      </c>
      <c r="BT7" s="3">
        <v>34000</v>
      </c>
      <c r="BU7" s="3">
        <v>0</v>
      </c>
      <c r="BV7" s="3">
        <v>101351</v>
      </c>
      <c r="BY7" s="5">
        <v>0</v>
      </c>
      <c r="CE7" s="3">
        <v>15325</v>
      </c>
      <c r="CJ7" s="5">
        <v>113142</v>
      </c>
      <c r="CK7" s="5">
        <v>18867</v>
      </c>
      <c r="CL7" s="5">
        <v>6133</v>
      </c>
      <c r="CN7" s="5">
        <v>85101</v>
      </c>
      <c r="CO7" s="5"/>
      <c r="CP7" s="5">
        <v>73459</v>
      </c>
      <c r="CQ7" s="5">
        <v>227664</v>
      </c>
      <c r="CR7" s="5"/>
      <c r="CS7" s="5">
        <v>0</v>
      </c>
      <c r="CT7" s="5">
        <v>0</v>
      </c>
      <c r="CU7" s="5"/>
      <c r="CV7" s="5">
        <v>0</v>
      </c>
      <c r="CW7" s="5">
        <v>1755045</v>
      </c>
      <c r="CX7" s="5">
        <v>0</v>
      </c>
      <c r="CY7" s="5"/>
      <c r="CZ7" s="3">
        <v>117499</v>
      </c>
      <c r="DA7" s="3">
        <v>0</v>
      </c>
      <c r="DB7" s="5">
        <v>227664</v>
      </c>
      <c r="DC7" s="5"/>
      <c r="DD7" s="5">
        <v>113832</v>
      </c>
      <c r="DE7" s="3">
        <v>70672</v>
      </c>
      <c r="DF7" s="3">
        <v>0</v>
      </c>
      <c r="DL7" s="5">
        <v>71961</v>
      </c>
      <c r="DM7" s="5">
        <v>116262</v>
      </c>
      <c r="DP7" s="3">
        <v>78333</v>
      </c>
      <c r="DQ7" s="3">
        <v>0</v>
      </c>
      <c r="EN7" s="3">
        <v>147879</v>
      </c>
      <c r="EO7" s="3">
        <v>0</v>
      </c>
      <c r="EP7" s="3">
        <v>113832</v>
      </c>
      <c r="EQ7" s="3">
        <v>0</v>
      </c>
      <c r="ET7" s="3">
        <v>0</v>
      </c>
      <c r="EU7" s="3">
        <v>105009</v>
      </c>
      <c r="EX7" s="3">
        <v>113832</v>
      </c>
      <c r="EY7" s="3">
        <v>0</v>
      </c>
      <c r="FN7" s="3">
        <v>6427513</v>
      </c>
      <c r="FO7" s="3">
        <v>549913</v>
      </c>
      <c r="FP7" s="3">
        <f t="shared" si="5"/>
        <v>225227</v>
      </c>
      <c r="FQ7" s="3">
        <v>227664</v>
      </c>
      <c r="FR7" s="3">
        <f t="shared" si="0"/>
        <v>324686</v>
      </c>
      <c r="FS7" s="3">
        <f t="shared" si="1"/>
        <v>777577</v>
      </c>
      <c r="FT7" s="3">
        <v>549913</v>
      </c>
      <c r="FU7" s="29">
        <f t="shared" si="2"/>
        <v>0.58243878098246216</v>
      </c>
      <c r="FV7" s="29">
        <f t="shared" si="3"/>
        <v>0.41756121901753779</v>
      </c>
      <c r="FY7" s="5">
        <v>682995</v>
      </c>
      <c r="FZ7" s="5">
        <v>455330</v>
      </c>
      <c r="GA7" s="5">
        <v>0</v>
      </c>
      <c r="GB7" s="5">
        <v>0</v>
      </c>
      <c r="GC7" s="5">
        <v>0</v>
      </c>
    </row>
    <row r="8" spans="1:186" x14ac:dyDescent="0.25">
      <c r="A8" t="s">
        <v>119</v>
      </c>
      <c r="B8" s="2">
        <v>291</v>
      </c>
      <c r="C8" t="s">
        <v>338</v>
      </c>
      <c r="D8">
        <v>8</v>
      </c>
      <c r="E8">
        <v>437</v>
      </c>
      <c r="F8">
        <v>337</v>
      </c>
      <c r="G8" s="3">
        <v>198942</v>
      </c>
      <c r="M8" s="3">
        <v>11000</v>
      </c>
      <c r="N8" s="3">
        <v>0</v>
      </c>
      <c r="O8" s="3">
        <v>79025</v>
      </c>
      <c r="P8" s="3">
        <v>180176</v>
      </c>
      <c r="Q8" s="3">
        <v>0</v>
      </c>
      <c r="T8" s="3">
        <v>113832</v>
      </c>
      <c r="U8" s="3">
        <v>341497</v>
      </c>
      <c r="W8" s="3">
        <v>341497</v>
      </c>
      <c r="X8" s="3">
        <v>234999</v>
      </c>
      <c r="Z8" s="3">
        <v>0</v>
      </c>
      <c r="AF8" s="3">
        <v>113832</v>
      </c>
      <c r="AG8" s="3">
        <v>0</v>
      </c>
      <c r="AI8" s="3">
        <v>227665</v>
      </c>
      <c r="AK8" s="3">
        <v>0</v>
      </c>
      <c r="AM8" s="3">
        <v>227665</v>
      </c>
      <c r="AP8" s="3">
        <v>113832</v>
      </c>
      <c r="AX8" s="3">
        <v>341497</v>
      </c>
      <c r="AY8" s="3">
        <v>0</v>
      </c>
      <c r="BA8" s="3">
        <v>234999</v>
      </c>
      <c r="BB8" s="3">
        <v>0</v>
      </c>
      <c r="BD8" s="3">
        <v>8796</v>
      </c>
      <c r="BE8" s="3">
        <v>48762</v>
      </c>
      <c r="BK8" s="3">
        <v>0</v>
      </c>
      <c r="BM8" s="3">
        <v>21312</v>
      </c>
      <c r="BS8" s="3">
        <v>20400</v>
      </c>
      <c r="BT8" s="3">
        <v>30600</v>
      </c>
      <c r="BY8" s="5">
        <v>0</v>
      </c>
      <c r="CJ8" s="5">
        <v>57826</v>
      </c>
      <c r="CK8" s="5">
        <v>0</v>
      </c>
      <c r="CL8" s="5"/>
      <c r="CN8" s="5">
        <v>0</v>
      </c>
      <c r="CO8" s="5"/>
      <c r="CP8" s="5">
        <v>158560</v>
      </c>
      <c r="CQ8" s="5">
        <v>113832</v>
      </c>
      <c r="CR8" s="5"/>
      <c r="CS8" s="5">
        <v>0</v>
      </c>
      <c r="CT8" s="5">
        <v>0</v>
      </c>
      <c r="CU8" s="5"/>
      <c r="CV8" s="5">
        <v>0</v>
      </c>
      <c r="CW8" s="5">
        <v>1698654</v>
      </c>
      <c r="CX8" s="5">
        <v>0</v>
      </c>
      <c r="CY8" s="5"/>
      <c r="CZ8" s="3">
        <v>117499</v>
      </c>
      <c r="DA8" s="3">
        <v>0</v>
      </c>
      <c r="DB8" s="5">
        <v>455329</v>
      </c>
      <c r="DC8" s="5"/>
      <c r="DD8" s="5">
        <v>0</v>
      </c>
      <c r="DE8" s="3">
        <v>70672</v>
      </c>
      <c r="DF8" s="3">
        <v>0</v>
      </c>
      <c r="DL8" s="5">
        <v>20942</v>
      </c>
      <c r="DM8" s="5">
        <v>125073</v>
      </c>
      <c r="DP8" s="3">
        <v>0</v>
      </c>
      <c r="DQ8" s="3">
        <v>156666</v>
      </c>
      <c r="DT8" s="3">
        <v>4470</v>
      </c>
      <c r="DU8" s="3">
        <v>47984</v>
      </c>
      <c r="EB8" s="3">
        <v>67588</v>
      </c>
      <c r="EC8" s="3">
        <v>4002</v>
      </c>
      <c r="EP8" s="3">
        <v>0</v>
      </c>
      <c r="EQ8" s="3">
        <v>113832</v>
      </c>
      <c r="ER8" s="3">
        <v>116262</v>
      </c>
      <c r="EX8" s="3">
        <v>0</v>
      </c>
      <c r="EY8" s="3">
        <v>113832</v>
      </c>
      <c r="FA8" s="3">
        <v>0</v>
      </c>
      <c r="FB8" s="3">
        <v>113832</v>
      </c>
      <c r="FN8" s="3">
        <v>5564640</v>
      </c>
      <c r="FO8" s="3">
        <v>882543</v>
      </c>
      <c r="FP8" s="3">
        <f t="shared" si="5"/>
        <v>598910</v>
      </c>
      <c r="FQ8" s="3">
        <v>0</v>
      </c>
      <c r="FR8" s="3">
        <f t="shared" si="0"/>
        <v>283633</v>
      </c>
      <c r="FS8" s="3">
        <f t="shared" si="1"/>
        <v>882543</v>
      </c>
      <c r="FT8" s="3">
        <v>882543</v>
      </c>
      <c r="FU8" s="29">
        <f t="shared" si="2"/>
        <v>0.6786184922434374</v>
      </c>
      <c r="FV8" s="29">
        <f t="shared" si="3"/>
        <v>0.32138150775656255</v>
      </c>
      <c r="FY8" s="5">
        <v>341497</v>
      </c>
      <c r="FZ8" s="5">
        <v>341497</v>
      </c>
      <c r="GA8" s="5">
        <v>0</v>
      </c>
      <c r="GB8" s="5">
        <v>8796</v>
      </c>
      <c r="GC8" s="5">
        <v>48762</v>
      </c>
    </row>
    <row r="9" spans="1:186" x14ac:dyDescent="0.25">
      <c r="A9" t="s">
        <v>120</v>
      </c>
      <c r="B9" s="2">
        <v>212</v>
      </c>
      <c r="C9" t="s">
        <v>338</v>
      </c>
      <c r="D9">
        <v>6</v>
      </c>
      <c r="E9">
        <v>428</v>
      </c>
      <c r="F9">
        <v>364</v>
      </c>
      <c r="G9" s="3">
        <v>198942</v>
      </c>
      <c r="O9" s="3">
        <v>79025</v>
      </c>
      <c r="P9" s="3">
        <v>120118</v>
      </c>
      <c r="Q9" s="3">
        <v>0</v>
      </c>
      <c r="T9" s="3">
        <v>113832</v>
      </c>
      <c r="V9" s="3">
        <v>455330</v>
      </c>
      <c r="X9" s="3">
        <v>156666</v>
      </c>
      <c r="Z9" s="3">
        <v>0</v>
      </c>
      <c r="AF9" s="3">
        <v>113832</v>
      </c>
      <c r="AG9" s="3">
        <v>0</v>
      </c>
      <c r="AI9" s="3">
        <v>227665</v>
      </c>
      <c r="AK9" s="3">
        <v>0</v>
      </c>
      <c r="AX9" s="3">
        <v>578445</v>
      </c>
      <c r="AY9" s="3">
        <v>59015</v>
      </c>
      <c r="BK9" s="3">
        <v>113832</v>
      </c>
      <c r="BL9" s="3">
        <v>0</v>
      </c>
      <c r="BM9" s="3">
        <v>0</v>
      </c>
      <c r="BY9" s="5">
        <v>0</v>
      </c>
      <c r="CJ9" s="5">
        <v>21410</v>
      </c>
      <c r="CK9" s="5">
        <v>0</v>
      </c>
      <c r="CL9" s="5"/>
      <c r="CN9" s="5">
        <v>158560</v>
      </c>
      <c r="CO9" s="5"/>
      <c r="CP9" s="5">
        <v>0</v>
      </c>
      <c r="CQ9" s="5">
        <v>113832</v>
      </c>
      <c r="CR9" s="5"/>
      <c r="CS9" s="5">
        <v>0</v>
      </c>
      <c r="CT9" s="5">
        <v>341496</v>
      </c>
      <c r="CU9" s="5"/>
      <c r="CV9" s="5">
        <v>0</v>
      </c>
      <c r="CW9" s="5">
        <v>1935150</v>
      </c>
      <c r="CX9" s="5">
        <v>0</v>
      </c>
      <c r="CY9" s="5"/>
      <c r="CZ9" s="3">
        <v>117499</v>
      </c>
      <c r="DA9" s="3">
        <v>0</v>
      </c>
      <c r="DB9" s="5">
        <v>341496</v>
      </c>
      <c r="DC9" s="5"/>
      <c r="DD9" s="5">
        <v>0</v>
      </c>
      <c r="DL9" s="5">
        <v>259151</v>
      </c>
      <c r="DM9" s="5">
        <v>0</v>
      </c>
      <c r="FN9" s="3">
        <v>5446281</v>
      </c>
      <c r="FO9" s="3">
        <v>59015</v>
      </c>
      <c r="FP9" s="3">
        <f t="shared" si="5"/>
        <v>0</v>
      </c>
      <c r="FQ9" s="3">
        <v>0</v>
      </c>
      <c r="FR9" s="3">
        <f t="shared" si="0"/>
        <v>59015</v>
      </c>
      <c r="FS9" s="3">
        <f t="shared" si="1"/>
        <v>59015</v>
      </c>
      <c r="FT9" s="3">
        <v>59015</v>
      </c>
      <c r="FU9" s="29">
        <f t="shared" si="2"/>
        <v>0</v>
      </c>
      <c r="FV9" s="29">
        <f t="shared" si="3"/>
        <v>1</v>
      </c>
      <c r="FY9" s="5">
        <v>0</v>
      </c>
      <c r="FZ9" s="5">
        <v>578445</v>
      </c>
      <c r="GA9" s="5">
        <v>59015</v>
      </c>
      <c r="GB9" s="5">
        <v>0</v>
      </c>
      <c r="GC9" s="5">
        <v>0</v>
      </c>
    </row>
    <row r="10" spans="1:186" x14ac:dyDescent="0.25">
      <c r="A10" t="s">
        <v>316</v>
      </c>
      <c r="B10" s="2">
        <v>213</v>
      </c>
      <c r="C10" t="s">
        <v>338</v>
      </c>
      <c r="D10">
        <v>4</v>
      </c>
      <c r="E10">
        <v>596</v>
      </c>
      <c r="F10">
        <v>495</v>
      </c>
      <c r="G10" s="3">
        <v>198942</v>
      </c>
      <c r="M10" s="3">
        <v>18878</v>
      </c>
      <c r="N10" s="3">
        <v>0</v>
      </c>
      <c r="O10" s="3">
        <v>79025</v>
      </c>
      <c r="P10" s="3">
        <v>120118</v>
      </c>
      <c r="Q10" s="3">
        <v>0</v>
      </c>
      <c r="R10" s="3">
        <v>102375</v>
      </c>
      <c r="S10" s="3">
        <v>0</v>
      </c>
      <c r="T10" s="3">
        <v>113832</v>
      </c>
      <c r="U10" s="3">
        <v>341497</v>
      </c>
      <c r="W10" s="3">
        <v>341497</v>
      </c>
      <c r="X10" s="3">
        <v>234999</v>
      </c>
      <c r="Z10" s="3">
        <v>0</v>
      </c>
      <c r="AF10" s="3">
        <v>113832</v>
      </c>
      <c r="AG10" s="3">
        <v>0</v>
      </c>
      <c r="AI10" s="3">
        <v>341497</v>
      </c>
      <c r="AK10" s="3">
        <v>0</v>
      </c>
      <c r="AM10" s="3">
        <v>227665</v>
      </c>
      <c r="AP10" s="3">
        <v>113832</v>
      </c>
      <c r="AX10" s="3">
        <v>910660</v>
      </c>
      <c r="AY10" s="3">
        <v>0</v>
      </c>
      <c r="BA10" s="3">
        <v>234999</v>
      </c>
      <c r="BB10" s="3">
        <v>0</v>
      </c>
      <c r="BK10" s="3">
        <v>2731978.8000000003</v>
      </c>
      <c r="BL10" s="3">
        <v>0</v>
      </c>
      <c r="BM10" s="3">
        <v>0</v>
      </c>
      <c r="BN10" s="3">
        <v>429462</v>
      </c>
      <c r="BO10" s="3">
        <v>1369</v>
      </c>
      <c r="BP10" s="3">
        <v>341497</v>
      </c>
      <c r="BS10" s="3">
        <v>27200</v>
      </c>
      <c r="BT10" s="3">
        <v>27200</v>
      </c>
      <c r="BU10" s="3">
        <v>23800</v>
      </c>
      <c r="BV10" s="3">
        <v>26875</v>
      </c>
      <c r="BY10" s="5">
        <v>0</v>
      </c>
      <c r="CE10" s="3">
        <v>15325</v>
      </c>
      <c r="CJ10" s="5">
        <v>71246</v>
      </c>
      <c r="CL10" s="5">
        <v>100151</v>
      </c>
      <c r="CN10" s="5">
        <v>0</v>
      </c>
      <c r="CO10" s="5"/>
      <c r="CP10" s="5">
        <v>158560</v>
      </c>
      <c r="CQ10" s="5">
        <v>341497</v>
      </c>
      <c r="CR10" s="5"/>
      <c r="CS10" s="5">
        <v>0</v>
      </c>
      <c r="CT10" s="5">
        <v>0</v>
      </c>
      <c r="CU10" s="5"/>
      <c r="CV10" s="5">
        <v>0</v>
      </c>
      <c r="CW10" s="5">
        <v>2565729</v>
      </c>
      <c r="CX10" s="5">
        <v>0</v>
      </c>
      <c r="CY10" s="5"/>
      <c r="DB10" s="5">
        <v>682994</v>
      </c>
      <c r="DC10" s="5"/>
      <c r="DD10" s="5">
        <v>0</v>
      </c>
      <c r="DL10" s="5">
        <v>101180</v>
      </c>
      <c r="DM10" s="5">
        <v>362212</v>
      </c>
      <c r="EP10" s="3">
        <v>113832</v>
      </c>
      <c r="EQ10" s="3">
        <v>0</v>
      </c>
      <c r="FN10" s="3">
        <v>10966588.800000001</v>
      </c>
      <c r="FO10" s="3">
        <v>649167</v>
      </c>
      <c r="FP10" s="3">
        <f t="shared" si="5"/>
        <v>28244</v>
      </c>
      <c r="FQ10" s="3">
        <v>113832</v>
      </c>
      <c r="FR10" s="3">
        <f t="shared" si="0"/>
        <v>620923</v>
      </c>
      <c r="FS10" s="3">
        <f t="shared" si="1"/>
        <v>762999</v>
      </c>
      <c r="FT10" s="3">
        <v>649167</v>
      </c>
      <c r="FU10" s="29">
        <f t="shared" si="2"/>
        <v>0.18620732137263613</v>
      </c>
      <c r="FV10" s="29">
        <f t="shared" si="3"/>
        <v>0.81379267862736382</v>
      </c>
      <c r="FY10" s="5">
        <v>341497</v>
      </c>
      <c r="FZ10" s="5">
        <v>910660</v>
      </c>
      <c r="GA10" s="5">
        <v>0</v>
      </c>
      <c r="GB10" s="5">
        <v>0</v>
      </c>
      <c r="GC10" s="5">
        <v>0</v>
      </c>
    </row>
    <row r="11" spans="1:186" x14ac:dyDescent="0.25">
      <c r="A11" t="s">
        <v>125</v>
      </c>
      <c r="B11" s="2">
        <v>296</v>
      </c>
      <c r="C11" t="s">
        <v>338</v>
      </c>
      <c r="D11">
        <v>1</v>
      </c>
      <c r="E11">
        <v>421</v>
      </c>
      <c r="F11">
        <v>328</v>
      </c>
      <c r="G11" s="3">
        <v>198942</v>
      </c>
      <c r="M11" s="3">
        <v>12000</v>
      </c>
      <c r="N11" s="3">
        <v>0</v>
      </c>
      <c r="O11" s="3">
        <v>79025</v>
      </c>
      <c r="P11" s="3">
        <v>60059</v>
      </c>
      <c r="Q11" s="3">
        <v>0</v>
      </c>
      <c r="R11" s="3">
        <v>153562</v>
      </c>
      <c r="S11" s="3">
        <v>0</v>
      </c>
      <c r="T11" s="3">
        <v>113832</v>
      </c>
      <c r="V11" s="3">
        <v>682995</v>
      </c>
      <c r="X11" s="3">
        <v>234999</v>
      </c>
      <c r="Z11" s="3">
        <v>0</v>
      </c>
      <c r="AF11" s="3">
        <v>113832</v>
      </c>
      <c r="AG11" s="3">
        <v>0</v>
      </c>
      <c r="AI11" s="3">
        <v>227665</v>
      </c>
      <c r="AK11" s="3">
        <v>0</v>
      </c>
      <c r="AX11" s="3">
        <v>468989</v>
      </c>
      <c r="AY11" s="3">
        <v>100173</v>
      </c>
      <c r="BD11" s="3">
        <v>0</v>
      </c>
      <c r="BE11" s="3">
        <v>57558</v>
      </c>
      <c r="BK11" s="3">
        <v>1479821.85</v>
      </c>
      <c r="BL11" s="3">
        <v>0</v>
      </c>
      <c r="BM11" s="3">
        <v>0</v>
      </c>
      <c r="BY11" s="5">
        <v>0</v>
      </c>
      <c r="CJ11" s="5">
        <v>223735</v>
      </c>
      <c r="CK11" s="5">
        <v>185</v>
      </c>
      <c r="CL11" s="5"/>
      <c r="CN11" s="5">
        <v>158560</v>
      </c>
      <c r="CO11" s="5">
        <v>158560</v>
      </c>
      <c r="CQ11" s="5">
        <v>227664</v>
      </c>
      <c r="CR11" s="5"/>
      <c r="CS11" s="5">
        <v>0</v>
      </c>
      <c r="CT11" s="5">
        <v>227665</v>
      </c>
      <c r="CU11" s="5"/>
      <c r="CV11" s="5">
        <v>0</v>
      </c>
      <c r="CW11" s="5">
        <v>1501870</v>
      </c>
      <c r="CX11" s="5">
        <v>0</v>
      </c>
      <c r="CY11" s="5"/>
      <c r="CZ11" s="3">
        <v>117499</v>
      </c>
      <c r="DA11" s="3">
        <v>0</v>
      </c>
      <c r="DB11" s="5">
        <v>455329</v>
      </c>
      <c r="DC11" s="5"/>
      <c r="DD11" s="5">
        <v>0</v>
      </c>
      <c r="DL11" s="5">
        <v>344397</v>
      </c>
      <c r="DM11" s="5">
        <v>0</v>
      </c>
      <c r="DP11" s="3">
        <v>117499</v>
      </c>
      <c r="DQ11" s="3">
        <v>0</v>
      </c>
      <c r="DZ11" s="3">
        <v>0</v>
      </c>
      <c r="EA11" s="3">
        <v>59075</v>
      </c>
      <c r="EH11" s="3">
        <v>119483</v>
      </c>
      <c r="EI11" s="3">
        <v>0</v>
      </c>
      <c r="EL11" s="3">
        <v>120467</v>
      </c>
      <c r="EM11" s="3">
        <v>0</v>
      </c>
      <c r="FN11" s="3">
        <v>7439889.8499999996</v>
      </c>
      <c r="FO11" s="3">
        <v>375551</v>
      </c>
      <c r="FP11" s="3">
        <f t="shared" si="5"/>
        <v>275378</v>
      </c>
      <c r="FQ11" s="3">
        <v>158560</v>
      </c>
      <c r="FR11" s="3">
        <f t="shared" si="0"/>
        <v>100173</v>
      </c>
      <c r="FS11" s="3">
        <f t="shared" si="1"/>
        <v>534111</v>
      </c>
      <c r="FT11" s="3">
        <v>375551</v>
      </c>
      <c r="FU11" s="29">
        <f t="shared" si="2"/>
        <v>0.81244909765947526</v>
      </c>
      <c r="FV11" s="29">
        <f t="shared" si="3"/>
        <v>0.18755090234052471</v>
      </c>
      <c r="FY11" s="5">
        <v>0</v>
      </c>
      <c r="FZ11" s="5">
        <v>468989</v>
      </c>
      <c r="GA11" s="5">
        <v>100173</v>
      </c>
      <c r="GB11" s="5">
        <v>0</v>
      </c>
      <c r="GC11" s="5">
        <v>57558</v>
      </c>
    </row>
    <row r="12" spans="1:186" x14ac:dyDescent="0.25">
      <c r="A12" t="s">
        <v>126</v>
      </c>
      <c r="B12" s="2">
        <v>219</v>
      </c>
      <c r="C12" t="s">
        <v>338</v>
      </c>
      <c r="D12">
        <v>5</v>
      </c>
      <c r="E12">
        <v>210</v>
      </c>
      <c r="F12">
        <v>154</v>
      </c>
      <c r="G12" s="3">
        <v>198942</v>
      </c>
      <c r="M12" s="3">
        <v>4255</v>
      </c>
      <c r="N12" s="3">
        <v>0</v>
      </c>
      <c r="O12" s="3">
        <v>79025</v>
      </c>
      <c r="P12" s="3">
        <v>60059</v>
      </c>
      <c r="Q12" s="3">
        <v>0</v>
      </c>
      <c r="R12" s="3">
        <v>51187</v>
      </c>
      <c r="S12" s="3">
        <v>0</v>
      </c>
      <c r="T12" s="3">
        <v>113832</v>
      </c>
      <c r="U12" s="3">
        <v>227665</v>
      </c>
      <c r="W12" s="3">
        <v>341497</v>
      </c>
      <c r="X12" s="3">
        <v>195832</v>
      </c>
      <c r="Z12" s="3">
        <v>0</v>
      </c>
      <c r="AF12" s="3">
        <v>113832</v>
      </c>
      <c r="AG12" s="3">
        <v>0</v>
      </c>
      <c r="AI12" s="3">
        <v>113832</v>
      </c>
      <c r="AK12" s="3">
        <v>0</v>
      </c>
      <c r="AM12" s="3">
        <v>227665</v>
      </c>
      <c r="AP12" s="3">
        <v>113832</v>
      </c>
      <c r="AX12" s="3">
        <v>341497</v>
      </c>
      <c r="AY12" s="3">
        <v>0</v>
      </c>
      <c r="BA12" s="3">
        <v>234999</v>
      </c>
      <c r="BB12" s="3">
        <v>0</v>
      </c>
      <c r="BD12" s="3">
        <v>57558</v>
      </c>
      <c r="BE12" s="3">
        <v>0</v>
      </c>
      <c r="BK12" s="3">
        <v>113832</v>
      </c>
      <c r="BL12" s="3">
        <v>0</v>
      </c>
      <c r="BM12" s="3">
        <v>0</v>
      </c>
      <c r="BS12" s="3">
        <v>13600</v>
      </c>
      <c r="BT12" s="3">
        <v>23800</v>
      </c>
      <c r="BY12" s="5">
        <v>0</v>
      </c>
      <c r="CJ12" s="5">
        <v>35139</v>
      </c>
      <c r="CL12" s="5">
        <v>2000</v>
      </c>
      <c r="CN12" s="5">
        <v>158560</v>
      </c>
      <c r="CO12" s="5"/>
      <c r="CP12" s="5">
        <v>0</v>
      </c>
      <c r="CQ12" s="5">
        <v>0</v>
      </c>
      <c r="CR12" s="5"/>
      <c r="CS12" s="5">
        <v>113832</v>
      </c>
      <c r="CT12" s="5">
        <v>0</v>
      </c>
      <c r="CU12" s="5"/>
      <c r="CV12" s="5">
        <v>0</v>
      </c>
      <c r="CW12" s="5">
        <v>611124</v>
      </c>
      <c r="CY12" s="5">
        <v>113832</v>
      </c>
      <c r="CZ12" s="3">
        <v>39166</v>
      </c>
      <c r="DA12" s="3">
        <v>0</v>
      </c>
      <c r="DB12" s="5">
        <v>370557</v>
      </c>
      <c r="DC12" s="5">
        <v>27855</v>
      </c>
      <c r="DL12" s="5">
        <v>188223</v>
      </c>
      <c r="DM12" s="5">
        <v>0</v>
      </c>
      <c r="DR12" s="3">
        <v>45584</v>
      </c>
      <c r="DS12" s="3">
        <v>0</v>
      </c>
      <c r="FC12" s="3">
        <v>113832</v>
      </c>
      <c r="FD12" s="3">
        <v>0</v>
      </c>
      <c r="FN12" s="3">
        <v>4188926</v>
      </c>
      <c r="FO12" s="3">
        <v>257519</v>
      </c>
      <c r="FP12" s="3">
        <f t="shared" si="5"/>
        <v>27855</v>
      </c>
      <c r="FQ12" s="3">
        <v>0</v>
      </c>
      <c r="FR12" s="3">
        <f t="shared" si="0"/>
        <v>229664</v>
      </c>
      <c r="FS12" s="3">
        <f t="shared" si="1"/>
        <v>257519</v>
      </c>
      <c r="FT12" s="3">
        <v>257519</v>
      </c>
      <c r="FU12" s="29">
        <f t="shared" si="2"/>
        <v>0.10816677604370939</v>
      </c>
      <c r="FV12" s="29">
        <f t="shared" si="3"/>
        <v>0.89183322395629061</v>
      </c>
      <c r="FY12" s="5">
        <v>341497</v>
      </c>
      <c r="FZ12" s="5">
        <v>341497</v>
      </c>
      <c r="GA12" s="5">
        <v>0</v>
      </c>
      <c r="GB12" s="5">
        <v>57558</v>
      </c>
      <c r="GC12" s="5">
        <v>0</v>
      </c>
    </row>
    <row r="13" spans="1:186" x14ac:dyDescent="0.25">
      <c r="A13" t="s">
        <v>127</v>
      </c>
      <c r="B13" s="2">
        <v>220</v>
      </c>
      <c r="C13" t="s">
        <v>338</v>
      </c>
      <c r="D13">
        <v>5</v>
      </c>
      <c r="E13">
        <v>233</v>
      </c>
      <c r="F13">
        <v>166</v>
      </c>
      <c r="G13" s="3">
        <v>198942</v>
      </c>
      <c r="M13" s="3">
        <v>4276</v>
      </c>
      <c r="N13" s="3">
        <v>0</v>
      </c>
      <c r="O13" s="3">
        <v>79025</v>
      </c>
      <c r="P13" s="3">
        <v>60059</v>
      </c>
      <c r="Q13" s="3">
        <v>0</v>
      </c>
      <c r="R13" s="3">
        <v>51187</v>
      </c>
      <c r="S13" s="3">
        <v>0</v>
      </c>
      <c r="T13" s="3">
        <v>113832</v>
      </c>
      <c r="U13" s="3">
        <v>227665</v>
      </c>
      <c r="V13" s="3">
        <v>113832</v>
      </c>
      <c r="W13" s="3">
        <v>227665</v>
      </c>
      <c r="X13" s="3">
        <v>195832</v>
      </c>
      <c r="Z13" s="3">
        <v>0</v>
      </c>
      <c r="AF13" s="3">
        <v>56916</v>
      </c>
      <c r="AG13" s="3">
        <v>0</v>
      </c>
      <c r="AI13" s="3">
        <v>113832</v>
      </c>
      <c r="AK13" s="3">
        <v>0</v>
      </c>
      <c r="AM13" s="3">
        <v>227665</v>
      </c>
      <c r="AP13" s="3">
        <v>113832</v>
      </c>
      <c r="AX13" s="3">
        <v>227665</v>
      </c>
      <c r="AY13" s="3">
        <v>0</v>
      </c>
      <c r="AZ13" s="3">
        <v>113832</v>
      </c>
      <c r="BA13" s="3">
        <v>234999</v>
      </c>
      <c r="BB13" s="3">
        <v>0</v>
      </c>
      <c r="BK13" s="3">
        <v>113832</v>
      </c>
      <c r="BL13" s="3">
        <v>0</v>
      </c>
      <c r="BM13" s="3">
        <v>0</v>
      </c>
      <c r="BS13" s="3">
        <v>20400</v>
      </c>
      <c r="BT13" s="3">
        <v>30600</v>
      </c>
      <c r="BY13" s="5">
        <v>0</v>
      </c>
      <c r="CE13" s="3">
        <v>15325</v>
      </c>
      <c r="CJ13" s="5">
        <v>63560</v>
      </c>
      <c r="CK13" s="5">
        <v>0</v>
      </c>
      <c r="CL13" s="5"/>
      <c r="CN13" s="5">
        <v>0</v>
      </c>
      <c r="CO13" s="5"/>
      <c r="CP13" s="5">
        <v>0</v>
      </c>
      <c r="CQ13" s="5">
        <v>0</v>
      </c>
      <c r="CR13" s="5"/>
      <c r="CS13" s="5">
        <v>113832</v>
      </c>
      <c r="CT13" s="5">
        <v>0</v>
      </c>
      <c r="CU13" s="5"/>
      <c r="CV13" s="5">
        <v>0</v>
      </c>
      <c r="CW13" s="5">
        <v>1389769</v>
      </c>
      <c r="CX13" s="5">
        <v>0</v>
      </c>
      <c r="CY13" s="5"/>
      <c r="DB13" s="5">
        <v>318268</v>
      </c>
      <c r="DC13" s="5">
        <v>56918</v>
      </c>
      <c r="DD13" s="5">
        <v>23228</v>
      </c>
      <c r="DL13" s="5">
        <v>112129</v>
      </c>
      <c r="DM13" s="5">
        <v>0</v>
      </c>
      <c r="DP13" s="3">
        <v>39166</v>
      </c>
      <c r="DQ13" s="3">
        <v>0</v>
      </c>
      <c r="DV13" s="3">
        <v>158560</v>
      </c>
      <c r="DW13" s="3">
        <v>0</v>
      </c>
      <c r="EB13" s="3">
        <v>0</v>
      </c>
      <c r="EC13" s="3">
        <v>71590</v>
      </c>
      <c r="FI13" s="3">
        <v>36575</v>
      </c>
      <c r="FJ13" s="3">
        <v>0</v>
      </c>
      <c r="FN13" s="3">
        <v>4659240</v>
      </c>
      <c r="FO13" s="3">
        <v>265568</v>
      </c>
      <c r="FP13" s="3">
        <f t="shared" si="5"/>
        <v>128508</v>
      </c>
      <c r="FQ13" s="3">
        <v>158560</v>
      </c>
      <c r="FR13" s="3">
        <f t="shared" si="0"/>
        <v>137060</v>
      </c>
      <c r="FS13" s="3">
        <f t="shared" si="1"/>
        <v>424128</v>
      </c>
      <c r="FT13" s="3">
        <v>265568</v>
      </c>
      <c r="FU13" s="29">
        <f t="shared" si="2"/>
        <v>0.67684283989738947</v>
      </c>
      <c r="FV13" s="29">
        <f t="shared" si="3"/>
        <v>0.32315716010261053</v>
      </c>
      <c r="FY13" s="5">
        <v>341497</v>
      </c>
      <c r="FZ13" s="5">
        <v>341497</v>
      </c>
      <c r="GA13" s="5">
        <v>0</v>
      </c>
      <c r="GB13" s="5">
        <v>0</v>
      </c>
      <c r="GC13" s="5">
        <v>0</v>
      </c>
    </row>
    <row r="14" spans="1:186" x14ac:dyDescent="0.25">
      <c r="A14" t="s">
        <v>128</v>
      </c>
      <c r="B14" s="2">
        <v>221</v>
      </c>
      <c r="C14" t="s">
        <v>338</v>
      </c>
      <c r="D14">
        <v>7</v>
      </c>
      <c r="E14">
        <v>257</v>
      </c>
      <c r="F14">
        <v>185</v>
      </c>
      <c r="G14" s="3">
        <v>198942</v>
      </c>
      <c r="M14" s="3">
        <v>10000</v>
      </c>
      <c r="N14" s="3">
        <v>0</v>
      </c>
      <c r="O14" s="3">
        <v>79025</v>
      </c>
      <c r="P14" s="3">
        <v>120118</v>
      </c>
      <c r="Q14" s="3">
        <v>0</v>
      </c>
      <c r="R14" s="3">
        <v>51187</v>
      </c>
      <c r="S14" s="3">
        <v>0</v>
      </c>
      <c r="T14" s="3">
        <v>113832</v>
      </c>
      <c r="U14" s="3">
        <v>227665</v>
      </c>
      <c r="V14" s="3">
        <v>113832</v>
      </c>
      <c r="W14" s="3">
        <v>341497</v>
      </c>
      <c r="X14" s="3">
        <v>234999</v>
      </c>
      <c r="Z14" s="3">
        <v>0</v>
      </c>
      <c r="AF14" s="3">
        <v>113832</v>
      </c>
      <c r="AG14" s="3">
        <v>0</v>
      </c>
      <c r="AI14" s="3">
        <v>113832</v>
      </c>
      <c r="AK14" s="3">
        <v>0</v>
      </c>
      <c r="AX14" s="3">
        <v>341497</v>
      </c>
      <c r="AY14" s="3">
        <v>0</v>
      </c>
      <c r="BK14" s="3">
        <v>0</v>
      </c>
      <c r="BM14" s="3">
        <v>27657</v>
      </c>
      <c r="BS14" s="3">
        <v>13600</v>
      </c>
      <c r="BT14" s="3">
        <v>23800</v>
      </c>
      <c r="BY14" s="5">
        <v>0</v>
      </c>
      <c r="CE14" s="3">
        <v>15325</v>
      </c>
      <c r="CJ14" s="5">
        <v>79205</v>
      </c>
      <c r="CL14" s="5">
        <v>3747</v>
      </c>
      <c r="CN14" s="5">
        <v>0</v>
      </c>
      <c r="CO14" s="5"/>
      <c r="CP14" s="5">
        <v>0</v>
      </c>
      <c r="CQ14" s="5">
        <v>113832</v>
      </c>
      <c r="CR14" s="5"/>
      <c r="CS14" s="5">
        <v>113832</v>
      </c>
      <c r="CT14" s="5">
        <v>0</v>
      </c>
      <c r="CU14" s="5"/>
      <c r="CV14" s="5">
        <v>0</v>
      </c>
      <c r="CW14" s="5">
        <v>1139867</v>
      </c>
      <c r="CX14" s="5">
        <v>87038</v>
      </c>
      <c r="CY14" s="5"/>
      <c r="DB14" s="5">
        <v>341496</v>
      </c>
      <c r="DC14" s="5"/>
      <c r="DD14" s="5">
        <v>0</v>
      </c>
      <c r="DL14" s="5">
        <v>94634</v>
      </c>
      <c r="DM14" s="5">
        <v>80128</v>
      </c>
      <c r="DP14" s="3">
        <v>39166</v>
      </c>
      <c r="DQ14" s="3">
        <v>0</v>
      </c>
      <c r="DR14" s="3">
        <v>38291</v>
      </c>
      <c r="DS14" s="3">
        <v>98462</v>
      </c>
      <c r="ET14" s="3">
        <v>0</v>
      </c>
      <c r="EU14" s="3">
        <v>105009</v>
      </c>
      <c r="FN14" s="3">
        <v>3987131</v>
      </c>
      <c r="FO14" s="3">
        <v>488216</v>
      </c>
      <c r="FP14" s="3">
        <f t="shared" si="5"/>
        <v>290509</v>
      </c>
      <c r="FQ14" s="3">
        <v>0</v>
      </c>
      <c r="FR14" s="3">
        <f t="shared" si="0"/>
        <v>197707</v>
      </c>
      <c r="FS14" s="3">
        <f t="shared" si="1"/>
        <v>488216</v>
      </c>
      <c r="FT14" s="3">
        <v>488216</v>
      </c>
      <c r="FU14" s="29">
        <f t="shared" si="2"/>
        <v>0.59504194864568138</v>
      </c>
      <c r="FV14" s="29">
        <f t="shared" si="3"/>
        <v>0.40495805135431856</v>
      </c>
      <c r="FY14" s="5">
        <v>0</v>
      </c>
      <c r="FZ14" s="5">
        <v>341497</v>
      </c>
      <c r="GA14" s="5">
        <v>0</v>
      </c>
      <c r="GB14" s="5">
        <v>0</v>
      </c>
      <c r="GC14" s="5">
        <v>0</v>
      </c>
    </row>
    <row r="15" spans="1:186" x14ac:dyDescent="0.25">
      <c r="A15" t="s">
        <v>129</v>
      </c>
      <c r="B15" s="2">
        <v>247</v>
      </c>
      <c r="C15" t="s">
        <v>338</v>
      </c>
      <c r="D15">
        <v>7</v>
      </c>
      <c r="E15">
        <v>238</v>
      </c>
      <c r="F15">
        <v>190</v>
      </c>
      <c r="G15" s="3">
        <v>198942</v>
      </c>
      <c r="M15" s="3">
        <v>5000</v>
      </c>
      <c r="N15" s="3">
        <v>0</v>
      </c>
      <c r="O15" s="3">
        <v>79025</v>
      </c>
      <c r="P15" s="3">
        <v>60059</v>
      </c>
      <c r="Q15" s="3">
        <v>0</v>
      </c>
      <c r="R15" s="3">
        <v>51187</v>
      </c>
      <c r="S15" s="3">
        <v>0</v>
      </c>
      <c r="T15" s="3">
        <v>113832</v>
      </c>
      <c r="V15" s="3">
        <v>341497</v>
      </c>
      <c r="X15" s="3">
        <v>117499</v>
      </c>
      <c r="Z15" s="3">
        <v>0</v>
      </c>
      <c r="AF15" s="3">
        <v>56916</v>
      </c>
      <c r="AG15" s="3">
        <v>0</v>
      </c>
      <c r="AI15" s="3">
        <v>227665</v>
      </c>
      <c r="AK15" s="3">
        <v>0</v>
      </c>
      <c r="AQ15" s="3">
        <v>227665</v>
      </c>
      <c r="AR15" s="3">
        <v>113832</v>
      </c>
      <c r="AW15" s="3">
        <v>113832</v>
      </c>
      <c r="AX15" s="3">
        <v>341497</v>
      </c>
      <c r="AY15" s="3">
        <v>0</v>
      </c>
      <c r="BA15" s="3">
        <v>156666</v>
      </c>
      <c r="BB15" s="3">
        <v>0</v>
      </c>
      <c r="BK15" s="3">
        <v>0</v>
      </c>
      <c r="BM15" s="3">
        <v>21312</v>
      </c>
      <c r="BS15" s="3">
        <v>10200</v>
      </c>
      <c r="BT15" s="3">
        <v>20400</v>
      </c>
      <c r="BY15" s="5">
        <v>0</v>
      </c>
      <c r="CE15" s="3">
        <v>15325</v>
      </c>
      <c r="CJ15" s="5">
        <v>63329</v>
      </c>
      <c r="CK15" s="5">
        <v>0</v>
      </c>
      <c r="CL15" s="5"/>
      <c r="CN15" s="5">
        <v>158560</v>
      </c>
      <c r="CO15" s="5"/>
      <c r="CP15" s="5">
        <v>0</v>
      </c>
      <c r="CQ15" s="5">
        <v>0</v>
      </c>
      <c r="CR15" s="5"/>
      <c r="CS15" s="5">
        <v>113832</v>
      </c>
      <c r="CT15" s="5">
        <v>0</v>
      </c>
      <c r="CU15" s="5"/>
      <c r="CV15" s="5">
        <v>0</v>
      </c>
      <c r="CW15" s="5">
        <v>1250459</v>
      </c>
      <c r="CX15" s="5">
        <v>100562</v>
      </c>
      <c r="CY15" s="5"/>
      <c r="CZ15" s="3">
        <v>0</v>
      </c>
      <c r="DA15" s="3">
        <v>78333</v>
      </c>
      <c r="DB15" s="5">
        <v>227664</v>
      </c>
      <c r="DC15" s="5"/>
      <c r="DD15" s="5">
        <v>113832</v>
      </c>
      <c r="DL15" s="5">
        <v>58500</v>
      </c>
      <c r="DM15" s="5">
        <v>92386</v>
      </c>
      <c r="DR15" s="3">
        <v>45584</v>
      </c>
      <c r="DS15" s="3">
        <v>0</v>
      </c>
      <c r="DZ15" s="3">
        <v>59075</v>
      </c>
      <c r="EA15" s="3">
        <v>0</v>
      </c>
      <c r="ET15" s="3">
        <v>105009</v>
      </c>
      <c r="EU15" s="3">
        <v>0</v>
      </c>
      <c r="EX15" s="3">
        <v>5381</v>
      </c>
      <c r="EY15" s="3">
        <v>0</v>
      </c>
      <c r="FI15" s="3">
        <v>73150</v>
      </c>
      <c r="FJ15" s="3">
        <v>0</v>
      </c>
      <c r="FN15" s="3">
        <v>4319062</v>
      </c>
      <c r="FO15" s="3">
        <v>498945</v>
      </c>
      <c r="FP15" s="3">
        <f t="shared" si="5"/>
        <v>100562</v>
      </c>
      <c r="FQ15" s="3">
        <v>268950</v>
      </c>
      <c r="FR15" s="3">
        <f t="shared" si="0"/>
        <v>398383</v>
      </c>
      <c r="FS15" s="3">
        <f t="shared" si="1"/>
        <v>767895</v>
      </c>
      <c r="FT15" s="3">
        <v>498945</v>
      </c>
      <c r="FU15" s="29">
        <f t="shared" si="2"/>
        <v>0.48120120589403498</v>
      </c>
      <c r="FV15" s="29">
        <f t="shared" si="3"/>
        <v>0.51879879410596497</v>
      </c>
      <c r="FY15" s="5">
        <v>455329</v>
      </c>
      <c r="FZ15" s="5">
        <v>341497</v>
      </c>
      <c r="GA15" s="5">
        <v>0</v>
      </c>
      <c r="GB15" s="5">
        <v>0</v>
      </c>
      <c r="GC15" s="5">
        <v>0</v>
      </c>
    </row>
    <row r="16" spans="1:186" x14ac:dyDescent="0.25">
      <c r="A16" t="s">
        <v>134</v>
      </c>
      <c r="B16" s="2">
        <v>224</v>
      </c>
      <c r="C16" t="s">
        <v>338</v>
      </c>
      <c r="D16">
        <v>1</v>
      </c>
      <c r="E16">
        <v>277</v>
      </c>
      <c r="F16">
        <v>206</v>
      </c>
      <c r="G16" s="3">
        <v>198942</v>
      </c>
      <c r="M16" s="3">
        <v>7000</v>
      </c>
      <c r="N16" s="3">
        <v>0</v>
      </c>
      <c r="O16" s="3">
        <v>79025</v>
      </c>
      <c r="P16" s="3">
        <v>120118</v>
      </c>
      <c r="Q16" s="3">
        <v>0</v>
      </c>
      <c r="T16" s="3">
        <v>113832</v>
      </c>
      <c r="U16" s="3">
        <v>227665</v>
      </c>
      <c r="V16" s="3">
        <v>113832</v>
      </c>
      <c r="W16" s="3">
        <v>227665</v>
      </c>
      <c r="X16" s="3">
        <v>234999</v>
      </c>
      <c r="Z16" s="3">
        <v>0</v>
      </c>
      <c r="AF16" s="3">
        <v>56916</v>
      </c>
      <c r="AG16" s="3">
        <v>0</v>
      </c>
      <c r="AI16" s="3">
        <v>113832</v>
      </c>
      <c r="AK16" s="3">
        <v>0</v>
      </c>
      <c r="AM16" s="3">
        <v>113832</v>
      </c>
      <c r="AP16" s="3">
        <v>113832</v>
      </c>
      <c r="AX16" s="3">
        <v>227665</v>
      </c>
      <c r="AY16" s="3">
        <v>0</v>
      </c>
      <c r="AZ16" s="3">
        <v>113832</v>
      </c>
      <c r="BA16" s="3">
        <v>156666</v>
      </c>
      <c r="BB16" s="3">
        <v>0</v>
      </c>
      <c r="BD16" s="3">
        <v>57558</v>
      </c>
      <c r="BE16" s="3">
        <v>0</v>
      </c>
      <c r="BK16" s="3">
        <v>455330</v>
      </c>
      <c r="BL16" s="3">
        <v>0</v>
      </c>
      <c r="BM16" s="3">
        <v>0</v>
      </c>
      <c r="BP16" s="3">
        <v>113832</v>
      </c>
      <c r="BQ16" s="3">
        <v>0</v>
      </c>
      <c r="BS16" s="3">
        <v>27200</v>
      </c>
      <c r="BT16" s="3">
        <v>37400</v>
      </c>
      <c r="BY16" s="5">
        <v>0</v>
      </c>
      <c r="CE16" s="3">
        <v>15325</v>
      </c>
      <c r="CJ16" s="5">
        <v>40227</v>
      </c>
      <c r="CL16" s="5">
        <v>681</v>
      </c>
      <c r="CN16" s="5">
        <v>158560</v>
      </c>
      <c r="CO16" s="5"/>
      <c r="CP16" s="5">
        <v>0</v>
      </c>
      <c r="CQ16" s="5">
        <v>0</v>
      </c>
      <c r="CR16" s="5"/>
      <c r="CS16" s="5">
        <v>113832</v>
      </c>
      <c r="CT16" s="5">
        <v>227665</v>
      </c>
      <c r="CU16" s="5"/>
      <c r="CV16" s="5">
        <v>0</v>
      </c>
      <c r="CW16" s="5">
        <v>1028356</v>
      </c>
      <c r="CX16" s="5">
        <v>113832</v>
      </c>
      <c r="CY16" s="5"/>
      <c r="CZ16" s="3">
        <v>39166</v>
      </c>
      <c r="DA16" s="3">
        <v>0</v>
      </c>
      <c r="DB16" s="5">
        <v>284581</v>
      </c>
      <c r="DC16" s="5">
        <v>56915</v>
      </c>
      <c r="DD16" s="5">
        <v>56917</v>
      </c>
      <c r="DL16" s="5">
        <v>228391</v>
      </c>
      <c r="DM16" s="5">
        <v>0</v>
      </c>
      <c r="EX16" s="3">
        <v>109968</v>
      </c>
      <c r="EY16" s="3">
        <v>3864</v>
      </c>
      <c r="FA16" s="3">
        <v>113832</v>
      </c>
      <c r="FB16" s="3">
        <v>0</v>
      </c>
      <c r="FN16" s="3">
        <v>5157044</v>
      </c>
      <c r="FO16" s="3">
        <v>346041</v>
      </c>
      <c r="FP16" s="3">
        <f t="shared" si="5"/>
        <v>174611</v>
      </c>
      <c r="FQ16" s="3">
        <v>223800</v>
      </c>
      <c r="FR16" s="3">
        <f t="shared" si="0"/>
        <v>171430</v>
      </c>
      <c r="FS16" s="3">
        <f t="shared" si="1"/>
        <v>569841</v>
      </c>
      <c r="FT16" s="3">
        <v>346041</v>
      </c>
      <c r="FU16" s="29">
        <f t="shared" si="2"/>
        <v>0.69916169598186162</v>
      </c>
      <c r="FV16" s="29">
        <f t="shared" si="3"/>
        <v>0.30083830401813838</v>
      </c>
      <c r="FY16" s="5">
        <v>227664</v>
      </c>
      <c r="FZ16" s="5">
        <v>341497</v>
      </c>
      <c r="GA16" s="5">
        <v>0</v>
      </c>
      <c r="GB16" s="5">
        <v>57558</v>
      </c>
      <c r="GC16" s="5">
        <v>0</v>
      </c>
    </row>
    <row r="17" spans="1:185" x14ac:dyDescent="0.25">
      <c r="A17" t="s">
        <v>143</v>
      </c>
      <c r="B17" s="2">
        <v>349</v>
      </c>
      <c r="C17" t="s">
        <v>338</v>
      </c>
      <c r="D17">
        <v>4</v>
      </c>
      <c r="E17">
        <v>435</v>
      </c>
      <c r="F17">
        <v>312</v>
      </c>
      <c r="G17" s="3">
        <v>198942</v>
      </c>
      <c r="M17" s="3">
        <v>13280</v>
      </c>
      <c r="N17" s="3">
        <v>0</v>
      </c>
      <c r="O17" s="3">
        <v>79025</v>
      </c>
      <c r="P17" s="3">
        <v>120118</v>
      </c>
      <c r="Q17" s="3">
        <v>0</v>
      </c>
      <c r="R17" s="3">
        <v>102375</v>
      </c>
      <c r="S17" s="3">
        <v>0</v>
      </c>
      <c r="T17" s="3">
        <v>113832</v>
      </c>
      <c r="U17" s="3">
        <v>569162</v>
      </c>
      <c r="W17" s="3">
        <v>455330</v>
      </c>
      <c r="X17" s="3">
        <v>352498</v>
      </c>
      <c r="Z17" s="3">
        <v>0</v>
      </c>
      <c r="AF17" s="3">
        <v>113832</v>
      </c>
      <c r="AG17" s="3">
        <v>0</v>
      </c>
      <c r="AI17" s="3">
        <v>227665</v>
      </c>
      <c r="AK17" s="3">
        <v>0</v>
      </c>
      <c r="AM17" s="3">
        <v>227665</v>
      </c>
      <c r="AP17" s="3">
        <v>113832</v>
      </c>
      <c r="AX17" s="3">
        <v>455330</v>
      </c>
      <c r="AY17" s="3">
        <v>0</v>
      </c>
      <c r="BA17" s="3">
        <v>234999</v>
      </c>
      <c r="BB17" s="3">
        <v>0</v>
      </c>
      <c r="BK17" s="3">
        <v>1024492</v>
      </c>
      <c r="BL17" s="3">
        <v>0</v>
      </c>
      <c r="BM17" s="3">
        <v>0</v>
      </c>
      <c r="BN17" s="3">
        <v>39166</v>
      </c>
      <c r="BO17" s="3">
        <v>0</v>
      </c>
      <c r="BP17" s="3">
        <v>227665</v>
      </c>
      <c r="BY17" s="5">
        <v>0</v>
      </c>
      <c r="CE17" s="3">
        <v>15325</v>
      </c>
      <c r="CJ17" s="5">
        <v>135425</v>
      </c>
      <c r="CK17" s="5">
        <v>32562</v>
      </c>
      <c r="CL17" s="5">
        <v>5950</v>
      </c>
      <c r="CN17" s="5">
        <v>158560</v>
      </c>
      <c r="CO17" s="5"/>
      <c r="CP17" s="5">
        <v>0</v>
      </c>
      <c r="CQ17" s="5">
        <v>341497</v>
      </c>
      <c r="CR17" s="5"/>
      <c r="CS17" s="5">
        <v>0</v>
      </c>
      <c r="CT17" s="5">
        <v>0</v>
      </c>
      <c r="CU17" s="5"/>
      <c r="CV17" s="5">
        <v>0</v>
      </c>
      <c r="CW17" s="5">
        <v>1551626</v>
      </c>
      <c r="CX17" s="5">
        <v>227665</v>
      </c>
      <c r="CY17" s="5"/>
      <c r="CZ17" s="3">
        <v>117499</v>
      </c>
      <c r="DA17" s="3">
        <v>0</v>
      </c>
      <c r="DB17" s="5">
        <v>439718</v>
      </c>
      <c r="DC17" s="5"/>
      <c r="DD17" s="5">
        <v>72528</v>
      </c>
      <c r="DL17" s="5">
        <v>148775</v>
      </c>
      <c r="DM17" s="5">
        <v>158784</v>
      </c>
      <c r="DN17" s="3">
        <v>39208</v>
      </c>
      <c r="DO17" s="3">
        <v>25600</v>
      </c>
      <c r="EH17" s="3">
        <v>119483</v>
      </c>
      <c r="EI17" s="3">
        <v>0</v>
      </c>
      <c r="EX17" s="3">
        <v>113832</v>
      </c>
      <c r="EY17" s="3">
        <v>0</v>
      </c>
      <c r="FN17" s="3">
        <v>7850156</v>
      </c>
      <c r="FO17" s="3">
        <v>523089</v>
      </c>
      <c r="FP17" s="3">
        <f t="shared" si="5"/>
        <v>285827</v>
      </c>
      <c r="FQ17" s="3">
        <v>113832</v>
      </c>
      <c r="FR17" s="3">
        <f t="shared" si="0"/>
        <v>237262</v>
      </c>
      <c r="FS17" s="3">
        <f t="shared" si="1"/>
        <v>636921</v>
      </c>
      <c r="FT17" s="3">
        <v>523089</v>
      </c>
      <c r="FU17" s="29">
        <f t="shared" si="2"/>
        <v>0.62748598334801331</v>
      </c>
      <c r="FV17" s="29">
        <f t="shared" si="3"/>
        <v>0.37251401665198669</v>
      </c>
      <c r="FY17" s="5">
        <v>341497</v>
      </c>
      <c r="FZ17" s="5">
        <v>455330</v>
      </c>
      <c r="GA17" s="5">
        <v>0</v>
      </c>
      <c r="GB17" s="5">
        <v>0</v>
      </c>
      <c r="GC17" s="5">
        <v>0</v>
      </c>
    </row>
    <row r="18" spans="1:185" x14ac:dyDescent="0.25">
      <c r="A18" t="s">
        <v>144</v>
      </c>
      <c r="B18" s="2">
        <v>231</v>
      </c>
      <c r="C18" t="s">
        <v>338</v>
      </c>
      <c r="D18">
        <v>7</v>
      </c>
      <c r="E18">
        <v>192</v>
      </c>
      <c r="F18">
        <v>140</v>
      </c>
      <c r="G18" s="3">
        <v>198942</v>
      </c>
      <c r="M18" s="3">
        <v>7469</v>
      </c>
      <c r="N18" s="3">
        <v>0</v>
      </c>
      <c r="O18" s="3">
        <v>79025</v>
      </c>
      <c r="P18" s="3">
        <v>120118</v>
      </c>
      <c r="Q18" s="3">
        <v>0</v>
      </c>
      <c r="T18" s="3">
        <v>113832</v>
      </c>
      <c r="U18" s="3">
        <v>113832</v>
      </c>
      <c r="V18" s="3">
        <v>113832</v>
      </c>
      <c r="W18" s="3">
        <v>113832</v>
      </c>
      <c r="X18" s="3">
        <v>117499</v>
      </c>
      <c r="Z18" s="3">
        <v>0</v>
      </c>
      <c r="AF18" s="3">
        <v>56916</v>
      </c>
      <c r="AG18" s="3">
        <v>0</v>
      </c>
      <c r="AI18" s="3">
        <v>113832</v>
      </c>
      <c r="AK18" s="3">
        <v>0</v>
      </c>
      <c r="AM18" s="3">
        <v>227665</v>
      </c>
      <c r="AP18" s="3">
        <v>113832</v>
      </c>
      <c r="AX18" s="3">
        <v>341497</v>
      </c>
      <c r="AY18" s="3">
        <v>0</v>
      </c>
      <c r="BA18" s="3">
        <v>117499</v>
      </c>
      <c r="BB18" s="3">
        <v>0</v>
      </c>
      <c r="BK18" s="3">
        <v>0</v>
      </c>
      <c r="BM18" s="3">
        <v>35141</v>
      </c>
      <c r="BN18" s="3">
        <v>0</v>
      </c>
      <c r="BS18" s="3">
        <v>10200</v>
      </c>
      <c r="BT18" s="3">
        <v>20400</v>
      </c>
      <c r="BY18" s="5">
        <v>0</v>
      </c>
      <c r="CE18" s="3">
        <v>15325</v>
      </c>
      <c r="CJ18" s="5">
        <v>27219</v>
      </c>
      <c r="CL18" s="5">
        <v>214</v>
      </c>
      <c r="CN18" s="5">
        <v>0</v>
      </c>
      <c r="CO18" s="5">
        <v>158560</v>
      </c>
      <c r="CQ18" s="5">
        <v>103588</v>
      </c>
      <c r="CR18" s="5"/>
      <c r="CS18" s="5">
        <v>10245</v>
      </c>
      <c r="CT18" s="5">
        <v>0</v>
      </c>
      <c r="CU18" s="5"/>
      <c r="CV18" s="5">
        <v>113832</v>
      </c>
      <c r="CW18" s="5">
        <v>914893</v>
      </c>
      <c r="CX18" s="5">
        <v>119524</v>
      </c>
      <c r="CY18" s="5"/>
      <c r="CZ18" s="3">
        <v>78332</v>
      </c>
      <c r="DA18" s="3">
        <v>0</v>
      </c>
      <c r="DB18" s="5">
        <v>341496</v>
      </c>
      <c r="DC18" s="5"/>
      <c r="DD18" s="5">
        <v>0</v>
      </c>
      <c r="DE18" s="3">
        <v>70672</v>
      </c>
      <c r="DF18" s="3">
        <v>0</v>
      </c>
      <c r="DL18" s="5">
        <v>71961</v>
      </c>
      <c r="DM18" s="5">
        <v>0</v>
      </c>
      <c r="DZ18" s="3">
        <v>59075</v>
      </c>
      <c r="EA18" s="3">
        <v>0</v>
      </c>
      <c r="EH18" s="3">
        <v>59742</v>
      </c>
      <c r="EI18" s="3">
        <v>0</v>
      </c>
      <c r="FN18" s="3">
        <v>3757666</v>
      </c>
      <c r="FO18" s="3">
        <v>402375</v>
      </c>
      <c r="FP18" s="3">
        <f t="shared" si="5"/>
        <v>278084</v>
      </c>
      <c r="FQ18" s="3">
        <v>0</v>
      </c>
      <c r="FR18" s="3">
        <f t="shared" si="0"/>
        <v>124291</v>
      </c>
      <c r="FS18" s="3">
        <f t="shared" si="1"/>
        <v>402375</v>
      </c>
      <c r="FT18" s="3">
        <v>402375</v>
      </c>
      <c r="FU18" s="29">
        <f t="shared" si="2"/>
        <v>0.69110655483069272</v>
      </c>
      <c r="FV18" s="29">
        <f t="shared" si="3"/>
        <v>0.30889344516930722</v>
      </c>
      <c r="FY18" s="5">
        <v>341497</v>
      </c>
      <c r="FZ18" s="5">
        <v>341497</v>
      </c>
      <c r="GA18" s="5">
        <v>0</v>
      </c>
      <c r="GB18" s="5">
        <v>0</v>
      </c>
      <c r="GC18" s="5">
        <v>0</v>
      </c>
    </row>
    <row r="19" spans="1:185" x14ac:dyDescent="0.25">
      <c r="A19" t="s">
        <v>147</v>
      </c>
      <c r="B19" s="2">
        <v>232</v>
      </c>
      <c r="C19" t="s">
        <v>338</v>
      </c>
      <c r="D19">
        <v>3</v>
      </c>
      <c r="E19">
        <v>419</v>
      </c>
      <c r="F19">
        <v>380</v>
      </c>
      <c r="G19" s="3">
        <v>198942</v>
      </c>
      <c r="M19" s="3">
        <v>7222</v>
      </c>
      <c r="N19" s="3">
        <v>0</v>
      </c>
      <c r="O19" s="3">
        <v>79025</v>
      </c>
      <c r="P19" s="3">
        <v>60059</v>
      </c>
      <c r="Q19" s="3">
        <v>0</v>
      </c>
      <c r="R19" s="3">
        <v>102375</v>
      </c>
      <c r="S19" s="3">
        <v>0</v>
      </c>
      <c r="T19" s="3">
        <v>113832</v>
      </c>
      <c r="W19" s="3">
        <v>227665</v>
      </c>
      <c r="X19" s="3">
        <v>78333</v>
      </c>
      <c r="Z19" s="3">
        <v>0</v>
      </c>
      <c r="AF19" s="3">
        <v>113832</v>
      </c>
      <c r="AG19" s="3">
        <v>0</v>
      </c>
      <c r="AI19" s="3">
        <v>56916</v>
      </c>
      <c r="AK19" s="3">
        <v>56916</v>
      </c>
      <c r="AL19" s="3">
        <v>113832</v>
      </c>
      <c r="AX19" s="3">
        <v>341497</v>
      </c>
      <c r="AY19" s="3">
        <v>0</v>
      </c>
      <c r="BA19" s="3">
        <v>39166</v>
      </c>
      <c r="BB19" s="3">
        <v>0</v>
      </c>
      <c r="BF19" s="3">
        <v>57558</v>
      </c>
      <c r="BG19" s="3">
        <v>0</v>
      </c>
      <c r="BK19" s="3">
        <v>341497</v>
      </c>
      <c r="BL19" s="3">
        <v>0</v>
      </c>
      <c r="BM19" s="3">
        <v>0</v>
      </c>
      <c r="BY19" s="5">
        <v>0</v>
      </c>
      <c r="CJ19" s="5">
        <v>62442</v>
      </c>
      <c r="CL19" s="5">
        <v>11849</v>
      </c>
      <c r="CN19" s="5">
        <v>0</v>
      </c>
      <c r="CO19" s="5"/>
      <c r="CP19" s="5">
        <v>0</v>
      </c>
      <c r="CQ19" s="5">
        <v>113832</v>
      </c>
      <c r="CR19" s="5"/>
      <c r="CS19" s="5">
        <v>0</v>
      </c>
      <c r="CT19" s="5">
        <v>0</v>
      </c>
      <c r="CU19" s="5"/>
      <c r="CV19" s="5">
        <v>0</v>
      </c>
      <c r="CW19" s="5">
        <v>2145740</v>
      </c>
      <c r="CX19" s="5">
        <v>17075</v>
      </c>
      <c r="CY19" s="5"/>
      <c r="CZ19" s="3">
        <v>117499</v>
      </c>
      <c r="DA19" s="3">
        <v>0</v>
      </c>
      <c r="DB19" s="5">
        <v>626077</v>
      </c>
      <c r="DC19" s="5"/>
      <c r="DD19" s="5">
        <v>0</v>
      </c>
      <c r="DL19" s="5">
        <v>241852</v>
      </c>
      <c r="DM19" s="5">
        <v>0</v>
      </c>
      <c r="DV19" s="3">
        <v>158560</v>
      </c>
      <c r="DW19" s="3">
        <v>0</v>
      </c>
      <c r="EX19" s="3">
        <v>113832</v>
      </c>
      <c r="EY19" s="3">
        <v>0</v>
      </c>
      <c r="FN19" s="3">
        <v>5511586</v>
      </c>
      <c r="FO19" s="3">
        <v>85840</v>
      </c>
      <c r="FP19" s="3">
        <f t="shared" ref="FP19:FP20" si="6">SUM(I19,L19,Y19,AJ19,BB19,BE19,BL19,BO19,BR19,BV19,CK19,CO19,CR19,CU19,CX19,DC19,DF19,DO19,DQ19,DS19,DU19,DW19,EA19,EC19,EE19,EG19,EK19,EM19,EQ19,EU19,EY19,FB19,FH19,FL19:FM19,,)</f>
        <v>17075</v>
      </c>
      <c r="FQ19" s="3">
        <v>272393</v>
      </c>
      <c r="FR19" s="3">
        <f t="shared" si="0"/>
        <v>68765</v>
      </c>
      <c r="FS19" s="3">
        <f t="shared" si="1"/>
        <v>358233</v>
      </c>
      <c r="FT19" s="3">
        <v>85840</v>
      </c>
      <c r="FU19" s="29">
        <f t="shared" si="2"/>
        <v>0.80804392671808567</v>
      </c>
      <c r="FV19" s="29">
        <f t="shared" si="3"/>
        <v>0.19195607328191427</v>
      </c>
      <c r="FY19" s="5">
        <v>113832</v>
      </c>
      <c r="FZ19" s="5">
        <v>341497</v>
      </c>
      <c r="GA19" s="5">
        <v>0</v>
      </c>
      <c r="GB19" s="5">
        <v>57558</v>
      </c>
      <c r="GC19" s="5">
        <v>0</v>
      </c>
    </row>
    <row r="20" spans="1:185" x14ac:dyDescent="0.25">
      <c r="A20" t="s">
        <v>152</v>
      </c>
      <c r="B20" s="2">
        <v>238</v>
      </c>
      <c r="C20" t="s">
        <v>338</v>
      </c>
      <c r="D20">
        <v>8</v>
      </c>
      <c r="E20">
        <v>251</v>
      </c>
      <c r="F20">
        <v>202</v>
      </c>
      <c r="G20" s="3">
        <v>198942</v>
      </c>
      <c r="M20" s="3">
        <v>5600</v>
      </c>
      <c r="N20" s="3">
        <v>0</v>
      </c>
      <c r="O20" s="3">
        <v>79025</v>
      </c>
      <c r="P20" s="3">
        <v>60059</v>
      </c>
      <c r="Q20" s="3">
        <v>0</v>
      </c>
      <c r="R20" s="3">
        <v>51187</v>
      </c>
      <c r="S20" s="3">
        <v>0</v>
      </c>
      <c r="T20" s="3">
        <v>113832</v>
      </c>
      <c r="U20" s="3">
        <v>113832</v>
      </c>
      <c r="V20" s="3">
        <v>113832</v>
      </c>
      <c r="W20" s="3">
        <v>113832</v>
      </c>
      <c r="X20" s="3">
        <v>117499</v>
      </c>
      <c r="Z20" s="3">
        <v>0</v>
      </c>
      <c r="AF20" s="3">
        <v>113832</v>
      </c>
      <c r="AG20" s="3">
        <v>0</v>
      </c>
      <c r="AI20" s="3">
        <v>113832</v>
      </c>
      <c r="AK20" s="3">
        <v>0</v>
      </c>
      <c r="AM20" s="3">
        <v>227665</v>
      </c>
      <c r="AP20" s="3">
        <v>113832</v>
      </c>
      <c r="AX20" s="3">
        <v>341497</v>
      </c>
      <c r="AY20" s="3">
        <v>0</v>
      </c>
      <c r="BA20" s="3">
        <v>234999</v>
      </c>
      <c r="BB20" s="3">
        <v>0</v>
      </c>
      <c r="BD20" s="3">
        <v>0</v>
      </c>
      <c r="BE20" s="3">
        <v>57558</v>
      </c>
      <c r="BK20" s="3">
        <v>0</v>
      </c>
      <c r="BM20" s="3">
        <v>7484</v>
      </c>
      <c r="BS20" s="3">
        <v>17000</v>
      </c>
      <c r="BT20" s="3">
        <v>27200</v>
      </c>
      <c r="BY20" s="5">
        <v>0</v>
      </c>
      <c r="CE20" s="3">
        <v>15325</v>
      </c>
      <c r="CJ20" s="5">
        <v>18530</v>
      </c>
      <c r="CK20" s="5">
        <v>64596</v>
      </c>
      <c r="CL20" s="5">
        <v>63045</v>
      </c>
      <c r="CN20" s="5">
        <v>0</v>
      </c>
      <c r="CO20" s="5"/>
      <c r="CP20" s="5">
        <v>0</v>
      </c>
      <c r="CQ20" s="5">
        <v>284581</v>
      </c>
      <c r="CR20" s="5"/>
      <c r="CS20" s="5">
        <v>0</v>
      </c>
      <c r="CT20" s="5">
        <v>0</v>
      </c>
      <c r="CU20" s="5"/>
      <c r="CV20" s="5">
        <v>0</v>
      </c>
      <c r="CW20" s="5">
        <v>1365989</v>
      </c>
      <c r="CX20" s="5">
        <v>91828</v>
      </c>
      <c r="CY20" s="5"/>
      <c r="CZ20" s="3">
        <v>10443</v>
      </c>
      <c r="DA20" s="3">
        <v>67890</v>
      </c>
      <c r="DB20" s="5">
        <v>113832</v>
      </c>
      <c r="DC20" s="5"/>
      <c r="DD20" s="5">
        <v>113832</v>
      </c>
      <c r="DL20" s="5">
        <v>0</v>
      </c>
      <c r="DM20" s="5">
        <v>107258</v>
      </c>
      <c r="EF20" s="3">
        <v>119483</v>
      </c>
      <c r="EG20" s="3">
        <v>0</v>
      </c>
      <c r="EX20" s="3">
        <v>113832</v>
      </c>
      <c r="EY20" s="3">
        <v>0</v>
      </c>
      <c r="FN20" s="3">
        <v>4206996</v>
      </c>
      <c r="FO20" s="3">
        <v>566007</v>
      </c>
      <c r="FP20" s="3">
        <f t="shared" si="6"/>
        <v>213982</v>
      </c>
      <c r="FQ20" s="3">
        <v>113832</v>
      </c>
      <c r="FR20" s="3">
        <f t="shared" si="0"/>
        <v>352025</v>
      </c>
      <c r="FS20" s="3">
        <f t="shared" si="1"/>
        <v>679839</v>
      </c>
      <c r="FT20" s="3">
        <v>566007</v>
      </c>
      <c r="FU20" s="29">
        <f t="shared" si="2"/>
        <v>0.4821935781854233</v>
      </c>
      <c r="FV20" s="29">
        <f t="shared" si="3"/>
        <v>0.5178064218145767</v>
      </c>
      <c r="FY20" s="5">
        <v>341497</v>
      </c>
      <c r="FZ20" s="5">
        <v>341497</v>
      </c>
      <c r="GA20" s="5">
        <v>0</v>
      </c>
      <c r="GB20" s="5">
        <v>0</v>
      </c>
      <c r="GC20" s="5">
        <v>57558</v>
      </c>
    </row>
    <row r="21" spans="1:185" x14ac:dyDescent="0.25">
      <c r="A21" t="s">
        <v>153</v>
      </c>
      <c r="B21" s="2">
        <v>239</v>
      </c>
      <c r="C21" t="s">
        <v>338</v>
      </c>
      <c r="D21">
        <v>2</v>
      </c>
      <c r="E21">
        <v>354</v>
      </c>
      <c r="F21">
        <v>277</v>
      </c>
      <c r="G21" s="3">
        <v>198942</v>
      </c>
      <c r="M21" s="3">
        <v>3000</v>
      </c>
      <c r="N21" s="3">
        <v>0</v>
      </c>
      <c r="O21" s="3">
        <v>79025</v>
      </c>
      <c r="P21" s="3">
        <v>60059</v>
      </c>
      <c r="Q21" s="3">
        <v>0</v>
      </c>
      <c r="R21" s="3">
        <v>102375</v>
      </c>
      <c r="S21" s="3">
        <v>0</v>
      </c>
      <c r="T21" s="3">
        <v>113832</v>
      </c>
      <c r="U21" s="3">
        <v>227665</v>
      </c>
      <c r="V21" s="3">
        <v>113832</v>
      </c>
      <c r="W21" s="3">
        <v>227665</v>
      </c>
      <c r="X21" s="3">
        <v>195832</v>
      </c>
      <c r="Z21" s="3">
        <v>0</v>
      </c>
      <c r="AF21" s="3">
        <v>113832</v>
      </c>
      <c r="AG21" s="3">
        <v>0</v>
      </c>
      <c r="AI21" s="3">
        <v>113832</v>
      </c>
      <c r="AK21" s="3">
        <v>0</v>
      </c>
      <c r="AM21" s="3">
        <v>227665</v>
      </c>
      <c r="AP21" s="3">
        <v>113832</v>
      </c>
      <c r="AX21" s="3">
        <v>455330</v>
      </c>
      <c r="AY21" s="3">
        <v>0</v>
      </c>
      <c r="AZ21" s="3">
        <v>113832</v>
      </c>
      <c r="BA21" s="3">
        <v>234999</v>
      </c>
      <c r="BB21" s="3">
        <v>0</v>
      </c>
      <c r="BD21" s="3">
        <v>57558</v>
      </c>
      <c r="BE21" s="3">
        <v>0</v>
      </c>
      <c r="BK21" s="3">
        <v>569162</v>
      </c>
      <c r="BL21" s="3">
        <v>0</v>
      </c>
      <c r="BM21" s="3">
        <v>0</v>
      </c>
      <c r="BP21" s="3">
        <v>56917</v>
      </c>
      <c r="BS21" s="3">
        <v>17000</v>
      </c>
      <c r="BT21" s="3">
        <v>27200</v>
      </c>
      <c r="BY21" s="5">
        <v>0</v>
      </c>
      <c r="CE21" s="3">
        <v>15325</v>
      </c>
      <c r="CJ21" s="5">
        <v>79431</v>
      </c>
      <c r="CK21" s="5">
        <v>0</v>
      </c>
      <c r="CL21" s="5"/>
      <c r="CN21" s="5">
        <v>158560</v>
      </c>
      <c r="CO21" s="5"/>
      <c r="CP21" s="5">
        <v>0</v>
      </c>
      <c r="CQ21" s="5">
        <v>0</v>
      </c>
      <c r="CR21" s="5">
        <v>91066</v>
      </c>
      <c r="CS21" s="5">
        <v>113832</v>
      </c>
      <c r="CT21" s="5">
        <v>0</v>
      </c>
      <c r="CU21" s="5"/>
      <c r="CV21" s="5">
        <v>0</v>
      </c>
      <c r="CW21" s="5">
        <v>1338585</v>
      </c>
      <c r="CX21" s="5">
        <v>169346</v>
      </c>
      <c r="CY21" s="5">
        <v>0</v>
      </c>
      <c r="CZ21" s="3">
        <v>117499</v>
      </c>
      <c r="DA21" s="3">
        <v>0</v>
      </c>
      <c r="DB21" s="5">
        <v>341496</v>
      </c>
      <c r="DC21" s="5"/>
      <c r="DD21" s="5">
        <v>0</v>
      </c>
      <c r="DL21" s="5">
        <v>143922</v>
      </c>
      <c r="DM21" s="5">
        <v>0</v>
      </c>
      <c r="DP21" s="3">
        <v>16400</v>
      </c>
      <c r="DQ21" s="3">
        <v>22766</v>
      </c>
      <c r="FN21" s="3">
        <v>5634604</v>
      </c>
      <c r="FO21" s="3">
        <v>397010</v>
      </c>
      <c r="FP21" s="3">
        <f t="shared" si="5"/>
        <v>283178</v>
      </c>
      <c r="FQ21" s="3">
        <v>0</v>
      </c>
      <c r="FR21" s="3">
        <f t="shared" si="0"/>
        <v>113832</v>
      </c>
      <c r="FS21" s="3">
        <f t="shared" si="1"/>
        <v>397010</v>
      </c>
      <c r="FT21" s="3">
        <v>397010</v>
      </c>
      <c r="FU21" s="29">
        <f t="shared" si="2"/>
        <v>0.71327674365884985</v>
      </c>
      <c r="FV21" s="29">
        <f t="shared" si="3"/>
        <v>0.28672325634115009</v>
      </c>
      <c r="FY21" s="5">
        <v>341497</v>
      </c>
      <c r="FZ21" s="5">
        <v>569162</v>
      </c>
      <c r="GA21" s="5">
        <v>0</v>
      </c>
      <c r="GB21" s="5">
        <v>57558</v>
      </c>
      <c r="GC21" s="5">
        <v>0</v>
      </c>
    </row>
    <row r="22" spans="1:185" x14ac:dyDescent="0.25">
      <c r="A22" t="s">
        <v>154</v>
      </c>
      <c r="B22" s="2">
        <v>227</v>
      </c>
      <c r="C22" t="s">
        <v>338</v>
      </c>
      <c r="D22">
        <v>1</v>
      </c>
      <c r="E22">
        <v>366</v>
      </c>
      <c r="F22">
        <v>293</v>
      </c>
      <c r="G22" s="3">
        <v>198942</v>
      </c>
      <c r="M22" s="3">
        <v>4000</v>
      </c>
      <c r="N22" s="3">
        <v>0</v>
      </c>
      <c r="O22" s="3">
        <v>79025</v>
      </c>
      <c r="P22" s="3">
        <v>120118</v>
      </c>
      <c r="Q22" s="3">
        <v>0</v>
      </c>
      <c r="R22" s="3">
        <v>51187</v>
      </c>
      <c r="S22" s="3">
        <v>0</v>
      </c>
      <c r="T22" s="3">
        <v>113832</v>
      </c>
      <c r="U22" s="3">
        <v>227665</v>
      </c>
      <c r="W22" s="3">
        <v>341497</v>
      </c>
      <c r="X22" s="3">
        <v>39166</v>
      </c>
      <c r="Y22" s="3">
        <v>39166</v>
      </c>
      <c r="Z22" s="3">
        <f>195833-Y22</f>
        <v>156667</v>
      </c>
      <c r="AF22" s="3">
        <v>113832</v>
      </c>
      <c r="AG22" s="3">
        <v>0</v>
      </c>
      <c r="AI22" s="3">
        <v>227665</v>
      </c>
      <c r="AK22" s="3">
        <v>0</v>
      </c>
      <c r="AQ22" s="3">
        <v>227665</v>
      </c>
      <c r="AW22" s="3">
        <v>113832</v>
      </c>
      <c r="AX22" s="3">
        <v>287379</v>
      </c>
      <c r="AY22" s="3">
        <v>54118</v>
      </c>
      <c r="BA22" s="3">
        <v>195832</v>
      </c>
      <c r="BB22" s="3">
        <v>0</v>
      </c>
      <c r="BD22" s="3">
        <v>0</v>
      </c>
      <c r="BE22" s="3">
        <v>115116</v>
      </c>
      <c r="BK22" s="3">
        <v>1024492</v>
      </c>
      <c r="BL22" s="3">
        <v>0</v>
      </c>
      <c r="BM22" s="3">
        <v>0</v>
      </c>
      <c r="BP22" s="3">
        <v>113832</v>
      </c>
      <c r="BY22" s="5">
        <v>0</v>
      </c>
      <c r="CE22" s="3">
        <v>15325</v>
      </c>
      <c r="CJ22" s="5">
        <v>112015</v>
      </c>
      <c r="CK22" s="5">
        <v>0</v>
      </c>
      <c r="CL22" s="5"/>
      <c r="CN22" s="5">
        <v>0</v>
      </c>
      <c r="CO22" s="5"/>
      <c r="CP22" s="5">
        <v>0</v>
      </c>
      <c r="CQ22" s="5">
        <v>227664</v>
      </c>
      <c r="CR22" s="5"/>
      <c r="CS22" s="5">
        <v>0</v>
      </c>
      <c r="CT22" s="5">
        <v>227665</v>
      </c>
      <c r="CU22" s="5"/>
      <c r="CV22" s="5">
        <v>0</v>
      </c>
      <c r="CW22" s="5">
        <v>1790547</v>
      </c>
      <c r="CX22" s="5">
        <v>0</v>
      </c>
      <c r="CY22" s="5"/>
      <c r="CZ22" s="3">
        <v>117499</v>
      </c>
      <c r="DA22" s="3">
        <v>0</v>
      </c>
      <c r="DB22" s="5">
        <v>569161</v>
      </c>
      <c r="DC22" s="5"/>
      <c r="DD22" s="5">
        <v>0</v>
      </c>
      <c r="DL22" s="5">
        <v>219840</v>
      </c>
      <c r="DM22" s="5">
        <v>0</v>
      </c>
      <c r="DX22" s="3">
        <v>158560</v>
      </c>
      <c r="EL22" s="3">
        <v>0</v>
      </c>
      <c r="EM22" s="3">
        <v>120467</v>
      </c>
      <c r="EX22" s="3">
        <v>113832</v>
      </c>
      <c r="EY22" s="3">
        <v>0</v>
      </c>
      <c r="FN22" s="3">
        <v>7032069</v>
      </c>
      <c r="FO22" s="3">
        <v>485534</v>
      </c>
      <c r="FP22" s="3">
        <f t="shared" si="5"/>
        <v>274749</v>
      </c>
      <c r="FQ22" s="3">
        <v>113832</v>
      </c>
      <c r="FR22" s="3">
        <f t="shared" si="0"/>
        <v>210785</v>
      </c>
      <c r="FS22" s="3">
        <f t="shared" si="1"/>
        <v>599366</v>
      </c>
      <c r="FT22" s="3">
        <v>485534</v>
      </c>
      <c r="FU22" s="29">
        <f t="shared" si="2"/>
        <v>0.64832005819482585</v>
      </c>
      <c r="FV22" s="29">
        <f t="shared" si="3"/>
        <v>0.35167994180517415</v>
      </c>
      <c r="FY22" s="5">
        <v>341497</v>
      </c>
      <c r="FZ22" s="5">
        <v>287379</v>
      </c>
      <c r="GA22" s="5">
        <v>54118</v>
      </c>
      <c r="GB22" s="5">
        <v>0</v>
      </c>
      <c r="GC22" s="5">
        <v>115116</v>
      </c>
    </row>
    <row r="23" spans="1:185" x14ac:dyDescent="0.25">
      <c r="A23" t="s">
        <v>159</v>
      </c>
      <c r="B23" s="2">
        <v>258</v>
      </c>
      <c r="C23" t="s">
        <v>338</v>
      </c>
      <c r="D23">
        <v>3</v>
      </c>
      <c r="E23">
        <v>354</v>
      </c>
      <c r="F23">
        <v>313</v>
      </c>
      <c r="G23" s="3">
        <v>198942</v>
      </c>
      <c r="M23" s="3">
        <v>3846</v>
      </c>
      <c r="N23" s="3">
        <v>0</v>
      </c>
      <c r="O23" s="3">
        <v>79025</v>
      </c>
      <c r="P23" s="3">
        <v>60059</v>
      </c>
      <c r="Q23" s="3">
        <v>0</v>
      </c>
      <c r="R23" s="3">
        <v>102375</v>
      </c>
      <c r="S23" s="3">
        <v>0</v>
      </c>
      <c r="T23" s="3">
        <v>113832</v>
      </c>
      <c r="W23" s="3">
        <v>227665</v>
      </c>
      <c r="X23" s="3">
        <v>78333</v>
      </c>
      <c r="Z23" s="3">
        <v>0</v>
      </c>
      <c r="AF23" s="3">
        <v>113832</v>
      </c>
      <c r="AG23" s="3">
        <v>0</v>
      </c>
      <c r="AI23" s="3">
        <v>113832</v>
      </c>
      <c r="AK23" s="3">
        <v>0</v>
      </c>
      <c r="AM23" s="3">
        <v>227665</v>
      </c>
      <c r="AP23" s="3">
        <v>113832</v>
      </c>
      <c r="AX23" s="3">
        <v>341497</v>
      </c>
      <c r="AY23" s="3">
        <v>0</v>
      </c>
      <c r="BA23" s="3">
        <v>234999</v>
      </c>
      <c r="BB23" s="3">
        <v>0</v>
      </c>
      <c r="BK23" s="3">
        <v>341497</v>
      </c>
      <c r="BL23" s="3">
        <v>0</v>
      </c>
      <c r="BM23" s="3">
        <v>0</v>
      </c>
      <c r="BY23" s="5">
        <v>0</v>
      </c>
      <c r="CJ23" s="5">
        <v>11484</v>
      </c>
      <c r="CK23" s="5">
        <v>0</v>
      </c>
      <c r="CL23" s="5"/>
      <c r="CN23" s="5">
        <v>158560</v>
      </c>
      <c r="CO23" s="5"/>
      <c r="CP23" s="5">
        <v>0</v>
      </c>
      <c r="CQ23" s="5">
        <v>113832</v>
      </c>
      <c r="CR23" s="5"/>
      <c r="CS23" s="5">
        <v>0</v>
      </c>
      <c r="CT23" s="5">
        <v>0</v>
      </c>
      <c r="CU23" s="5"/>
      <c r="CV23" s="5">
        <v>0</v>
      </c>
      <c r="CW23" s="5">
        <v>1707486</v>
      </c>
      <c r="CX23" s="5">
        <v>0</v>
      </c>
      <c r="CY23" s="5"/>
      <c r="CZ23" s="3">
        <v>117500</v>
      </c>
      <c r="DA23" s="3">
        <v>0</v>
      </c>
      <c r="DB23" s="5">
        <v>398413</v>
      </c>
      <c r="DC23" s="5"/>
      <c r="DD23" s="5">
        <v>0</v>
      </c>
      <c r="DL23" s="5">
        <v>146015</v>
      </c>
      <c r="DM23" s="5">
        <v>0</v>
      </c>
      <c r="DR23" s="3">
        <v>45584</v>
      </c>
      <c r="DS23" s="3">
        <v>0</v>
      </c>
      <c r="EV23" s="3">
        <v>638</v>
      </c>
      <c r="EW23" s="3">
        <v>0</v>
      </c>
      <c r="FA23" s="3">
        <v>33357</v>
      </c>
      <c r="FB23" s="3">
        <v>80475</v>
      </c>
      <c r="FI23" s="3">
        <v>182875</v>
      </c>
      <c r="FJ23" s="3">
        <v>0</v>
      </c>
      <c r="FN23" s="3">
        <v>5266975</v>
      </c>
      <c r="FO23" s="3">
        <v>80475</v>
      </c>
      <c r="FP23" s="3">
        <f t="shared" si="5"/>
        <v>80475</v>
      </c>
      <c r="FQ23" s="3">
        <v>33357</v>
      </c>
      <c r="FR23" s="3">
        <f t="shared" si="0"/>
        <v>0</v>
      </c>
      <c r="FS23" s="3">
        <f t="shared" si="1"/>
        <v>113832</v>
      </c>
      <c r="FT23" s="3">
        <v>80475</v>
      </c>
      <c r="FU23" s="29">
        <f t="shared" si="2"/>
        <v>1</v>
      </c>
      <c r="FV23" s="29">
        <f t="shared" si="3"/>
        <v>0</v>
      </c>
      <c r="FY23" s="5">
        <v>341497</v>
      </c>
      <c r="FZ23" s="5">
        <v>341497</v>
      </c>
      <c r="GA23" s="5">
        <v>0</v>
      </c>
      <c r="GB23" s="5">
        <v>0</v>
      </c>
      <c r="GC23" s="5">
        <v>0</v>
      </c>
    </row>
    <row r="24" spans="1:185" x14ac:dyDescent="0.25">
      <c r="A24" t="s">
        <v>160</v>
      </c>
      <c r="B24" s="2">
        <v>249</v>
      </c>
      <c r="C24" t="s">
        <v>338</v>
      </c>
      <c r="D24">
        <v>8</v>
      </c>
      <c r="E24">
        <v>290</v>
      </c>
      <c r="F24">
        <v>235</v>
      </c>
      <c r="G24" s="3">
        <v>198942</v>
      </c>
      <c r="M24" s="3">
        <v>7595</v>
      </c>
      <c r="N24" s="3">
        <v>0</v>
      </c>
      <c r="O24" s="3">
        <v>79025</v>
      </c>
      <c r="P24" s="3">
        <v>60059</v>
      </c>
      <c r="Q24" s="3">
        <v>0</v>
      </c>
      <c r="R24" s="3">
        <v>102375</v>
      </c>
      <c r="S24" s="3">
        <v>0</v>
      </c>
      <c r="T24" s="3">
        <v>113832</v>
      </c>
      <c r="U24" s="3">
        <v>227665</v>
      </c>
      <c r="W24" s="3">
        <v>227665</v>
      </c>
      <c r="X24" s="3">
        <v>156666</v>
      </c>
      <c r="Z24" s="3">
        <v>0</v>
      </c>
      <c r="AF24" s="3">
        <v>113832</v>
      </c>
      <c r="AG24" s="3">
        <v>0</v>
      </c>
      <c r="AI24" s="3">
        <v>227665</v>
      </c>
      <c r="AK24" s="3">
        <v>0</v>
      </c>
      <c r="AW24" s="3">
        <v>113832</v>
      </c>
      <c r="AX24" s="3">
        <v>341497</v>
      </c>
      <c r="AY24" s="3">
        <v>0</v>
      </c>
      <c r="BA24" s="3">
        <v>39166</v>
      </c>
      <c r="BB24" s="3">
        <v>0</v>
      </c>
      <c r="BD24" s="3">
        <v>115116</v>
      </c>
      <c r="BE24" s="3">
        <v>0</v>
      </c>
      <c r="BK24" s="3">
        <v>0</v>
      </c>
      <c r="BM24" s="3">
        <v>7484</v>
      </c>
      <c r="BS24" s="3">
        <v>20400</v>
      </c>
      <c r="BT24" s="3">
        <v>30600</v>
      </c>
      <c r="BY24" s="5">
        <v>0</v>
      </c>
      <c r="CE24" s="3">
        <v>15325</v>
      </c>
      <c r="CJ24" s="5">
        <v>80108</v>
      </c>
      <c r="CK24" s="5">
        <v>0</v>
      </c>
      <c r="CL24" s="5"/>
      <c r="CN24" s="5">
        <v>158560</v>
      </c>
      <c r="CO24" s="5"/>
      <c r="CP24" s="5">
        <v>0</v>
      </c>
      <c r="CQ24" s="5">
        <v>227664</v>
      </c>
      <c r="CR24" s="5"/>
      <c r="CS24" s="5">
        <v>0</v>
      </c>
      <c r="CT24" s="5">
        <v>0</v>
      </c>
      <c r="CU24" s="5"/>
      <c r="CV24" s="5">
        <v>0</v>
      </c>
      <c r="CW24" s="5">
        <v>1067344</v>
      </c>
      <c r="CX24" s="5">
        <v>301067.8</v>
      </c>
      <c r="CY24" s="5">
        <v>409795.2</v>
      </c>
      <c r="CZ24" s="3">
        <v>117499</v>
      </c>
      <c r="DA24" s="3">
        <v>0</v>
      </c>
      <c r="DB24" s="5">
        <v>398413</v>
      </c>
      <c r="DC24" s="5"/>
      <c r="DD24" s="5">
        <v>0</v>
      </c>
      <c r="DE24" s="3">
        <v>70672</v>
      </c>
      <c r="DF24" s="3">
        <v>0</v>
      </c>
      <c r="DL24" s="5">
        <v>188223</v>
      </c>
      <c r="DM24" s="5">
        <v>0</v>
      </c>
      <c r="DP24" s="3">
        <v>156666</v>
      </c>
      <c r="DQ24" s="3">
        <v>0</v>
      </c>
      <c r="EL24" s="3">
        <v>120467</v>
      </c>
      <c r="EM24" s="3">
        <v>0</v>
      </c>
      <c r="ET24" s="3">
        <v>50404</v>
      </c>
      <c r="EU24" s="3">
        <v>0</v>
      </c>
      <c r="EX24" s="3">
        <v>227665</v>
      </c>
      <c r="EY24" s="3">
        <v>0</v>
      </c>
      <c r="FN24" s="3">
        <v>5062426</v>
      </c>
      <c r="FO24" s="3">
        <v>710863</v>
      </c>
      <c r="FP24" s="3">
        <v>301067.8</v>
      </c>
      <c r="FQ24" s="3">
        <v>278069</v>
      </c>
      <c r="FR24" s="3">
        <f>SUM(J24,N24,Q24,S24,Z24,AB24,AG24,AK24,AY24,BG24,BI24,CL24,CP24,CS24,CV24,CY24,DA24,DD24,DG24,DI24,DK24,DM24,EI24,EO24,EW24,FD24,FF24,FJ24,)</f>
        <v>409795.2</v>
      </c>
      <c r="FS24" s="3">
        <f t="shared" si="1"/>
        <v>988932</v>
      </c>
      <c r="FT24" s="3">
        <v>710863</v>
      </c>
      <c r="FU24" s="29">
        <f t="shared" si="2"/>
        <v>0.5856184247248547</v>
      </c>
      <c r="FV24" s="29">
        <f t="shared" si="3"/>
        <v>0.4143815752751453</v>
      </c>
      <c r="FY24" s="5">
        <v>113832</v>
      </c>
      <c r="FZ24" s="5">
        <v>341497</v>
      </c>
      <c r="GA24" s="5">
        <v>0</v>
      </c>
      <c r="GB24" s="5">
        <v>115116</v>
      </c>
      <c r="GC24" s="5">
        <v>0</v>
      </c>
    </row>
    <row r="25" spans="1:185" x14ac:dyDescent="0.25">
      <c r="A25" t="s">
        <v>161</v>
      </c>
      <c r="B25" s="2">
        <v>251</v>
      </c>
      <c r="C25" t="s">
        <v>338</v>
      </c>
      <c r="D25">
        <v>7</v>
      </c>
      <c r="E25">
        <v>280</v>
      </c>
      <c r="F25">
        <v>213</v>
      </c>
      <c r="G25" s="3">
        <v>198942</v>
      </c>
      <c r="M25" s="3">
        <v>7700</v>
      </c>
      <c r="N25" s="3">
        <v>3125</v>
      </c>
      <c r="O25" s="3">
        <v>79025</v>
      </c>
      <c r="P25" s="3">
        <v>111246</v>
      </c>
      <c r="Q25" s="3">
        <v>8872</v>
      </c>
      <c r="T25" s="3">
        <v>113832</v>
      </c>
      <c r="U25" s="3">
        <v>227665</v>
      </c>
      <c r="W25" s="3">
        <v>113832</v>
      </c>
      <c r="X25" s="3">
        <v>156666</v>
      </c>
      <c r="Z25" s="3">
        <v>0</v>
      </c>
      <c r="AF25" s="3">
        <v>113832</v>
      </c>
      <c r="AG25" s="3">
        <v>0</v>
      </c>
      <c r="AI25" s="3">
        <v>113832</v>
      </c>
      <c r="AK25" s="3">
        <v>0</v>
      </c>
      <c r="AM25" s="3">
        <v>455330</v>
      </c>
      <c r="AP25" s="3">
        <v>227665</v>
      </c>
      <c r="AX25" s="3">
        <v>227665</v>
      </c>
      <c r="AY25" s="3">
        <v>0</v>
      </c>
      <c r="BA25" s="3">
        <v>469997</v>
      </c>
      <c r="BB25" s="3">
        <v>0</v>
      </c>
      <c r="BD25" s="3">
        <v>0</v>
      </c>
      <c r="BE25" s="3">
        <v>57558</v>
      </c>
      <c r="BH25" s="3">
        <v>119483</v>
      </c>
      <c r="BI25" s="3">
        <v>0</v>
      </c>
      <c r="BK25" s="3">
        <v>0</v>
      </c>
      <c r="BM25" s="3">
        <v>41486</v>
      </c>
      <c r="BS25" s="3">
        <v>17000</v>
      </c>
      <c r="BT25" s="3">
        <v>27200</v>
      </c>
      <c r="BY25" s="5">
        <v>0</v>
      </c>
      <c r="CJ25" s="5">
        <v>221915</v>
      </c>
      <c r="CK25" s="5">
        <v>3568</v>
      </c>
      <c r="CL25" s="5"/>
      <c r="CN25" s="5">
        <v>158560</v>
      </c>
      <c r="CO25" s="5"/>
      <c r="CP25" s="5">
        <v>0</v>
      </c>
      <c r="CQ25" s="5">
        <v>0</v>
      </c>
      <c r="CR25" s="5"/>
      <c r="CS25" s="5">
        <v>113832</v>
      </c>
      <c r="CT25" s="5">
        <v>113832</v>
      </c>
      <c r="CU25" s="5"/>
      <c r="CV25" s="5">
        <v>113832</v>
      </c>
      <c r="CW25" s="5">
        <v>986794</v>
      </c>
      <c r="CY25" s="5">
        <v>227665</v>
      </c>
      <c r="DB25" s="5">
        <v>341496</v>
      </c>
      <c r="DC25" s="5"/>
      <c r="DD25" s="5">
        <v>0</v>
      </c>
      <c r="DL25" s="5">
        <v>246654</v>
      </c>
      <c r="DM25" s="5">
        <v>0</v>
      </c>
      <c r="EP25" s="3">
        <v>227665</v>
      </c>
      <c r="EQ25" s="3">
        <v>0</v>
      </c>
      <c r="FI25" s="3">
        <v>73150</v>
      </c>
      <c r="FJ25" s="3">
        <v>0</v>
      </c>
      <c r="FN25" s="3">
        <v>5192464</v>
      </c>
      <c r="FO25" s="3">
        <v>528452</v>
      </c>
      <c r="FP25" s="3">
        <f t="shared" si="5"/>
        <v>61126</v>
      </c>
      <c r="FQ25" s="3">
        <v>227665</v>
      </c>
      <c r="FR25" s="3">
        <f t="shared" si="0"/>
        <v>467326</v>
      </c>
      <c r="FS25" s="3">
        <f t="shared" si="1"/>
        <v>756117</v>
      </c>
      <c r="FT25" s="3">
        <v>528452</v>
      </c>
      <c r="FU25" s="29">
        <f t="shared" si="2"/>
        <v>0.38193956755369868</v>
      </c>
      <c r="FV25" s="29">
        <f t="shared" si="3"/>
        <v>0.61806043244630127</v>
      </c>
      <c r="FY25" s="5">
        <v>682995</v>
      </c>
      <c r="FZ25" s="5">
        <v>227665</v>
      </c>
      <c r="GA25" s="5">
        <v>0</v>
      </c>
      <c r="GB25" s="5">
        <v>0</v>
      </c>
      <c r="GC25" s="5">
        <v>57558</v>
      </c>
    </row>
    <row r="26" spans="1:185" x14ac:dyDescent="0.25">
      <c r="A26" t="s">
        <v>163</v>
      </c>
      <c r="B26" s="2">
        <v>252</v>
      </c>
      <c r="C26" t="s">
        <v>338</v>
      </c>
      <c r="D26">
        <v>2</v>
      </c>
      <c r="E26">
        <v>379</v>
      </c>
      <c r="F26">
        <v>341</v>
      </c>
      <c r="G26" s="3">
        <v>198942</v>
      </c>
      <c r="M26" s="3">
        <v>5748</v>
      </c>
      <c r="N26" s="3">
        <v>0</v>
      </c>
      <c r="O26" s="3">
        <v>79025</v>
      </c>
      <c r="P26" s="3">
        <v>180176</v>
      </c>
      <c r="Q26" s="3">
        <v>0</v>
      </c>
      <c r="T26" s="3">
        <v>113832</v>
      </c>
      <c r="W26" s="3">
        <v>227665</v>
      </c>
      <c r="X26" s="3">
        <v>78333</v>
      </c>
      <c r="Z26" s="3">
        <v>0</v>
      </c>
      <c r="AF26" s="3">
        <v>113832</v>
      </c>
      <c r="AG26" s="3">
        <v>0</v>
      </c>
      <c r="AI26" s="3">
        <v>113832</v>
      </c>
      <c r="AK26" s="3">
        <v>0</v>
      </c>
      <c r="AX26" s="3">
        <v>341497</v>
      </c>
      <c r="AY26" s="3">
        <v>0</v>
      </c>
      <c r="BD26" s="3">
        <v>57558</v>
      </c>
      <c r="BE26" s="3">
        <v>0</v>
      </c>
      <c r="BK26" s="3">
        <v>227665</v>
      </c>
      <c r="BL26" s="3">
        <v>0</v>
      </c>
      <c r="BM26" s="3">
        <v>0</v>
      </c>
      <c r="BY26" s="5">
        <v>0</v>
      </c>
      <c r="CJ26" s="5">
        <v>21620</v>
      </c>
      <c r="CL26" s="5">
        <v>1</v>
      </c>
      <c r="CN26" s="5">
        <v>158560</v>
      </c>
      <c r="CO26" s="5"/>
      <c r="CP26" s="5">
        <v>0</v>
      </c>
      <c r="CQ26" s="5">
        <v>204898</v>
      </c>
      <c r="CR26" s="5"/>
      <c r="CS26" s="5">
        <v>0</v>
      </c>
      <c r="CT26" s="5">
        <v>0</v>
      </c>
      <c r="CU26" s="5"/>
      <c r="CV26" s="5">
        <v>0</v>
      </c>
      <c r="CW26" s="5">
        <v>2048982</v>
      </c>
      <c r="CX26" s="5">
        <v>0</v>
      </c>
      <c r="CY26" s="5"/>
      <c r="DB26" s="5">
        <v>455329</v>
      </c>
      <c r="DC26" s="5"/>
      <c r="DD26" s="5">
        <v>0</v>
      </c>
      <c r="DL26" s="5">
        <v>262786</v>
      </c>
      <c r="DM26" s="5">
        <v>0</v>
      </c>
      <c r="DP26" s="3">
        <v>41319</v>
      </c>
      <c r="DQ26" s="3">
        <v>115347</v>
      </c>
      <c r="FA26" s="3">
        <v>170749</v>
      </c>
      <c r="FB26" s="3">
        <v>0</v>
      </c>
      <c r="FN26" s="3">
        <v>5102348</v>
      </c>
      <c r="FO26" s="3">
        <v>115348</v>
      </c>
      <c r="FP26" s="3">
        <f t="shared" si="5"/>
        <v>115347</v>
      </c>
      <c r="FQ26" s="3">
        <v>170749</v>
      </c>
      <c r="FR26" s="3">
        <f t="shared" si="0"/>
        <v>1</v>
      </c>
      <c r="FS26" s="3">
        <f t="shared" si="1"/>
        <v>286097</v>
      </c>
      <c r="FT26" s="3">
        <v>115348</v>
      </c>
      <c r="FU26" s="29">
        <f t="shared" si="2"/>
        <v>0.99999650468197854</v>
      </c>
      <c r="FV26" s="29">
        <f t="shared" si="3"/>
        <v>3.4953180215101873E-6</v>
      </c>
      <c r="FY26" s="5">
        <v>0</v>
      </c>
      <c r="FZ26" s="5">
        <v>341497</v>
      </c>
      <c r="GA26" s="5">
        <v>0</v>
      </c>
      <c r="GB26" s="5">
        <v>57558</v>
      </c>
      <c r="GC26" s="5">
        <v>0</v>
      </c>
    </row>
    <row r="27" spans="1:185" x14ac:dyDescent="0.25">
      <c r="A27" t="s">
        <v>166</v>
      </c>
      <c r="B27" s="2">
        <v>339</v>
      </c>
      <c r="C27" t="s">
        <v>338</v>
      </c>
      <c r="D27">
        <v>6</v>
      </c>
      <c r="E27">
        <v>431</v>
      </c>
      <c r="F27">
        <v>325</v>
      </c>
      <c r="G27" s="3">
        <v>198942</v>
      </c>
      <c r="M27" s="3">
        <v>7808</v>
      </c>
      <c r="N27" s="3">
        <v>0</v>
      </c>
      <c r="O27" s="3">
        <v>79025</v>
      </c>
      <c r="P27" s="3">
        <v>120118</v>
      </c>
      <c r="Q27" s="3">
        <v>0</v>
      </c>
      <c r="R27" s="3">
        <v>51187</v>
      </c>
      <c r="S27" s="3">
        <v>0</v>
      </c>
      <c r="T27" s="3">
        <v>113832</v>
      </c>
      <c r="U27" s="3">
        <v>341497</v>
      </c>
      <c r="V27" s="3">
        <v>113832</v>
      </c>
      <c r="W27" s="3">
        <v>341497</v>
      </c>
      <c r="X27" s="3">
        <v>274165</v>
      </c>
      <c r="Z27" s="3">
        <v>0</v>
      </c>
      <c r="AF27" s="3">
        <v>113832</v>
      </c>
      <c r="AG27" s="3">
        <v>0</v>
      </c>
      <c r="AI27" s="3">
        <v>113832</v>
      </c>
      <c r="AK27" s="3">
        <v>0</v>
      </c>
      <c r="AQ27" s="3">
        <v>227665</v>
      </c>
      <c r="AR27" s="3">
        <v>113832</v>
      </c>
      <c r="AW27" s="3">
        <v>113832</v>
      </c>
      <c r="AX27" s="3">
        <v>569162</v>
      </c>
      <c r="AY27" s="3">
        <v>0</v>
      </c>
      <c r="AZ27" s="3">
        <v>113832</v>
      </c>
      <c r="BA27" s="3">
        <v>234999</v>
      </c>
      <c r="BB27" s="3">
        <v>0</v>
      </c>
      <c r="BD27" s="3">
        <v>0</v>
      </c>
      <c r="BE27" s="3">
        <v>57558</v>
      </c>
      <c r="BK27" s="3">
        <v>113832</v>
      </c>
      <c r="BL27" s="3">
        <v>0</v>
      </c>
      <c r="BM27" s="3">
        <v>0</v>
      </c>
      <c r="BS27" s="3">
        <v>17000</v>
      </c>
      <c r="BT27" s="3">
        <v>17000</v>
      </c>
      <c r="BY27" s="5">
        <v>0</v>
      </c>
      <c r="CJ27" s="5">
        <v>104810</v>
      </c>
      <c r="CK27" s="5">
        <v>39206</v>
      </c>
      <c r="CL27" s="5">
        <v>35265</v>
      </c>
      <c r="CN27" s="5">
        <v>158560</v>
      </c>
      <c r="CP27" s="5">
        <v>158560</v>
      </c>
      <c r="CQ27" s="5">
        <v>113832</v>
      </c>
      <c r="CR27" s="5"/>
      <c r="CS27" s="5">
        <v>0</v>
      </c>
      <c r="CT27" s="5">
        <v>0</v>
      </c>
      <c r="CU27" s="5"/>
      <c r="CV27" s="5">
        <v>0</v>
      </c>
      <c r="CW27" s="5">
        <v>1853291</v>
      </c>
      <c r="CX27" s="5">
        <v>0</v>
      </c>
      <c r="CY27" s="5"/>
      <c r="CZ27" s="3">
        <v>0</v>
      </c>
      <c r="DA27" s="3">
        <v>117499</v>
      </c>
      <c r="DB27" s="5">
        <v>455328</v>
      </c>
      <c r="DC27" s="5"/>
      <c r="DD27" s="5">
        <v>0</v>
      </c>
      <c r="DL27" s="5">
        <v>164347</v>
      </c>
      <c r="DM27" s="5">
        <v>0</v>
      </c>
      <c r="EB27" s="3">
        <v>71590</v>
      </c>
      <c r="EC27" s="3">
        <v>0</v>
      </c>
      <c r="EP27" s="3">
        <v>0</v>
      </c>
      <c r="EQ27" s="3">
        <v>113832</v>
      </c>
      <c r="ET27" s="3">
        <v>105009</v>
      </c>
      <c r="EU27" s="3">
        <v>0</v>
      </c>
      <c r="EV27" s="3">
        <v>1000</v>
      </c>
      <c r="EW27" s="3">
        <v>0</v>
      </c>
      <c r="FA27" s="3">
        <v>0</v>
      </c>
      <c r="FB27" s="3">
        <v>113832</v>
      </c>
      <c r="FN27" s="3">
        <v>6418488</v>
      </c>
      <c r="FO27" s="3">
        <v>635752</v>
      </c>
      <c r="FP27" s="3">
        <f t="shared" si="5"/>
        <v>324428</v>
      </c>
      <c r="FQ27" s="3">
        <v>105009</v>
      </c>
      <c r="FR27" s="3">
        <f t="shared" si="0"/>
        <v>311324</v>
      </c>
      <c r="FS27" s="3">
        <f t="shared" si="1"/>
        <v>740761</v>
      </c>
      <c r="FT27" s="3">
        <v>635752</v>
      </c>
      <c r="FU27" s="29">
        <f t="shared" si="2"/>
        <v>0.57972409454601415</v>
      </c>
      <c r="FV27" s="29">
        <f t="shared" si="3"/>
        <v>0.42027590545398585</v>
      </c>
      <c r="FY27" s="5">
        <v>455329</v>
      </c>
      <c r="FZ27" s="5">
        <v>682994</v>
      </c>
      <c r="GA27" s="5">
        <v>0</v>
      </c>
      <c r="GB27" s="5">
        <v>0</v>
      </c>
      <c r="GC27" s="5">
        <v>57558</v>
      </c>
    </row>
    <row r="28" spans="1:185" x14ac:dyDescent="0.25">
      <c r="A28" t="s">
        <v>167</v>
      </c>
      <c r="B28" s="2">
        <v>254</v>
      </c>
      <c r="C28" t="s">
        <v>338</v>
      </c>
      <c r="D28">
        <v>3</v>
      </c>
      <c r="E28">
        <v>678</v>
      </c>
      <c r="F28">
        <v>600</v>
      </c>
      <c r="G28" s="3">
        <v>198942</v>
      </c>
      <c r="H28" s="3">
        <v>56916</v>
      </c>
      <c r="I28" s="3">
        <v>0</v>
      </c>
      <c r="M28" s="3">
        <v>10000</v>
      </c>
      <c r="N28" s="3">
        <v>0</v>
      </c>
      <c r="O28" s="3">
        <v>158049</v>
      </c>
      <c r="P28" s="3">
        <v>60059</v>
      </c>
      <c r="Q28" s="3">
        <v>0</v>
      </c>
      <c r="R28" s="3">
        <v>102375</v>
      </c>
      <c r="S28" s="3">
        <v>0</v>
      </c>
      <c r="T28" s="3">
        <v>113832</v>
      </c>
      <c r="W28" s="3">
        <v>455330</v>
      </c>
      <c r="X28" s="3">
        <v>156666</v>
      </c>
      <c r="Z28" s="3">
        <v>0</v>
      </c>
      <c r="AF28" s="3">
        <v>113832</v>
      </c>
      <c r="AG28" s="3">
        <v>0</v>
      </c>
      <c r="AI28" s="3">
        <v>113832</v>
      </c>
      <c r="AK28" s="3">
        <v>0</v>
      </c>
      <c r="AX28" s="3">
        <v>1138324.5</v>
      </c>
      <c r="AY28" s="3">
        <v>0</v>
      </c>
      <c r="BK28" s="3">
        <v>113832</v>
      </c>
      <c r="BL28" s="3">
        <v>0</v>
      </c>
      <c r="BM28" s="3">
        <v>0</v>
      </c>
      <c r="BY28" s="5">
        <v>0</v>
      </c>
      <c r="CJ28" s="5">
        <v>82003</v>
      </c>
      <c r="CL28" s="5">
        <v>802</v>
      </c>
      <c r="CN28" s="5">
        <v>158560</v>
      </c>
      <c r="CO28" s="5"/>
      <c r="CP28" s="5">
        <v>0</v>
      </c>
      <c r="CQ28" s="5">
        <v>227664</v>
      </c>
      <c r="CR28" s="5"/>
      <c r="CS28" s="5">
        <v>0</v>
      </c>
      <c r="CT28" s="5">
        <v>113832</v>
      </c>
      <c r="CU28" s="5"/>
      <c r="CV28" s="5">
        <v>0</v>
      </c>
      <c r="CW28" s="5">
        <v>3414973</v>
      </c>
      <c r="CX28" s="5">
        <v>0</v>
      </c>
      <c r="CY28" s="5"/>
      <c r="CZ28" s="3">
        <v>195832</v>
      </c>
      <c r="DA28" s="3">
        <v>0</v>
      </c>
      <c r="DB28" s="5">
        <v>682995</v>
      </c>
      <c r="DC28" s="5"/>
      <c r="DD28" s="5">
        <v>0</v>
      </c>
      <c r="DL28" s="5">
        <v>340804</v>
      </c>
      <c r="DM28" s="5">
        <v>0</v>
      </c>
      <c r="ET28" s="3">
        <v>68256</v>
      </c>
      <c r="EU28" s="3">
        <v>36753</v>
      </c>
      <c r="FN28" s="3">
        <v>8076908.5</v>
      </c>
      <c r="FO28" s="3">
        <v>37555</v>
      </c>
      <c r="FP28" s="3">
        <f t="shared" si="5"/>
        <v>36753</v>
      </c>
      <c r="FQ28" s="3">
        <v>68256</v>
      </c>
      <c r="FR28" s="3">
        <f t="shared" si="0"/>
        <v>802</v>
      </c>
      <c r="FS28" s="3">
        <f t="shared" si="1"/>
        <v>105811</v>
      </c>
      <c r="FT28" s="3">
        <v>37555</v>
      </c>
      <c r="FU28" s="29">
        <f t="shared" si="2"/>
        <v>0.99242044777953142</v>
      </c>
      <c r="FV28" s="29">
        <f t="shared" si="3"/>
        <v>7.5795522204685712E-3</v>
      </c>
      <c r="FY28" s="5">
        <v>0</v>
      </c>
      <c r="FZ28" s="5">
        <v>1138324.5</v>
      </c>
      <c r="GA28" s="5">
        <v>0</v>
      </c>
      <c r="GB28" s="5">
        <v>0</v>
      </c>
      <c r="GC28" s="5">
        <v>0</v>
      </c>
    </row>
    <row r="29" spans="1:185" x14ac:dyDescent="0.25">
      <c r="A29" t="s">
        <v>169</v>
      </c>
      <c r="B29" s="2">
        <v>336</v>
      </c>
      <c r="C29" t="s">
        <v>338</v>
      </c>
      <c r="D29">
        <v>4</v>
      </c>
      <c r="E29">
        <v>401</v>
      </c>
      <c r="F29">
        <v>303</v>
      </c>
      <c r="G29" s="3">
        <v>198942</v>
      </c>
      <c r="H29" s="3">
        <v>0</v>
      </c>
      <c r="I29" s="3">
        <v>113832</v>
      </c>
      <c r="M29" s="3">
        <v>12000</v>
      </c>
      <c r="N29" s="3">
        <v>0</v>
      </c>
      <c r="O29" s="3">
        <v>79025</v>
      </c>
      <c r="P29" s="3">
        <v>120118</v>
      </c>
      <c r="Q29" s="3">
        <v>0</v>
      </c>
      <c r="R29" s="3">
        <v>51187</v>
      </c>
      <c r="S29" s="3">
        <v>0</v>
      </c>
      <c r="T29" s="3">
        <v>113832</v>
      </c>
      <c r="U29" s="3">
        <v>341497</v>
      </c>
      <c r="W29" s="3">
        <v>341497</v>
      </c>
      <c r="X29" s="3">
        <v>234999</v>
      </c>
      <c r="Z29" s="3">
        <v>0</v>
      </c>
      <c r="AF29" s="3">
        <v>113832</v>
      </c>
      <c r="AG29" s="3">
        <v>0</v>
      </c>
      <c r="AI29" s="3">
        <v>113832</v>
      </c>
      <c r="AK29" s="3">
        <v>0</v>
      </c>
      <c r="AQ29" s="3">
        <v>227665</v>
      </c>
      <c r="AR29" s="3">
        <v>113832</v>
      </c>
      <c r="AW29" s="3">
        <v>113832</v>
      </c>
      <c r="AX29" s="3">
        <v>341497</v>
      </c>
      <c r="AY29" s="3">
        <v>0</v>
      </c>
      <c r="BA29" s="3">
        <v>234999</v>
      </c>
      <c r="BB29" s="3">
        <v>0</v>
      </c>
      <c r="BK29" s="3">
        <v>227665</v>
      </c>
      <c r="BL29" s="3">
        <v>0</v>
      </c>
      <c r="BM29" s="3">
        <v>0</v>
      </c>
      <c r="BS29" s="3">
        <v>17000</v>
      </c>
      <c r="BT29" s="3">
        <v>17000</v>
      </c>
      <c r="BY29" s="5">
        <v>0</v>
      </c>
      <c r="CE29" s="3">
        <v>15325</v>
      </c>
      <c r="CJ29" s="5">
        <v>203720</v>
      </c>
      <c r="CK29" s="5">
        <v>20057</v>
      </c>
      <c r="CL29" s="5"/>
      <c r="CN29" s="5">
        <v>158560</v>
      </c>
      <c r="CO29" s="5"/>
      <c r="CP29" s="5">
        <v>0</v>
      </c>
      <c r="CQ29" s="5">
        <v>56917</v>
      </c>
      <c r="CR29" s="5"/>
      <c r="CS29" s="5">
        <v>56916</v>
      </c>
      <c r="CT29" s="5">
        <v>113832</v>
      </c>
      <c r="CU29" s="5">
        <v>113832</v>
      </c>
      <c r="CW29" s="5">
        <v>1500138</v>
      </c>
      <c r="CX29" s="5">
        <v>0</v>
      </c>
      <c r="CY29" s="5"/>
      <c r="CZ29" s="3">
        <v>78333</v>
      </c>
      <c r="DA29" s="3">
        <v>0</v>
      </c>
      <c r="DB29" s="5">
        <v>455328</v>
      </c>
      <c r="DC29" s="5"/>
      <c r="DD29" s="5">
        <v>0</v>
      </c>
      <c r="DL29" s="5">
        <v>187706</v>
      </c>
      <c r="DM29" s="5">
        <v>0</v>
      </c>
      <c r="EX29" s="3">
        <v>113832</v>
      </c>
      <c r="EY29" s="3">
        <v>0</v>
      </c>
      <c r="FE29" s="3">
        <v>0</v>
      </c>
      <c r="FF29" s="3">
        <v>113832</v>
      </c>
      <c r="FI29" s="3">
        <v>36575</v>
      </c>
      <c r="FJ29" s="3">
        <v>0</v>
      </c>
      <c r="FN29" s="3">
        <v>5934517</v>
      </c>
      <c r="FO29" s="3">
        <v>418469</v>
      </c>
      <c r="FP29" s="3">
        <f t="shared" si="5"/>
        <v>247721</v>
      </c>
      <c r="FQ29" s="3">
        <v>113832</v>
      </c>
      <c r="FR29" s="3">
        <f t="shared" si="0"/>
        <v>170748</v>
      </c>
      <c r="FS29" s="3">
        <f t="shared" si="1"/>
        <v>532301</v>
      </c>
      <c r="FT29" s="3">
        <v>418469</v>
      </c>
      <c r="FU29" s="29">
        <f t="shared" si="2"/>
        <v>0.67922660299341908</v>
      </c>
      <c r="FV29" s="29">
        <f t="shared" si="3"/>
        <v>0.32077339700658086</v>
      </c>
      <c r="FY29" s="5">
        <v>455329</v>
      </c>
      <c r="FZ29" s="5">
        <v>341497</v>
      </c>
      <c r="GA29" s="5">
        <v>0</v>
      </c>
      <c r="GB29" s="5">
        <v>0</v>
      </c>
      <c r="GC29" s="5">
        <v>0</v>
      </c>
    </row>
    <row r="30" spans="1:185" x14ac:dyDescent="0.25">
      <c r="A30" t="s">
        <v>172</v>
      </c>
      <c r="B30" s="2">
        <v>257</v>
      </c>
      <c r="C30" t="s">
        <v>338</v>
      </c>
      <c r="D30">
        <v>8</v>
      </c>
      <c r="E30">
        <v>292</v>
      </c>
      <c r="F30">
        <v>224</v>
      </c>
      <c r="G30" s="3">
        <v>198942</v>
      </c>
      <c r="O30" s="3">
        <v>79025</v>
      </c>
      <c r="P30" s="3">
        <v>60059</v>
      </c>
      <c r="Q30" s="3">
        <v>0</v>
      </c>
      <c r="R30" s="3">
        <v>51187</v>
      </c>
      <c r="S30" s="3">
        <v>0</v>
      </c>
      <c r="T30" s="3">
        <v>113832</v>
      </c>
      <c r="U30" s="3">
        <v>227665</v>
      </c>
      <c r="V30" s="3">
        <v>113832</v>
      </c>
      <c r="W30" s="3">
        <v>227665</v>
      </c>
      <c r="X30" s="3">
        <v>195832</v>
      </c>
      <c r="Z30" s="3">
        <v>0</v>
      </c>
      <c r="AF30" s="3">
        <v>113832</v>
      </c>
      <c r="AG30" s="3">
        <v>0</v>
      </c>
      <c r="AI30" s="3">
        <v>113832</v>
      </c>
      <c r="AK30" s="3">
        <v>0</v>
      </c>
      <c r="AX30" s="3">
        <v>341497</v>
      </c>
      <c r="AY30" s="3">
        <v>0</v>
      </c>
      <c r="BK30" s="3">
        <v>0</v>
      </c>
      <c r="BM30" s="3">
        <v>41486</v>
      </c>
      <c r="BS30" s="3">
        <v>17000</v>
      </c>
      <c r="BT30" s="3">
        <v>27200</v>
      </c>
      <c r="BY30" s="5">
        <v>0</v>
      </c>
      <c r="CE30" s="3">
        <v>15325</v>
      </c>
      <c r="CJ30" s="5">
        <v>62333</v>
      </c>
      <c r="CL30" s="5">
        <v>1421</v>
      </c>
      <c r="CN30" s="5">
        <v>158560</v>
      </c>
      <c r="CO30" s="5"/>
      <c r="CP30" s="5">
        <v>0</v>
      </c>
      <c r="CQ30" s="5">
        <v>170748</v>
      </c>
      <c r="CR30" s="5">
        <v>56916</v>
      </c>
      <c r="CT30" s="5">
        <v>113832</v>
      </c>
      <c r="CU30" s="5"/>
      <c r="CV30" s="5">
        <v>0</v>
      </c>
      <c r="CW30" s="5">
        <v>1207965</v>
      </c>
      <c r="CX30" s="5">
        <v>113832</v>
      </c>
      <c r="CY30" s="5"/>
      <c r="CZ30" s="3">
        <v>78333</v>
      </c>
      <c r="DA30" s="3">
        <v>0</v>
      </c>
      <c r="DB30" s="5">
        <v>0</v>
      </c>
      <c r="DC30" s="5"/>
      <c r="DD30" s="5">
        <v>227664</v>
      </c>
      <c r="DE30" s="3">
        <v>70672</v>
      </c>
      <c r="DF30" s="3">
        <v>0</v>
      </c>
      <c r="DL30" s="5">
        <v>110259</v>
      </c>
      <c r="DM30" s="5">
        <v>204767</v>
      </c>
      <c r="EB30" s="3">
        <v>71590</v>
      </c>
      <c r="EC30" s="3">
        <v>0</v>
      </c>
      <c r="EL30" s="3">
        <v>120467</v>
      </c>
      <c r="EM30" s="3">
        <v>0</v>
      </c>
      <c r="EX30" s="3">
        <v>134232</v>
      </c>
      <c r="EY30" s="3">
        <v>36516</v>
      </c>
      <c r="FC30" s="3">
        <v>113832</v>
      </c>
      <c r="FD30" s="3">
        <v>0</v>
      </c>
      <c r="FN30" s="3">
        <v>4351034</v>
      </c>
      <c r="FO30" s="3">
        <v>641116</v>
      </c>
      <c r="FP30" s="3">
        <f>SUM(I30,L30,Y30,AJ30,BB30,BE30,BL30,BO30,BR30,BV30,CK30,CO30,CR30,CU30,CX30,DC30,DF30,DO30,DQ30,DS30,DU30,DW30,EA30,EC30,EE30,EG30,EK30,EM30,EQ30,EU30,EY30,FB30,FH30,FL30:FM30,,)</f>
        <v>207264</v>
      </c>
      <c r="FQ30" s="3">
        <v>134232</v>
      </c>
      <c r="FR30" s="3">
        <f t="shared" si="0"/>
        <v>433852</v>
      </c>
      <c r="FS30" s="3">
        <f t="shared" si="1"/>
        <v>775348</v>
      </c>
      <c r="FT30" s="3">
        <v>641116</v>
      </c>
      <c r="FU30" s="29">
        <f t="shared" si="2"/>
        <v>0.44044222723215898</v>
      </c>
      <c r="FV30" s="29">
        <f t="shared" si="3"/>
        <v>0.55955777276784102</v>
      </c>
      <c r="FY30" s="5">
        <v>0</v>
      </c>
      <c r="FZ30" s="5">
        <v>341497</v>
      </c>
      <c r="GA30" s="5">
        <v>0</v>
      </c>
      <c r="GB30" s="5">
        <v>0</v>
      </c>
      <c r="GC30" s="5">
        <v>0</v>
      </c>
    </row>
    <row r="31" spans="1:185" x14ac:dyDescent="0.25">
      <c r="A31" t="s">
        <v>173</v>
      </c>
      <c r="B31" s="2">
        <v>272</v>
      </c>
      <c r="C31" t="s">
        <v>338</v>
      </c>
      <c r="D31">
        <v>3</v>
      </c>
      <c r="E31">
        <v>350</v>
      </c>
      <c r="F31">
        <v>292</v>
      </c>
      <c r="G31" s="3">
        <v>198942</v>
      </c>
      <c r="H31" s="3">
        <v>113832</v>
      </c>
      <c r="I31" s="3">
        <v>0</v>
      </c>
      <c r="M31" s="3">
        <v>17817</v>
      </c>
      <c r="N31" s="3">
        <v>0</v>
      </c>
      <c r="O31" s="3">
        <v>79025</v>
      </c>
      <c r="P31" s="3">
        <v>60059</v>
      </c>
      <c r="Q31" s="3">
        <v>0</v>
      </c>
      <c r="R31" s="3">
        <v>51187</v>
      </c>
      <c r="S31" s="3">
        <v>0</v>
      </c>
      <c r="T31" s="3">
        <v>113832</v>
      </c>
      <c r="W31" s="3">
        <v>341497</v>
      </c>
      <c r="X31" s="3">
        <v>78333</v>
      </c>
      <c r="Z31" s="3">
        <v>0</v>
      </c>
      <c r="AF31" s="3">
        <v>40821</v>
      </c>
      <c r="AG31" s="3">
        <v>16095</v>
      </c>
      <c r="AI31" s="3">
        <v>56917</v>
      </c>
      <c r="AK31" s="3">
        <v>0</v>
      </c>
      <c r="AX31" s="3">
        <v>341497</v>
      </c>
      <c r="AY31" s="3">
        <v>0</v>
      </c>
      <c r="BK31" s="3">
        <v>113832</v>
      </c>
      <c r="BL31" s="3">
        <v>0</v>
      </c>
      <c r="BM31" s="3">
        <v>0</v>
      </c>
      <c r="BN31" s="3">
        <v>39166</v>
      </c>
      <c r="BO31" s="3">
        <v>0</v>
      </c>
      <c r="BY31" s="5">
        <v>0</v>
      </c>
      <c r="CJ31" s="5">
        <v>35005</v>
      </c>
      <c r="CK31" s="5">
        <v>0</v>
      </c>
      <c r="CL31" s="5"/>
      <c r="CN31" s="5">
        <v>158560</v>
      </c>
      <c r="CO31" s="5"/>
      <c r="CP31" s="5">
        <v>0</v>
      </c>
      <c r="CQ31" s="5">
        <v>227664</v>
      </c>
      <c r="CR31" s="5"/>
      <c r="CS31" s="5">
        <v>0</v>
      </c>
      <c r="CT31" s="5">
        <v>0</v>
      </c>
      <c r="CU31" s="5"/>
      <c r="CV31" s="5">
        <v>0</v>
      </c>
      <c r="CW31" s="5">
        <v>1935150</v>
      </c>
      <c r="CX31" s="5">
        <v>0</v>
      </c>
      <c r="CY31" s="5"/>
      <c r="DB31" s="5">
        <v>341496</v>
      </c>
      <c r="DC31" s="5"/>
      <c r="DD31" s="5">
        <v>0</v>
      </c>
      <c r="DL31" s="5">
        <v>71961</v>
      </c>
      <c r="DM31" s="5">
        <v>0</v>
      </c>
      <c r="FC31" s="3">
        <v>113832</v>
      </c>
      <c r="FD31" s="3">
        <v>0</v>
      </c>
      <c r="FN31" s="3">
        <v>4530425</v>
      </c>
      <c r="FO31" s="3">
        <v>16095</v>
      </c>
      <c r="FP31" s="3">
        <f t="shared" si="5"/>
        <v>0</v>
      </c>
      <c r="FQ31" s="3">
        <v>0</v>
      </c>
      <c r="FR31" s="3">
        <f t="shared" si="0"/>
        <v>16095</v>
      </c>
      <c r="FS31" s="3">
        <f t="shared" si="1"/>
        <v>16095</v>
      </c>
      <c r="FT31" s="3">
        <v>16095</v>
      </c>
      <c r="FU31" s="29">
        <f t="shared" si="2"/>
        <v>0</v>
      </c>
      <c r="FV31" s="29">
        <f t="shared" si="3"/>
        <v>1</v>
      </c>
      <c r="FY31" s="5">
        <v>0</v>
      </c>
      <c r="FZ31" s="5">
        <v>341497</v>
      </c>
      <c r="GA31" s="5">
        <v>0</v>
      </c>
      <c r="GB31" s="5">
        <v>0</v>
      </c>
      <c r="GC31" s="5">
        <v>0</v>
      </c>
    </row>
    <row r="32" spans="1:185" x14ac:dyDescent="0.25">
      <c r="A32" t="s">
        <v>174</v>
      </c>
      <c r="B32" s="2">
        <v>259</v>
      </c>
      <c r="C32" t="s">
        <v>338</v>
      </c>
      <c r="D32">
        <v>7</v>
      </c>
      <c r="E32">
        <v>427</v>
      </c>
      <c r="F32">
        <v>354</v>
      </c>
      <c r="G32" s="3">
        <v>198942</v>
      </c>
      <c r="M32" s="3">
        <v>12000</v>
      </c>
      <c r="N32" s="3">
        <v>0</v>
      </c>
      <c r="O32" s="3">
        <v>79025</v>
      </c>
      <c r="P32" s="3">
        <v>120118</v>
      </c>
      <c r="Q32" s="3">
        <v>0</v>
      </c>
      <c r="R32" s="3">
        <v>102375</v>
      </c>
      <c r="S32" s="3">
        <v>0</v>
      </c>
      <c r="T32" s="3">
        <v>113832</v>
      </c>
      <c r="U32" s="3">
        <v>227665</v>
      </c>
      <c r="V32" s="3">
        <v>113832</v>
      </c>
      <c r="W32" s="3">
        <v>227665</v>
      </c>
      <c r="X32" s="3">
        <v>195832</v>
      </c>
      <c r="Z32" s="3">
        <v>0</v>
      </c>
      <c r="AF32" s="3">
        <v>113832</v>
      </c>
      <c r="AG32" s="3">
        <v>0</v>
      </c>
      <c r="AI32" s="3">
        <v>0</v>
      </c>
      <c r="AK32" s="3">
        <v>113832</v>
      </c>
      <c r="AX32" s="3">
        <v>341497</v>
      </c>
      <c r="AY32" s="3">
        <v>0</v>
      </c>
      <c r="BA32" s="3">
        <v>0</v>
      </c>
      <c r="BB32" s="3">
        <v>156666</v>
      </c>
      <c r="BD32" s="3">
        <v>0</v>
      </c>
      <c r="BE32" s="3">
        <v>172674</v>
      </c>
      <c r="BK32" s="3">
        <v>0</v>
      </c>
      <c r="BM32" s="3">
        <v>13829</v>
      </c>
      <c r="BS32" s="3">
        <v>20400</v>
      </c>
      <c r="BT32" s="3">
        <v>30600</v>
      </c>
      <c r="BY32" s="5">
        <v>0</v>
      </c>
      <c r="CJ32" s="5">
        <v>130634</v>
      </c>
      <c r="CK32" s="5">
        <v>0</v>
      </c>
      <c r="CL32" s="5"/>
      <c r="CN32" s="5">
        <v>158560</v>
      </c>
      <c r="CO32" s="5"/>
      <c r="CP32" s="5">
        <v>0</v>
      </c>
      <c r="CQ32" s="5">
        <v>455330</v>
      </c>
      <c r="CR32" s="5"/>
      <c r="CS32" s="5">
        <v>0</v>
      </c>
      <c r="CT32" s="5">
        <v>0</v>
      </c>
      <c r="CU32" s="5"/>
      <c r="CV32" s="5">
        <v>0</v>
      </c>
      <c r="CW32" s="5">
        <v>1636905</v>
      </c>
      <c r="CY32" s="5">
        <v>180994</v>
      </c>
      <c r="DB32" s="5">
        <v>341496</v>
      </c>
      <c r="DC32" s="5">
        <v>56916</v>
      </c>
      <c r="DD32" s="5">
        <v>170748</v>
      </c>
      <c r="DL32" s="5">
        <v>311388</v>
      </c>
      <c r="DM32" s="5">
        <v>0</v>
      </c>
      <c r="EH32" s="3">
        <v>109250</v>
      </c>
      <c r="EI32" s="3">
        <v>10233</v>
      </c>
      <c r="EX32" s="3">
        <v>113832</v>
      </c>
      <c r="EY32" s="3">
        <v>0</v>
      </c>
      <c r="FI32" s="3">
        <v>0</v>
      </c>
      <c r="FJ32" s="3">
        <v>36575</v>
      </c>
      <c r="FN32" s="3">
        <v>5168839</v>
      </c>
      <c r="FO32" s="3">
        <v>898638</v>
      </c>
      <c r="FP32" s="3">
        <f>SUM(I32,L32,Y32,AJ32,BB32,BE32,BL32,BO32,BR32,BV32,CK32,CO32,CR32,CU32,CX32,DC32,DF32,DO32,DQ32,DS32,DU32,DW32,EA32,EC32,EE32,EG32,EK32,EM32,EQ32,EU32,EY32,FB32,FH32,FL32:FM32,,)</f>
        <v>386256</v>
      </c>
      <c r="FQ32" s="3">
        <v>113832</v>
      </c>
      <c r="FR32" s="3">
        <f t="shared" si="0"/>
        <v>512382</v>
      </c>
      <c r="FS32" s="3">
        <f t="shared" si="1"/>
        <v>1012470</v>
      </c>
      <c r="FT32" s="3">
        <v>898638</v>
      </c>
      <c r="FU32" s="29">
        <f t="shared" si="2"/>
        <v>0.49392870899878516</v>
      </c>
      <c r="FV32" s="29">
        <f t="shared" si="3"/>
        <v>0.50607129100121484</v>
      </c>
      <c r="FY32" s="5">
        <v>0</v>
      </c>
      <c r="FZ32" s="5">
        <v>341497</v>
      </c>
      <c r="GA32" s="5">
        <v>0</v>
      </c>
      <c r="GB32" s="5">
        <v>0</v>
      </c>
      <c r="GC32" s="5">
        <v>172674</v>
      </c>
    </row>
    <row r="33" spans="1:185" x14ac:dyDescent="0.25">
      <c r="A33" t="s">
        <v>175</v>
      </c>
      <c r="B33" s="2">
        <v>344</v>
      </c>
      <c r="C33" t="s">
        <v>338</v>
      </c>
      <c r="D33">
        <v>8</v>
      </c>
      <c r="E33">
        <v>218</v>
      </c>
      <c r="F33">
        <v>164</v>
      </c>
      <c r="G33" s="3">
        <v>198942</v>
      </c>
      <c r="M33" s="3">
        <v>15388</v>
      </c>
      <c r="N33" s="3">
        <v>0</v>
      </c>
      <c r="O33" s="3">
        <v>79025</v>
      </c>
      <c r="P33" s="3">
        <v>60059</v>
      </c>
      <c r="Q33" s="3">
        <v>0</v>
      </c>
      <c r="R33" s="3">
        <v>51187</v>
      </c>
      <c r="S33" s="3">
        <v>0</v>
      </c>
      <c r="T33" s="3">
        <v>113832</v>
      </c>
      <c r="U33" s="3">
        <v>227665</v>
      </c>
      <c r="W33" s="3">
        <v>341497</v>
      </c>
      <c r="X33" s="3">
        <v>195832</v>
      </c>
      <c r="Z33" s="3">
        <v>0</v>
      </c>
      <c r="AF33" s="3">
        <v>113832</v>
      </c>
      <c r="AG33" s="3">
        <v>0</v>
      </c>
      <c r="AI33" s="3">
        <v>113832</v>
      </c>
      <c r="AK33" s="3">
        <v>0</v>
      </c>
      <c r="AM33" s="3">
        <v>227665</v>
      </c>
      <c r="AP33" s="3">
        <v>113832</v>
      </c>
      <c r="AX33" s="3">
        <v>227665</v>
      </c>
      <c r="AY33" s="3">
        <v>0</v>
      </c>
      <c r="BA33" s="3">
        <v>234999</v>
      </c>
      <c r="BB33" s="3">
        <v>0</v>
      </c>
      <c r="BD33" s="3">
        <v>115116</v>
      </c>
      <c r="BE33" s="3">
        <v>0</v>
      </c>
      <c r="BK33" s="3">
        <v>0</v>
      </c>
      <c r="BM33" s="3">
        <v>13829</v>
      </c>
      <c r="BS33" s="3">
        <v>13600</v>
      </c>
      <c r="BT33" s="3">
        <v>23800</v>
      </c>
      <c r="BY33" s="5">
        <v>0</v>
      </c>
      <c r="CE33" s="3">
        <v>15325</v>
      </c>
      <c r="CJ33" s="5">
        <v>111774</v>
      </c>
      <c r="CK33" s="5">
        <v>8274</v>
      </c>
      <c r="CL33" s="5"/>
      <c r="CN33" s="5">
        <v>158560</v>
      </c>
      <c r="CO33" s="5"/>
      <c r="CP33" s="5">
        <v>0</v>
      </c>
      <c r="CQ33" s="5">
        <v>0</v>
      </c>
      <c r="CR33" s="5"/>
      <c r="CS33" s="5">
        <v>0</v>
      </c>
      <c r="CT33" s="5">
        <v>221546</v>
      </c>
      <c r="CU33" s="5">
        <v>119951</v>
      </c>
      <c r="CW33" s="5">
        <v>985338</v>
      </c>
      <c r="CY33" s="5">
        <v>262674</v>
      </c>
      <c r="CZ33" s="3">
        <v>78333</v>
      </c>
      <c r="DA33" s="3">
        <v>0</v>
      </c>
      <c r="DB33" s="5">
        <v>355328</v>
      </c>
      <c r="DC33" s="5">
        <v>100000</v>
      </c>
      <c r="DE33" s="3">
        <v>70672</v>
      </c>
      <c r="DF33" s="3">
        <v>0</v>
      </c>
      <c r="DL33" s="5">
        <v>176970</v>
      </c>
      <c r="DM33" s="5">
        <v>0</v>
      </c>
      <c r="DP33" s="3">
        <v>39166</v>
      </c>
      <c r="DQ33" s="3">
        <v>0</v>
      </c>
      <c r="FN33" s="3">
        <v>4694609</v>
      </c>
      <c r="FO33" s="3">
        <v>490899</v>
      </c>
      <c r="FP33" s="3">
        <f t="shared" si="5"/>
        <v>228225</v>
      </c>
      <c r="FQ33" s="3">
        <v>158560</v>
      </c>
      <c r="FR33" s="3">
        <f t="shared" si="0"/>
        <v>262674</v>
      </c>
      <c r="FS33" s="3">
        <f t="shared" si="1"/>
        <v>649459</v>
      </c>
      <c r="FT33" s="3">
        <v>490899</v>
      </c>
      <c r="FU33" s="29">
        <f t="shared" si="2"/>
        <v>0.59554952660599048</v>
      </c>
      <c r="FV33" s="29">
        <f t="shared" si="3"/>
        <v>0.40445047339400947</v>
      </c>
      <c r="FY33" s="5">
        <v>341497</v>
      </c>
      <c r="FZ33" s="5">
        <v>227665</v>
      </c>
      <c r="GA33" s="5">
        <v>0</v>
      </c>
      <c r="GB33" s="5">
        <v>115116</v>
      </c>
      <c r="GC33" s="5">
        <v>0</v>
      </c>
    </row>
    <row r="34" spans="1:185" x14ac:dyDescent="0.25">
      <c r="A34" t="s">
        <v>177</v>
      </c>
      <c r="B34" s="2">
        <v>261</v>
      </c>
      <c r="C34" t="s">
        <v>338</v>
      </c>
      <c r="D34">
        <v>4</v>
      </c>
      <c r="E34">
        <v>884</v>
      </c>
      <c r="F34">
        <v>823</v>
      </c>
      <c r="G34" s="3">
        <v>198942</v>
      </c>
      <c r="H34" s="3">
        <v>227665</v>
      </c>
      <c r="I34" s="3">
        <v>0</v>
      </c>
      <c r="M34" s="3">
        <v>10000</v>
      </c>
      <c r="N34" s="3">
        <v>0</v>
      </c>
      <c r="O34" s="3">
        <v>79025</v>
      </c>
      <c r="P34" s="3">
        <v>120118</v>
      </c>
      <c r="Q34" s="3">
        <v>0</v>
      </c>
      <c r="R34" s="3">
        <v>204749</v>
      </c>
      <c r="S34" s="3">
        <v>0</v>
      </c>
      <c r="T34" s="3">
        <v>113832</v>
      </c>
      <c r="W34" s="3">
        <v>341497</v>
      </c>
      <c r="X34" s="3">
        <v>117499</v>
      </c>
      <c r="Z34" s="3">
        <v>0</v>
      </c>
      <c r="AF34" s="3">
        <v>227665</v>
      </c>
      <c r="AG34" s="3">
        <v>0</v>
      </c>
      <c r="AI34" s="3">
        <v>341497</v>
      </c>
      <c r="AK34" s="3">
        <v>0</v>
      </c>
      <c r="AQ34" s="3">
        <v>227665</v>
      </c>
      <c r="AR34" s="3">
        <v>113832</v>
      </c>
      <c r="AW34" s="3">
        <v>113832</v>
      </c>
      <c r="AX34" s="3">
        <v>682995</v>
      </c>
      <c r="AY34" s="3">
        <v>0</v>
      </c>
      <c r="BA34" s="3">
        <v>195832</v>
      </c>
      <c r="BB34" s="3">
        <v>0</v>
      </c>
      <c r="BK34" s="3">
        <v>455330</v>
      </c>
      <c r="BL34" s="3">
        <v>0</v>
      </c>
      <c r="BM34" s="3">
        <v>0</v>
      </c>
      <c r="BY34" s="5">
        <v>0</v>
      </c>
      <c r="CJ34" s="5">
        <v>58901</v>
      </c>
      <c r="CK34" s="5">
        <v>0</v>
      </c>
      <c r="CL34" s="5"/>
      <c r="CN34" s="5">
        <v>438096</v>
      </c>
      <c r="CO34" s="5">
        <v>37584</v>
      </c>
      <c r="CQ34" s="5">
        <v>455329</v>
      </c>
      <c r="CR34" s="5"/>
      <c r="CS34" s="5">
        <v>0</v>
      </c>
      <c r="CT34" s="5">
        <v>56916</v>
      </c>
      <c r="CU34" s="5"/>
      <c r="CV34" s="5">
        <v>0</v>
      </c>
      <c r="CW34" s="5">
        <v>4553299</v>
      </c>
      <c r="CX34" s="5">
        <v>0</v>
      </c>
      <c r="CY34" s="5"/>
      <c r="CZ34" s="3">
        <v>234999</v>
      </c>
      <c r="DA34" s="3">
        <v>0</v>
      </c>
      <c r="DB34" s="5">
        <v>682994</v>
      </c>
      <c r="DC34" s="5"/>
      <c r="DD34" s="5">
        <v>0</v>
      </c>
      <c r="DL34" s="5">
        <v>181039</v>
      </c>
      <c r="DM34" s="5">
        <v>34844</v>
      </c>
      <c r="EX34" s="3">
        <v>227665</v>
      </c>
      <c r="EY34" s="3">
        <v>0</v>
      </c>
      <c r="FA34" s="3">
        <v>113832</v>
      </c>
      <c r="FB34" s="3">
        <v>0</v>
      </c>
      <c r="FC34" s="3">
        <v>113832</v>
      </c>
      <c r="FD34" s="3">
        <v>0</v>
      </c>
      <c r="FG34" s="3">
        <v>113832</v>
      </c>
      <c r="FH34" s="3">
        <v>0</v>
      </c>
      <c r="FN34" s="3">
        <v>11002709</v>
      </c>
      <c r="FO34" s="3">
        <v>72428</v>
      </c>
      <c r="FP34" s="3">
        <f t="shared" si="5"/>
        <v>37584</v>
      </c>
      <c r="FQ34" s="3">
        <v>613889</v>
      </c>
      <c r="FR34" s="3">
        <f t="shared" si="0"/>
        <v>34844</v>
      </c>
      <c r="FS34" s="3">
        <f t="shared" si="1"/>
        <v>686317</v>
      </c>
      <c r="FT34" s="3">
        <v>72428</v>
      </c>
      <c r="FU34" s="29">
        <f t="shared" si="2"/>
        <v>0.94923045764566516</v>
      </c>
      <c r="FV34" s="29">
        <f t="shared" si="3"/>
        <v>5.0769542354334805E-2</v>
      </c>
      <c r="FY34" s="5">
        <v>455329</v>
      </c>
      <c r="FZ34" s="5">
        <v>682995</v>
      </c>
      <c r="GA34" s="5">
        <v>0</v>
      </c>
      <c r="GB34" s="5">
        <v>0</v>
      </c>
      <c r="GC34" s="5">
        <v>0</v>
      </c>
    </row>
    <row r="35" spans="1:185" x14ac:dyDescent="0.25">
      <c r="A35" t="s">
        <v>178</v>
      </c>
      <c r="B35" s="2">
        <v>262</v>
      </c>
      <c r="C35" t="s">
        <v>338</v>
      </c>
      <c r="D35">
        <v>5</v>
      </c>
      <c r="E35">
        <v>354</v>
      </c>
      <c r="F35">
        <v>277</v>
      </c>
      <c r="G35" s="3">
        <v>198942</v>
      </c>
      <c r="H35" s="3">
        <v>95619</v>
      </c>
      <c r="I35" s="3">
        <v>18213</v>
      </c>
      <c r="M35" s="3">
        <v>14310</v>
      </c>
      <c r="N35" s="3">
        <v>6061</v>
      </c>
      <c r="O35" s="3">
        <v>79025</v>
      </c>
      <c r="P35" s="3">
        <v>60059</v>
      </c>
      <c r="Q35" s="3">
        <v>0</v>
      </c>
      <c r="R35" s="3">
        <v>102375</v>
      </c>
      <c r="S35" s="3">
        <v>0</v>
      </c>
      <c r="T35" s="3">
        <v>113832</v>
      </c>
      <c r="U35" s="3">
        <v>113832</v>
      </c>
      <c r="V35" s="3">
        <v>341497</v>
      </c>
      <c r="W35" s="3">
        <v>113832</v>
      </c>
      <c r="X35" s="3">
        <v>195832</v>
      </c>
      <c r="Z35" s="3">
        <v>0</v>
      </c>
      <c r="AF35" s="3">
        <v>56916</v>
      </c>
      <c r="AG35" s="3">
        <v>0</v>
      </c>
      <c r="AI35" s="3">
        <v>95619</v>
      </c>
      <c r="AK35" s="3">
        <v>18213</v>
      </c>
      <c r="AM35" s="3">
        <v>227665</v>
      </c>
      <c r="AP35" s="3">
        <v>113832</v>
      </c>
      <c r="AX35" s="3">
        <v>341497</v>
      </c>
      <c r="AY35" s="3">
        <v>0</v>
      </c>
      <c r="BA35" s="3">
        <v>234999</v>
      </c>
      <c r="BB35" s="3">
        <v>0</v>
      </c>
      <c r="BK35" s="3">
        <v>113832</v>
      </c>
      <c r="BL35" s="3">
        <v>0</v>
      </c>
      <c r="BM35" s="3">
        <v>0</v>
      </c>
      <c r="BS35" s="3">
        <v>27200</v>
      </c>
      <c r="BT35" s="3">
        <v>37400</v>
      </c>
      <c r="BU35" s="3">
        <v>101351</v>
      </c>
      <c r="BV35" s="3">
        <v>0</v>
      </c>
      <c r="BY35" s="5">
        <v>0</v>
      </c>
      <c r="CJ35" s="5">
        <v>106303</v>
      </c>
      <c r="CK35" s="5">
        <v>6253</v>
      </c>
      <c r="CL35" s="5">
        <v>8747</v>
      </c>
      <c r="CN35" s="5">
        <v>0</v>
      </c>
      <c r="CO35" s="5"/>
      <c r="CP35" s="5">
        <v>158560</v>
      </c>
      <c r="CQ35" s="5">
        <v>113832</v>
      </c>
      <c r="CR35" s="5"/>
      <c r="CS35" s="5">
        <v>0</v>
      </c>
      <c r="CT35" s="5">
        <v>0</v>
      </c>
      <c r="CU35" s="5"/>
      <c r="CV35" s="5">
        <v>0</v>
      </c>
      <c r="CW35" s="5">
        <v>1430001</v>
      </c>
      <c r="CX35" s="5">
        <v>0</v>
      </c>
      <c r="CY35" s="5"/>
      <c r="CZ35" s="3">
        <v>0</v>
      </c>
      <c r="DA35" s="3">
        <v>78333</v>
      </c>
      <c r="DB35" s="5">
        <v>455328</v>
      </c>
      <c r="DC35" s="5"/>
      <c r="DD35" s="5">
        <v>0</v>
      </c>
      <c r="DL35" s="5">
        <v>0</v>
      </c>
      <c r="DM35" s="5">
        <v>223520</v>
      </c>
      <c r="DN35" s="3">
        <v>62302</v>
      </c>
      <c r="DO35" s="3">
        <v>2506</v>
      </c>
      <c r="ET35" s="3">
        <v>105009</v>
      </c>
      <c r="EU35" s="3">
        <v>0</v>
      </c>
      <c r="FN35" s="3">
        <v>5052241</v>
      </c>
      <c r="FO35" s="3">
        <v>520406</v>
      </c>
      <c r="FP35" s="3">
        <f t="shared" si="5"/>
        <v>26972</v>
      </c>
      <c r="FQ35" s="3">
        <v>105009</v>
      </c>
      <c r="FR35" s="3">
        <f t="shared" si="0"/>
        <v>493434</v>
      </c>
      <c r="FS35" s="3">
        <f t="shared" si="1"/>
        <v>625415</v>
      </c>
      <c r="FT35" s="3">
        <v>520406</v>
      </c>
      <c r="FU35" s="29">
        <f t="shared" si="2"/>
        <v>0.21102947642765205</v>
      </c>
      <c r="FV35" s="29">
        <f t="shared" si="3"/>
        <v>0.78897052357234798</v>
      </c>
      <c r="FY35" s="5">
        <v>341497</v>
      </c>
      <c r="FZ35" s="5">
        <v>341497</v>
      </c>
      <c r="GA35" s="5">
        <v>0</v>
      </c>
      <c r="GB35" s="5">
        <v>0</v>
      </c>
      <c r="GC35" s="5">
        <v>0</v>
      </c>
    </row>
    <row r="36" spans="1:185" x14ac:dyDescent="0.25">
      <c r="A36" t="s">
        <v>179</v>
      </c>
      <c r="B36" s="2">
        <v>370</v>
      </c>
      <c r="C36" t="s">
        <v>338</v>
      </c>
      <c r="D36">
        <v>5</v>
      </c>
      <c r="E36">
        <v>312</v>
      </c>
      <c r="F36">
        <v>232</v>
      </c>
      <c r="G36" s="3">
        <v>198942</v>
      </c>
      <c r="M36" s="3">
        <v>9262</v>
      </c>
      <c r="N36" s="3">
        <v>0</v>
      </c>
      <c r="O36" s="3">
        <v>79025</v>
      </c>
      <c r="P36" s="3">
        <v>60059</v>
      </c>
      <c r="Q36" s="3">
        <v>0</v>
      </c>
      <c r="R36" s="3">
        <v>102375</v>
      </c>
      <c r="S36" s="3">
        <v>0</v>
      </c>
      <c r="T36" s="3">
        <v>113832</v>
      </c>
      <c r="U36" s="3">
        <v>227665</v>
      </c>
      <c r="V36" s="3">
        <v>227665</v>
      </c>
      <c r="W36" s="3">
        <v>227665</v>
      </c>
      <c r="X36" s="3">
        <v>274165</v>
      </c>
      <c r="Z36" s="3">
        <v>0</v>
      </c>
      <c r="AF36" s="3">
        <v>113832</v>
      </c>
      <c r="AG36" s="3">
        <v>0</v>
      </c>
      <c r="AI36" s="3">
        <v>227665</v>
      </c>
      <c r="AK36" s="3">
        <v>0</v>
      </c>
      <c r="AL36" s="3">
        <v>113832</v>
      </c>
      <c r="AM36" s="3">
        <v>227665</v>
      </c>
      <c r="AP36" s="3">
        <v>113832</v>
      </c>
      <c r="AX36" s="3">
        <v>455330</v>
      </c>
      <c r="AY36" s="3">
        <v>0</v>
      </c>
      <c r="BA36" s="3">
        <v>274165</v>
      </c>
      <c r="BB36" s="3">
        <v>0</v>
      </c>
      <c r="BD36" s="3">
        <v>57558</v>
      </c>
      <c r="BE36" s="3">
        <v>0</v>
      </c>
      <c r="BF36" s="3">
        <v>57558</v>
      </c>
      <c r="BG36" s="3">
        <v>0</v>
      </c>
      <c r="BK36" s="3">
        <v>227665</v>
      </c>
      <c r="BL36" s="3">
        <v>0</v>
      </c>
      <c r="BM36" s="3">
        <v>0</v>
      </c>
      <c r="BS36" s="3">
        <v>20400</v>
      </c>
      <c r="BT36" s="3">
        <v>30600</v>
      </c>
      <c r="BY36" s="5">
        <v>0</v>
      </c>
      <c r="CJ36" s="5">
        <v>85281</v>
      </c>
      <c r="CK36" s="5">
        <v>0</v>
      </c>
      <c r="CL36" s="5"/>
      <c r="CN36" s="5">
        <v>158560</v>
      </c>
      <c r="CO36" s="5"/>
      <c r="CP36" s="5">
        <v>0</v>
      </c>
      <c r="CQ36" s="5">
        <v>0</v>
      </c>
      <c r="CR36" s="5">
        <v>113832</v>
      </c>
      <c r="CS36" s="5">
        <v>113832</v>
      </c>
      <c r="CT36" s="5">
        <v>0</v>
      </c>
      <c r="CU36" s="5"/>
      <c r="CV36" s="5">
        <v>0</v>
      </c>
      <c r="CW36" s="5">
        <v>1221385</v>
      </c>
      <c r="CX36" s="5">
        <v>0</v>
      </c>
      <c r="CY36" s="5"/>
      <c r="CZ36" s="3">
        <v>39166</v>
      </c>
      <c r="DA36" s="3">
        <v>0</v>
      </c>
      <c r="DB36" s="5">
        <v>341496</v>
      </c>
      <c r="DC36" s="5"/>
      <c r="DD36" s="5">
        <v>0</v>
      </c>
      <c r="DL36" s="5">
        <v>228391</v>
      </c>
      <c r="DM36" s="5">
        <v>0</v>
      </c>
      <c r="DR36" s="3">
        <v>45584</v>
      </c>
      <c r="DS36" s="3">
        <v>0</v>
      </c>
      <c r="ET36" s="3">
        <v>3893</v>
      </c>
      <c r="EU36" s="3">
        <v>101116</v>
      </c>
      <c r="EV36" s="3">
        <v>2000</v>
      </c>
      <c r="EW36" s="3">
        <v>0</v>
      </c>
      <c r="FA36" s="3">
        <v>5381</v>
      </c>
      <c r="FB36" s="3">
        <v>0</v>
      </c>
      <c r="FE36" s="3">
        <v>0</v>
      </c>
      <c r="FF36" s="3">
        <v>113832</v>
      </c>
      <c r="FI36" s="3">
        <v>36575</v>
      </c>
      <c r="FJ36" s="3">
        <v>0</v>
      </c>
      <c r="FN36" s="3">
        <v>5608469</v>
      </c>
      <c r="FO36" s="3">
        <v>442612</v>
      </c>
      <c r="FP36" s="3">
        <f t="shared" si="5"/>
        <v>214948</v>
      </c>
      <c r="FQ36" s="3">
        <v>9274</v>
      </c>
      <c r="FR36" s="3">
        <f t="shared" si="0"/>
        <v>227664</v>
      </c>
      <c r="FS36" s="3">
        <f t="shared" si="1"/>
        <v>451886</v>
      </c>
      <c r="FT36" s="3">
        <v>442612</v>
      </c>
      <c r="FU36" s="29">
        <f t="shared" si="2"/>
        <v>0.49619151732959199</v>
      </c>
      <c r="FV36" s="29">
        <f t="shared" si="3"/>
        <v>0.50380848267040801</v>
      </c>
      <c r="FY36" s="5">
        <v>455329</v>
      </c>
      <c r="FZ36" s="5">
        <v>455330</v>
      </c>
      <c r="GA36" s="5">
        <v>0</v>
      </c>
      <c r="GB36" s="5">
        <v>115116</v>
      </c>
      <c r="GC36" s="5">
        <v>0</v>
      </c>
    </row>
    <row r="37" spans="1:185" x14ac:dyDescent="0.25">
      <c r="A37" t="s">
        <v>180</v>
      </c>
      <c r="B37" s="2">
        <v>264</v>
      </c>
      <c r="C37" t="s">
        <v>338</v>
      </c>
      <c r="D37">
        <v>4</v>
      </c>
      <c r="E37">
        <v>267</v>
      </c>
      <c r="F37">
        <v>208</v>
      </c>
      <c r="G37" s="3">
        <v>198942</v>
      </c>
      <c r="M37" s="3">
        <v>12225</v>
      </c>
      <c r="N37" s="3">
        <v>0</v>
      </c>
      <c r="O37" s="3">
        <v>79025</v>
      </c>
      <c r="P37" s="3">
        <v>120118</v>
      </c>
      <c r="Q37" s="3">
        <v>0</v>
      </c>
      <c r="R37" s="3">
        <v>51187</v>
      </c>
      <c r="S37" s="3">
        <v>0</v>
      </c>
      <c r="T37" s="3">
        <v>113832</v>
      </c>
      <c r="U37" s="3">
        <v>113832</v>
      </c>
      <c r="V37" s="3">
        <v>227665</v>
      </c>
      <c r="W37" s="3">
        <v>113832</v>
      </c>
      <c r="X37" s="3">
        <v>156666</v>
      </c>
      <c r="Y37" s="3">
        <v>39166</v>
      </c>
      <c r="AF37" s="3">
        <v>113832</v>
      </c>
      <c r="AG37" s="3">
        <v>0</v>
      </c>
      <c r="AI37" s="3">
        <v>227665</v>
      </c>
      <c r="AK37" s="3">
        <v>0</v>
      </c>
      <c r="AL37" s="3">
        <v>113832</v>
      </c>
      <c r="AQ37" s="3">
        <v>113832</v>
      </c>
      <c r="AW37" s="3">
        <v>113832</v>
      </c>
      <c r="AX37" s="3">
        <v>569162</v>
      </c>
      <c r="AY37" s="3">
        <v>0</v>
      </c>
      <c r="BA37" s="3">
        <v>156666</v>
      </c>
      <c r="BB37" s="3">
        <v>0</v>
      </c>
      <c r="BF37" s="3">
        <v>57558</v>
      </c>
      <c r="BG37" s="3">
        <v>0</v>
      </c>
      <c r="BK37" s="3">
        <v>796827</v>
      </c>
      <c r="BL37" s="3">
        <v>0</v>
      </c>
      <c r="BM37" s="3">
        <v>0</v>
      </c>
      <c r="BN37" s="3">
        <v>156665</v>
      </c>
      <c r="BO37" s="3">
        <v>0</v>
      </c>
      <c r="BP37" s="3">
        <v>113832</v>
      </c>
      <c r="BS37" s="3">
        <v>17000</v>
      </c>
      <c r="BT37" s="3">
        <v>27200</v>
      </c>
      <c r="BY37" s="5">
        <v>0</v>
      </c>
      <c r="CE37" s="3">
        <v>15325</v>
      </c>
      <c r="CJ37" s="5">
        <v>382180</v>
      </c>
      <c r="CK37" s="5">
        <v>113</v>
      </c>
      <c r="CL37" s="5"/>
      <c r="CN37" s="5">
        <v>0</v>
      </c>
      <c r="CO37" s="5">
        <v>158560</v>
      </c>
      <c r="CQ37" s="5">
        <v>227664</v>
      </c>
      <c r="CR37" s="5"/>
      <c r="CS37" s="5">
        <v>0</v>
      </c>
      <c r="CT37" s="5">
        <v>0</v>
      </c>
      <c r="CU37" s="5"/>
      <c r="CV37" s="5">
        <v>0</v>
      </c>
      <c r="CW37" s="5">
        <v>1266413</v>
      </c>
      <c r="CX37" s="5">
        <v>0</v>
      </c>
      <c r="CY37" s="5"/>
      <c r="CZ37" s="3">
        <v>78333</v>
      </c>
      <c r="DA37" s="3">
        <v>0</v>
      </c>
      <c r="DB37" s="5">
        <v>455328</v>
      </c>
      <c r="DC37" s="5"/>
      <c r="DD37" s="5">
        <v>0</v>
      </c>
      <c r="DL37" s="5">
        <v>71961</v>
      </c>
      <c r="DM37" s="5">
        <v>150886</v>
      </c>
      <c r="DZ37" s="3">
        <v>59075</v>
      </c>
      <c r="EA37" s="3">
        <v>0</v>
      </c>
      <c r="ET37" s="3">
        <v>105009</v>
      </c>
      <c r="EU37" s="3">
        <v>0</v>
      </c>
      <c r="FN37" s="3">
        <v>6426515</v>
      </c>
      <c r="FO37" s="3">
        <v>348725</v>
      </c>
      <c r="FP37" s="3">
        <f t="shared" ref="FP37:FP38" si="7">SUM(I37,L37,Y37,AJ37,BB37,BE37,BL37,BO37,BR37,BV37,CK37,CO37,CR37,CU37,CX37,DC37,DF37,DO37,DQ37,DS37,DU37,DW37,EA37,EC37,EE37,EG37,EK37,EM37,EQ37,EU37,EY37,FB37,FH37,FL37:FM37,,)</f>
        <v>197839</v>
      </c>
      <c r="FQ37" s="3">
        <v>105009</v>
      </c>
      <c r="FR37" s="3">
        <f t="shared" si="0"/>
        <v>150886</v>
      </c>
      <c r="FS37" s="3">
        <f t="shared" si="1"/>
        <v>453734</v>
      </c>
      <c r="FT37" s="3">
        <v>348725</v>
      </c>
      <c r="FU37" s="29">
        <f t="shared" si="2"/>
        <v>0.66745714449435134</v>
      </c>
      <c r="FV37" s="29">
        <f t="shared" si="3"/>
        <v>0.33254285550564866</v>
      </c>
      <c r="FY37" s="5">
        <v>341496</v>
      </c>
      <c r="FZ37" s="5">
        <v>569162</v>
      </c>
      <c r="GA37" s="5">
        <v>0</v>
      </c>
      <c r="GB37" s="5">
        <v>57558</v>
      </c>
      <c r="GC37" s="5">
        <v>0</v>
      </c>
    </row>
    <row r="38" spans="1:185" x14ac:dyDescent="0.25">
      <c r="A38" t="s">
        <v>182</v>
      </c>
      <c r="B38" s="2">
        <v>271</v>
      </c>
      <c r="C38" t="s">
        <v>338</v>
      </c>
      <c r="D38">
        <v>6</v>
      </c>
      <c r="E38">
        <v>451</v>
      </c>
      <c r="F38">
        <v>353</v>
      </c>
      <c r="G38" s="3">
        <v>198942</v>
      </c>
      <c r="M38" s="3">
        <v>5866</v>
      </c>
      <c r="N38" s="3">
        <v>1250</v>
      </c>
      <c r="O38" s="3">
        <v>79025</v>
      </c>
      <c r="P38" s="3">
        <v>120118</v>
      </c>
      <c r="Q38" s="3">
        <v>0</v>
      </c>
      <c r="R38" s="3">
        <v>51187</v>
      </c>
      <c r="S38" s="3">
        <v>0</v>
      </c>
      <c r="T38" s="3">
        <v>113832</v>
      </c>
      <c r="U38" s="3">
        <v>341497</v>
      </c>
      <c r="W38" s="3">
        <v>341497</v>
      </c>
      <c r="X38" s="3">
        <v>234999</v>
      </c>
      <c r="Z38" s="3">
        <v>0</v>
      </c>
      <c r="AF38" s="3">
        <v>113832</v>
      </c>
      <c r="AG38" s="3">
        <v>0</v>
      </c>
      <c r="AI38" s="3">
        <v>170749</v>
      </c>
      <c r="AK38" s="3">
        <v>0</v>
      </c>
      <c r="AM38" s="3">
        <v>227665</v>
      </c>
      <c r="AP38" s="3">
        <v>113832</v>
      </c>
      <c r="AR38" s="3">
        <v>113832</v>
      </c>
      <c r="AX38" s="3">
        <v>341497</v>
      </c>
      <c r="AY38" s="3">
        <v>0</v>
      </c>
      <c r="BA38" s="3">
        <v>274165</v>
      </c>
      <c r="BB38" s="3">
        <v>0</v>
      </c>
      <c r="BK38" s="3">
        <v>76267</v>
      </c>
      <c r="BL38" s="3">
        <v>37565</v>
      </c>
      <c r="BM38" s="3">
        <v>0</v>
      </c>
      <c r="BP38" s="3">
        <v>0</v>
      </c>
      <c r="BY38" s="5">
        <v>0</v>
      </c>
      <c r="CE38" s="3">
        <v>15325</v>
      </c>
      <c r="CJ38" s="5">
        <v>61006</v>
      </c>
      <c r="CL38" s="5">
        <v>14000</v>
      </c>
      <c r="CN38" s="5">
        <v>18617</v>
      </c>
      <c r="CO38" s="5"/>
      <c r="CP38" s="5">
        <v>139943</v>
      </c>
      <c r="CQ38" s="5">
        <v>113832</v>
      </c>
      <c r="CR38" s="5"/>
      <c r="CS38" s="5">
        <v>0</v>
      </c>
      <c r="CT38" s="5">
        <v>113832</v>
      </c>
      <c r="CU38" s="5"/>
      <c r="CV38" s="5">
        <v>0</v>
      </c>
      <c r="CW38" s="5">
        <v>2048982</v>
      </c>
      <c r="CX38" s="5">
        <v>0</v>
      </c>
      <c r="CY38" s="5"/>
      <c r="CZ38" s="3">
        <v>117499</v>
      </c>
      <c r="DA38" s="3">
        <v>0</v>
      </c>
      <c r="DB38" s="5">
        <v>569161</v>
      </c>
      <c r="DC38" s="5"/>
      <c r="DD38" s="5">
        <v>0</v>
      </c>
      <c r="DL38" s="5">
        <v>208438</v>
      </c>
      <c r="DM38" s="5">
        <v>0</v>
      </c>
      <c r="EN38" s="3">
        <v>50926</v>
      </c>
      <c r="EO38" s="3">
        <v>96952</v>
      </c>
      <c r="FN38" s="3">
        <v>6236420</v>
      </c>
      <c r="FO38" s="3">
        <v>289710</v>
      </c>
      <c r="FP38" s="3">
        <f t="shared" si="7"/>
        <v>37565</v>
      </c>
      <c r="FQ38" s="3">
        <v>0</v>
      </c>
      <c r="FR38" s="3">
        <f t="shared" si="0"/>
        <v>252145</v>
      </c>
      <c r="FS38" s="3">
        <f t="shared" si="1"/>
        <v>289710</v>
      </c>
      <c r="FT38" s="3">
        <v>289710</v>
      </c>
      <c r="FU38" s="29">
        <f t="shared" si="2"/>
        <v>0.12966414690552622</v>
      </c>
      <c r="FV38" s="29">
        <f t="shared" si="3"/>
        <v>0.87033585309447381</v>
      </c>
      <c r="FY38" s="5">
        <v>455329</v>
      </c>
      <c r="FZ38" s="5">
        <v>341497</v>
      </c>
      <c r="GA38" s="5">
        <v>0</v>
      </c>
      <c r="GB38" s="5">
        <v>0</v>
      </c>
      <c r="GC38" s="5">
        <v>0</v>
      </c>
    </row>
    <row r="39" spans="1:185" x14ac:dyDescent="0.25">
      <c r="A39" t="s">
        <v>186</v>
      </c>
      <c r="B39" s="2">
        <v>308</v>
      </c>
      <c r="C39" t="s">
        <v>338</v>
      </c>
      <c r="D39">
        <v>8</v>
      </c>
      <c r="E39">
        <v>199</v>
      </c>
      <c r="F39">
        <v>150</v>
      </c>
      <c r="G39" s="3">
        <v>198942</v>
      </c>
      <c r="M39" s="3">
        <v>7000</v>
      </c>
      <c r="N39" s="3">
        <v>0</v>
      </c>
      <c r="O39" s="3">
        <v>79025</v>
      </c>
      <c r="P39" s="3">
        <v>60059</v>
      </c>
      <c r="Q39" s="3">
        <v>0</v>
      </c>
      <c r="R39" s="3">
        <v>51187</v>
      </c>
      <c r="S39" s="3">
        <v>0</v>
      </c>
      <c r="T39" s="3">
        <v>113832</v>
      </c>
      <c r="U39" s="3">
        <v>227665</v>
      </c>
      <c r="W39" s="3">
        <v>227665</v>
      </c>
      <c r="X39" s="3">
        <v>156666</v>
      </c>
      <c r="Z39" s="3">
        <v>0</v>
      </c>
      <c r="AF39" s="3">
        <v>113832</v>
      </c>
      <c r="AG39" s="3">
        <v>0</v>
      </c>
      <c r="AI39" s="3">
        <v>227665</v>
      </c>
      <c r="AK39" s="3">
        <v>0</v>
      </c>
      <c r="AL39" s="3">
        <v>113832</v>
      </c>
      <c r="AX39" s="3">
        <v>341497</v>
      </c>
      <c r="AY39" s="3">
        <v>0</v>
      </c>
      <c r="BA39" s="3">
        <v>39166</v>
      </c>
      <c r="BB39" s="3">
        <v>0</v>
      </c>
      <c r="BD39" s="3">
        <v>57558</v>
      </c>
      <c r="BE39" s="3">
        <v>0</v>
      </c>
      <c r="BF39" s="3">
        <v>57558</v>
      </c>
      <c r="BG39" s="3">
        <v>0</v>
      </c>
      <c r="BK39" s="3">
        <v>0</v>
      </c>
      <c r="BM39" s="3">
        <v>13829</v>
      </c>
      <c r="BP39" s="3">
        <v>0</v>
      </c>
      <c r="BS39" s="3">
        <v>17000</v>
      </c>
      <c r="BT39" s="3">
        <v>27200</v>
      </c>
      <c r="BY39" s="5">
        <v>0</v>
      </c>
      <c r="CE39" s="3">
        <v>15325</v>
      </c>
      <c r="CJ39" s="5">
        <v>52356</v>
      </c>
      <c r="CK39" s="5">
        <v>2681</v>
      </c>
      <c r="CL39" s="5">
        <v>12319</v>
      </c>
      <c r="CN39" s="5">
        <v>158560</v>
      </c>
      <c r="CO39" s="5"/>
      <c r="CP39" s="5">
        <v>0</v>
      </c>
      <c r="CQ39" s="5">
        <v>50853</v>
      </c>
      <c r="CR39" s="5"/>
      <c r="CS39" s="5">
        <v>62979</v>
      </c>
      <c r="CT39" s="5">
        <v>0</v>
      </c>
      <c r="CU39" s="5"/>
      <c r="CV39" s="5">
        <v>0</v>
      </c>
      <c r="CW39" s="5">
        <v>1258295</v>
      </c>
      <c r="CX39" s="5">
        <v>0</v>
      </c>
      <c r="CY39" s="5"/>
      <c r="DB39" s="5">
        <v>113832</v>
      </c>
      <c r="DC39" s="5"/>
      <c r="DD39" s="5">
        <v>227664</v>
      </c>
      <c r="DL39" s="5">
        <v>59301</v>
      </c>
      <c r="DM39" s="5">
        <v>128922</v>
      </c>
      <c r="DP39" s="3">
        <v>78333</v>
      </c>
      <c r="DQ39" s="3">
        <v>0</v>
      </c>
      <c r="DR39" s="3">
        <v>91168</v>
      </c>
      <c r="DS39" s="3">
        <v>0</v>
      </c>
      <c r="FA39" s="3">
        <v>113832</v>
      </c>
      <c r="FB39" s="3">
        <v>0</v>
      </c>
      <c r="FN39" s="3">
        <v>4123033</v>
      </c>
      <c r="FO39" s="3">
        <v>434565</v>
      </c>
      <c r="FP39" s="3">
        <f t="shared" si="5"/>
        <v>2681</v>
      </c>
      <c r="FQ39" s="3">
        <v>113832</v>
      </c>
      <c r="FR39" s="3">
        <f t="shared" si="0"/>
        <v>431884</v>
      </c>
      <c r="FS39" s="3">
        <f t="shared" si="1"/>
        <v>548397</v>
      </c>
      <c r="FT39" s="3">
        <v>434565</v>
      </c>
      <c r="FU39" s="29">
        <f t="shared" si="2"/>
        <v>0.2124610455564126</v>
      </c>
      <c r="FV39" s="29">
        <f t="shared" si="3"/>
        <v>0.78753895444358735</v>
      </c>
      <c r="FY39" s="5">
        <v>113832</v>
      </c>
      <c r="FZ39" s="5">
        <v>341497</v>
      </c>
      <c r="GA39" s="5">
        <v>0</v>
      </c>
      <c r="GB39" s="5">
        <v>115116</v>
      </c>
      <c r="GC39" s="5">
        <v>0</v>
      </c>
    </row>
    <row r="40" spans="1:185" x14ac:dyDescent="0.25">
      <c r="A40" t="s">
        <v>187</v>
      </c>
      <c r="B40" s="2">
        <v>273</v>
      </c>
      <c r="C40" t="s">
        <v>338</v>
      </c>
      <c r="D40">
        <v>3</v>
      </c>
      <c r="E40">
        <v>367</v>
      </c>
      <c r="F40">
        <v>331</v>
      </c>
      <c r="G40" s="3">
        <v>198942</v>
      </c>
      <c r="M40" s="3">
        <v>7109</v>
      </c>
      <c r="N40" s="3">
        <v>0</v>
      </c>
      <c r="O40" s="3">
        <v>79025</v>
      </c>
      <c r="P40" s="3">
        <v>60059</v>
      </c>
      <c r="Q40" s="3">
        <v>0</v>
      </c>
      <c r="R40" s="3">
        <v>102375</v>
      </c>
      <c r="S40" s="3">
        <v>0</v>
      </c>
      <c r="T40" s="3">
        <v>113832</v>
      </c>
      <c r="W40" s="3">
        <v>227665</v>
      </c>
      <c r="X40" s="3">
        <v>78333</v>
      </c>
      <c r="Z40" s="3">
        <v>0</v>
      </c>
      <c r="AF40" s="3">
        <v>113832</v>
      </c>
      <c r="AG40" s="3">
        <v>0</v>
      </c>
      <c r="AI40" s="3">
        <v>113832</v>
      </c>
      <c r="AK40" s="3">
        <v>0</v>
      </c>
      <c r="AX40" s="3">
        <v>341497</v>
      </c>
      <c r="AY40" s="3">
        <v>0</v>
      </c>
      <c r="BK40" s="3">
        <v>341497</v>
      </c>
      <c r="BL40" s="3">
        <v>0</v>
      </c>
      <c r="BM40" s="3">
        <v>0</v>
      </c>
      <c r="BP40" s="3">
        <v>0</v>
      </c>
      <c r="BY40" s="5">
        <v>0</v>
      </c>
      <c r="CJ40" s="5">
        <v>42875</v>
      </c>
      <c r="CL40" s="5">
        <v>131</v>
      </c>
      <c r="CN40" s="5">
        <v>158560</v>
      </c>
      <c r="CO40" s="5"/>
      <c r="CP40" s="5">
        <v>0</v>
      </c>
      <c r="CQ40" s="5">
        <v>113832</v>
      </c>
      <c r="CR40" s="5"/>
      <c r="CS40" s="5">
        <v>0</v>
      </c>
      <c r="CT40" s="5">
        <v>113832</v>
      </c>
      <c r="CU40" s="5"/>
      <c r="CV40" s="5">
        <v>0</v>
      </c>
      <c r="CW40" s="5">
        <v>2105899</v>
      </c>
      <c r="CX40" s="5">
        <v>0</v>
      </c>
      <c r="CY40" s="5"/>
      <c r="CZ40" s="3">
        <v>93487</v>
      </c>
      <c r="DA40" s="3">
        <v>24011</v>
      </c>
      <c r="DB40" s="5">
        <v>398413</v>
      </c>
      <c r="DC40" s="5"/>
      <c r="DD40" s="5">
        <v>0</v>
      </c>
      <c r="DL40" s="5">
        <v>92386</v>
      </c>
      <c r="DM40" s="5">
        <v>0</v>
      </c>
      <c r="FA40" s="3">
        <v>113832</v>
      </c>
      <c r="FB40" s="3">
        <v>0</v>
      </c>
      <c r="FN40" s="3">
        <v>5011114</v>
      </c>
      <c r="FO40" s="3">
        <v>24142</v>
      </c>
      <c r="FP40" s="3">
        <f t="shared" si="5"/>
        <v>0</v>
      </c>
      <c r="FQ40" s="3">
        <v>113832</v>
      </c>
      <c r="FR40" s="3">
        <f t="shared" si="0"/>
        <v>24142</v>
      </c>
      <c r="FS40" s="3">
        <f t="shared" si="1"/>
        <v>137974</v>
      </c>
      <c r="FT40" s="3">
        <v>24142</v>
      </c>
      <c r="FU40" s="29">
        <f t="shared" si="2"/>
        <v>0.82502500471103246</v>
      </c>
      <c r="FV40" s="29">
        <f t="shared" si="3"/>
        <v>0.17497499528896748</v>
      </c>
      <c r="FY40" s="5">
        <v>0</v>
      </c>
      <c r="FZ40" s="5">
        <v>341497</v>
      </c>
      <c r="GA40" s="5">
        <v>0</v>
      </c>
      <c r="GB40" s="5">
        <v>0</v>
      </c>
      <c r="GC40" s="5">
        <v>0</v>
      </c>
    </row>
    <row r="41" spans="1:185" x14ac:dyDescent="0.25">
      <c r="A41" t="s">
        <v>188</v>
      </c>
      <c r="B41" s="2">
        <v>284</v>
      </c>
      <c r="C41" t="s">
        <v>338</v>
      </c>
      <c r="D41">
        <v>1</v>
      </c>
      <c r="E41">
        <v>439</v>
      </c>
      <c r="F41">
        <v>343</v>
      </c>
      <c r="G41" s="3">
        <v>198942</v>
      </c>
      <c r="M41" s="3">
        <v>25000</v>
      </c>
      <c r="N41" s="3">
        <v>0</v>
      </c>
      <c r="O41" s="3">
        <v>79025</v>
      </c>
      <c r="P41" s="3">
        <v>120118</v>
      </c>
      <c r="Q41" s="3">
        <v>0</v>
      </c>
      <c r="R41" s="3">
        <v>153562</v>
      </c>
      <c r="S41" s="3">
        <v>0</v>
      </c>
      <c r="T41" s="3">
        <v>113832</v>
      </c>
      <c r="U41" s="3">
        <v>341497</v>
      </c>
      <c r="W41" s="3">
        <v>341497</v>
      </c>
      <c r="X41" s="3">
        <v>274165</v>
      </c>
      <c r="Z41" s="3">
        <v>0</v>
      </c>
      <c r="AF41" s="3">
        <v>113832</v>
      </c>
      <c r="AG41" s="3">
        <v>0</v>
      </c>
      <c r="AI41" s="3">
        <v>341497</v>
      </c>
      <c r="AK41" s="3">
        <v>0</v>
      </c>
      <c r="AL41" s="3">
        <v>113832</v>
      </c>
      <c r="AX41" s="3">
        <v>682995</v>
      </c>
      <c r="AY41" s="3">
        <v>0</v>
      </c>
      <c r="BA41" s="3">
        <v>39166</v>
      </c>
      <c r="BB41" s="3">
        <v>0</v>
      </c>
      <c r="BF41" s="3">
        <v>115116</v>
      </c>
      <c r="BG41" s="3">
        <v>0</v>
      </c>
      <c r="BK41" s="3">
        <v>1138324.5</v>
      </c>
      <c r="BL41" s="3">
        <v>0</v>
      </c>
      <c r="BM41" s="3">
        <v>0</v>
      </c>
      <c r="BP41" s="3">
        <v>113832</v>
      </c>
      <c r="BS41" s="3">
        <v>40800</v>
      </c>
      <c r="BT41" s="3">
        <v>40800</v>
      </c>
      <c r="BU41" s="3">
        <v>101351</v>
      </c>
      <c r="BV41" s="3">
        <v>0</v>
      </c>
      <c r="BY41" s="5">
        <v>0</v>
      </c>
      <c r="CA41" s="3">
        <v>113832</v>
      </c>
      <c r="CB41" s="3">
        <v>74971</v>
      </c>
      <c r="CC41" s="3">
        <v>97600</v>
      </c>
      <c r="CD41" s="3">
        <v>5000</v>
      </c>
      <c r="CJ41" s="5">
        <v>165017</v>
      </c>
      <c r="CK41" s="5">
        <v>0</v>
      </c>
      <c r="CL41" s="5"/>
      <c r="CN41" s="5">
        <v>158560</v>
      </c>
      <c r="CO41" s="5"/>
      <c r="CP41" s="5">
        <v>0</v>
      </c>
      <c r="CQ41" s="5">
        <v>227664</v>
      </c>
      <c r="CR41" s="5"/>
      <c r="CS41" s="5">
        <v>0</v>
      </c>
      <c r="CT41" s="5">
        <v>227664</v>
      </c>
      <c r="CU41" s="5"/>
      <c r="CV41" s="5">
        <v>0</v>
      </c>
      <c r="CW41" s="5">
        <v>1398427</v>
      </c>
      <c r="CX41" s="5">
        <v>0</v>
      </c>
      <c r="CY41" s="5"/>
      <c r="CZ41" s="3">
        <v>117499</v>
      </c>
      <c r="DA41" s="3">
        <v>0</v>
      </c>
      <c r="DB41" s="5">
        <v>455328</v>
      </c>
      <c r="DC41" s="5"/>
      <c r="DD41" s="5">
        <v>0</v>
      </c>
      <c r="DE41" s="3">
        <v>70672</v>
      </c>
      <c r="DF41" s="3">
        <v>0</v>
      </c>
      <c r="DL41" s="5">
        <v>321020</v>
      </c>
      <c r="DM41" s="5">
        <v>0</v>
      </c>
      <c r="DP41" s="3">
        <v>117499</v>
      </c>
      <c r="DQ41" s="3">
        <v>0</v>
      </c>
      <c r="EH41" s="3">
        <v>3221</v>
      </c>
      <c r="EI41" s="3">
        <v>116263</v>
      </c>
      <c r="ET41" s="3">
        <v>10521</v>
      </c>
      <c r="EU41" s="3">
        <v>94488</v>
      </c>
      <c r="EX41" s="3">
        <v>0</v>
      </c>
      <c r="EY41" s="3">
        <v>113832</v>
      </c>
      <c r="FA41" s="3">
        <v>113832</v>
      </c>
      <c r="FB41" s="3">
        <v>0</v>
      </c>
      <c r="FN41" s="3">
        <v>8167510.5</v>
      </c>
      <c r="FO41" s="3">
        <v>324583</v>
      </c>
      <c r="FP41" s="3">
        <f>SUM(I41,L41,Y41,AJ41,BB41,BE41,BL41,BO41,BR41,BV41,CK41,CO41,CR41,CU41,CX41,DC41,DF41,DO41,DQ41,DS41,DU41,DW41,EA41,EC41,EE41,EG41,EK41,EM41,EQ41,EU41,EY41,FB41,FH41,FL41:FM41,,)</f>
        <v>208320</v>
      </c>
      <c r="FQ41" s="3">
        <v>124353</v>
      </c>
      <c r="FR41" s="3">
        <f t="shared" si="0"/>
        <v>116263</v>
      </c>
      <c r="FS41" s="3">
        <f t="shared" si="1"/>
        <v>448936</v>
      </c>
      <c r="FT41" s="3">
        <v>324583</v>
      </c>
      <c r="FU41" s="29">
        <f t="shared" si="2"/>
        <v>0.74102544683429261</v>
      </c>
      <c r="FV41" s="29">
        <f t="shared" si="3"/>
        <v>0.25897455316570739</v>
      </c>
      <c r="FY41" s="5">
        <v>113832</v>
      </c>
      <c r="FZ41" s="5">
        <v>682995</v>
      </c>
      <c r="GA41" s="5">
        <v>0</v>
      </c>
      <c r="GB41" s="5">
        <v>115116</v>
      </c>
      <c r="GC41" s="5">
        <v>0</v>
      </c>
    </row>
    <row r="42" spans="1:185" x14ac:dyDescent="0.25">
      <c r="A42" t="s">
        <v>190</v>
      </c>
      <c r="B42" s="2">
        <v>274</v>
      </c>
      <c r="C42" t="s">
        <v>338</v>
      </c>
      <c r="D42">
        <v>6</v>
      </c>
      <c r="E42">
        <v>547</v>
      </c>
      <c r="F42">
        <v>464</v>
      </c>
      <c r="G42" s="3">
        <v>198942</v>
      </c>
      <c r="M42" s="3">
        <v>4796</v>
      </c>
      <c r="N42" s="3">
        <v>0</v>
      </c>
      <c r="O42" s="3">
        <v>79025</v>
      </c>
      <c r="P42" s="3">
        <v>60059</v>
      </c>
      <c r="Q42" s="3">
        <v>0</v>
      </c>
      <c r="R42" s="3">
        <v>102375</v>
      </c>
      <c r="S42" s="3">
        <v>0</v>
      </c>
      <c r="T42" s="3">
        <v>113832</v>
      </c>
      <c r="U42" s="3">
        <v>227665</v>
      </c>
      <c r="V42" s="3">
        <v>113832</v>
      </c>
      <c r="W42" s="3">
        <v>227665</v>
      </c>
      <c r="X42" s="3">
        <v>195832</v>
      </c>
      <c r="Z42" s="3">
        <v>0</v>
      </c>
      <c r="AF42" s="3">
        <v>113832</v>
      </c>
      <c r="AG42" s="3">
        <v>0</v>
      </c>
      <c r="AI42" s="3">
        <v>113832</v>
      </c>
      <c r="AK42" s="3">
        <v>0</v>
      </c>
      <c r="AX42" s="3">
        <v>449683</v>
      </c>
      <c r="AY42" s="3">
        <v>5646</v>
      </c>
      <c r="BD42" s="3">
        <v>57558</v>
      </c>
      <c r="BE42" s="3">
        <v>0</v>
      </c>
      <c r="BK42" s="3">
        <v>0</v>
      </c>
      <c r="BM42" s="3">
        <v>27657</v>
      </c>
      <c r="BY42" s="5">
        <v>0</v>
      </c>
      <c r="CJ42" s="5">
        <v>21477</v>
      </c>
      <c r="CK42" s="5">
        <v>0</v>
      </c>
      <c r="CL42" s="5"/>
      <c r="CN42" s="5">
        <v>158560</v>
      </c>
      <c r="CO42" s="5"/>
      <c r="CP42" s="5">
        <v>0</v>
      </c>
      <c r="CQ42" s="5">
        <v>113832</v>
      </c>
      <c r="CR42" s="5"/>
      <c r="CS42" s="5">
        <v>0</v>
      </c>
      <c r="CT42" s="5">
        <v>61632</v>
      </c>
      <c r="CU42" s="5"/>
      <c r="CV42" s="5">
        <v>52201</v>
      </c>
      <c r="CW42" s="5">
        <v>2504314</v>
      </c>
      <c r="CX42" s="5">
        <v>0</v>
      </c>
      <c r="CY42" s="5"/>
      <c r="CZ42" s="3">
        <v>156666</v>
      </c>
      <c r="DA42" s="3">
        <v>0</v>
      </c>
      <c r="DB42" s="5">
        <v>512244</v>
      </c>
      <c r="DC42" s="5"/>
      <c r="DD42" s="5">
        <v>0</v>
      </c>
      <c r="DL42" s="5">
        <v>188223</v>
      </c>
      <c r="DM42" s="5">
        <v>0</v>
      </c>
      <c r="FA42" s="3">
        <v>0</v>
      </c>
      <c r="FB42" s="3">
        <v>113832</v>
      </c>
      <c r="FN42" s="3">
        <v>5803533</v>
      </c>
      <c r="FO42" s="3">
        <v>171679</v>
      </c>
      <c r="FP42" s="3">
        <f t="shared" si="5"/>
        <v>113832</v>
      </c>
      <c r="FQ42" s="3">
        <v>0</v>
      </c>
      <c r="FR42" s="3">
        <f t="shared" si="0"/>
        <v>57847</v>
      </c>
      <c r="FS42" s="3">
        <f t="shared" si="1"/>
        <v>171679</v>
      </c>
      <c r="FT42" s="3">
        <v>171679</v>
      </c>
      <c r="FU42" s="29">
        <f t="shared" si="2"/>
        <v>0.66305139242423361</v>
      </c>
      <c r="FV42" s="29">
        <f t="shared" si="3"/>
        <v>0.33694860757576639</v>
      </c>
      <c r="FY42" s="5">
        <v>0</v>
      </c>
      <c r="FZ42" s="5">
        <v>449683</v>
      </c>
      <c r="GA42" s="5">
        <v>5646</v>
      </c>
      <c r="GB42" s="5">
        <v>57558</v>
      </c>
      <c r="GC42" s="5">
        <v>0</v>
      </c>
    </row>
    <row r="43" spans="1:185" x14ac:dyDescent="0.25">
      <c r="A43" t="s">
        <v>195</v>
      </c>
      <c r="B43" s="2">
        <v>1165</v>
      </c>
      <c r="C43" t="s">
        <v>338</v>
      </c>
      <c r="D43">
        <v>4</v>
      </c>
      <c r="E43">
        <v>66</v>
      </c>
      <c r="F43">
        <v>0</v>
      </c>
      <c r="G43" s="3">
        <v>99471</v>
      </c>
      <c r="M43" s="3">
        <v>4000</v>
      </c>
      <c r="N43" s="3">
        <v>0</v>
      </c>
      <c r="O43" s="3">
        <v>79025</v>
      </c>
      <c r="P43" s="3">
        <v>120118</v>
      </c>
      <c r="Q43" s="3">
        <v>0</v>
      </c>
      <c r="T43" s="3">
        <v>113832</v>
      </c>
      <c r="U43" s="3">
        <v>227665</v>
      </c>
      <c r="W43" s="3">
        <v>227665</v>
      </c>
      <c r="X43" s="3">
        <v>166457</v>
      </c>
      <c r="Y43" s="3">
        <v>29375</v>
      </c>
      <c r="Z43" s="3">
        <v>0</v>
      </c>
      <c r="AF43" s="3">
        <v>113832</v>
      </c>
      <c r="AG43" s="3">
        <v>0</v>
      </c>
      <c r="AI43" s="3">
        <v>113832</v>
      </c>
      <c r="AK43" s="3">
        <v>0</v>
      </c>
      <c r="AP43" s="3">
        <v>113832</v>
      </c>
      <c r="AQ43" s="3">
        <v>113832</v>
      </c>
      <c r="AX43" s="3">
        <v>227665</v>
      </c>
      <c r="AY43" s="3">
        <v>0</v>
      </c>
      <c r="BA43" s="3">
        <v>156666</v>
      </c>
      <c r="BB43" s="3">
        <v>0</v>
      </c>
      <c r="BK43" s="3">
        <v>113832</v>
      </c>
      <c r="BL43" s="3">
        <v>0</v>
      </c>
      <c r="BM43" s="3">
        <v>0</v>
      </c>
      <c r="BY43" s="5">
        <v>0</v>
      </c>
      <c r="CJ43" s="5">
        <v>77463</v>
      </c>
      <c r="CK43" s="5">
        <v>18272</v>
      </c>
      <c r="CL43" s="5"/>
      <c r="CN43" s="5">
        <v>79280</v>
      </c>
      <c r="CO43" s="5"/>
      <c r="CP43" s="5">
        <v>0</v>
      </c>
      <c r="CQ43" s="5">
        <v>113832</v>
      </c>
      <c r="CR43" s="5"/>
      <c r="CS43" s="5">
        <v>0</v>
      </c>
      <c r="CT43" s="5">
        <v>0</v>
      </c>
      <c r="CU43" s="5"/>
      <c r="CV43" s="5">
        <v>0</v>
      </c>
      <c r="CW43" s="5">
        <v>0</v>
      </c>
      <c r="CX43" s="5">
        <v>0</v>
      </c>
      <c r="CY43" s="5"/>
      <c r="DB43" s="5">
        <v>341496</v>
      </c>
      <c r="DC43" s="5"/>
      <c r="DD43" s="5">
        <v>0</v>
      </c>
      <c r="DL43" s="5">
        <v>130092</v>
      </c>
      <c r="DM43" s="5">
        <v>0</v>
      </c>
      <c r="EV43" s="3">
        <v>0</v>
      </c>
      <c r="EW43" s="3">
        <v>638</v>
      </c>
      <c r="FN43" s="3">
        <v>2733887</v>
      </c>
      <c r="FO43" s="3">
        <v>48285</v>
      </c>
      <c r="FP43" s="3">
        <f t="shared" ref="FP43:FP44" si="8">SUM(I43,L43,Y43,AJ43,BB43,BE43,BL43,BO43,BR43,BV43,CK43,CO43,CR43,CU43,CX43,DC43,DF43,DO43,DQ43,DS43,DU43,DW43,EA43,EC43,EE43,EG43,EK43,EM43,EQ43,EU43,EY43,FB43,FH43,FL43:FM43,,)</f>
        <v>47647</v>
      </c>
      <c r="FQ43" s="3">
        <v>0</v>
      </c>
      <c r="FR43" s="3">
        <f t="shared" si="0"/>
        <v>638</v>
      </c>
      <c r="FS43" s="3">
        <f t="shared" si="1"/>
        <v>48285</v>
      </c>
      <c r="FT43" s="3">
        <v>48285</v>
      </c>
      <c r="FU43" s="29">
        <f t="shared" si="2"/>
        <v>0.98678678678678677</v>
      </c>
      <c r="FV43" s="29">
        <f t="shared" si="3"/>
        <v>1.3213213213213212E-2</v>
      </c>
      <c r="FY43" s="5">
        <v>227664</v>
      </c>
      <c r="FZ43" s="5">
        <v>227665</v>
      </c>
      <c r="GA43" s="5">
        <v>0</v>
      </c>
      <c r="GB43" s="5">
        <v>0</v>
      </c>
      <c r="GC43" s="5">
        <v>0</v>
      </c>
    </row>
    <row r="44" spans="1:185" x14ac:dyDescent="0.25">
      <c r="A44" t="s">
        <v>196</v>
      </c>
      <c r="B44" s="2">
        <v>280</v>
      </c>
      <c r="C44" t="s">
        <v>338</v>
      </c>
      <c r="D44">
        <v>6</v>
      </c>
      <c r="E44">
        <v>395</v>
      </c>
      <c r="F44">
        <v>283</v>
      </c>
      <c r="G44" s="3">
        <v>198942</v>
      </c>
      <c r="M44" s="3">
        <v>9804</v>
      </c>
      <c r="N44" s="3">
        <v>0</v>
      </c>
      <c r="O44" s="3">
        <v>79025</v>
      </c>
      <c r="P44" s="3">
        <v>60059</v>
      </c>
      <c r="Q44" s="3">
        <v>0</v>
      </c>
      <c r="R44" s="3">
        <v>102375</v>
      </c>
      <c r="S44" s="3">
        <v>0</v>
      </c>
      <c r="T44" s="3">
        <v>113832</v>
      </c>
      <c r="U44" s="3">
        <v>341497</v>
      </c>
      <c r="V44" s="3">
        <v>113832</v>
      </c>
      <c r="W44" s="3">
        <v>455330</v>
      </c>
      <c r="X44" s="3">
        <v>313331</v>
      </c>
      <c r="Z44" s="3">
        <v>0</v>
      </c>
      <c r="AF44" s="3">
        <v>113832</v>
      </c>
      <c r="AG44" s="3">
        <v>0</v>
      </c>
      <c r="AI44" s="3">
        <v>227665</v>
      </c>
      <c r="AK44" s="3">
        <v>0</v>
      </c>
      <c r="AQ44" s="3">
        <v>227665</v>
      </c>
      <c r="AR44" s="3">
        <v>113832</v>
      </c>
      <c r="AW44" s="3">
        <v>113832</v>
      </c>
      <c r="AX44" s="3">
        <v>455330</v>
      </c>
      <c r="AY44" s="3">
        <v>0</v>
      </c>
      <c r="BA44" s="3">
        <v>234999</v>
      </c>
      <c r="BB44" s="3">
        <v>0</v>
      </c>
      <c r="BK44" s="3">
        <v>113832</v>
      </c>
      <c r="BL44" s="3">
        <v>0</v>
      </c>
      <c r="BM44" s="3">
        <v>0</v>
      </c>
      <c r="BS44" s="3">
        <v>20400</v>
      </c>
      <c r="BT44" s="3">
        <v>30600</v>
      </c>
      <c r="BY44" s="5">
        <v>0</v>
      </c>
      <c r="CJ44" s="5">
        <v>85498</v>
      </c>
      <c r="CK44" s="5">
        <v>111303</v>
      </c>
      <c r="CL44" s="5">
        <v>42877</v>
      </c>
      <c r="CN44" s="5">
        <v>158560</v>
      </c>
      <c r="CO44" s="5"/>
      <c r="CP44" s="5">
        <v>0</v>
      </c>
      <c r="CQ44" s="5">
        <v>113832</v>
      </c>
      <c r="CR44" s="5"/>
      <c r="CS44" s="5">
        <v>0</v>
      </c>
      <c r="CT44" s="5">
        <v>113832</v>
      </c>
      <c r="CU44" s="5"/>
      <c r="CV44" s="5">
        <v>0</v>
      </c>
      <c r="CW44" s="5">
        <v>1508332</v>
      </c>
      <c r="CX44" s="5">
        <v>0</v>
      </c>
      <c r="CY44" s="5"/>
      <c r="CZ44" s="3">
        <v>117499</v>
      </c>
      <c r="DA44" s="3">
        <v>0</v>
      </c>
      <c r="DB44" s="5">
        <v>569161</v>
      </c>
      <c r="DC44" s="5"/>
      <c r="DD44" s="5">
        <v>0</v>
      </c>
      <c r="DL44" s="5">
        <v>176990</v>
      </c>
      <c r="DM44" s="5">
        <v>111897</v>
      </c>
      <c r="EB44" s="3">
        <v>0</v>
      </c>
      <c r="EC44" s="3">
        <v>71590</v>
      </c>
      <c r="EH44" s="3">
        <v>0</v>
      </c>
      <c r="EI44" s="3">
        <v>119483</v>
      </c>
      <c r="ET44" s="3">
        <v>0</v>
      </c>
      <c r="EU44" s="3">
        <v>105009</v>
      </c>
      <c r="FA44" s="3">
        <v>113832</v>
      </c>
      <c r="FB44" s="3">
        <v>0</v>
      </c>
      <c r="FC44" s="3">
        <v>0</v>
      </c>
      <c r="FD44" s="3">
        <v>113832</v>
      </c>
      <c r="FN44" s="3">
        <v>6397550</v>
      </c>
      <c r="FO44" s="3">
        <v>675991</v>
      </c>
      <c r="FP44" s="3">
        <f t="shared" si="8"/>
        <v>287902</v>
      </c>
      <c r="FQ44" s="3">
        <v>113832</v>
      </c>
      <c r="FR44" s="3">
        <f t="shared" si="0"/>
        <v>388089</v>
      </c>
      <c r="FS44" s="3">
        <f t="shared" si="1"/>
        <v>789823</v>
      </c>
      <c r="FT44" s="3">
        <v>675991</v>
      </c>
      <c r="FU44" s="29">
        <f t="shared" si="2"/>
        <v>0.50863801130126618</v>
      </c>
      <c r="FV44" s="29">
        <f t="shared" si="3"/>
        <v>0.49136198869873376</v>
      </c>
      <c r="FY44" s="5">
        <v>455329</v>
      </c>
      <c r="FZ44" s="5">
        <v>455330</v>
      </c>
      <c r="GA44" s="5">
        <v>0</v>
      </c>
      <c r="GB44" s="5">
        <v>0</v>
      </c>
      <c r="GC44" s="5">
        <v>0</v>
      </c>
    </row>
    <row r="45" spans="1:185" x14ac:dyDescent="0.25">
      <c r="A45" t="s">
        <v>197</v>
      </c>
      <c r="B45" s="2">
        <v>285</v>
      </c>
      <c r="C45" t="s">
        <v>338</v>
      </c>
      <c r="D45">
        <v>8</v>
      </c>
      <c r="E45">
        <v>211</v>
      </c>
      <c r="F45">
        <v>143</v>
      </c>
      <c r="G45" s="3">
        <v>198942</v>
      </c>
      <c r="M45" s="3">
        <v>2000</v>
      </c>
      <c r="N45" s="3">
        <v>0</v>
      </c>
      <c r="O45" s="3">
        <v>79025</v>
      </c>
      <c r="P45" s="3">
        <v>120118</v>
      </c>
      <c r="Q45" s="3">
        <v>0</v>
      </c>
      <c r="R45" s="3">
        <v>51187</v>
      </c>
      <c r="S45" s="3">
        <v>0</v>
      </c>
      <c r="T45" s="3">
        <v>113832</v>
      </c>
      <c r="U45" s="3">
        <v>227665</v>
      </c>
      <c r="V45" s="3">
        <v>113832</v>
      </c>
      <c r="W45" s="3">
        <v>227665</v>
      </c>
      <c r="X45" s="3">
        <v>195832</v>
      </c>
      <c r="Z45" s="3">
        <v>0</v>
      </c>
      <c r="AF45" s="3">
        <v>113832</v>
      </c>
      <c r="AG45" s="3">
        <v>0</v>
      </c>
      <c r="AI45" s="3">
        <v>113832</v>
      </c>
      <c r="AK45" s="3">
        <v>0</v>
      </c>
      <c r="AQ45" s="3">
        <v>227665</v>
      </c>
      <c r="AX45" s="3">
        <v>341497</v>
      </c>
      <c r="AY45" s="3">
        <v>0</v>
      </c>
      <c r="BA45" s="3">
        <v>156666</v>
      </c>
      <c r="BB45" s="3">
        <v>0</v>
      </c>
      <c r="BK45" s="3">
        <v>0</v>
      </c>
      <c r="BM45" s="3">
        <v>7484</v>
      </c>
      <c r="BS45" s="3">
        <v>13600</v>
      </c>
      <c r="BT45" s="3">
        <v>23800</v>
      </c>
      <c r="BY45" s="5">
        <v>0</v>
      </c>
      <c r="CJ45" s="5">
        <v>121991</v>
      </c>
      <c r="CK45" s="5">
        <v>0</v>
      </c>
      <c r="CL45" s="5"/>
      <c r="CN45" s="5">
        <v>0</v>
      </c>
      <c r="CO45" s="5">
        <v>158560</v>
      </c>
      <c r="CQ45" s="5">
        <v>227664</v>
      </c>
      <c r="CR45" s="5"/>
      <c r="CS45" s="5">
        <v>0</v>
      </c>
      <c r="CT45" s="5">
        <v>44684</v>
      </c>
      <c r="CU45" s="5">
        <v>69148</v>
      </c>
      <c r="CW45" s="5">
        <v>739553</v>
      </c>
      <c r="CY45" s="5">
        <v>170748</v>
      </c>
      <c r="DB45" s="5">
        <v>341496</v>
      </c>
      <c r="DC45" s="5"/>
      <c r="DD45" s="5">
        <v>0</v>
      </c>
      <c r="DL45" s="5">
        <v>249059</v>
      </c>
      <c r="DM45" s="5">
        <v>71961</v>
      </c>
      <c r="EP45" s="3">
        <v>113832</v>
      </c>
      <c r="EQ45" s="3">
        <v>0</v>
      </c>
      <c r="ER45" s="3">
        <v>116262</v>
      </c>
      <c r="EX45" s="3">
        <v>5381</v>
      </c>
      <c r="EY45" s="3">
        <v>0</v>
      </c>
      <c r="FI45" s="3">
        <v>0</v>
      </c>
      <c r="FJ45" s="3">
        <v>36575</v>
      </c>
      <c r="FN45" s="3">
        <v>4288396</v>
      </c>
      <c r="FO45" s="3">
        <v>506992</v>
      </c>
      <c r="FP45" s="3">
        <f t="shared" si="5"/>
        <v>227708</v>
      </c>
      <c r="FQ45" s="3">
        <v>119213</v>
      </c>
      <c r="FR45" s="3">
        <f t="shared" si="0"/>
        <v>279284</v>
      </c>
      <c r="FS45" s="3">
        <f t="shared" si="1"/>
        <v>626205</v>
      </c>
      <c r="FT45" s="3">
        <v>506992</v>
      </c>
      <c r="FU45" s="29">
        <f t="shared" si="2"/>
        <v>0.55400547743949669</v>
      </c>
      <c r="FV45" s="29">
        <f t="shared" si="3"/>
        <v>0.44599452256050337</v>
      </c>
      <c r="FY45" s="5">
        <v>227665</v>
      </c>
      <c r="FZ45" s="5">
        <v>341497</v>
      </c>
      <c r="GA45" s="5">
        <v>0</v>
      </c>
      <c r="GB45" s="5">
        <v>0</v>
      </c>
      <c r="GC45" s="5">
        <v>0</v>
      </c>
    </row>
    <row r="46" spans="1:185" x14ac:dyDescent="0.25">
      <c r="A46" t="s">
        <v>198</v>
      </c>
      <c r="B46" s="2">
        <v>287</v>
      </c>
      <c r="C46" t="s">
        <v>338</v>
      </c>
      <c r="D46">
        <v>3</v>
      </c>
      <c r="E46">
        <v>622</v>
      </c>
      <c r="F46">
        <v>559</v>
      </c>
      <c r="G46" s="3">
        <v>198942</v>
      </c>
      <c r="H46" s="3">
        <v>113832</v>
      </c>
      <c r="I46" s="3">
        <v>0</v>
      </c>
      <c r="O46" s="3">
        <v>79025</v>
      </c>
      <c r="P46" s="3">
        <v>120118</v>
      </c>
      <c r="Q46" s="3">
        <v>0</v>
      </c>
      <c r="R46" s="3">
        <v>51187</v>
      </c>
      <c r="S46" s="3">
        <v>0</v>
      </c>
      <c r="T46" s="3">
        <v>113832</v>
      </c>
      <c r="W46" s="3">
        <v>341497</v>
      </c>
      <c r="X46" s="3">
        <v>117499</v>
      </c>
      <c r="Z46" s="3">
        <v>0</v>
      </c>
      <c r="AF46" s="3">
        <v>113832</v>
      </c>
      <c r="AG46" s="3">
        <v>0</v>
      </c>
      <c r="AI46" s="3">
        <v>227665</v>
      </c>
      <c r="AK46" s="3">
        <v>0</v>
      </c>
      <c r="AQ46" s="3">
        <v>227665</v>
      </c>
      <c r="AR46" s="3">
        <v>113832</v>
      </c>
      <c r="AW46" s="3">
        <v>113832</v>
      </c>
      <c r="AX46" s="3">
        <v>455330</v>
      </c>
      <c r="AY46" s="3">
        <v>0</v>
      </c>
      <c r="BA46" s="3">
        <v>234999</v>
      </c>
      <c r="BB46" s="3">
        <v>0</v>
      </c>
      <c r="BK46" s="3">
        <v>455330</v>
      </c>
      <c r="BL46" s="3">
        <v>0</v>
      </c>
      <c r="BM46" s="3">
        <v>0</v>
      </c>
      <c r="BY46" s="5">
        <v>0</v>
      </c>
      <c r="CJ46" s="5">
        <v>57774</v>
      </c>
      <c r="CK46" s="5">
        <v>0</v>
      </c>
      <c r="CL46" s="5"/>
      <c r="CN46" s="5">
        <v>158560</v>
      </c>
      <c r="CO46" s="5"/>
      <c r="CP46" s="5">
        <v>0</v>
      </c>
      <c r="CQ46" s="5">
        <v>0</v>
      </c>
      <c r="CR46" s="5"/>
      <c r="CS46" s="5">
        <v>0</v>
      </c>
      <c r="CT46" s="5">
        <v>227664</v>
      </c>
      <c r="CU46" s="5"/>
      <c r="CV46" s="5">
        <v>0</v>
      </c>
      <c r="CW46" s="5">
        <v>2902729</v>
      </c>
      <c r="CX46" s="5">
        <v>0</v>
      </c>
      <c r="CY46" s="5"/>
      <c r="CZ46" s="3">
        <v>139768</v>
      </c>
      <c r="DA46" s="3">
        <v>16898</v>
      </c>
      <c r="DB46" s="5">
        <v>455329</v>
      </c>
      <c r="DC46" s="5"/>
      <c r="DD46" s="5">
        <v>0</v>
      </c>
      <c r="DL46" s="5">
        <v>240831</v>
      </c>
      <c r="DM46" s="5">
        <v>79673</v>
      </c>
      <c r="EX46" s="3">
        <v>227665</v>
      </c>
      <c r="EY46" s="3">
        <v>0</v>
      </c>
      <c r="FA46" s="3">
        <v>56916</v>
      </c>
      <c r="FB46" s="3">
        <v>0</v>
      </c>
      <c r="FN46" s="3">
        <v>7545653</v>
      </c>
      <c r="FO46" s="3">
        <v>96571</v>
      </c>
      <c r="FP46" s="3">
        <f t="shared" si="5"/>
        <v>0</v>
      </c>
      <c r="FQ46" s="3">
        <v>284581</v>
      </c>
      <c r="FR46" s="3">
        <f t="shared" si="0"/>
        <v>96571</v>
      </c>
      <c r="FS46" s="3">
        <f t="shared" si="1"/>
        <v>381152</v>
      </c>
      <c r="FT46" s="3">
        <v>96571</v>
      </c>
      <c r="FU46" s="29">
        <f t="shared" si="2"/>
        <v>0.74663388884224668</v>
      </c>
      <c r="FV46" s="29">
        <f t="shared" si="3"/>
        <v>0.25336611115775332</v>
      </c>
      <c r="FY46" s="5">
        <v>455329</v>
      </c>
      <c r="FZ46" s="5">
        <v>455330</v>
      </c>
      <c r="GA46" s="5">
        <v>0</v>
      </c>
      <c r="GB46" s="5">
        <v>0</v>
      </c>
      <c r="GC46" s="5">
        <v>0</v>
      </c>
    </row>
    <row r="47" spans="1:185" x14ac:dyDescent="0.25">
      <c r="A47" t="s">
        <v>199</v>
      </c>
      <c r="B47" s="2">
        <v>288</v>
      </c>
      <c r="C47" t="s">
        <v>338</v>
      </c>
      <c r="D47">
        <v>7</v>
      </c>
      <c r="E47">
        <v>309</v>
      </c>
      <c r="F47">
        <v>225</v>
      </c>
      <c r="G47" s="3">
        <v>198942</v>
      </c>
      <c r="M47" s="3">
        <v>10527</v>
      </c>
      <c r="N47" s="3">
        <v>0</v>
      </c>
      <c r="O47" s="3">
        <v>79025</v>
      </c>
      <c r="P47" s="3">
        <v>120118</v>
      </c>
      <c r="Q47" s="3">
        <v>0</v>
      </c>
      <c r="T47" s="3">
        <v>113832</v>
      </c>
      <c r="V47" s="3">
        <v>682995</v>
      </c>
      <c r="X47" s="3">
        <v>195832</v>
      </c>
      <c r="Z47" s="3">
        <v>0</v>
      </c>
      <c r="AF47" s="3">
        <v>113832</v>
      </c>
      <c r="AG47" s="3">
        <v>0</v>
      </c>
      <c r="AI47" s="3">
        <v>113832</v>
      </c>
      <c r="AK47" s="3">
        <v>0</v>
      </c>
      <c r="AM47" s="3">
        <v>227665</v>
      </c>
      <c r="AP47" s="3">
        <v>113832</v>
      </c>
      <c r="AX47" s="3">
        <v>341497</v>
      </c>
      <c r="AY47" s="3">
        <v>0</v>
      </c>
      <c r="BA47" s="3">
        <v>195832</v>
      </c>
      <c r="BB47" s="3">
        <v>0</v>
      </c>
      <c r="BD47" s="3">
        <v>0</v>
      </c>
      <c r="BE47" s="3">
        <v>57558</v>
      </c>
      <c r="BK47" s="3">
        <v>227665</v>
      </c>
      <c r="BL47" s="3">
        <v>0</v>
      </c>
      <c r="BM47" s="3">
        <v>0</v>
      </c>
      <c r="BY47" s="5">
        <v>0</v>
      </c>
      <c r="CJ47" s="5">
        <v>123074</v>
      </c>
      <c r="CK47" s="5">
        <v>5733</v>
      </c>
      <c r="CL47" s="5"/>
      <c r="CN47" s="5">
        <v>0</v>
      </c>
      <c r="CO47" s="5"/>
      <c r="CP47" s="5">
        <v>0</v>
      </c>
      <c r="CQ47" s="5">
        <v>113832</v>
      </c>
      <c r="CR47" s="5"/>
      <c r="CS47" s="5">
        <v>0</v>
      </c>
      <c r="CT47" s="5">
        <v>113832</v>
      </c>
      <c r="CU47" s="5">
        <v>113832</v>
      </c>
      <c r="CW47" s="5">
        <v>1207462</v>
      </c>
      <c r="CY47" s="5">
        <v>106110</v>
      </c>
      <c r="DB47" s="5">
        <v>227664</v>
      </c>
      <c r="DC47" s="5"/>
      <c r="DD47" s="5">
        <v>113832</v>
      </c>
      <c r="DL47" s="5">
        <v>187706</v>
      </c>
      <c r="DM47" s="5">
        <v>0</v>
      </c>
      <c r="DZ47" s="3">
        <v>0</v>
      </c>
      <c r="EA47" s="3">
        <v>59075</v>
      </c>
      <c r="EB47" s="3">
        <v>0</v>
      </c>
      <c r="EC47" s="3">
        <v>71590</v>
      </c>
      <c r="ER47" s="3">
        <v>116262</v>
      </c>
      <c r="FI47" s="3">
        <v>73150</v>
      </c>
      <c r="FJ47" s="3">
        <v>73150</v>
      </c>
      <c r="FN47" s="3">
        <v>4898408</v>
      </c>
      <c r="FO47" s="3">
        <v>600880</v>
      </c>
      <c r="FP47" s="3">
        <f t="shared" si="5"/>
        <v>307788</v>
      </c>
      <c r="FQ47" s="3">
        <v>0</v>
      </c>
      <c r="FR47" s="3">
        <f t="shared" si="0"/>
        <v>293092</v>
      </c>
      <c r="FS47" s="3">
        <f t="shared" si="1"/>
        <v>600880</v>
      </c>
      <c r="FT47" s="3">
        <v>600880</v>
      </c>
      <c r="FU47" s="29">
        <f t="shared" si="2"/>
        <v>0.51222873119424839</v>
      </c>
      <c r="FV47" s="29">
        <f t="shared" si="3"/>
        <v>0.48777126880575156</v>
      </c>
      <c r="FY47" s="5">
        <v>341497</v>
      </c>
      <c r="FZ47" s="5">
        <v>341497</v>
      </c>
      <c r="GA47" s="5">
        <v>0</v>
      </c>
      <c r="GB47" s="5">
        <v>0</v>
      </c>
      <c r="GC47" s="5">
        <v>57558</v>
      </c>
    </row>
    <row r="48" spans="1:185" x14ac:dyDescent="0.25">
      <c r="A48" t="s">
        <v>200</v>
      </c>
      <c r="B48" s="2">
        <v>290</v>
      </c>
      <c r="C48" t="s">
        <v>338</v>
      </c>
      <c r="D48">
        <v>5</v>
      </c>
      <c r="E48">
        <v>264</v>
      </c>
      <c r="F48">
        <v>215</v>
      </c>
      <c r="G48" s="3">
        <v>198942</v>
      </c>
      <c r="M48" s="3">
        <v>13000</v>
      </c>
      <c r="N48" s="3">
        <v>0</v>
      </c>
      <c r="O48" s="3">
        <v>79025</v>
      </c>
      <c r="P48" s="3">
        <v>60059</v>
      </c>
      <c r="Q48" s="3">
        <v>0</v>
      </c>
      <c r="R48" s="3">
        <v>102375</v>
      </c>
      <c r="S48" s="3">
        <v>0</v>
      </c>
      <c r="T48" s="3">
        <v>113832</v>
      </c>
      <c r="U48" s="3">
        <v>227665</v>
      </c>
      <c r="V48" s="3">
        <v>113832</v>
      </c>
      <c r="W48" s="3">
        <v>113832</v>
      </c>
      <c r="X48" s="3">
        <v>156666</v>
      </c>
      <c r="Z48" s="3">
        <v>0</v>
      </c>
      <c r="AF48" s="3">
        <v>113832</v>
      </c>
      <c r="AG48" s="3">
        <v>0</v>
      </c>
      <c r="AI48" s="3">
        <v>113832</v>
      </c>
      <c r="AK48" s="3">
        <v>0</v>
      </c>
      <c r="AQ48" s="3">
        <v>227665</v>
      </c>
      <c r="AR48" s="3">
        <v>113832</v>
      </c>
      <c r="AW48" s="3">
        <v>113832</v>
      </c>
      <c r="AX48" s="3">
        <v>341497</v>
      </c>
      <c r="AY48" s="3">
        <v>0</v>
      </c>
      <c r="BA48" s="3">
        <v>232718</v>
      </c>
      <c r="BB48" s="3">
        <v>2281</v>
      </c>
      <c r="BD48" s="3">
        <v>1878</v>
      </c>
      <c r="BE48" s="3">
        <v>55680</v>
      </c>
      <c r="BK48" s="3">
        <v>227665</v>
      </c>
      <c r="BL48" s="3">
        <v>0</v>
      </c>
      <c r="BM48" s="3">
        <v>0</v>
      </c>
      <c r="BS48" s="3">
        <v>13600</v>
      </c>
      <c r="BT48" s="3">
        <v>23800</v>
      </c>
      <c r="BY48" s="5">
        <v>0</v>
      </c>
      <c r="CE48" s="3">
        <v>15325</v>
      </c>
      <c r="CJ48" s="5">
        <v>79290</v>
      </c>
      <c r="CK48" s="5">
        <v>16553</v>
      </c>
      <c r="CL48" s="5">
        <v>6510</v>
      </c>
      <c r="CN48" s="5">
        <v>0</v>
      </c>
      <c r="CO48" s="5"/>
      <c r="CP48" s="5">
        <v>0</v>
      </c>
      <c r="CQ48" s="5">
        <v>0</v>
      </c>
      <c r="CR48" s="5"/>
      <c r="CS48" s="5">
        <v>0</v>
      </c>
      <c r="CT48" s="5">
        <v>177478</v>
      </c>
      <c r="CU48" s="5"/>
      <c r="CV48" s="5">
        <v>50186</v>
      </c>
      <c r="CW48" s="5">
        <v>938535</v>
      </c>
      <c r="CX48" s="5">
        <v>0</v>
      </c>
      <c r="CY48" s="5"/>
      <c r="CZ48" s="3">
        <v>78332</v>
      </c>
      <c r="DA48" s="3">
        <v>0</v>
      </c>
      <c r="DB48" s="5">
        <v>341496</v>
      </c>
      <c r="DC48" s="5"/>
      <c r="DD48" s="5">
        <v>0</v>
      </c>
      <c r="DE48" s="3">
        <v>60211</v>
      </c>
      <c r="DF48" s="3">
        <v>10461</v>
      </c>
      <c r="DL48" s="5">
        <v>71961</v>
      </c>
      <c r="DM48" s="5">
        <v>116262</v>
      </c>
      <c r="DN48" s="3">
        <v>0</v>
      </c>
      <c r="DO48" s="3">
        <v>64808</v>
      </c>
      <c r="DP48" s="3">
        <v>38021</v>
      </c>
      <c r="DQ48" s="3">
        <v>1136</v>
      </c>
      <c r="DZ48" s="3">
        <v>59075</v>
      </c>
      <c r="EA48" s="3">
        <v>0</v>
      </c>
      <c r="EB48" s="3">
        <v>15719</v>
      </c>
      <c r="EC48" s="3">
        <v>55871</v>
      </c>
      <c r="EP48" s="3">
        <v>0</v>
      </c>
      <c r="EQ48" s="3">
        <v>113832</v>
      </c>
      <c r="FN48" s="3">
        <v>4578822</v>
      </c>
      <c r="FO48" s="3">
        <v>493580</v>
      </c>
      <c r="FP48" s="3">
        <f t="shared" si="5"/>
        <v>320622</v>
      </c>
      <c r="FQ48" s="3">
        <v>0</v>
      </c>
      <c r="FR48" s="3">
        <f t="shared" si="0"/>
        <v>172958</v>
      </c>
      <c r="FS48" s="3">
        <f t="shared" si="1"/>
        <v>493580</v>
      </c>
      <c r="FT48" s="3">
        <v>493580</v>
      </c>
      <c r="FU48" s="29">
        <f t="shared" si="2"/>
        <v>0.64958466712589646</v>
      </c>
      <c r="FV48" s="29">
        <f t="shared" si="3"/>
        <v>0.35041533287410348</v>
      </c>
      <c r="FY48" s="5">
        <v>455329</v>
      </c>
      <c r="FZ48" s="5">
        <v>341497</v>
      </c>
      <c r="GA48" s="5">
        <v>0</v>
      </c>
      <c r="GB48" s="5">
        <v>1878</v>
      </c>
      <c r="GC48" s="5">
        <v>55680</v>
      </c>
    </row>
    <row r="49" spans="1:185" x14ac:dyDescent="0.25">
      <c r="A49" t="s">
        <v>202</v>
      </c>
      <c r="B49" s="2">
        <v>294</v>
      </c>
      <c r="C49" t="s">
        <v>338</v>
      </c>
      <c r="D49">
        <v>8</v>
      </c>
      <c r="E49">
        <v>271</v>
      </c>
      <c r="F49">
        <v>210</v>
      </c>
      <c r="G49" s="3">
        <v>198942</v>
      </c>
      <c r="M49" s="3">
        <v>12000</v>
      </c>
      <c r="N49" s="3">
        <v>0</v>
      </c>
      <c r="O49" s="3">
        <v>79025</v>
      </c>
      <c r="P49" s="3">
        <v>120118</v>
      </c>
      <c r="Q49" s="3">
        <v>0</v>
      </c>
      <c r="R49" s="3">
        <v>51187</v>
      </c>
      <c r="S49" s="3">
        <v>0</v>
      </c>
      <c r="T49" s="3">
        <v>113832</v>
      </c>
      <c r="U49" s="3">
        <v>227665</v>
      </c>
      <c r="W49" s="3">
        <v>227665</v>
      </c>
      <c r="X49" s="3">
        <v>195832</v>
      </c>
      <c r="Z49" s="3">
        <v>0</v>
      </c>
      <c r="AF49" s="3">
        <v>113832</v>
      </c>
      <c r="AG49" s="3">
        <v>0</v>
      </c>
      <c r="AI49" s="3">
        <v>0</v>
      </c>
      <c r="AK49" s="3">
        <v>113832</v>
      </c>
      <c r="AM49" s="3">
        <v>227665</v>
      </c>
      <c r="AP49" s="3">
        <v>113832</v>
      </c>
      <c r="AX49" s="3">
        <v>569162</v>
      </c>
      <c r="AY49" s="3">
        <v>0</v>
      </c>
      <c r="BA49" s="3">
        <v>234999</v>
      </c>
      <c r="BB49" s="3">
        <v>0</v>
      </c>
      <c r="BD49" s="3">
        <v>0</v>
      </c>
      <c r="BE49" s="3">
        <v>57558</v>
      </c>
      <c r="BK49" s="3">
        <v>0</v>
      </c>
      <c r="BM49" s="3">
        <v>13829</v>
      </c>
      <c r="BS49" s="3">
        <v>27200</v>
      </c>
      <c r="BT49" s="3">
        <v>37400</v>
      </c>
      <c r="BY49" s="5">
        <v>0</v>
      </c>
      <c r="CE49" s="3">
        <v>15325</v>
      </c>
      <c r="CJ49" s="5">
        <v>124117</v>
      </c>
      <c r="CK49" s="5">
        <v>8747</v>
      </c>
      <c r="CL49" s="5"/>
      <c r="CN49" s="5">
        <v>158560</v>
      </c>
      <c r="CO49" s="5"/>
      <c r="CP49" s="5">
        <v>0</v>
      </c>
      <c r="CQ49" s="5">
        <v>0</v>
      </c>
      <c r="CR49" s="5"/>
      <c r="CS49" s="5">
        <v>113832</v>
      </c>
      <c r="CT49" s="5">
        <v>0</v>
      </c>
      <c r="CU49" s="5">
        <v>227664</v>
      </c>
      <c r="CW49" s="5">
        <v>1560826</v>
      </c>
      <c r="CX49" s="5">
        <v>0</v>
      </c>
      <c r="CY49" s="5"/>
      <c r="CZ49" s="3">
        <v>78333</v>
      </c>
      <c r="DA49" s="3">
        <v>0</v>
      </c>
      <c r="DB49" s="5">
        <v>569161</v>
      </c>
      <c r="DC49" s="5"/>
      <c r="DD49" s="5">
        <v>0</v>
      </c>
      <c r="DL49" s="5">
        <v>273469</v>
      </c>
      <c r="DM49" s="5">
        <v>0</v>
      </c>
      <c r="EB49" s="3">
        <v>71590</v>
      </c>
      <c r="EC49" s="3">
        <v>0</v>
      </c>
      <c r="EH49" s="3">
        <v>0</v>
      </c>
      <c r="EI49" s="3">
        <v>119483</v>
      </c>
      <c r="EX49" s="3">
        <v>5381</v>
      </c>
      <c r="EY49" s="3">
        <v>0</v>
      </c>
      <c r="FN49" s="3">
        <v>5420947</v>
      </c>
      <c r="FO49" s="3">
        <v>641116</v>
      </c>
      <c r="FP49" s="3">
        <f t="shared" ref="FP49:FP50" si="9">SUM(I49,L49,Y49,AJ49,BB49,BE49,BL49,BO49,BR49,BV49,CK49,CO49,CR49,CU49,CX49,DC49,DF49,DO49,DQ49,DS49,DU49,DW49,EA49,EC49,EE49,EG49,EK49,EM49,EQ49,EU49,EY49,FB49,FH49,FL49:FM49,,)</f>
        <v>293969</v>
      </c>
      <c r="FQ49" s="3">
        <v>5381</v>
      </c>
      <c r="FR49" s="3">
        <f t="shared" si="0"/>
        <v>347147</v>
      </c>
      <c r="FS49" s="3">
        <f t="shared" si="1"/>
        <v>646497</v>
      </c>
      <c r="FT49" s="3">
        <v>641116</v>
      </c>
      <c r="FU49" s="29">
        <f t="shared" si="2"/>
        <v>0.46303385785239531</v>
      </c>
      <c r="FV49" s="29">
        <f t="shared" si="3"/>
        <v>0.53696614214760474</v>
      </c>
      <c r="FY49" s="5">
        <v>341497</v>
      </c>
      <c r="FZ49" s="5">
        <v>569162</v>
      </c>
      <c r="GA49" s="5">
        <v>0</v>
      </c>
      <c r="GB49" s="5">
        <v>0</v>
      </c>
      <c r="GC49" s="5">
        <v>57558</v>
      </c>
    </row>
    <row r="50" spans="1:185" x14ac:dyDescent="0.25">
      <c r="A50" t="s">
        <v>203</v>
      </c>
      <c r="B50" s="2">
        <v>295</v>
      </c>
      <c r="C50" t="s">
        <v>338</v>
      </c>
      <c r="D50">
        <v>6</v>
      </c>
      <c r="E50">
        <v>308</v>
      </c>
      <c r="F50">
        <v>227</v>
      </c>
      <c r="G50" s="3">
        <v>198942</v>
      </c>
      <c r="M50" s="3">
        <v>9866</v>
      </c>
      <c r="N50" s="3">
        <v>0</v>
      </c>
      <c r="O50" s="3">
        <v>79025</v>
      </c>
      <c r="P50" s="3">
        <v>120118</v>
      </c>
      <c r="Q50" s="3">
        <v>0</v>
      </c>
      <c r="R50" s="3">
        <v>51187</v>
      </c>
      <c r="S50" s="3">
        <v>0</v>
      </c>
      <c r="T50" s="3">
        <v>113832</v>
      </c>
      <c r="U50" s="3">
        <v>341497</v>
      </c>
      <c r="W50" s="3">
        <v>227665</v>
      </c>
      <c r="X50" s="3">
        <v>195832</v>
      </c>
      <c r="Z50" s="3">
        <v>0</v>
      </c>
      <c r="AF50" s="3">
        <v>113832</v>
      </c>
      <c r="AG50" s="3">
        <v>0</v>
      </c>
      <c r="AI50" s="3">
        <v>227665</v>
      </c>
      <c r="AK50" s="3">
        <v>0</v>
      </c>
      <c r="AL50" s="3">
        <v>113832</v>
      </c>
      <c r="AO50" s="3">
        <v>341497</v>
      </c>
      <c r="AX50" s="3">
        <v>455330</v>
      </c>
      <c r="AY50" s="3">
        <v>0</v>
      </c>
      <c r="BA50" s="3">
        <v>156666</v>
      </c>
      <c r="BB50" s="3">
        <v>0</v>
      </c>
      <c r="BD50" s="3">
        <v>57558</v>
      </c>
      <c r="BE50" s="3">
        <v>0</v>
      </c>
      <c r="BF50" s="3">
        <v>57558</v>
      </c>
      <c r="BG50" s="3">
        <v>0</v>
      </c>
      <c r="BK50" s="3">
        <v>0</v>
      </c>
      <c r="BM50" s="3">
        <v>27657</v>
      </c>
      <c r="BS50" s="3">
        <v>30600</v>
      </c>
      <c r="BT50" s="3">
        <v>30600</v>
      </c>
      <c r="BY50" s="5">
        <v>0</v>
      </c>
      <c r="CE50" s="3">
        <v>15325</v>
      </c>
      <c r="CJ50" s="5">
        <v>92126</v>
      </c>
      <c r="CK50" s="5">
        <v>81772</v>
      </c>
      <c r="CL50" s="5">
        <v>7974</v>
      </c>
      <c r="CN50" s="5">
        <v>0</v>
      </c>
      <c r="CO50" s="5"/>
      <c r="CP50" s="5">
        <v>0</v>
      </c>
      <c r="CQ50" s="5">
        <v>227664</v>
      </c>
      <c r="CR50" s="5"/>
      <c r="CS50" s="5">
        <v>0</v>
      </c>
      <c r="CT50" s="5">
        <v>0</v>
      </c>
      <c r="CU50" s="5"/>
      <c r="CV50" s="5">
        <v>0</v>
      </c>
      <c r="CW50" s="5">
        <v>1400160</v>
      </c>
      <c r="CX50" s="5">
        <v>113832</v>
      </c>
      <c r="CY50" s="5"/>
      <c r="CZ50" s="3">
        <v>78333</v>
      </c>
      <c r="DA50" s="3">
        <v>0</v>
      </c>
      <c r="DB50" s="5">
        <v>227664</v>
      </c>
      <c r="DC50" s="5"/>
      <c r="DD50" s="5">
        <v>0</v>
      </c>
      <c r="DL50" s="5">
        <v>125590</v>
      </c>
      <c r="DM50" s="5">
        <v>0</v>
      </c>
      <c r="DV50" s="3">
        <v>0</v>
      </c>
      <c r="DW50" s="3">
        <v>158560</v>
      </c>
      <c r="FN50" s="3">
        <v>5117621</v>
      </c>
      <c r="FO50" s="3">
        <v>362138</v>
      </c>
      <c r="FP50" s="3">
        <f t="shared" si="9"/>
        <v>354164</v>
      </c>
      <c r="FQ50" s="3">
        <v>0</v>
      </c>
      <c r="FR50" s="3">
        <f t="shared" si="0"/>
        <v>7974</v>
      </c>
      <c r="FS50" s="3">
        <f t="shared" si="1"/>
        <v>362138</v>
      </c>
      <c r="FT50" s="3">
        <v>362138</v>
      </c>
      <c r="FU50" s="29">
        <f t="shared" si="2"/>
        <v>0.97798076976180348</v>
      </c>
      <c r="FV50" s="29">
        <f t="shared" si="3"/>
        <v>2.2019230238196488E-2</v>
      </c>
      <c r="FY50" s="5">
        <v>455329</v>
      </c>
      <c r="FZ50" s="5">
        <v>455330</v>
      </c>
      <c r="GA50" s="5">
        <v>0</v>
      </c>
      <c r="GB50" s="5">
        <v>115116</v>
      </c>
      <c r="GC50" s="5">
        <v>0</v>
      </c>
    </row>
    <row r="51" spans="1:185" x14ac:dyDescent="0.25">
      <c r="A51" t="s">
        <v>204</v>
      </c>
      <c r="B51" s="2">
        <v>301</v>
      </c>
      <c r="C51" t="s">
        <v>338</v>
      </c>
      <c r="D51">
        <v>6</v>
      </c>
      <c r="E51">
        <v>210</v>
      </c>
      <c r="F51">
        <v>72</v>
      </c>
      <c r="M51" s="3">
        <v>4226</v>
      </c>
      <c r="N51" s="3">
        <v>0</v>
      </c>
      <c r="O51" s="3">
        <v>79025</v>
      </c>
      <c r="P51" s="3">
        <v>60059</v>
      </c>
      <c r="Q51" s="3">
        <v>0</v>
      </c>
      <c r="R51" s="3">
        <v>51187</v>
      </c>
      <c r="S51" s="3">
        <v>0</v>
      </c>
      <c r="T51" s="3">
        <v>113832</v>
      </c>
      <c r="U51" s="3">
        <v>455330</v>
      </c>
      <c r="W51" s="3">
        <v>455330</v>
      </c>
      <c r="X51" s="3">
        <v>313331</v>
      </c>
      <c r="Z51" s="3">
        <v>0</v>
      </c>
      <c r="AF51" s="3">
        <v>68229</v>
      </c>
      <c r="AG51" s="3">
        <v>45603</v>
      </c>
      <c r="AX51" s="3">
        <v>113832</v>
      </c>
      <c r="AY51" s="3">
        <v>0</v>
      </c>
      <c r="BK51" s="3">
        <v>0</v>
      </c>
      <c r="BM51" s="3">
        <v>7484</v>
      </c>
      <c r="BY51" s="5">
        <v>0</v>
      </c>
      <c r="CJ51" s="5">
        <v>9541</v>
      </c>
      <c r="CK51" s="5">
        <v>0</v>
      </c>
      <c r="CL51" s="5"/>
      <c r="CN51" s="5">
        <v>158560</v>
      </c>
      <c r="CO51" s="5"/>
      <c r="CP51" s="5">
        <v>0</v>
      </c>
      <c r="CQ51" s="5">
        <v>113832</v>
      </c>
      <c r="CR51" s="5"/>
      <c r="CS51" s="5">
        <v>0</v>
      </c>
      <c r="CT51" s="5">
        <v>0</v>
      </c>
      <c r="CU51" s="5"/>
      <c r="CV51" s="5">
        <v>0</v>
      </c>
      <c r="CW51" s="5">
        <v>455330</v>
      </c>
      <c r="CX51" s="5">
        <v>0</v>
      </c>
      <c r="CY51" s="5"/>
      <c r="CZ51" s="3">
        <v>156666</v>
      </c>
      <c r="DA51" s="3">
        <v>0</v>
      </c>
      <c r="DB51" s="5">
        <v>341496</v>
      </c>
      <c r="DC51" s="5"/>
      <c r="DD51" s="5">
        <v>0</v>
      </c>
      <c r="DL51" s="5">
        <v>145900</v>
      </c>
      <c r="DM51" s="5">
        <v>0</v>
      </c>
      <c r="DP51" s="3">
        <v>39166</v>
      </c>
      <c r="DQ51" s="3">
        <v>0</v>
      </c>
      <c r="FN51" s="3">
        <v>3142356</v>
      </c>
      <c r="FO51" s="3">
        <v>45603</v>
      </c>
      <c r="FP51" s="3">
        <f t="shared" si="5"/>
        <v>0</v>
      </c>
      <c r="FQ51" s="3">
        <v>0</v>
      </c>
      <c r="FR51" s="3">
        <f t="shared" si="0"/>
        <v>45603</v>
      </c>
      <c r="FS51" s="3">
        <f t="shared" si="1"/>
        <v>45603</v>
      </c>
      <c r="FT51" s="3">
        <v>45603</v>
      </c>
      <c r="FU51" s="29">
        <f t="shared" si="2"/>
        <v>0</v>
      </c>
      <c r="FV51" s="29">
        <f t="shared" si="3"/>
        <v>1</v>
      </c>
      <c r="FY51" s="5">
        <v>0</v>
      </c>
      <c r="FZ51" s="5">
        <v>113832</v>
      </c>
      <c r="GA51" s="5">
        <v>0</v>
      </c>
      <c r="GB51" s="5">
        <v>0</v>
      </c>
      <c r="GC51" s="5">
        <v>0</v>
      </c>
    </row>
    <row r="52" spans="1:185" x14ac:dyDescent="0.25">
      <c r="A52" t="s">
        <v>206</v>
      </c>
      <c r="B52" s="2">
        <v>299</v>
      </c>
      <c r="C52" t="s">
        <v>338</v>
      </c>
      <c r="D52">
        <v>7</v>
      </c>
      <c r="E52">
        <v>221</v>
      </c>
      <c r="F52">
        <v>157</v>
      </c>
      <c r="G52" s="3">
        <v>198942</v>
      </c>
      <c r="M52" s="3">
        <v>11000</v>
      </c>
      <c r="N52" s="3">
        <v>0</v>
      </c>
      <c r="O52" s="3">
        <v>79025</v>
      </c>
      <c r="P52" s="3">
        <v>60059</v>
      </c>
      <c r="Q52" s="3">
        <v>0</v>
      </c>
      <c r="R52" s="3">
        <v>51187</v>
      </c>
      <c r="S52" s="3">
        <v>0</v>
      </c>
      <c r="T52" s="3">
        <v>113832</v>
      </c>
      <c r="V52" s="3">
        <v>455330</v>
      </c>
      <c r="X52" s="3">
        <v>156666</v>
      </c>
      <c r="Z52" s="3">
        <v>0</v>
      </c>
      <c r="AF52" s="3">
        <v>113832</v>
      </c>
      <c r="AG52" s="3">
        <v>0</v>
      </c>
      <c r="AI52" s="3">
        <v>113832</v>
      </c>
      <c r="AK52" s="3">
        <v>0</v>
      </c>
      <c r="AM52" s="3">
        <v>227665</v>
      </c>
      <c r="AP52" s="3">
        <v>113832</v>
      </c>
      <c r="AX52" s="3">
        <v>341497</v>
      </c>
      <c r="AY52" s="3">
        <v>0</v>
      </c>
      <c r="BA52" s="3">
        <v>234999</v>
      </c>
      <c r="BB52" s="3">
        <v>0</v>
      </c>
      <c r="BD52" s="3">
        <v>57558</v>
      </c>
      <c r="BE52" s="3">
        <v>0</v>
      </c>
      <c r="BK52" s="3">
        <v>113832</v>
      </c>
      <c r="BL52" s="3">
        <v>0</v>
      </c>
      <c r="BM52" s="3">
        <v>0</v>
      </c>
      <c r="BS52" s="3">
        <v>13600</v>
      </c>
      <c r="BT52" s="3">
        <v>13600</v>
      </c>
      <c r="BY52" s="5">
        <v>0</v>
      </c>
      <c r="CJ52" s="5">
        <v>79097</v>
      </c>
      <c r="CK52" s="5">
        <v>19473</v>
      </c>
      <c r="CL52" s="5"/>
      <c r="CN52" s="5">
        <v>158560</v>
      </c>
      <c r="CO52" s="5"/>
      <c r="CP52" s="5">
        <v>0</v>
      </c>
      <c r="CQ52" s="5">
        <v>0</v>
      </c>
      <c r="CR52" s="5"/>
      <c r="CS52" s="5">
        <v>113832</v>
      </c>
      <c r="CT52" s="5">
        <v>0</v>
      </c>
      <c r="CU52" s="5">
        <v>227665</v>
      </c>
      <c r="CW52" s="5">
        <v>1132556</v>
      </c>
      <c r="CX52" s="5">
        <v>0</v>
      </c>
      <c r="CY52" s="5"/>
      <c r="DB52" s="5">
        <v>284580</v>
      </c>
      <c r="DC52" s="5">
        <v>56915</v>
      </c>
      <c r="DD52" s="5">
        <v>56917</v>
      </c>
      <c r="DL52" s="5">
        <v>187706</v>
      </c>
      <c r="DM52" s="5">
        <v>0</v>
      </c>
      <c r="DP52" s="3">
        <v>117498</v>
      </c>
      <c r="DQ52" s="3">
        <v>0</v>
      </c>
      <c r="EH52" s="3">
        <v>59742</v>
      </c>
      <c r="EI52" s="3">
        <v>0</v>
      </c>
      <c r="FN52" s="3">
        <v>4490027</v>
      </c>
      <c r="FO52" s="3">
        <v>474802</v>
      </c>
      <c r="FP52" s="3">
        <f t="shared" si="5"/>
        <v>304053</v>
      </c>
      <c r="FQ52" s="3">
        <v>158560</v>
      </c>
      <c r="FR52" s="3">
        <f t="shared" si="0"/>
        <v>170749</v>
      </c>
      <c r="FS52" s="3">
        <f t="shared" si="1"/>
        <v>633362</v>
      </c>
      <c r="FT52" s="3">
        <v>474802</v>
      </c>
      <c r="FU52" s="29">
        <f t="shared" si="2"/>
        <v>0.73040851835127463</v>
      </c>
      <c r="FV52" s="29">
        <f t="shared" si="3"/>
        <v>0.26959148164872537</v>
      </c>
      <c r="FY52" s="5">
        <v>341497</v>
      </c>
      <c r="FZ52" s="5">
        <v>341497</v>
      </c>
      <c r="GA52" s="5">
        <v>0</v>
      </c>
      <c r="GB52" s="5">
        <v>57558</v>
      </c>
      <c r="GC52" s="5">
        <v>0</v>
      </c>
    </row>
    <row r="53" spans="1:185" x14ac:dyDescent="0.25">
      <c r="A53" t="s">
        <v>207</v>
      </c>
      <c r="B53" s="2">
        <v>300</v>
      </c>
      <c r="C53" t="s">
        <v>338</v>
      </c>
      <c r="D53">
        <v>4</v>
      </c>
      <c r="E53">
        <v>501</v>
      </c>
      <c r="F53">
        <v>421</v>
      </c>
      <c r="G53" s="3">
        <v>198942</v>
      </c>
      <c r="M53" s="3">
        <v>15000</v>
      </c>
      <c r="N53" s="3">
        <v>0</v>
      </c>
      <c r="O53" s="3">
        <v>79025</v>
      </c>
      <c r="P53" s="3">
        <v>120118</v>
      </c>
      <c r="Q53" s="3">
        <v>0</v>
      </c>
      <c r="R53" s="3">
        <v>102375</v>
      </c>
      <c r="S53" s="3">
        <v>0</v>
      </c>
      <c r="T53" s="3">
        <v>113832</v>
      </c>
      <c r="V53" s="3">
        <v>569162</v>
      </c>
      <c r="X53" s="3">
        <v>195832</v>
      </c>
      <c r="Z53" s="3">
        <v>0</v>
      </c>
      <c r="AF53" s="3">
        <v>113832</v>
      </c>
      <c r="AG53" s="3">
        <v>0</v>
      </c>
      <c r="AI53" s="3">
        <v>227665</v>
      </c>
      <c r="AK53" s="3">
        <v>0</v>
      </c>
      <c r="AX53" s="3">
        <v>626078</v>
      </c>
      <c r="AY53" s="3">
        <v>0</v>
      </c>
      <c r="BK53" s="3">
        <v>1707486.7500000002</v>
      </c>
      <c r="BL53" s="3">
        <v>0</v>
      </c>
      <c r="BM53" s="3">
        <v>0</v>
      </c>
      <c r="BN53" s="3">
        <v>39166</v>
      </c>
      <c r="BO53" s="3">
        <v>0</v>
      </c>
      <c r="BP53" s="3">
        <v>341497</v>
      </c>
      <c r="BS53" s="3">
        <v>37400</v>
      </c>
      <c r="BT53" s="3">
        <v>47600</v>
      </c>
      <c r="BY53" s="5">
        <v>0</v>
      </c>
      <c r="CJ53" s="5">
        <v>273524</v>
      </c>
      <c r="CK53" s="5">
        <v>1534</v>
      </c>
      <c r="CL53" s="5"/>
      <c r="CN53" s="5">
        <v>317120</v>
      </c>
      <c r="CO53" s="5"/>
      <c r="CP53" s="5">
        <v>0</v>
      </c>
      <c r="CQ53" s="5">
        <v>113832</v>
      </c>
      <c r="CR53" s="5"/>
      <c r="CS53" s="5">
        <v>0</v>
      </c>
      <c r="CT53" s="5">
        <v>0</v>
      </c>
      <c r="CU53" s="5"/>
      <c r="CV53" s="5">
        <v>0</v>
      </c>
      <c r="CW53" s="5">
        <v>1815658</v>
      </c>
      <c r="CY53" s="5">
        <v>455330</v>
      </c>
      <c r="CZ53" s="3">
        <v>156666</v>
      </c>
      <c r="DA53" s="3">
        <v>0</v>
      </c>
      <c r="DB53" s="5">
        <v>455329</v>
      </c>
      <c r="DC53" s="5"/>
      <c r="DD53" s="5">
        <v>0</v>
      </c>
      <c r="DE53" s="3">
        <v>70672</v>
      </c>
      <c r="DF53" s="3">
        <v>0</v>
      </c>
      <c r="DL53" s="5">
        <v>260184</v>
      </c>
      <c r="DM53" s="5">
        <v>0</v>
      </c>
      <c r="EB53" s="3">
        <v>0</v>
      </c>
      <c r="EC53" s="3">
        <v>71590</v>
      </c>
      <c r="ED53" s="3">
        <v>59075</v>
      </c>
      <c r="EE53" s="3">
        <v>0</v>
      </c>
      <c r="EH53" s="3">
        <v>119483</v>
      </c>
      <c r="EI53" s="3">
        <v>0</v>
      </c>
      <c r="EL53" s="3">
        <v>120467</v>
      </c>
      <c r="EM53" s="3">
        <v>0</v>
      </c>
      <c r="FN53" s="3">
        <v>8297020.75</v>
      </c>
      <c r="FO53" s="3">
        <v>528454</v>
      </c>
      <c r="FP53" s="3">
        <f t="shared" si="5"/>
        <v>73124</v>
      </c>
      <c r="FQ53" s="3">
        <v>158560</v>
      </c>
      <c r="FR53" s="3">
        <f t="shared" si="0"/>
        <v>455330</v>
      </c>
      <c r="FS53" s="3">
        <f t="shared" si="1"/>
        <v>687014</v>
      </c>
      <c r="FT53" s="3">
        <v>528454</v>
      </c>
      <c r="FU53" s="29">
        <f t="shared" si="2"/>
        <v>0.33723330237811749</v>
      </c>
      <c r="FV53" s="29">
        <f t="shared" si="3"/>
        <v>0.66276669762188256</v>
      </c>
      <c r="FY53" s="5">
        <v>0</v>
      </c>
      <c r="FZ53" s="5">
        <v>626078</v>
      </c>
      <c r="GA53" s="5">
        <v>0</v>
      </c>
      <c r="GB53" s="5">
        <v>0</v>
      </c>
      <c r="GC53" s="5">
        <v>0</v>
      </c>
    </row>
    <row r="54" spans="1:185" x14ac:dyDescent="0.25">
      <c r="A54" t="s">
        <v>208</v>
      </c>
      <c r="B54" s="2">
        <v>316</v>
      </c>
      <c r="C54" t="s">
        <v>338</v>
      </c>
      <c r="D54">
        <v>7</v>
      </c>
      <c r="E54">
        <v>304</v>
      </c>
      <c r="F54">
        <v>220</v>
      </c>
      <c r="G54" s="3">
        <v>198942</v>
      </c>
      <c r="H54" s="3">
        <v>113832</v>
      </c>
      <c r="I54" s="3">
        <v>0</v>
      </c>
      <c r="M54" s="3">
        <v>5000</v>
      </c>
      <c r="N54" s="3">
        <v>0</v>
      </c>
      <c r="O54" s="3">
        <v>79025</v>
      </c>
      <c r="P54" s="3">
        <v>60059</v>
      </c>
      <c r="Q54" s="3">
        <v>0</v>
      </c>
      <c r="R54" s="3">
        <v>102375</v>
      </c>
      <c r="S54" s="3">
        <v>0</v>
      </c>
      <c r="T54" s="3">
        <v>113832</v>
      </c>
      <c r="U54" s="3">
        <v>227665</v>
      </c>
      <c r="W54" s="3">
        <v>341497</v>
      </c>
      <c r="X54" s="3">
        <v>195832</v>
      </c>
      <c r="Z54" s="3">
        <v>0</v>
      </c>
      <c r="AF54" s="3">
        <v>113832</v>
      </c>
      <c r="AG54" s="3">
        <v>0</v>
      </c>
      <c r="AI54" s="3">
        <v>113832</v>
      </c>
      <c r="AK54" s="3">
        <v>0</v>
      </c>
      <c r="AL54" s="3">
        <v>113832</v>
      </c>
      <c r="AQ54" s="3">
        <v>113832</v>
      </c>
      <c r="AX54" s="3">
        <v>455330</v>
      </c>
      <c r="AY54" s="3">
        <v>0</v>
      </c>
      <c r="BF54" s="3">
        <v>57558</v>
      </c>
      <c r="BG54" s="3">
        <v>0</v>
      </c>
      <c r="BK54" s="3">
        <v>0</v>
      </c>
      <c r="BM54" s="3">
        <v>13829</v>
      </c>
      <c r="BP54" s="3">
        <v>0</v>
      </c>
      <c r="BS54" s="3">
        <v>13600</v>
      </c>
      <c r="BT54" s="3">
        <v>13600</v>
      </c>
      <c r="BY54" s="5">
        <v>0</v>
      </c>
      <c r="CE54" s="3">
        <v>15325</v>
      </c>
      <c r="CJ54" s="5">
        <v>49460</v>
      </c>
      <c r="CK54" s="5">
        <v>0</v>
      </c>
      <c r="CL54" s="5"/>
      <c r="CN54" s="5">
        <v>158560</v>
      </c>
      <c r="CO54" s="5"/>
      <c r="CP54" s="5">
        <v>0</v>
      </c>
      <c r="CQ54" s="5">
        <v>0</v>
      </c>
      <c r="CR54" s="5"/>
      <c r="CS54" s="5">
        <v>113832</v>
      </c>
      <c r="CT54" s="5">
        <v>0</v>
      </c>
      <c r="CU54" s="5"/>
      <c r="CV54" s="5">
        <v>0</v>
      </c>
      <c r="CW54" s="5">
        <v>1169228</v>
      </c>
      <c r="CY54" s="5">
        <v>59951</v>
      </c>
      <c r="CZ54" s="3">
        <v>39166</v>
      </c>
      <c r="DA54" s="3">
        <v>0</v>
      </c>
      <c r="DB54" s="5">
        <v>284580</v>
      </c>
      <c r="DC54" s="5">
        <v>56915</v>
      </c>
      <c r="DD54" s="5">
        <v>56917</v>
      </c>
      <c r="DE54" s="3">
        <v>0</v>
      </c>
      <c r="DF54" s="3">
        <v>70672</v>
      </c>
      <c r="DL54" s="5">
        <v>235791</v>
      </c>
      <c r="DM54" s="5">
        <v>0</v>
      </c>
      <c r="DR54" s="3">
        <v>45584</v>
      </c>
      <c r="DS54" s="3">
        <v>0</v>
      </c>
      <c r="EB54" s="3">
        <v>71590</v>
      </c>
      <c r="EC54" s="3">
        <v>0</v>
      </c>
      <c r="FA54" s="3">
        <v>0</v>
      </c>
      <c r="FB54" s="3">
        <v>113832</v>
      </c>
      <c r="FI54" s="3">
        <v>146300</v>
      </c>
      <c r="FJ54" s="3">
        <v>0</v>
      </c>
      <c r="FN54" s="3">
        <v>4662888</v>
      </c>
      <c r="FO54" s="3">
        <v>472119</v>
      </c>
      <c r="FP54" s="3">
        <f t="shared" si="5"/>
        <v>241419</v>
      </c>
      <c r="FQ54" s="3">
        <v>0</v>
      </c>
      <c r="FR54" s="3">
        <f t="shared" si="0"/>
        <v>230700</v>
      </c>
      <c r="FS54" s="3">
        <f t="shared" si="1"/>
        <v>472119</v>
      </c>
      <c r="FT54" s="3">
        <v>472119</v>
      </c>
      <c r="FU54" s="29">
        <f t="shared" si="2"/>
        <v>0.51135201082777859</v>
      </c>
      <c r="FV54" s="29">
        <f t="shared" si="3"/>
        <v>0.48864798917222141</v>
      </c>
      <c r="FY54" s="5">
        <v>227664</v>
      </c>
      <c r="FZ54" s="5">
        <v>455330</v>
      </c>
      <c r="GA54" s="5">
        <v>0</v>
      </c>
      <c r="GB54" s="5">
        <v>57558</v>
      </c>
      <c r="GC54" s="5">
        <v>0</v>
      </c>
    </row>
    <row r="55" spans="1:185" x14ac:dyDescent="0.25">
      <c r="A55" t="s">
        <v>209</v>
      </c>
      <c r="B55" s="2">
        <v>302</v>
      </c>
      <c r="C55" t="s">
        <v>338</v>
      </c>
      <c r="D55">
        <v>4</v>
      </c>
      <c r="E55">
        <v>394</v>
      </c>
      <c r="F55">
        <v>304</v>
      </c>
      <c r="G55" s="3">
        <v>198942</v>
      </c>
      <c r="M55" s="3">
        <v>12138</v>
      </c>
      <c r="N55" s="3">
        <v>0</v>
      </c>
      <c r="O55" s="3">
        <v>79025</v>
      </c>
      <c r="P55" s="3">
        <v>120118</v>
      </c>
      <c r="Q55" s="3">
        <v>0</v>
      </c>
      <c r="R55" s="3">
        <v>51187</v>
      </c>
      <c r="S55" s="3">
        <v>0</v>
      </c>
      <c r="T55" s="3">
        <v>113832</v>
      </c>
      <c r="U55" s="3">
        <v>341497</v>
      </c>
      <c r="W55" s="3">
        <v>341497</v>
      </c>
      <c r="X55" s="3">
        <v>234999</v>
      </c>
      <c r="Z55" s="3">
        <v>0</v>
      </c>
      <c r="AF55" s="3">
        <v>113832</v>
      </c>
      <c r="AG55" s="3">
        <v>0</v>
      </c>
      <c r="AI55" s="3">
        <v>227665</v>
      </c>
      <c r="AK55" s="3">
        <v>0</v>
      </c>
      <c r="AM55" s="3">
        <v>227665</v>
      </c>
      <c r="AP55" s="3">
        <v>113832</v>
      </c>
      <c r="AX55" s="3">
        <v>455330</v>
      </c>
      <c r="AY55" s="3">
        <v>0</v>
      </c>
      <c r="BA55" s="3">
        <v>117499</v>
      </c>
      <c r="BB55" s="3">
        <v>0</v>
      </c>
      <c r="BK55" s="3">
        <v>1331734.4000000001</v>
      </c>
      <c r="BL55" s="3">
        <v>34255</v>
      </c>
      <c r="BM55" s="3">
        <v>0</v>
      </c>
      <c r="BP55" s="3">
        <v>227665</v>
      </c>
      <c r="BS55" s="3">
        <v>17000</v>
      </c>
      <c r="BT55" s="3">
        <v>17000</v>
      </c>
      <c r="BY55" s="5">
        <v>0</v>
      </c>
      <c r="CE55" s="3">
        <v>15325</v>
      </c>
      <c r="CJ55" s="5">
        <v>221739</v>
      </c>
      <c r="CK55" s="5">
        <v>95436</v>
      </c>
      <c r="CL55" s="5"/>
      <c r="CN55" s="5">
        <v>0</v>
      </c>
      <c r="CO55" s="5"/>
      <c r="CP55" s="5">
        <v>158560</v>
      </c>
      <c r="CQ55" s="5">
        <v>113832</v>
      </c>
      <c r="CR55" s="5"/>
      <c r="CS55" s="5">
        <v>0</v>
      </c>
      <c r="CT55" s="5">
        <v>0</v>
      </c>
      <c r="CU55" s="5"/>
      <c r="CV55" s="5">
        <v>0</v>
      </c>
      <c r="CW55" s="5">
        <v>2003491</v>
      </c>
      <c r="CX55" s="5">
        <v>0</v>
      </c>
      <c r="CY55" s="5"/>
      <c r="DB55" s="5">
        <v>341496</v>
      </c>
      <c r="DC55" s="5"/>
      <c r="DD55" s="5">
        <v>0</v>
      </c>
      <c r="DL55" s="5">
        <v>256733</v>
      </c>
      <c r="DM55" s="5">
        <v>0</v>
      </c>
      <c r="DT55" s="3">
        <v>104907</v>
      </c>
      <c r="DU55" s="3">
        <v>0</v>
      </c>
      <c r="DV55" s="3">
        <v>0</v>
      </c>
      <c r="DW55" s="3">
        <v>158560</v>
      </c>
      <c r="EH55" s="3">
        <v>119483</v>
      </c>
      <c r="EI55" s="3">
        <v>0</v>
      </c>
      <c r="FC55" s="3">
        <v>0</v>
      </c>
      <c r="FD55" s="3">
        <v>113832</v>
      </c>
      <c r="FI55" s="3">
        <v>182875</v>
      </c>
      <c r="FJ55" s="3">
        <v>0</v>
      </c>
      <c r="FN55" s="3">
        <v>7702338.4000000004</v>
      </c>
      <c r="FO55" s="3">
        <v>560643</v>
      </c>
      <c r="FP55" s="3">
        <f t="shared" si="5"/>
        <v>288251</v>
      </c>
      <c r="FQ55" s="3">
        <v>0</v>
      </c>
      <c r="FR55" s="3">
        <f t="shared" si="0"/>
        <v>272392</v>
      </c>
      <c r="FS55" s="3">
        <f t="shared" si="1"/>
        <v>560643</v>
      </c>
      <c r="FT55" s="3">
        <v>560643</v>
      </c>
      <c r="FU55" s="29">
        <f t="shared" si="2"/>
        <v>0.51414358156616602</v>
      </c>
      <c r="FV55" s="29">
        <f t="shared" si="3"/>
        <v>0.48585641843383398</v>
      </c>
      <c r="FY55" s="5">
        <v>341497</v>
      </c>
      <c r="FZ55" s="5">
        <v>455330</v>
      </c>
      <c r="GA55" s="5">
        <v>0</v>
      </c>
      <c r="GB55" s="5">
        <v>0</v>
      </c>
      <c r="GC55" s="5">
        <v>0</v>
      </c>
    </row>
    <row r="56" spans="1:185" x14ac:dyDescent="0.25">
      <c r="A56" t="s">
        <v>216</v>
      </c>
      <c r="B56" s="2">
        <v>305</v>
      </c>
      <c r="C56" t="s">
        <v>338</v>
      </c>
      <c r="D56">
        <v>2</v>
      </c>
      <c r="E56">
        <v>171</v>
      </c>
      <c r="F56">
        <v>152</v>
      </c>
      <c r="G56" s="3">
        <v>198942</v>
      </c>
      <c r="M56" s="3">
        <v>683</v>
      </c>
      <c r="N56" s="3">
        <v>0</v>
      </c>
      <c r="O56" s="3">
        <v>79025</v>
      </c>
      <c r="P56" s="3">
        <v>60059</v>
      </c>
      <c r="Q56" s="3">
        <v>0</v>
      </c>
      <c r="R56" s="3">
        <v>51187</v>
      </c>
      <c r="S56" s="3">
        <v>0</v>
      </c>
      <c r="T56" s="3">
        <v>113832</v>
      </c>
      <c r="W56" s="3">
        <v>113832</v>
      </c>
      <c r="X56" s="3">
        <v>39166</v>
      </c>
      <c r="Z56" s="3">
        <v>0</v>
      </c>
      <c r="AF56" s="3">
        <v>113832</v>
      </c>
      <c r="AG56" s="3">
        <v>0</v>
      </c>
      <c r="AI56" s="3">
        <v>113832</v>
      </c>
      <c r="AK56" s="3">
        <v>0</v>
      </c>
      <c r="AX56" s="3">
        <v>227665</v>
      </c>
      <c r="AY56" s="3">
        <v>0</v>
      </c>
      <c r="BK56" s="3">
        <v>227665</v>
      </c>
      <c r="BL56" s="3">
        <v>0</v>
      </c>
      <c r="BM56" s="3">
        <v>0</v>
      </c>
      <c r="BP56" s="3">
        <v>0</v>
      </c>
      <c r="BY56" s="5">
        <v>0</v>
      </c>
      <c r="CE56" s="3">
        <v>15325</v>
      </c>
      <c r="CJ56" s="5">
        <v>17640</v>
      </c>
      <c r="CK56" s="5">
        <v>0</v>
      </c>
      <c r="CL56" s="5"/>
      <c r="CN56" s="5">
        <v>0</v>
      </c>
      <c r="CO56" s="5"/>
      <c r="CP56" s="5">
        <v>0</v>
      </c>
      <c r="CQ56" s="5">
        <v>0</v>
      </c>
      <c r="CR56" s="5"/>
      <c r="CS56" s="5">
        <v>0</v>
      </c>
      <c r="CT56" s="5">
        <v>227664</v>
      </c>
      <c r="CU56" s="5"/>
      <c r="CV56" s="5">
        <v>0</v>
      </c>
      <c r="CW56" s="5">
        <v>1024490</v>
      </c>
      <c r="CX56" s="5">
        <v>0</v>
      </c>
      <c r="CY56" s="5"/>
      <c r="CZ56" s="3">
        <v>62961</v>
      </c>
      <c r="DA56" s="3">
        <v>15372</v>
      </c>
      <c r="DB56" s="5">
        <v>341496</v>
      </c>
      <c r="DC56" s="5"/>
      <c r="DD56" s="5">
        <v>0</v>
      </c>
      <c r="DL56" s="5">
        <v>142991</v>
      </c>
      <c r="DM56" s="5">
        <v>85</v>
      </c>
      <c r="EV56" s="3">
        <v>0</v>
      </c>
      <c r="EW56" s="3">
        <v>638</v>
      </c>
      <c r="FI56" s="3">
        <v>73150</v>
      </c>
      <c r="FJ56" s="3">
        <v>0</v>
      </c>
      <c r="FN56" s="3">
        <v>3245437</v>
      </c>
      <c r="FO56" s="3">
        <v>16095</v>
      </c>
      <c r="FP56" s="3">
        <f t="shared" ref="FP56:FP57" si="10">SUM(I56,L56,Y56,AJ56,BB56,BE56,BL56,BO56,BR56,BV56,CK56,CO56,CR56,CU56,CX56,DC56,DF56,DO56,DQ56,DS56,DU56,DW56,EA56,EC56,EE56,EG56,EK56,EM56,EQ56,EU56,EY56,FB56,FH56,FL56:FM56,,)</f>
        <v>0</v>
      </c>
      <c r="FQ56" s="3">
        <v>0</v>
      </c>
      <c r="FR56" s="3">
        <f t="shared" si="0"/>
        <v>16095</v>
      </c>
      <c r="FS56" s="3">
        <f t="shared" si="1"/>
        <v>16095</v>
      </c>
      <c r="FT56" s="3">
        <v>16095</v>
      </c>
      <c r="FU56" s="29">
        <f t="shared" si="2"/>
        <v>0</v>
      </c>
      <c r="FV56" s="29">
        <f t="shared" si="3"/>
        <v>1</v>
      </c>
      <c r="FY56" s="5">
        <v>0</v>
      </c>
      <c r="FZ56" s="5">
        <v>227665</v>
      </c>
      <c r="GA56" s="5">
        <v>0</v>
      </c>
      <c r="GB56" s="5">
        <v>0</v>
      </c>
      <c r="GC56" s="5">
        <v>0</v>
      </c>
    </row>
    <row r="57" spans="1:185" x14ac:dyDescent="0.25">
      <c r="A57" t="s">
        <v>217</v>
      </c>
      <c r="B57" s="2">
        <v>307</v>
      </c>
      <c r="C57" t="s">
        <v>338</v>
      </c>
      <c r="D57">
        <v>8</v>
      </c>
      <c r="E57">
        <v>265</v>
      </c>
      <c r="F57">
        <v>207</v>
      </c>
      <c r="G57" s="3">
        <v>198942</v>
      </c>
      <c r="M57" s="3">
        <v>7008</v>
      </c>
      <c r="N57" s="3">
        <v>3000</v>
      </c>
      <c r="O57" s="3">
        <v>79025</v>
      </c>
      <c r="P57" s="3">
        <v>60059</v>
      </c>
      <c r="Q57" s="3">
        <v>0</v>
      </c>
      <c r="R57" s="3">
        <v>51187</v>
      </c>
      <c r="S57" s="3">
        <v>0</v>
      </c>
      <c r="T57" s="3">
        <v>113832</v>
      </c>
      <c r="U57" s="3">
        <v>227665</v>
      </c>
      <c r="W57" s="3">
        <v>227665</v>
      </c>
      <c r="X57" s="3">
        <v>156666</v>
      </c>
      <c r="Z57" s="3">
        <v>0</v>
      </c>
      <c r="AF57" s="3">
        <v>113832</v>
      </c>
      <c r="AG57" s="3">
        <v>0</v>
      </c>
      <c r="AI57" s="3">
        <v>113832</v>
      </c>
      <c r="AK57" s="3">
        <v>0</v>
      </c>
      <c r="AQ57" s="3">
        <v>227665</v>
      </c>
      <c r="AR57" s="3">
        <v>113832</v>
      </c>
      <c r="AW57" s="3">
        <v>113832</v>
      </c>
      <c r="AX57" s="3">
        <v>341497</v>
      </c>
      <c r="AY57" s="3">
        <v>0</v>
      </c>
      <c r="BA57" s="3">
        <v>234999</v>
      </c>
      <c r="BB57" s="3">
        <v>0</v>
      </c>
      <c r="BD57" s="3">
        <v>0</v>
      </c>
      <c r="BE57" s="3">
        <v>115116</v>
      </c>
      <c r="BK57" s="3">
        <v>0</v>
      </c>
      <c r="BM57" s="3">
        <v>13829</v>
      </c>
      <c r="BP57" s="3">
        <v>0</v>
      </c>
      <c r="BS57" s="3">
        <v>10200</v>
      </c>
      <c r="BT57" s="3">
        <v>10200</v>
      </c>
      <c r="BY57" s="5">
        <v>0</v>
      </c>
      <c r="CJ57" s="5">
        <v>25640</v>
      </c>
      <c r="CL57" s="5">
        <v>12160</v>
      </c>
      <c r="CN57" s="5">
        <v>0</v>
      </c>
      <c r="CO57" s="5"/>
      <c r="CP57" s="5">
        <v>0</v>
      </c>
      <c r="CQ57" s="5">
        <v>227664</v>
      </c>
      <c r="CR57" s="5"/>
      <c r="CS57" s="5">
        <v>0</v>
      </c>
      <c r="CT57" s="5">
        <v>0</v>
      </c>
      <c r="CU57" s="5"/>
      <c r="CV57" s="5">
        <v>0</v>
      </c>
      <c r="CW57" s="5">
        <v>1108744</v>
      </c>
      <c r="CX57" s="5">
        <v>0</v>
      </c>
      <c r="CY57" s="5"/>
      <c r="DB57" s="5">
        <v>227664</v>
      </c>
      <c r="DC57" s="5"/>
      <c r="DD57" s="5">
        <v>113832</v>
      </c>
      <c r="DL57" s="5">
        <v>143922</v>
      </c>
      <c r="DM57" s="5">
        <v>0</v>
      </c>
      <c r="DP57" s="3">
        <v>137255</v>
      </c>
      <c r="DQ57" s="3">
        <v>97743</v>
      </c>
      <c r="DV57" s="3">
        <v>158560</v>
      </c>
      <c r="DW57" s="3">
        <v>0</v>
      </c>
      <c r="EN57" s="3">
        <v>0</v>
      </c>
      <c r="EO57" s="3">
        <v>147879</v>
      </c>
      <c r="FA57" s="3">
        <v>0</v>
      </c>
      <c r="FB57" s="3">
        <v>113832</v>
      </c>
      <c r="FN57" s="3">
        <v>4445216</v>
      </c>
      <c r="FO57" s="3">
        <v>603562</v>
      </c>
      <c r="FP57" s="3">
        <f t="shared" si="10"/>
        <v>326691</v>
      </c>
      <c r="FQ57" s="3">
        <v>158560</v>
      </c>
      <c r="FR57" s="3">
        <f>SUM(J57,N57,Q57,S57,Z57,AB57,AG57,AK57,AY57,BG57,BI57,CL57,CP57,CS57,CV57,CY57,DA57,DD57,DG57,DI57,DK57,DM57,EI57,EO57,EW57,FD57,FF57,FJ57,)</f>
        <v>276871</v>
      </c>
      <c r="FS57" s="3">
        <f t="shared" si="1"/>
        <v>762122</v>
      </c>
      <c r="FT57" s="3">
        <v>603562</v>
      </c>
      <c r="FU57" s="29">
        <f t="shared" si="2"/>
        <v>0.63671039544849772</v>
      </c>
      <c r="FV57" s="29">
        <f>FR57/$FS57</f>
        <v>0.36328960455150228</v>
      </c>
      <c r="FY57" s="5">
        <v>455329</v>
      </c>
      <c r="FZ57" s="5">
        <v>341497</v>
      </c>
      <c r="GA57" s="5">
        <v>0</v>
      </c>
      <c r="GB57" s="5">
        <v>0</v>
      </c>
      <c r="GC57" s="5">
        <v>115116</v>
      </c>
    </row>
    <row r="58" spans="1:185" x14ac:dyDescent="0.25">
      <c r="A58" t="s">
        <v>221</v>
      </c>
      <c r="B58" s="2">
        <v>943</v>
      </c>
      <c r="C58" t="s">
        <v>338</v>
      </c>
      <c r="D58">
        <v>6</v>
      </c>
      <c r="E58">
        <v>318</v>
      </c>
      <c r="F58">
        <v>248</v>
      </c>
      <c r="G58" s="3">
        <v>198942</v>
      </c>
      <c r="M58" s="3">
        <v>13001</v>
      </c>
      <c r="N58" s="3">
        <v>0</v>
      </c>
      <c r="O58" s="3">
        <v>79025</v>
      </c>
      <c r="P58" s="3">
        <v>60059</v>
      </c>
      <c r="Q58" s="3">
        <v>0</v>
      </c>
      <c r="R58" s="3">
        <v>102375</v>
      </c>
      <c r="S58" s="3">
        <v>0</v>
      </c>
      <c r="T58" s="3">
        <v>113832</v>
      </c>
      <c r="U58" s="3">
        <v>227665</v>
      </c>
      <c r="W58" s="3">
        <v>227665</v>
      </c>
      <c r="X58" s="3">
        <v>156666</v>
      </c>
      <c r="Z58" s="3">
        <v>0</v>
      </c>
      <c r="AF58" s="3">
        <v>113832</v>
      </c>
      <c r="AG58" s="3">
        <v>0</v>
      </c>
      <c r="AI58" s="3">
        <v>90274</v>
      </c>
      <c r="AJ58" s="3">
        <f>0.5*AJ120</f>
        <v>56916</v>
      </c>
      <c r="AK58" s="3">
        <f>80475-AJ58</f>
        <v>23559</v>
      </c>
      <c r="AN58" s="3">
        <v>227665</v>
      </c>
      <c r="AS58" s="3">
        <v>341497</v>
      </c>
      <c r="AX58" s="3">
        <v>455330</v>
      </c>
      <c r="AY58" s="3">
        <v>0</v>
      </c>
      <c r="BA58" s="3">
        <v>391664</v>
      </c>
      <c r="BB58" s="3">
        <v>0</v>
      </c>
      <c r="BD58" s="3">
        <v>57558</v>
      </c>
      <c r="BE58" s="3">
        <v>0</v>
      </c>
      <c r="BK58" s="3">
        <v>0</v>
      </c>
      <c r="BM58" s="3">
        <v>27657</v>
      </c>
      <c r="BP58" s="3">
        <v>0</v>
      </c>
      <c r="BY58" s="5">
        <v>0</v>
      </c>
      <c r="CJ58" s="5">
        <v>25027</v>
      </c>
      <c r="CK58" s="5">
        <v>0</v>
      </c>
      <c r="CL58" s="5"/>
      <c r="CN58" s="5">
        <v>0</v>
      </c>
      <c r="CO58" s="5"/>
      <c r="CP58" s="5">
        <v>0</v>
      </c>
      <c r="CQ58" s="5">
        <v>227664</v>
      </c>
      <c r="CR58" s="5"/>
      <c r="CS58" s="5">
        <v>0</v>
      </c>
      <c r="CT58" s="5">
        <v>0</v>
      </c>
      <c r="CU58" s="5"/>
      <c r="CV58" s="5">
        <v>0</v>
      </c>
      <c r="CW58" s="5">
        <v>1320457</v>
      </c>
      <c r="CX58" s="5">
        <v>0</v>
      </c>
      <c r="CY58" s="5"/>
      <c r="CZ58" s="3">
        <v>78333</v>
      </c>
      <c r="DA58" s="3">
        <v>0</v>
      </c>
      <c r="DB58" s="5">
        <v>569161</v>
      </c>
      <c r="DC58" s="5"/>
      <c r="DD58" s="5">
        <v>0</v>
      </c>
      <c r="DL58" s="5">
        <v>169891</v>
      </c>
      <c r="DM58" s="5">
        <v>0</v>
      </c>
      <c r="DP58" s="3">
        <v>78333</v>
      </c>
      <c r="DQ58" s="3">
        <v>0</v>
      </c>
      <c r="FN58" s="3">
        <v>5353573</v>
      </c>
      <c r="FO58" s="3">
        <v>80475</v>
      </c>
      <c r="FP58" s="3">
        <f t="shared" si="5"/>
        <v>56916</v>
      </c>
      <c r="FQ58" s="3">
        <v>0</v>
      </c>
      <c r="FR58" s="3">
        <f t="shared" si="0"/>
        <v>23559</v>
      </c>
      <c r="FS58" s="3">
        <f t="shared" si="1"/>
        <v>80475</v>
      </c>
      <c r="FT58" s="3">
        <v>80475</v>
      </c>
      <c r="FU58" s="29">
        <f t="shared" si="2"/>
        <v>0.70725069897483694</v>
      </c>
      <c r="FV58" s="29">
        <f t="shared" si="3"/>
        <v>0.29274930102516311</v>
      </c>
      <c r="FY58" s="5">
        <v>569162</v>
      </c>
      <c r="FZ58" s="5">
        <v>455330</v>
      </c>
      <c r="GA58" s="5">
        <v>0</v>
      </c>
      <c r="GB58" s="5">
        <v>57558</v>
      </c>
      <c r="GC58" s="5">
        <v>0</v>
      </c>
    </row>
    <row r="59" spans="1:185" x14ac:dyDescent="0.25">
      <c r="A59" t="s">
        <v>223</v>
      </c>
      <c r="B59" s="2">
        <v>309</v>
      </c>
      <c r="C59" t="s">
        <v>338</v>
      </c>
      <c r="D59">
        <v>6</v>
      </c>
      <c r="E59">
        <v>345</v>
      </c>
      <c r="F59">
        <v>250</v>
      </c>
      <c r="G59" s="3">
        <v>198942</v>
      </c>
      <c r="M59" s="3">
        <v>15688</v>
      </c>
      <c r="N59" s="3">
        <v>0</v>
      </c>
      <c r="O59" s="3">
        <v>79025</v>
      </c>
      <c r="P59" s="3">
        <v>60059</v>
      </c>
      <c r="Q59" s="3">
        <v>0</v>
      </c>
      <c r="R59" s="3">
        <v>51187</v>
      </c>
      <c r="S59" s="3">
        <v>0</v>
      </c>
      <c r="T59" s="3">
        <v>113832</v>
      </c>
      <c r="U59" s="3">
        <v>341497</v>
      </c>
      <c r="W59" s="3">
        <v>341497</v>
      </c>
      <c r="X59" s="3">
        <v>234999</v>
      </c>
      <c r="Z59" s="3">
        <v>0</v>
      </c>
      <c r="AF59" s="3">
        <v>113832</v>
      </c>
      <c r="AG59" s="3">
        <v>0</v>
      </c>
      <c r="AI59" s="3">
        <v>227665</v>
      </c>
      <c r="AK59" s="3">
        <v>0</v>
      </c>
      <c r="AM59" s="3">
        <v>341497</v>
      </c>
      <c r="AP59" s="3">
        <v>113832</v>
      </c>
      <c r="AX59" s="3">
        <v>341497</v>
      </c>
      <c r="AY59" s="3">
        <v>113832</v>
      </c>
      <c r="BA59" s="3">
        <v>313331</v>
      </c>
      <c r="BB59" s="3">
        <v>0</v>
      </c>
      <c r="BH59" s="3">
        <v>119483</v>
      </c>
      <c r="BI59" s="3">
        <v>0</v>
      </c>
      <c r="BK59" s="3">
        <v>796827</v>
      </c>
      <c r="BL59" s="3">
        <v>0</v>
      </c>
      <c r="BM59" s="3">
        <v>0</v>
      </c>
      <c r="BN59" s="3">
        <v>39167</v>
      </c>
      <c r="BO59" s="3">
        <v>0</v>
      </c>
      <c r="BP59" s="3">
        <v>113832</v>
      </c>
      <c r="BS59" s="3">
        <v>23800</v>
      </c>
      <c r="BT59" s="3">
        <v>23800</v>
      </c>
      <c r="BU59" s="3">
        <v>101351</v>
      </c>
      <c r="BV59" s="3">
        <v>0</v>
      </c>
      <c r="BY59" s="5">
        <v>0</v>
      </c>
      <c r="CE59" s="3">
        <v>15325</v>
      </c>
      <c r="CJ59" s="5">
        <v>111686</v>
      </c>
      <c r="CL59" s="5">
        <v>1</v>
      </c>
      <c r="CN59" s="5">
        <v>158560</v>
      </c>
      <c r="CO59" s="5"/>
      <c r="CP59" s="5">
        <v>0</v>
      </c>
      <c r="CQ59" s="5">
        <v>0</v>
      </c>
      <c r="CR59" s="5"/>
      <c r="CS59" s="5">
        <v>0</v>
      </c>
      <c r="CT59" s="5">
        <v>0</v>
      </c>
      <c r="CU59" s="5"/>
      <c r="CV59" s="5">
        <v>113832</v>
      </c>
      <c r="CW59" s="5">
        <v>1386306</v>
      </c>
      <c r="CX59" s="5">
        <v>0</v>
      </c>
      <c r="CY59" s="5"/>
      <c r="CZ59" s="3">
        <v>63058</v>
      </c>
      <c r="DA59" s="3">
        <v>15275</v>
      </c>
      <c r="DB59" s="5">
        <v>512245</v>
      </c>
      <c r="DC59" s="5"/>
      <c r="DD59" s="5">
        <v>0</v>
      </c>
      <c r="DL59" s="5">
        <v>197395</v>
      </c>
      <c r="DM59" s="5">
        <v>0</v>
      </c>
      <c r="EV59" s="3">
        <v>638</v>
      </c>
      <c r="EW59" s="3">
        <v>0</v>
      </c>
      <c r="FA59" s="3">
        <v>0</v>
      </c>
      <c r="FB59" s="3">
        <v>113832</v>
      </c>
      <c r="FN59" s="3">
        <v>6551853</v>
      </c>
      <c r="FO59" s="3">
        <v>356772</v>
      </c>
      <c r="FP59" s="3">
        <f t="shared" si="5"/>
        <v>113832</v>
      </c>
      <c r="FQ59" s="3">
        <v>0</v>
      </c>
      <c r="FR59" s="3">
        <f t="shared" si="0"/>
        <v>242940</v>
      </c>
      <c r="FS59" s="3">
        <f t="shared" si="1"/>
        <v>356772</v>
      </c>
      <c r="FT59" s="3">
        <v>356772</v>
      </c>
      <c r="FU59" s="29">
        <f t="shared" si="2"/>
        <v>0.31906091285190541</v>
      </c>
      <c r="FV59" s="29">
        <f t="shared" si="3"/>
        <v>0.68093908714809459</v>
      </c>
      <c r="FY59" s="5">
        <v>455329</v>
      </c>
      <c r="FZ59" s="5">
        <v>341497</v>
      </c>
      <c r="GA59" s="5">
        <v>113832</v>
      </c>
      <c r="GB59" s="5">
        <v>0</v>
      </c>
      <c r="GC59" s="5">
        <v>0</v>
      </c>
    </row>
    <row r="60" spans="1:185" x14ac:dyDescent="0.25">
      <c r="A60" t="s">
        <v>224</v>
      </c>
      <c r="B60" s="2">
        <v>313</v>
      </c>
      <c r="C60" t="s">
        <v>338</v>
      </c>
      <c r="D60">
        <v>4</v>
      </c>
      <c r="E60">
        <v>359</v>
      </c>
      <c r="F60">
        <v>289</v>
      </c>
      <c r="G60" s="3">
        <v>198942</v>
      </c>
      <c r="M60" s="3">
        <v>7500</v>
      </c>
      <c r="N60" s="3">
        <v>0</v>
      </c>
      <c r="O60" s="3">
        <v>79025</v>
      </c>
      <c r="P60" s="3">
        <v>60059</v>
      </c>
      <c r="Q60" s="3">
        <v>0</v>
      </c>
      <c r="R60" s="3">
        <v>102375</v>
      </c>
      <c r="S60" s="3">
        <v>0</v>
      </c>
      <c r="T60" s="3">
        <v>113832</v>
      </c>
      <c r="U60" s="3">
        <v>227665</v>
      </c>
      <c r="W60" s="3">
        <v>227665</v>
      </c>
      <c r="X60" s="3">
        <v>149166</v>
      </c>
      <c r="Z60" s="3">
        <v>7500</v>
      </c>
      <c r="AF60" s="3">
        <v>113832</v>
      </c>
      <c r="AG60" s="3">
        <v>0</v>
      </c>
      <c r="AI60" s="3">
        <v>113832</v>
      </c>
      <c r="AK60" s="3">
        <v>0</v>
      </c>
      <c r="AM60" s="3">
        <v>227665</v>
      </c>
      <c r="AP60" s="3">
        <v>113832</v>
      </c>
      <c r="AX60" s="3">
        <v>227665</v>
      </c>
      <c r="AY60" s="3">
        <v>0</v>
      </c>
      <c r="BA60" s="3">
        <v>234999</v>
      </c>
      <c r="BB60" s="3">
        <v>0</v>
      </c>
      <c r="BK60" s="3">
        <v>113832</v>
      </c>
      <c r="BL60" s="3">
        <v>0</v>
      </c>
      <c r="BM60" s="3">
        <v>0</v>
      </c>
      <c r="BX60" s="3">
        <v>119483</v>
      </c>
      <c r="BY60" s="5">
        <v>21207</v>
      </c>
      <c r="CJ60" s="5">
        <v>72226</v>
      </c>
      <c r="CL60" s="5">
        <v>8055</v>
      </c>
      <c r="CN60" s="5">
        <v>158560</v>
      </c>
      <c r="CO60" s="5"/>
      <c r="CP60" s="5">
        <v>0</v>
      </c>
      <c r="CQ60" s="5">
        <v>0</v>
      </c>
      <c r="CR60" s="5"/>
      <c r="CS60" s="5">
        <v>0</v>
      </c>
      <c r="CT60" s="5">
        <v>227664</v>
      </c>
      <c r="CU60" s="5"/>
      <c r="CV60" s="5">
        <v>0</v>
      </c>
      <c r="CW60" s="5">
        <v>1479822</v>
      </c>
      <c r="CX60" s="5">
        <v>0</v>
      </c>
      <c r="CY60" s="5"/>
      <c r="CZ60" s="3">
        <v>0</v>
      </c>
      <c r="DA60" s="3">
        <v>78333</v>
      </c>
      <c r="DB60" s="5">
        <v>569161</v>
      </c>
      <c r="DC60" s="5"/>
      <c r="DD60" s="5">
        <v>0</v>
      </c>
      <c r="DL60" s="5">
        <v>71961</v>
      </c>
      <c r="DM60" s="5">
        <v>0</v>
      </c>
      <c r="EV60" s="3">
        <v>1000</v>
      </c>
      <c r="EW60" s="3">
        <v>0</v>
      </c>
      <c r="FN60" s="3">
        <v>5032970</v>
      </c>
      <c r="FO60" s="3">
        <v>93888</v>
      </c>
      <c r="FP60" s="3">
        <f t="shared" si="5"/>
        <v>0</v>
      </c>
      <c r="FQ60" s="3">
        <v>0</v>
      </c>
      <c r="FR60" s="3">
        <f t="shared" si="0"/>
        <v>93888</v>
      </c>
      <c r="FS60" s="3">
        <f t="shared" si="1"/>
        <v>93888</v>
      </c>
      <c r="FT60" s="3">
        <v>93888</v>
      </c>
      <c r="FU60" s="29">
        <f t="shared" si="2"/>
        <v>0</v>
      </c>
      <c r="FV60" s="29">
        <f t="shared" si="3"/>
        <v>1</v>
      </c>
      <c r="FY60" s="5">
        <v>341497</v>
      </c>
      <c r="FZ60" s="5">
        <v>227665</v>
      </c>
      <c r="GA60" s="5">
        <v>0</v>
      </c>
      <c r="GB60" s="5">
        <v>0</v>
      </c>
      <c r="GC60" s="5">
        <v>0</v>
      </c>
    </row>
    <row r="61" spans="1:185" x14ac:dyDescent="0.25">
      <c r="A61" t="s">
        <v>225</v>
      </c>
      <c r="B61" s="2">
        <v>315</v>
      </c>
      <c r="C61" t="s">
        <v>338</v>
      </c>
      <c r="D61">
        <v>8</v>
      </c>
      <c r="E61">
        <v>229</v>
      </c>
      <c r="F61">
        <v>184</v>
      </c>
      <c r="G61" s="3">
        <v>198942</v>
      </c>
      <c r="M61" s="3">
        <v>7000</v>
      </c>
      <c r="N61" s="3">
        <v>0</v>
      </c>
      <c r="O61" s="3">
        <v>79025</v>
      </c>
      <c r="P61" s="3">
        <v>60059</v>
      </c>
      <c r="Q61" s="3">
        <v>0</v>
      </c>
      <c r="R61" s="3">
        <v>51187</v>
      </c>
      <c r="S61" s="3">
        <v>0</v>
      </c>
      <c r="T61" s="3">
        <v>113832</v>
      </c>
      <c r="U61" s="3">
        <v>113832</v>
      </c>
      <c r="V61" s="3">
        <v>113832</v>
      </c>
      <c r="W61" s="3">
        <v>113832</v>
      </c>
      <c r="X61" s="3">
        <v>117499</v>
      </c>
      <c r="Z61" s="3">
        <v>0</v>
      </c>
      <c r="AF61" s="3">
        <v>113832</v>
      </c>
      <c r="AG61" s="3">
        <v>0</v>
      </c>
      <c r="AI61" s="3">
        <v>113832</v>
      </c>
      <c r="AK61" s="3">
        <v>0</v>
      </c>
      <c r="AM61" s="3">
        <v>227665</v>
      </c>
      <c r="AP61" s="3">
        <v>113832</v>
      </c>
      <c r="AX61" s="3">
        <v>341497</v>
      </c>
      <c r="AY61" s="3">
        <v>0</v>
      </c>
      <c r="BA61" s="3">
        <v>234999</v>
      </c>
      <c r="BB61" s="3">
        <v>0</v>
      </c>
      <c r="BD61" s="3">
        <v>57558</v>
      </c>
      <c r="BE61" s="3">
        <v>57558</v>
      </c>
      <c r="BK61" s="3">
        <v>113832</v>
      </c>
      <c r="BL61" s="3">
        <v>0</v>
      </c>
      <c r="BM61" s="3">
        <v>0</v>
      </c>
      <c r="BY61" s="5">
        <v>0</v>
      </c>
      <c r="CE61" s="3">
        <v>15325</v>
      </c>
      <c r="CJ61" s="5">
        <v>52373</v>
      </c>
      <c r="CL61" s="5">
        <v>2536</v>
      </c>
      <c r="CN61" s="5">
        <v>158560</v>
      </c>
      <c r="CO61" s="5"/>
      <c r="CP61" s="5">
        <v>0</v>
      </c>
      <c r="CQ61" s="5">
        <v>113832</v>
      </c>
      <c r="CR61" s="5"/>
      <c r="CS61" s="5">
        <v>0</v>
      </c>
      <c r="CT61" s="5">
        <v>0</v>
      </c>
      <c r="CU61" s="5"/>
      <c r="CV61" s="5">
        <v>0</v>
      </c>
      <c r="CW61" s="5">
        <v>1128226</v>
      </c>
      <c r="CX61" s="5">
        <v>0</v>
      </c>
      <c r="CY61" s="5"/>
      <c r="CZ61" s="3">
        <v>0</v>
      </c>
      <c r="DA61" s="3">
        <v>39166</v>
      </c>
      <c r="DB61" s="5">
        <v>170748</v>
      </c>
      <c r="DC61" s="5"/>
      <c r="DD61" s="5">
        <v>0</v>
      </c>
      <c r="DL61" s="5">
        <v>150886</v>
      </c>
      <c r="DM61" s="5">
        <v>0</v>
      </c>
      <c r="DP61" s="3">
        <v>74081</v>
      </c>
      <c r="DQ61" s="3">
        <v>4252</v>
      </c>
      <c r="EH61" s="3">
        <v>0</v>
      </c>
      <c r="EI61" s="3">
        <v>119483</v>
      </c>
      <c r="EX61" s="3">
        <v>0</v>
      </c>
      <c r="EY61" s="3">
        <v>113832</v>
      </c>
      <c r="FC61" s="3">
        <v>0</v>
      </c>
      <c r="FD61" s="3">
        <v>113832</v>
      </c>
      <c r="FN61" s="3">
        <v>4150118</v>
      </c>
      <c r="FO61" s="3">
        <v>450659</v>
      </c>
      <c r="FP61" s="3">
        <f>SUM(I61,L61,Y61,AJ61,BB61,BE61,BL61,BO61,BR61,BV61,CK61,CO61,CR61,CU61,CX61,DC61,DF61,DO61,DQ61,DS61,DU61,DW61,EA61,EC61,EE61,EG61,EK61,EM61,EQ61,EU61,EY61,FB61,FH61,FL61:FM61,,)</f>
        <v>175642</v>
      </c>
      <c r="FQ61" s="3">
        <v>0</v>
      </c>
      <c r="FR61" s="3">
        <f t="shared" si="0"/>
        <v>275017</v>
      </c>
      <c r="FS61" s="3">
        <f t="shared" si="1"/>
        <v>450659</v>
      </c>
      <c r="FT61" s="3">
        <v>450659</v>
      </c>
      <c r="FU61" s="29">
        <f t="shared" si="2"/>
        <v>0.38974479595436906</v>
      </c>
      <c r="FV61" s="29">
        <f t="shared" si="3"/>
        <v>0.61025520404563094</v>
      </c>
      <c r="FY61" s="5">
        <v>341497</v>
      </c>
      <c r="FZ61" s="5">
        <v>341497</v>
      </c>
      <c r="GA61" s="5">
        <v>0</v>
      </c>
      <c r="GB61" s="5">
        <v>57558</v>
      </c>
      <c r="GC61" s="5">
        <v>57558</v>
      </c>
    </row>
    <row r="62" spans="1:185" x14ac:dyDescent="0.25">
      <c r="A62" t="s">
        <v>226</v>
      </c>
      <c r="B62" s="2">
        <v>322</v>
      </c>
      <c r="C62" t="s">
        <v>338</v>
      </c>
      <c r="D62">
        <v>7</v>
      </c>
      <c r="E62">
        <v>210</v>
      </c>
      <c r="F62">
        <v>157</v>
      </c>
      <c r="G62" s="3">
        <v>198942</v>
      </c>
      <c r="M62" s="3">
        <v>15000</v>
      </c>
      <c r="N62" s="3">
        <v>0</v>
      </c>
      <c r="O62" s="3">
        <v>79025</v>
      </c>
      <c r="P62" s="3">
        <v>120118</v>
      </c>
      <c r="Q62" s="3">
        <v>0</v>
      </c>
      <c r="T62" s="3">
        <v>113832</v>
      </c>
      <c r="U62" s="3">
        <v>227665</v>
      </c>
      <c r="W62" s="3">
        <v>227665</v>
      </c>
      <c r="X62" s="3">
        <v>156666</v>
      </c>
      <c r="Z62" s="3">
        <v>0</v>
      </c>
      <c r="AF62" s="3">
        <v>113832</v>
      </c>
      <c r="AG62" s="3">
        <v>0</v>
      </c>
      <c r="AI62" s="3">
        <v>113832</v>
      </c>
      <c r="AK62" s="3">
        <v>0</v>
      </c>
      <c r="AQ62" s="3">
        <v>227665</v>
      </c>
      <c r="AR62" s="3">
        <v>113832</v>
      </c>
      <c r="AW62" s="3">
        <v>113832</v>
      </c>
      <c r="AX62" s="3">
        <v>341497</v>
      </c>
      <c r="AY62" s="3">
        <v>0</v>
      </c>
      <c r="BA62" s="3">
        <v>234999</v>
      </c>
      <c r="BB62" s="3">
        <v>0</v>
      </c>
      <c r="BK62" s="3">
        <v>113832</v>
      </c>
      <c r="BL62" s="3">
        <v>0</v>
      </c>
      <c r="BM62" s="3">
        <v>0</v>
      </c>
      <c r="BS62" s="3">
        <v>10200</v>
      </c>
      <c r="BT62" s="3">
        <v>10200</v>
      </c>
      <c r="BY62" s="5">
        <v>0</v>
      </c>
      <c r="CJ62" s="5">
        <v>105644</v>
      </c>
      <c r="CK62" s="5">
        <v>3987</v>
      </c>
      <c r="CL62" s="5"/>
      <c r="CN62" s="5">
        <v>158560</v>
      </c>
      <c r="CO62" s="5"/>
      <c r="CP62" s="5">
        <v>0</v>
      </c>
      <c r="CQ62" s="5">
        <v>0</v>
      </c>
      <c r="CR62" s="5"/>
      <c r="CS62" s="5">
        <v>113832</v>
      </c>
      <c r="CT62" s="5">
        <v>0</v>
      </c>
      <c r="CU62" s="5"/>
      <c r="CV62" s="5">
        <v>0</v>
      </c>
      <c r="CW62" s="5">
        <v>1250691</v>
      </c>
      <c r="CY62" s="5">
        <v>1649</v>
      </c>
      <c r="CZ62" s="3">
        <v>78333</v>
      </c>
      <c r="DA62" s="3">
        <v>0</v>
      </c>
      <c r="DB62" s="5">
        <v>227664</v>
      </c>
      <c r="DC62" s="5"/>
      <c r="DD62" s="5">
        <v>113832</v>
      </c>
      <c r="DL62" s="5">
        <v>164347</v>
      </c>
      <c r="DM62" s="5">
        <v>116262</v>
      </c>
      <c r="EB62" s="3">
        <v>0</v>
      </c>
      <c r="EC62" s="3">
        <v>71590</v>
      </c>
      <c r="FN62" s="3">
        <v>4517873</v>
      </c>
      <c r="FO62" s="3">
        <v>421152</v>
      </c>
      <c r="FP62" s="3">
        <f t="shared" si="5"/>
        <v>75577</v>
      </c>
      <c r="FQ62" s="3">
        <v>0</v>
      </c>
      <c r="FR62" s="3">
        <f t="shared" si="0"/>
        <v>345575</v>
      </c>
      <c r="FS62" s="3">
        <f t="shared" si="1"/>
        <v>421152</v>
      </c>
      <c r="FT62" s="3">
        <v>421152</v>
      </c>
      <c r="FU62" s="29">
        <f t="shared" si="2"/>
        <v>0.17945302408631564</v>
      </c>
      <c r="FV62" s="29">
        <f t="shared" si="3"/>
        <v>0.82054697591368442</v>
      </c>
      <c r="FY62" s="5">
        <v>455329</v>
      </c>
      <c r="FZ62" s="5">
        <v>341497</v>
      </c>
      <c r="GA62" s="5">
        <v>0</v>
      </c>
      <c r="GB62" s="5">
        <v>0</v>
      </c>
      <c r="GC62" s="5">
        <v>0</v>
      </c>
    </row>
    <row r="63" spans="1:185" x14ac:dyDescent="0.25">
      <c r="A63" t="s">
        <v>228</v>
      </c>
      <c r="B63" s="2">
        <v>319</v>
      </c>
      <c r="C63" t="s">
        <v>338</v>
      </c>
      <c r="D63">
        <v>8</v>
      </c>
      <c r="E63">
        <v>317</v>
      </c>
      <c r="F63">
        <v>250</v>
      </c>
      <c r="G63" s="3">
        <v>198942</v>
      </c>
      <c r="M63" s="3">
        <v>9619</v>
      </c>
      <c r="N63" s="3">
        <v>0</v>
      </c>
      <c r="O63" s="3">
        <v>79025</v>
      </c>
      <c r="P63" s="3">
        <v>60059</v>
      </c>
      <c r="Q63" s="3">
        <v>0</v>
      </c>
      <c r="R63" s="3">
        <v>102375</v>
      </c>
      <c r="S63" s="3">
        <v>0</v>
      </c>
      <c r="T63" s="3">
        <v>113832</v>
      </c>
      <c r="U63" s="3">
        <v>227665</v>
      </c>
      <c r="W63" s="3">
        <v>341497</v>
      </c>
      <c r="X63" s="3">
        <v>195832</v>
      </c>
      <c r="Z63" s="3">
        <v>0</v>
      </c>
      <c r="AF63" s="3">
        <v>113832</v>
      </c>
      <c r="AG63" s="3">
        <v>0</v>
      </c>
      <c r="AI63" s="3">
        <v>227665</v>
      </c>
      <c r="AK63" s="3">
        <v>0</v>
      </c>
      <c r="AQ63" s="3">
        <v>227665</v>
      </c>
      <c r="AR63" s="3">
        <v>113832</v>
      </c>
      <c r="AW63" s="3">
        <v>113832</v>
      </c>
      <c r="AX63" s="3">
        <v>341497</v>
      </c>
      <c r="AY63" s="3">
        <v>0</v>
      </c>
      <c r="BA63" s="3">
        <v>234999</v>
      </c>
      <c r="BB63" s="3">
        <v>0</v>
      </c>
      <c r="BD63" s="3">
        <v>57558</v>
      </c>
      <c r="BE63" s="3">
        <v>0</v>
      </c>
      <c r="BK63" s="3">
        <v>0</v>
      </c>
      <c r="BM63" s="3">
        <v>13829</v>
      </c>
      <c r="BS63" s="3">
        <v>17000</v>
      </c>
      <c r="BT63" s="3">
        <v>17000</v>
      </c>
      <c r="BY63" s="5">
        <v>0</v>
      </c>
      <c r="CJ63" s="5">
        <v>126747</v>
      </c>
      <c r="CK63" s="5">
        <v>92436</v>
      </c>
      <c r="CL63" s="5"/>
      <c r="CN63" s="5">
        <v>0</v>
      </c>
      <c r="CO63" s="5">
        <v>158560</v>
      </c>
      <c r="CQ63" s="5">
        <v>227664</v>
      </c>
      <c r="CR63" s="5"/>
      <c r="CS63" s="5">
        <v>0</v>
      </c>
      <c r="CT63" s="5">
        <v>0</v>
      </c>
      <c r="CU63" s="5"/>
      <c r="CV63" s="5">
        <v>0</v>
      </c>
      <c r="CW63" s="5">
        <v>1535931</v>
      </c>
      <c r="CX63" s="5">
        <v>0</v>
      </c>
      <c r="CY63" s="5"/>
      <c r="CZ63" s="3">
        <v>78333</v>
      </c>
      <c r="DA63" s="3">
        <v>0</v>
      </c>
      <c r="DB63" s="5">
        <v>341496</v>
      </c>
      <c r="DC63" s="5">
        <v>113832</v>
      </c>
      <c r="DE63" s="3">
        <v>70672</v>
      </c>
      <c r="DF63" s="3">
        <v>0</v>
      </c>
      <c r="DL63" s="5">
        <v>53629</v>
      </c>
      <c r="DM63" s="5">
        <v>147879</v>
      </c>
      <c r="DN63" s="3">
        <v>129617</v>
      </c>
      <c r="DO63" s="3">
        <v>0</v>
      </c>
      <c r="DP63" s="3">
        <v>78333</v>
      </c>
      <c r="DQ63" s="3">
        <v>0</v>
      </c>
      <c r="EL63" s="3">
        <v>0</v>
      </c>
      <c r="EM63" s="3">
        <v>120467</v>
      </c>
      <c r="ER63" s="3">
        <v>116262</v>
      </c>
      <c r="ET63" s="3">
        <v>0</v>
      </c>
      <c r="EU63" s="3">
        <v>105009</v>
      </c>
      <c r="EX63" s="3">
        <v>5381</v>
      </c>
      <c r="EY63" s="3">
        <v>0</v>
      </c>
      <c r="FA63" s="3">
        <v>113832</v>
      </c>
      <c r="FB63" s="3">
        <v>0</v>
      </c>
      <c r="FI63" s="3">
        <v>2196</v>
      </c>
      <c r="FJ63" s="3">
        <v>34379</v>
      </c>
      <c r="FN63" s="3">
        <v>5687648</v>
      </c>
      <c r="FO63" s="3">
        <v>772562</v>
      </c>
      <c r="FP63" s="3">
        <f t="shared" si="5"/>
        <v>590304</v>
      </c>
      <c r="FQ63" s="3">
        <v>119213</v>
      </c>
      <c r="FR63" s="3">
        <f t="shared" si="0"/>
        <v>182258</v>
      </c>
      <c r="FS63" s="3">
        <f t="shared" si="1"/>
        <v>891775</v>
      </c>
      <c r="FT63" s="3">
        <v>772562</v>
      </c>
      <c r="FU63" s="29">
        <f t="shared" si="2"/>
        <v>0.79562333548260489</v>
      </c>
      <c r="FV63" s="29">
        <f t="shared" si="3"/>
        <v>0.20437666451739508</v>
      </c>
      <c r="FY63" s="5">
        <v>455329</v>
      </c>
      <c r="FZ63" s="5">
        <v>341497</v>
      </c>
      <c r="GA63" s="5">
        <v>0</v>
      </c>
      <c r="GB63" s="5">
        <v>57558</v>
      </c>
      <c r="GC63" s="5">
        <v>0</v>
      </c>
    </row>
    <row r="64" spans="1:185" x14ac:dyDescent="0.25">
      <c r="A64" t="s">
        <v>229</v>
      </c>
      <c r="B64" s="2">
        <v>1142</v>
      </c>
      <c r="C64" t="s">
        <v>338</v>
      </c>
      <c r="D64">
        <v>2</v>
      </c>
      <c r="E64">
        <v>75</v>
      </c>
      <c r="F64">
        <v>0</v>
      </c>
      <c r="G64" s="3">
        <v>99471</v>
      </c>
      <c r="M64" s="3">
        <v>5000</v>
      </c>
      <c r="N64" s="3">
        <v>0</v>
      </c>
      <c r="O64" s="3">
        <v>79025</v>
      </c>
      <c r="P64" s="3">
        <v>60059</v>
      </c>
      <c r="Q64" s="3">
        <v>0</v>
      </c>
      <c r="T64" s="3">
        <v>113832</v>
      </c>
      <c r="U64" s="3">
        <v>341497</v>
      </c>
      <c r="W64" s="3">
        <v>227665</v>
      </c>
      <c r="X64" s="3">
        <v>254425</v>
      </c>
      <c r="Z64" s="3">
        <v>19740</v>
      </c>
      <c r="AF64" s="3">
        <v>113832</v>
      </c>
      <c r="AG64" s="3">
        <v>0</v>
      </c>
      <c r="AI64" s="3">
        <v>113832</v>
      </c>
      <c r="AK64" s="3">
        <v>0</v>
      </c>
      <c r="AP64" s="3">
        <v>113832</v>
      </c>
      <c r="AQ64" s="3">
        <v>227665</v>
      </c>
      <c r="AX64" s="3">
        <v>227665</v>
      </c>
      <c r="AY64" s="3">
        <v>0</v>
      </c>
      <c r="BA64" s="3">
        <v>234999</v>
      </c>
      <c r="BB64" s="3">
        <v>0</v>
      </c>
      <c r="BK64" s="3">
        <v>0</v>
      </c>
      <c r="BM64" s="3">
        <v>27657</v>
      </c>
      <c r="BY64" s="5">
        <v>0</v>
      </c>
      <c r="CJ64" s="5">
        <v>83964</v>
      </c>
      <c r="CK64" s="5">
        <v>22542</v>
      </c>
      <c r="CL64" s="5"/>
      <c r="CN64" s="5">
        <v>79280</v>
      </c>
      <c r="CO64" s="5"/>
      <c r="CP64" s="5">
        <v>0</v>
      </c>
      <c r="CQ64" s="5">
        <v>113832</v>
      </c>
      <c r="CR64" s="5"/>
      <c r="CS64" s="5">
        <v>0</v>
      </c>
      <c r="CT64" s="5">
        <v>0</v>
      </c>
      <c r="CU64" s="5"/>
      <c r="CV64" s="5">
        <v>0</v>
      </c>
      <c r="CW64" s="5">
        <v>0</v>
      </c>
      <c r="CX64" s="5">
        <v>0</v>
      </c>
      <c r="CY64" s="5"/>
      <c r="DB64" s="5">
        <v>341496</v>
      </c>
      <c r="DC64" s="5"/>
      <c r="DD64" s="5">
        <v>0</v>
      </c>
      <c r="DL64" s="5">
        <v>130092</v>
      </c>
      <c r="DM64" s="5">
        <v>0</v>
      </c>
      <c r="EV64" s="3">
        <v>0</v>
      </c>
      <c r="EW64" s="3">
        <v>638</v>
      </c>
      <c r="FN64" s="3">
        <v>2989120</v>
      </c>
      <c r="FO64" s="3">
        <v>42920</v>
      </c>
      <c r="FP64" s="3">
        <f>SUM(I64,L64,Y64,AJ64,BB64,BE64,BL64,BO64,BR64,BV64,CK64,CO64,CR64,CU64,CX64,DC64,DF64,DO64,DQ64,DS64,DU64,DW64,EA64,EC64,EE64,EG64,EK64,EM64,EQ64,EU64,EY64,FB64,FH64,FL64:FM64,,)</f>
        <v>22542</v>
      </c>
      <c r="FQ64" s="3">
        <v>0</v>
      </c>
      <c r="FR64" s="3">
        <f t="shared" si="0"/>
        <v>20378</v>
      </c>
      <c r="FS64" s="3">
        <f t="shared" si="1"/>
        <v>42920</v>
      </c>
      <c r="FT64" s="3">
        <v>42920</v>
      </c>
      <c r="FU64" s="29">
        <f t="shared" si="2"/>
        <v>0.52520969245107174</v>
      </c>
      <c r="FV64" s="29">
        <f t="shared" si="3"/>
        <v>0.47479030754892826</v>
      </c>
      <c r="FY64" s="5">
        <v>341497</v>
      </c>
      <c r="FZ64" s="5">
        <v>227665</v>
      </c>
      <c r="GA64" s="5">
        <v>0</v>
      </c>
      <c r="GB64" s="5">
        <v>0</v>
      </c>
      <c r="GC64" s="5">
        <v>0</v>
      </c>
    </row>
    <row r="65" spans="1:185" x14ac:dyDescent="0.25">
      <c r="A65" t="s">
        <v>230</v>
      </c>
      <c r="B65" s="2">
        <v>321</v>
      </c>
      <c r="C65" t="s">
        <v>338</v>
      </c>
      <c r="D65">
        <v>3</v>
      </c>
      <c r="E65">
        <v>457</v>
      </c>
      <c r="F65">
        <v>438</v>
      </c>
      <c r="G65" s="3">
        <v>198942</v>
      </c>
      <c r="H65" s="3">
        <v>113833</v>
      </c>
      <c r="I65" s="3">
        <v>0</v>
      </c>
      <c r="M65" s="3">
        <v>15000</v>
      </c>
      <c r="N65" s="3">
        <v>0</v>
      </c>
      <c r="O65" s="3">
        <v>79025</v>
      </c>
      <c r="P65" s="3">
        <v>120118</v>
      </c>
      <c r="Q65" s="3">
        <v>0</v>
      </c>
      <c r="R65" s="3">
        <v>51187</v>
      </c>
      <c r="S65" s="3">
        <v>0</v>
      </c>
      <c r="T65" s="3">
        <v>113832</v>
      </c>
      <c r="W65" s="3">
        <v>113832</v>
      </c>
      <c r="X65" s="3">
        <v>39166</v>
      </c>
      <c r="Z65" s="3">
        <v>0</v>
      </c>
      <c r="AF65" s="3">
        <v>113832</v>
      </c>
      <c r="AG65" s="3">
        <v>0</v>
      </c>
      <c r="AI65" s="3">
        <v>113832</v>
      </c>
      <c r="AK65" s="3">
        <v>0</v>
      </c>
      <c r="AX65" s="3">
        <v>341497</v>
      </c>
      <c r="AY65" s="3">
        <v>0</v>
      </c>
      <c r="BK65" s="3">
        <v>455330</v>
      </c>
      <c r="BL65" s="3">
        <v>0</v>
      </c>
      <c r="BM65" s="3">
        <v>0</v>
      </c>
      <c r="BY65" s="5">
        <v>0</v>
      </c>
      <c r="CJ65" s="5">
        <v>127077</v>
      </c>
      <c r="CL65" s="5">
        <v>139</v>
      </c>
      <c r="CN65" s="5">
        <v>158560</v>
      </c>
      <c r="CO65" s="5"/>
      <c r="CP65" s="5">
        <v>0</v>
      </c>
      <c r="CQ65" s="5">
        <v>113832</v>
      </c>
      <c r="CR65" s="5"/>
      <c r="CS65" s="5">
        <v>0</v>
      </c>
      <c r="CT65" s="5">
        <v>0</v>
      </c>
      <c r="CU65" s="5"/>
      <c r="CV65" s="5">
        <v>0</v>
      </c>
      <c r="CW65" s="5">
        <v>2504312</v>
      </c>
      <c r="CX65" s="5">
        <v>0</v>
      </c>
      <c r="CY65" s="5"/>
      <c r="CZ65" s="3">
        <v>156666</v>
      </c>
      <c r="DA65" s="3">
        <v>0</v>
      </c>
      <c r="DB65" s="5">
        <v>341496</v>
      </c>
      <c r="DC65" s="5"/>
      <c r="DD65" s="5">
        <v>0</v>
      </c>
      <c r="DE65" s="3">
        <v>70672</v>
      </c>
      <c r="DF65" s="3">
        <v>0</v>
      </c>
      <c r="DL65" s="5">
        <v>187706</v>
      </c>
      <c r="DM65" s="5">
        <v>0</v>
      </c>
      <c r="DP65" s="3">
        <v>195832</v>
      </c>
      <c r="DQ65" s="3">
        <v>0</v>
      </c>
      <c r="EX65" s="3">
        <v>22766</v>
      </c>
      <c r="EY65" s="3">
        <v>91066</v>
      </c>
      <c r="FC65" s="3">
        <v>113832</v>
      </c>
      <c r="FD65" s="3">
        <v>0</v>
      </c>
      <c r="FN65" s="3">
        <v>5862177</v>
      </c>
      <c r="FO65" s="3">
        <v>91205</v>
      </c>
      <c r="FP65" s="3">
        <f t="shared" si="5"/>
        <v>91066</v>
      </c>
      <c r="FQ65" s="3">
        <v>22766</v>
      </c>
      <c r="FR65" s="3">
        <f t="shared" si="0"/>
        <v>139</v>
      </c>
      <c r="FS65" s="3">
        <f t="shared" si="1"/>
        <v>113971</v>
      </c>
      <c r="FT65" s="3">
        <v>91205</v>
      </c>
      <c r="FU65" s="29">
        <f t="shared" si="2"/>
        <v>0.99878039150310172</v>
      </c>
      <c r="FV65" s="29">
        <f t="shared" si="3"/>
        <v>1.2196084968983337E-3</v>
      </c>
      <c r="FY65" s="5">
        <v>0</v>
      </c>
      <c r="FZ65" s="5">
        <v>341497</v>
      </c>
      <c r="GA65" s="5">
        <v>0</v>
      </c>
      <c r="GB65" s="5">
        <v>0</v>
      </c>
      <c r="GC65" s="5">
        <v>0</v>
      </c>
    </row>
    <row r="66" spans="1:185" x14ac:dyDescent="0.25">
      <c r="A66" t="s">
        <v>232</v>
      </c>
      <c r="B66" s="2">
        <v>324</v>
      </c>
      <c r="C66" t="s">
        <v>338</v>
      </c>
      <c r="D66">
        <v>4</v>
      </c>
      <c r="E66">
        <v>413</v>
      </c>
      <c r="F66">
        <v>316</v>
      </c>
      <c r="G66" s="3">
        <v>198942</v>
      </c>
      <c r="M66" s="3">
        <v>12481</v>
      </c>
      <c r="N66" s="3">
        <v>0</v>
      </c>
      <c r="O66" s="3">
        <v>79025</v>
      </c>
      <c r="P66" s="3">
        <v>60059</v>
      </c>
      <c r="Q66" s="3">
        <v>0</v>
      </c>
      <c r="R66" s="3">
        <v>153562</v>
      </c>
      <c r="S66" s="3">
        <v>0</v>
      </c>
      <c r="T66" s="3">
        <v>113832</v>
      </c>
      <c r="U66" s="3">
        <v>227665</v>
      </c>
      <c r="V66" s="3">
        <v>227665</v>
      </c>
      <c r="W66" s="3">
        <v>227665</v>
      </c>
      <c r="X66" s="3">
        <v>234999</v>
      </c>
      <c r="Z66" s="3">
        <v>0</v>
      </c>
      <c r="AF66" s="3">
        <v>113832</v>
      </c>
      <c r="AG66" s="3">
        <v>0</v>
      </c>
      <c r="AI66" s="3">
        <v>113832</v>
      </c>
      <c r="AK66" s="3">
        <v>0</v>
      </c>
      <c r="AM66" s="3">
        <v>227665</v>
      </c>
      <c r="AN66" s="3">
        <v>113832</v>
      </c>
      <c r="AP66" s="3">
        <v>113832</v>
      </c>
      <c r="AX66" s="3">
        <v>455330</v>
      </c>
      <c r="AY66" s="3">
        <v>0</v>
      </c>
      <c r="BA66" s="3">
        <v>313331</v>
      </c>
      <c r="BB66" s="3">
        <v>0</v>
      </c>
      <c r="BD66" s="3">
        <v>57558</v>
      </c>
      <c r="BE66" s="3">
        <v>0</v>
      </c>
      <c r="BH66" s="3">
        <v>119483</v>
      </c>
      <c r="BI66" s="3">
        <v>0</v>
      </c>
      <c r="BK66" s="3">
        <v>910660</v>
      </c>
      <c r="BL66" s="3">
        <v>0</v>
      </c>
      <c r="BM66" s="3">
        <v>0</v>
      </c>
      <c r="BP66" s="3">
        <v>113832</v>
      </c>
      <c r="BS66" s="3">
        <v>20400</v>
      </c>
      <c r="BT66" s="3">
        <v>20400</v>
      </c>
      <c r="BU66" s="3">
        <v>101351</v>
      </c>
      <c r="BV66" s="3">
        <v>0</v>
      </c>
      <c r="BY66" s="5">
        <v>0</v>
      </c>
      <c r="CJ66" s="5">
        <v>120367</v>
      </c>
      <c r="CL66" s="5">
        <v>3378</v>
      </c>
      <c r="CN66" s="5">
        <v>158560</v>
      </c>
      <c r="CO66" s="5"/>
      <c r="CP66" s="5">
        <v>0</v>
      </c>
      <c r="CQ66" s="5">
        <v>227664</v>
      </c>
      <c r="CR66" s="5">
        <v>227664</v>
      </c>
      <c r="CT66" s="5">
        <v>0</v>
      </c>
      <c r="CU66" s="5"/>
      <c r="CV66" s="5">
        <v>0</v>
      </c>
      <c r="CW66" s="5">
        <v>1805268</v>
      </c>
      <c r="CX66" s="5">
        <v>0</v>
      </c>
      <c r="CY66" s="5"/>
      <c r="CZ66" s="3">
        <v>78333</v>
      </c>
      <c r="DA66" s="3">
        <v>0</v>
      </c>
      <c r="DB66" s="5">
        <v>341496</v>
      </c>
      <c r="DC66" s="5">
        <v>56916</v>
      </c>
      <c r="DD66" s="5">
        <v>170748</v>
      </c>
      <c r="DE66" s="3">
        <v>70672</v>
      </c>
      <c r="DF66" s="3">
        <v>0</v>
      </c>
      <c r="DL66" s="5">
        <v>259151</v>
      </c>
      <c r="DM66" s="5">
        <v>0</v>
      </c>
      <c r="EP66" s="3">
        <v>227665</v>
      </c>
      <c r="EQ66" s="3">
        <v>0</v>
      </c>
      <c r="FI66" s="3">
        <v>73150</v>
      </c>
      <c r="FJ66" s="3">
        <v>0</v>
      </c>
      <c r="FN66" s="3">
        <v>7693559</v>
      </c>
      <c r="FO66" s="3">
        <v>458706</v>
      </c>
      <c r="FP66" s="3">
        <f t="shared" si="5"/>
        <v>284580</v>
      </c>
      <c r="FQ66" s="3">
        <v>227665</v>
      </c>
      <c r="FR66" s="3">
        <f t="shared" si="0"/>
        <v>174126</v>
      </c>
      <c r="FS66" s="3">
        <f t="shared" si="1"/>
        <v>686371</v>
      </c>
      <c r="FT66" s="3">
        <v>458706</v>
      </c>
      <c r="FU66" s="29">
        <f t="shared" si="2"/>
        <v>0.7463092117819663</v>
      </c>
      <c r="FV66" s="29">
        <f t="shared" si="3"/>
        <v>0.2536907882180337</v>
      </c>
      <c r="FY66" s="5">
        <v>455329</v>
      </c>
      <c r="FZ66" s="5">
        <v>455330</v>
      </c>
      <c r="GA66" s="5">
        <v>0</v>
      </c>
      <c r="GB66" s="5">
        <v>57558</v>
      </c>
      <c r="GC66" s="5">
        <v>0</v>
      </c>
    </row>
    <row r="67" spans="1:185" x14ac:dyDescent="0.25">
      <c r="A67" t="s">
        <v>233</v>
      </c>
      <c r="B67" s="2">
        <v>325</v>
      </c>
      <c r="C67" t="s">
        <v>338</v>
      </c>
      <c r="D67">
        <v>7</v>
      </c>
      <c r="E67">
        <v>287</v>
      </c>
      <c r="F67">
        <v>208</v>
      </c>
      <c r="G67" s="3">
        <v>198942</v>
      </c>
      <c r="M67" s="3">
        <v>6531</v>
      </c>
      <c r="N67" s="3">
        <v>0</v>
      </c>
      <c r="O67" s="3">
        <v>79025</v>
      </c>
      <c r="P67" s="3">
        <v>120118</v>
      </c>
      <c r="Q67" s="3">
        <v>0</v>
      </c>
      <c r="R67" s="3">
        <v>51187</v>
      </c>
      <c r="S67" s="3">
        <v>0</v>
      </c>
      <c r="T67" s="3">
        <v>113832</v>
      </c>
      <c r="U67" s="3">
        <v>227665</v>
      </c>
      <c r="V67" s="3">
        <v>227665</v>
      </c>
      <c r="W67" s="3">
        <v>113832</v>
      </c>
      <c r="X67" s="3">
        <v>195832</v>
      </c>
      <c r="Z67" s="3">
        <v>0</v>
      </c>
      <c r="AF67" s="3">
        <v>113832</v>
      </c>
      <c r="AG67" s="3">
        <v>0</v>
      </c>
      <c r="AI67" s="3">
        <v>113832</v>
      </c>
      <c r="AK67" s="3">
        <v>0</v>
      </c>
      <c r="AQ67" s="3">
        <v>227665</v>
      </c>
      <c r="AR67" s="3">
        <v>113832</v>
      </c>
      <c r="AX67" s="3">
        <v>227665</v>
      </c>
      <c r="AY67" s="3">
        <v>0</v>
      </c>
      <c r="BA67" s="3">
        <v>195832</v>
      </c>
      <c r="BB67" s="3">
        <v>0</v>
      </c>
      <c r="BK67" s="3">
        <v>0</v>
      </c>
      <c r="BM67" s="3">
        <v>13829</v>
      </c>
      <c r="BP67" s="3">
        <v>0</v>
      </c>
      <c r="BS67" s="3">
        <v>20400</v>
      </c>
      <c r="BT67" s="3">
        <v>20400</v>
      </c>
      <c r="BY67" s="5">
        <v>0</v>
      </c>
      <c r="CE67" s="3">
        <v>15325</v>
      </c>
      <c r="CJ67" s="5">
        <v>68701</v>
      </c>
      <c r="CK67" s="5">
        <v>0</v>
      </c>
      <c r="CL67" s="5"/>
      <c r="CN67" s="5">
        <v>0</v>
      </c>
      <c r="CO67" s="5"/>
      <c r="CP67" s="5">
        <v>0</v>
      </c>
      <c r="CQ67" s="5">
        <v>0</v>
      </c>
      <c r="CR67" s="5"/>
      <c r="CS67" s="5">
        <v>227664</v>
      </c>
      <c r="CT67" s="5">
        <v>113832</v>
      </c>
      <c r="CU67" s="5"/>
      <c r="CV67" s="5">
        <v>0</v>
      </c>
      <c r="CW67" s="5">
        <v>1210671</v>
      </c>
      <c r="CX67" s="5">
        <v>0</v>
      </c>
      <c r="CY67" s="5"/>
      <c r="DB67" s="5">
        <v>0</v>
      </c>
      <c r="DC67" s="5"/>
      <c r="DD67" s="5">
        <v>341496</v>
      </c>
      <c r="DL67" s="5">
        <v>187706</v>
      </c>
      <c r="DM67" s="5">
        <v>0</v>
      </c>
      <c r="DP67" s="3">
        <v>234999</v>
      </c>
      <c r="DQ67" s="3">
        <v>0</v>
      </c>
      <c r="DT67" s="3">
        <v>1958</v>
      </c>
      <c r="DU67" s="3">
        <v>50496</v>
      </c>
      <c r="DV67" s="3">
        <v>158560</v>
      </c>
      <c r="DW67" s="3">
        <v>0</v>
      </c>
      <c r="EB67" s="3">
        <v>71590</v>
      </c>
      <c r="EC67" s="3">
        <v>0</v>
      </c>
      <c r="EX67" s="3">
        <v>5381</v>
      </c>
      <c r="EY67" s="3">
        <v>0</v>
      </c>
      <c r="FN67" s="3">
        <v>4450639</v>
      </c>
      <c r="FO67" s="3">
        <v>619656</v>
      </c>
      <c r="FP67" s="3">
        <f t="shared" si="5"/>
        <v>50496</v>
      </c>
      <c r="FQ67" s="3">
        <v>163941</v>
      </c>
      <c r="FR67" s="3">
        <f t="shared" si="0"/>
        <v>569160</v>
      </c>
      <c r="FS67" s="3">
        <f t="shared" si="1"/>
        <v>783597</v>
      </c>
      <c r="FT67" s="3">
        <v>619656</v>
      </c>
      <c r="FU67" s="29">
        <f t="shared" si="2"/>
        <v>0.27365724983633166</v>
      </c>
      <c r="FV67" s="29">
        <f t="shared" si="3"/>
        <v>0.72634275016366834</v>
      </c>
      <c r="FY67" s="5">
        <v>341497</v>
      </c>
      <c r="FZ67" s="5">
        <v>227665</v>
      </c>
      <c r="GA67" s="5">
        <v>0</v>
      </c>
      <c r="GB67" s="5">
        <v>0</v>
      </c>
      <c r="GC67" s="5">
        <v>0</v>
      </c>
    </row>
    <row r="68" spans="1:185" x14ac:dyDescent="0.25">
      <c r="A68" t="s">
        <v>234</v>
      </c>
      <c r="B68" s="2">
        <v>326</v>
      </c>
      <c r="C68" t="s">
        <v>338</v>
      </c>
      <c r="D68">
        <v>2</v>
      </c>
      <c r="E68">
        <v>281</v>
      </c>
      <c r="F68">
        <v>204</v>
      </c>
      <c r="G68" s="3">
        <v>198942</v>
      </c>
      <c r="M68" s="3">
        <v>15000</v>
      </c>
      <c r="N68" s="3">
        <v>0</v>
      </c>
      <c r="O68" s="3">
        <v>79025</v>
      </c>
      <c r="P68" s="3">
        <v>60059</v>
      </c>
      <c r="Q68" s="3">
        <v>0</v>
      </c>
      <c r="R68" s="3">
        <v>51187</v>
      </c>
      <c r="S68" s="3">
        <v>0</v>
      </c>
      <c r="T68" s="3">
        <v>113832</v>
      </c>
      <c r="V68" s="3">
        <v>569162</v>
      </c>
      <c r="X68" s="3">
        <v>195832</v>
      </c>
      <c r="Z68" s="3">
        <v>0</v>
      </c>
      <c r="AF68" s="3">
        <v>56916</v>
      </c>
      <c r="AG68" s="3">
        <v>0</v>
      </c>
      <c r="AI68" s="3">
        <v>227665</v>
      </c>
      <c r="AK68" s="3">
        <v>0</v>
      </c>
      <c r="AX68" s="3">
        <v>341497</v>
      </c>
      <c r="AY68" s="3">
        <v>0</v>
      </c>
      <c r="BA68" s="3">
        <v>39166</v>
      </c>
      <c r="BB68" s="3">
        <v>0</v>
      </c>
      <c r="BK68" s="3">
        <v>682995</v>
      </c>
      <c r="BL68" s="3">
        <v>0</v>
      </c>
      <c r="BM68" s="3">
        <v>0</v>
      </c>
      <c r="BN68" s="3">
        <v>39166</v>
      </c>
      <c r="BO68" s="3">
        <v>0</v>
      </c>
      <c r="BP68" s="3">
        <v>113832</v>
      </c>
      <c r="BS68" s="3">
        <v>23800</v>
      </c>
      <c r="BT68" s="3">
        <v>23800</v>
      </c>
      <c r="BX68" s="3">
        <v>119483</v>
      </c>
      <c r="BY68" s="5">
        <v>18955</v>
      </c>
      <c r="CJ68" s="5">
        <v>77426</v>
      </c>
      <c r="CL68" s="5">
        <v>8600</v>
      </c>
      <c r="CN68" s="5">
        <v>158560</v>
      </c>
      <c r="CO68" s="5"/>
      <c r="CP68" s="5">
        <v>0</v>
      </c>
      <c r="CQ68" s="5">
        <v>113832</v>
      </c>
      <c r="CR68" s="5"/>
      <c r="CS68" s="5">
        <v>0</v>
      </c>
      <c r="CT68" s="5">
        <v>0</v>
      </c>
      <c r="CU68" s="5"/>
      <c r="CV68" s="5">
        <v>0</v>
      </c>
      <c r="CW68" s="5">
        <v>1164702</v>
      </c>
      <c r="CX68" s="5">
        <v>0</v>
      </c>
      <c r="CY68" s="5"/>
      <c r="CZ68" s="3">
        <v>0</v>
      </c>
      <c r="DA68" s="3">
        <v>78333</v>
      </c>
      <c r="DB68" s="5">
        <v>201286</v>
      </c>
      <c r="DC68" s="5">
        <v>56916</v>
      </c>
      <c r="DD68" s="5">
        <v>140210</v>
      </c>
      <c r="DL68" s="5">
        <v>143922</v>
      </c>
      <c r="DM68" s="5">
        <v>0</v>
      </c>
      <c r="DP68" s="3">
        <v>12056</v>
      </c>
      <c r="DQ68" s="3">
        <v>27110</v>
      </c>
      <c r="EV68" s="3">
        <v>1200</v>
      </c>
      <c r="EW68" s="3">
        <v>0</v>
      </c>
      <c r="FN68" s="3">
        <v>4843298</v>
      </c>
      <c r="FO68" s="3">
        <v>311169</v>
      </c>
      <c r="FP68" s="3">
        <f t="shared" ref="FP68:FP118" si="11">SUM(I68,K68:L68,Y68,AJ68,BB68,BE68,BL68,BO68,BR68,BV68,CK68,CO68,CR68,CU68,CX68,DC68,DF68,DO68,DQ68,DS68,DU68,DW68,EA68,EC68,EE68,EG68,EK68,EM68,EQ68,EU68,EY68,FB68,FH68,FL68:FM68,,)</f>
        <v>84026</v>
      </c>
      <c r="FQ68" s="3">
        <v>0</v>
      </c>
      <c r="FR68" s="3">
        <f t="shared" ref="FR68:FR118" si="12">SUM(J68,N68,Q68,S68,Z68,AB68,AG68,AK68,AY68,BG68,BI68,CL68,CP68,CS68,CV68,CY68,DA68,DD68,DG68,DI68,DK68,DM68,EI68,EO68,EW68,FD68,FF68,FJ68,)</f>
        <v>227143</v>
      </c>
      <c r="FS68" s="3">
        <f t="shared" ref="FS68:FS118" si="13">SUM(FP68:FR68)</f>
        <v>311169</v>
      </c>
      <c r="FT68" s="3">
        <v>311169</v>
      </c>
      <c r="FU68" s="29">
        <f t="shared" ref="FU68:FU118" si="14">SUM(FP68:FQ68)/$FS68</f>
        <v>0.27003332594185153</v>
      </c>
      <c r="FV68" s="29">
        <f t="shared" ref="FV68:FV118" si="15">FR68/$FS68</f>
        <v>0.72996667405814841</v>
      </c>
      <c r="FY68" s="5">
        <v>0</v>
      </c>
      <c r="FZ68" s="5">
        <v>341497</v>
      </c>
      <c r="GA68" s="5">
        <v>0</v>
      </c>
      <c r="GB68" s="5">
        <v>0</v>
      </c>
      <c r="GC68" s="5">
        <v>0</v>
      </c>
    </row>
    <row r="69" spans="1:185" x14ac:dyDescent="0.25">
      <c r="A69" t="s">
        <v>235</v>
      </c>
      <c r="B69" s="2">
        <v>327</v>
      </c>
      <c r="C69" t="s">
        <v>338</v>
      </c>
      <c r="D69">
        <v>4</v>
      </c>
      <c r="E69">
        <v>444</v>
      </c>
      <c r="F69">
        <v>336</v>
      </c>
      <c r="G69" s="3">
        <v>198942</v>
      </c>
      <c r="M69" s="3">
        <v>20000</v>
      </c>
      <c r="N69" s="3">
        <v>0</v>
      </c>
      <c r="O69" s="3">
        <v>79025</v>
      </c>
      <c r="P69" s="3">
        <v>120118</v>
      </c>
      <c r="Q69" s="3">
        <v>0</v>
      </c>
      <c r="R69" s="3">
        <v>51187</v>
      </c>
      <c r="S69" s="3">
        <v>0</v>
      </c>
      <c r="T69" s="3">
        <v>113832</v>
      </c>
      <c r="U69" s="3">
        <v>341497</v>
      </c>
      <c r="V69" s="3">
        <v>113832</v>
      </c>
      <c r="W69" s="3">
        <v>341497</v>
      </c>
      <c r="X69" s="3">
        <v>117499</v>
      </c>
      <c r="Z69" s="3">
        <v>0</v>
      </c>
      <c r="AF69" s="3">
        <v>113832</v>
      </c>
      <c r="AG69" s="3">
        <v>0</v>
      </c>
      <c r="AI69" s="3">
        <v>227665</v>
      </c>
      <c r="AK69" s="3">
        <v>0</v>
      </c>
      <c r="AL69" s="3">
        <v>113832</v>
      </c>
      <c r="AX69" s="3">
        <v>455330</v>
      </c>
      <c r="AY69" s="3">
        <v>0</v>
      </c>
      <c r="BA69" s="3">
        <v>39166</v>
      </c>
      <c r="BB69" s="3">
        <v>0</v>
      </c>
      <c r="BF69" s="3">
        <v>57558</v>
      </c>
      <c r="BG69" s="3">
        <v>0</v>
      </c>
      <c r="BK69" s="3">
        <v>1593654.3000000003</v>
      </c>
      <c r="BL69" s="3">
        <v>0</v>
      </c>
      <c r="BM69" s="3">
        <v>0</v>
      </c>
      <c r="BN69" s="3">
        <v>78333</v>
      </c>
      <c r="BO69" s="3">
        <v>0</v>
      </c>
      <c r="BP69" s="3">
        <v>341497</v>
      </c>
      <c r="BS69" s="3">
        <v>23800</v>
      </c>
      <c r="BT69" s="3">
        <v>23800</v>
      </c>
      <c r="BY69" s="5">
        <v>0</v>
      </c>
      <c r="CJ69" s="5">
        <v>442144</v>
      </c>
      <c r="CK69" s="5">
        <v>0</v>
      </c>
      <c r="CL69" s="5"/>
      <c r="CN69" s="5">
        <v>0</v>
      </c>
      <c r="CO69" s="5"/>
      <c r="CP69" s="5">
        <v>0</v>
      </c>
      <c r="CQ69" s="5">
        <v>265092</v>
      </c>
      <c r="CR69" s="5">
        <v>152808</v>
      </c>
      <c r="CS69" s="5">
        <v>37428</v>
      </c>
      <c r="CT69" s="5">
        <v>0</v>
      </c>
      <c r="CU69" s="5"/>
      <c r="CV69" s="5">
        <v>0</v>
      </c>
      <c r="CW69" s="5">
        <v>1740770</v>
      </c>
      <c r="CY69" s="5">
        <v>173999</v>
      </c>
      <c r="CZ69" s="3">
        <v>39166</v>
      </c>
      <c r="DA69" s="3">
        <v>0</v>
      </c>
      <c r="DB69" s="5">
        <v>569160</v>
      </c>
      <c r="DC69" s="5"/>
      <c r="DD69" s="5">
        <v>0</v>
      </c>
      <c r="DL69" s="5">
        <v>351732</v>
      </c>
      <c r="DM69" s="5">
        <v>0</v>
      </c>
      <c r="DP69" s="3">
        <v>39166</v>
      </c>
      <c r="DQ69" s="3">
        <v>0</v>
      </c>
      <c r="DV69" s="3">
        <v>0</v>
      </c>
      <c r="DW69" s="3">
        <v>317120</v>
      </c>
      <c r="EF69" s="3">
        <v>119483</v>
      </c>
      <c r="EG69" s="3">
        <v>0</v>
      </c>
      <c r="FI69" s="3">
        <v>182875</v>
      </c>
      <c r="FJ69" s="3">
        <v>0</v>
      </c>
      <c r="FN69" s="3">
        <v>8315484.3000000007</v>
      </c>
      <c r="FO69" s="3">
        <v>681355</v>
      </c>
      <c r="FP69" s="3">
        <f t="shared" si="11"/>
        <v>469928</v>
      </c>
      <c r="FQ69" s="3">
        <v>0</v>
      </c>
      <c r="FR69" s="3">
        <f t="shared" si="12"/>
        <v>211427</v>
      </c>
      <c r="FS69" s="3">
        <f t="shared" si="13"/>
        <v>681355</v>
      </c>
      <c r="FT69" s="3">
        <v>681355</v>
      </c>
      <c r="FU69" s="29">
        <f t="shared" si="14"/>
        <v>0.68969626699738018</v>
      </c>
      <c r="FV69" s="29">
        <f t="shared" si="15"/>
        <v>0.31030373300261976</v>
      </c>
      <c r="FY69" s="5">
        <v>113832</v>
      </c>
      <c r="FZ69" s="5">
        <v>455330</v>
      </c>
      <c r="GA69" s="5">
        <v>0</v>
      </c>
      <c r="GB69" s="5">
        <v>57558</v>
      </c>
      <c r="GC69" s="5">
        <v>0</v>
      </c>
    </row>
    <row r="70" spans="1:185" x14ac:dyDescent="0.25">
      <c r="A70" t="s">
        <v>236</v>
      </c>
      <c r="B70" s="2">
        <v>328</v>
      </c>
      <c r="C70" t="s">
        <v>338</v>
      </c>
      <c r="D70">
        <v>1</v>
      </c>
      <c r="E70">
        <v>539</v>
      </c>
      <c r="F70">
        <v>475</v>
      </c>
      <c r="G70" s="3">
        <v>198942</v>
      </c>
      <c r="M70" s="3">
        <v>15000</v>
      </c>
      <c r="N70" s="3">
        <v>0</v>
      </c>
      <c r="O70" s="3">
        <v>79025</v>
      </c>
      <c r="P70" s="3">
        <v>60059</v>
      </c>
      <c r="Q70" s="3">
        <v>0</v>
      </c>
      <c r="R70" s="3">
        <v>153562</v>
      </c>
      <c r="S70" s="3">
        <v>0</v>
      </c>
      <c r="T70" s="3">
        <v>113832</v>
      </c>
      <c r="V70" s="3">
        <v>455330</v>
      </c>
      <c r="X70" s="3">
        <v>156666</v>
      </c>
      <c r="Z70" s="3">
        <v>0</v>
      </c>
      <c r="AF70" s="3">
        <v>113832</v>
      </c>
      <c r="AG70" s="3">
        <v>0</v>
      </c>
      <c r="AI70" s="3">
        <v>341497</v>
      </c>
      <c r="AK70" s="3">
        <v>0</v>
      </c>
      <c r="AQ70" s="3">
        <v>227665</v>
      </c>
      <c r="AR70" s="3">
        <v>113832</v>
      </c>
      <c r="AW70" s="3">
        <v>113832</v>
      </c>
      <c r="AX70" s="3">
        <v>910660</v>
      </c>
      <c r="AY70" s="3">
        <v>0</v>
      </c>
      <c r="BA70" s="3">
        <v>234999</v>
      </c>
      <c r="BB70" s="3">
        <v>0</v>
      </c>
      <c r="BD70" s="3">
        <v>57558</v>
      </c>
      <c r="BE70" s="3">
        <v>0</v>
      </c>
      <c r="BK70" s="3">
        <v>1707486.7500000002</v>
      </c>
      <c r="BL70" s="3">
        <v>0</v>
      </c>
      <c r="BM70" s="3">
        <v>0</v>
      </c>
      <c r="BP70" s="3">
        <v>227665</v>
      </c>
      <c r="BY70" s="5">
        <v>0</v>
      </c>
      <c r="CJ70" s="5">
        <v>54886</v>
      </c>
      <c r="CK70" s="5">
        <v>0</v>
      </c>
      <c r="CL70" s="5"/>
      <c r="CN70" s="5">
        <v>317120</v>
      </c>
      <c r="CO70" s="5"/>
      <c r="CP70" s="5">
        <v>0</v>
      </c>
      <c r="CQ70" s="5">
        <v>0</v>
      </c>
      <c r="CR70" s="5">
        <v>341497</v>
      </c>
      <c r="CT70" s="5">
        <v>113832</v>
      </c>
      <c r="CU70" s="5"/>
      <c r="CV70" s="5">
        <v>113832</v>
      </c>
      <c r="CW70" s="5">
        <v>2253277</v>
      </c>
      <c r="CY70" s="5">
        <v>249242</v>
      </c>
      <c r="CZ70" s="3">
        <v>78333</v>
      </c>
      <c r="DA70" s="3">
        <v>0</v>
      </c>
      <c r="DB70" s="5">
        <v>455329</v>
      </c>
      <c r="DC70" s="5"/>
      <c r="DD70" s="5">
        <v>0</v>
      </c>
      <c r="DE70" s="3">
        <v>0</v>
      </c>
      <c r="DF70" s="3">
        <v>70672</v>
      </c>
      <c r="DL70" s="5">
        <v>322985</v>
      </c>
      <c r="DM70" s="5">
        <v>0</v>
      </c>
      <c r="DP70" s="3">
        <v>39166</v>
      </c>
      <c r="DQ70" s="3">
        <v>0</v>
      </c>
      <c r="DZ70" s="3">
        <v>59075</v>
      </c>
      <c r="EA70" s="3">
        <v>0</v>
      </c>
      <c r="FN70" s="3">
        <v>8975445.75</v>
      </c>
      <c r="FO70" s="3">
        <v>775243</v>
      </c>
      <c r="FP70" s="3">
        <f t="shared" si="11"/>
        <v>412169</v>
      </c>
      <c r="FQ70" s="3">
        <v>0</v>
      </c>
      <c r="FR70" s="3">
        <f t="shared" si="12"/>
        <v>363074</v>
      </c>
      <c r="FS70" s="3">
        <f t="shared" si="13"/>
        <v>775243</v>
      </c>
      <c r="FT70" s="3">
        <v>775243</v>
      </c>
      <c r="FU70" s="29">
        <f t="shared" si="14"/>
        <v>0.53166426526908339</v>
      </c>
      <c r="FV70" s="29">
        <f t="shared" si="15"/>
        <v>0.46833573473091661</v>
      </c>
      <c r="FY70" s="5">
        <v>455329</v>
      </c>
      <c r="FZ70" s="5">
        <v>910660</v>
      </c>
      <c r="GA70" s="5">
        <v>0</v>
      </c>
      <c r="GB70" s="5">
        <v>57558</v>
      </c>
      <c r="GC70" s="5">
        <v>0</v>
      </c>
    </row>
    <row r="71" spans="1:185" x14ac:dyDescent="0.25">
      <c r="A71" t="s">
        <v>237</v>
      </c>
      <c r="B71" s="2">
        <v>329</v>
      </c>
      <c r="C71" t="s">
        <v>338</v>
      </c>
      <c r="D71">
        <v>8</v>
      </c>
      <c r="E71">
        <v>514</v>
      </c>
      <c r="F71">
        <v>430</v>
      </c>
      <c r="G71" s="3">
        <v>198942</v>
      </c>
      <c r="M71" s="3">
        <v>17000</v>
      </c>
      <c r="N71" s="3">
        <v>0</v>
      </c>
      <c r="O71" s="3">
        <v>79025</v>
      </c>
      <c r="P71" s="3">
        <v>60059</v>
      </c>
      <c r="Q71" s="3">
        <v>0</v>
      </c>
      <c r="R71" s="3">
        <v>153562</v>
      </c>
      <c r="S71" s="3">
        <v>0</v>
      </c>
      <c r="T71" s="3">
        <v>113832</v>
      </c>
      <c r="U71" s="3">
        <v>227665</v>
      </c>
      <c r="V71" s="3">
        <v>113832</v>
      </c>
      <c r="W71" s="3">
        <v>113832</v>
      </c>
      <c r="X71" s="3">
        <v>195832</v>
      </c>
      <c r="Z71" s="3">
        <v>0</v>
      </c>
      <c r="AF71" s="3">
        <v>113832</v>
      </c>
      <c r="AG71" s="3">
        <v>0</v>
      </c>
      <c r="AI71" s="3">
        <v>227665</v>
      </c>
      <c r="AK71" s="3">
        <v>0</v>
      </c>
      <c r="AM71" s="3">
        <v>227665</v>
      </c>
      <c r="AP71" s="3">
        <v>113832</v>
      </c>
      <c r="AS71" s="3">
        <v>227665</v>
      </c>
      <c r="AX71" s="3">
        <v>569162</v>
      </c>
      <c r="AY71" s="3">
        <v>113832</v>
      </c>
      <c r="BA71" s="3">
        <v>391664</v>
      </c>
      <c r="BB71" s="3">
        <v>0</v>
      </c>
      <c r="BD71" s="3">
        <v>0</v>
      </c>
      <c r="BE71" s="3">
        <v>230232</v>
      </c>
      <c r="BK71" s="3">
        <v>0</v>
      </c>
      <c r="BM71" s="3">
        <v>13829</v>
      </c>
      <c r="BS71" s="3">
        <v>17000</v>
      </c>
      <c r="BT71" s="3">
        <v>17000</v>
      </c>
      <c r="BX71" s="3">
        <v>119483</v>
      </c>
      <c r="BY71" s="5">
        <v>19455</v>
      </c>
      <c r="CE71" s="3">
        <v>15325</v>
      </c>
      <c r="CJ71" s="5">
        <v>316379</v>
      </c>
      <c r="CK71" s="5">
        <v>0</v>
      </c>
      <c r="CL71" s="5"/>
      <c r="CN71" s="5">
        <v>158560</v>
      </c>
      <c r="CO71" s="5">
        <v>158560</v>
      </c>
      <c r="CQ71" s="5">
        <v>113832</v>
      </c>
      <c r="CR71" s="5">
        <v>113832</v>
      </c>
      <c r="CT71" s="5">
        <v>113832</v>
      </c>
      <c r="CU71" s="5"/>
      <c r="CV71" s="5">
        <v>0</v>
      </c>
      <c r="CW71" s="5">
        <v>1884647</v>
      </c>
      <c r="CX71" s="5">
        <v>0</v>
      </c>
      <c r="CY71" s="5"/>
      <c r="CZ71" s="3">
        <v>31182</v>
      </c>
      <c r="DA71" s="3">
        <v>86317</v>
      </c>
      <c r="DB71" s="5">
        <v>455329</v>
      </c>
      <c r="DC71" s="5"/>
      <c r="DD71" s="5">
        <v>0</v>
      </c>
      <c r="DE71" s="3">
        <v>70672</v>
      </c>
      <c r="DF71" s="3">
        <v>0</v>
      </c>
      <c r="DL71" s="5">
        <v>221032</v>
      </c>
      <c r="DM71" s="5">
        <v>121483</v>
      </c>
      <c r="DP71" s="3">
        <v>0</v>
      </c>
      <c r="DQ71" s="3">
        <v>117499</v>
      </c>
      <c r="DZ71" s="3">
        <v>0</v>
      </c>
      <c r="EA71" s="3">
        <v>59075</v>
      </c>
      <c r="EX71" s="3">
        <v>113832</v>
      </c>
      <c r="EY71" s="3">
        <v>0</v>
      </c>
      <c r="FI71" s="3">
        <v>0</v>
      </c>
      <c r="FJ71" s="3">
        <v>109725</v>
      </c>
      <c r="FN71" s="3">
        <v>6826455</v>
      </c>
      <c r="FO71" s="3">
        <v>1110555</v>
      </c>
      <c r="FP71" s="3">
        <f t="shared" si="11"/>
        <v>679198</v>
      </c>
      <c r="FQ71" s="3">
        <v>113832</v>
      </c>
      <c r="FR71" s="3">
        <f t="shared" si="12"/>
        <v>431357</v>
      </c>
      <c r="FS71" s="3">
        <f t="shared" si="13"/>
        <v>1224387</v>
      </c>
      <c r="FT71" s="3">
        <v>1110555</v>
      </c>
      <c r="FU71" s="29">
        <f t="shared" si="14"/>
        <v>0.64769554070730906</v>
      </c>
      <c r="FV71" s="29">
        <f t="shared" si="15"/>
        <v>0.35230445929269094</v>
      </c>
      <c r="FY71" s="5">
        <v>569162</v>
      </c>
      <c r="FZ71" s="5">
        <v>569162</v>
      </c>
      <c r="GA71" s="5">
        <v>113832</v>
      </c>
      <c r="GB71" s="5">
        <v>0</v>
      </c>
      <c r="GC71" s="5">
        <v>230232</v>
      </c>
    </row>
    <row r="72" spans="1:185" x14ac:dyDescent="0.25">
      <c r="A72" t="s">
        <v>238</v>
      </c>
      <c r="B72" s="2">
        <v>330</v>
      </c>
      <c r="C72" t="s">
        <v>338</v>
      </c>
      <c r="D72">
        <v>6</v>
      </c>
      <c r="E72">
        <v>511</v>
      </c>
      <c r="F72">
        <v>383</v>
      </c>
      <c r="G72" s="3">
        <v>198942</v>
      </c>
      <c r="H72" s="3">
        <v>0</v>
      </c>
      <c r="I72" s="3">
        <v>113832</v>
      </c>
      <c r="M72" s="3">
        <v>12000</v>
      </c>
      <c r="N72" s="3">
        <v>0</v>
      </c>
      <c r="O72" s="3">
        <v>79025</v>
      </c>
      <c r="P72" s="3">
        <v>180176</v>
      </c>
      <c r="Q72" s="3">
        <v>0</v>
      </c>
      <c r="R72" s="3">
        <v>51187</v>
      </c>
      <c r="S72" s="3">
        <v>0</v>
      </c>
      <c r="T72" s="3">
        <v>113832</v>
      </c>
      <c r="U72" s="3">
        <v>455330</v>
      </c>
      <c r="W72" s="3">
        <v>455330</v>
      </c>
      <c r="X72" s="3">
        <v>313331</v>
      </c>
      <c r="Z72" s="3">
        <v>0</v>
      </c>
      <c r="AF72" s="3">
        <v>113832</v>
      </c>
      <c r="AG72" s="3">
        <v>0</v>
      </c>
      <c r="AI72" s="3">
        <v>113832</v>
      </c>
      <c r="AK72" s="3">
        <v>0</v>
      </c>
      <c r="AM72" s="3">
        <v>227665</v>
      </c>
      <c r="AP72" s="3">
        <v>113832</v>
      </c>
      <c r="AX72" s="3">
        <v>455330</v>
      </c>
      <c r="AY72" s="3">
        <v>0</v>
      </c>
      <c r="BA72" s="3">
        <v>234999</v>
      </c>
      <c r="BB72" s="3">
        <v>0</v>
      </c>
      <c r="BD72" s="3">
        <v>115116</v>
      </c>
      <c r="BE72" s="3">
        <v>0</v>
      </c>
      <c r="BK72" s="3">
        <v>113832</v>
      </c>
      <c r="BL72" s="3">
        <v>0</v>
      </c>
      <c r="BM72" s="3">
        <v>0</v>
      </c>
      <c r="BS72" s="3">
        <v>17000</v>
      </c>
      <c r="BT72" s="3">
        <v>17000</v>
      </c>
      <c r="BY72" s="5">
        <v>0</v>
      </c>
      <c r="CE72" s="3">
        <v>15325</v>
      </c>
      <c r="CJ72" s="5">
        <v>223900</v>
      </c>
      <c r="CK72" s="5">
        <v>61285</v>
      </c>
      <c r="CL72" s="5"/>
      <c r="CN72" s="5">
        <v>317120</v>
      </c>
      <c r="CO72" s="5"/>
      <c r="CP72" s="5">
        <v>0</v>
      </c>
      <c r="CQ72" s="5">
        <v>113832</v>
      </c>
      <c r="CR72" s="5"/>
      <c r="CS72" s="5">
        <v>0</v>
      </c>
      <c r="CT72" s="5">
        <v>113832</v>
      </c>
      <c r="CU72" s="5"/>
      <c r="CV72" s="5">
        <v>0</v>
      </c>
      <c r="CW72" s="5">
        <v>2353649</v>
      </c>
      <c r="CX72" s="5">
        <v>0</v>
      </c>
      <c r="CY72" s="5"/>
      <c r="CZ72" s="3">
        <v>156666</v>
      </c>
      <c r="DA72" s="3">
        <v>0</v>
      </c>
      <c r="DB72" s="5">
        <v>512245</v>
      </c>
      <c r="DC72" s="5"/>
      <c r="DD72" s="5">
        <v>0</v>
      </c>
      <c r="DL72" s="5">
        <v>142889</v>
      </c>
      <c r="DM72" s="5">
        <v>116262</v>
      </c>
      <c r="DP72" s="3">
        <v>0</v>
      </c>
      <c r="DQ72" s="3">
        <v>78333</v>
      </c>
      <c r="EF72" s="3">
        <v>0</v>
      </c>
      <c r="EG72" s="3">
        <v>119483</v>
      </c>
      <c r="EV72" s="3">
        <v>700</v>
      </c>
      <c r="EW72" s="3">
        <v>0</v>
      </c>
      <c r="FI72" s="3">
        <v>73150</v>
      </c>
      <c r="FJ72" s="3">
        <v>36575</v>
      </c>
      <c r="FN72" s="3">
        <v>7404899</v>
      </c>
      <c r="FO72" s="3">
        <v>525770</v>
      </c>
      <c r="FP72" s="3">
        <f t="shared" si="11"/>
        <v>372933</v>
      </c>
      <c r="FQ72" s="3">
        <v>158560</v>
      </c>
      <c r="FR72" s="3">
        <f t="shared" si="12"/>
        <v>152837</v>
      </c>
      <c r="FS72" s="3">
        <f t="shared" si="13"/>
        <v>684330</v>
      </c>
      <c r="FT72" s="3">
        <v>525770</v>
      </c>
      <c r="FU72" s="29">
        <f t="shared" si="14"/>
        <v>0.77666184443177999</v>
      </c>
      <c r="FV72" s="29">
        <f t="shared" si="15"/>
        <v>0.22333815556822001</v>
      </c>
      <c r="FY72" s="5">
        <v>341497</v>
      </c>
      <c r="FZ72" s="5">
        <v>455330</v>
      </c>
      <c r="GA72" s="5">
        <v>0</v>
      </c>
      <c r="GB72" s="5">
        <v>115116</v>
      </c>
      <c r="GC72" s="5">
        <v>0</v>
      </c>
    </row>
    <row r="73" spans="1:185" x14ac:dyDescent="0.25">
      <c r="A73" t="s">
        <v>239</v>
      </c>
      <c r="B73" s="2">
        <v>331</v>
      </c>
      <c r="C73" t="s">
        <v>338</v>
      </c>
      <c r="D73">
        <v>6</v>
      </c>
      <c r="E73">
        <v>371</v>
      </c>
      <c r="F73">
        <v>304</v>
      </c>
      <c r="G73" s="3">
        <v>198942</v>
      </c>
      <c r="M73" s="3">
        <v>24000</v>
      </c>
      <c r="N73" s="3">
        <v>0</v>
      </c>
      <c r="O73" s="3">
        <v>79025</v>
      </c>
      <c r="P73" s="3">
        <v>60059</v>
      </c>
      <c r="Q73" s="3">
        <v>0</v>
      </c>
      <c r="R73" s="3">
        <v>102375</v>
      </c>
      <c r="S73" s="3">
        <v>0</v>
      </c>
      <c r="T73" s="3">
        <v>113832</v>
      </c>
      <c r="U73" s="3">
        <v>227665</v>
      </c>
      <c r="W73" s="3">
        <v>227665</v>
      </c>
      <c r="X73" s="3">
        <v>156666</v>
      </c>
      <c r="Z73" s="3">
        <v>0</v>
      </c>
      <c r="AF73" s="3">
        <v>113832</v>
      </c>
      <c r="AG73" s="3">
        <v>0</v>
      </c>
      <c r="AI73" s="3">
        <v>113832</v>
      </c>
      <c r="AK73" s="3">
        <v>0</v>
      </c>
      <c r="AX73" s="3">
        <v>341497</v>
      </c>
      <c r="AY73" s="3">
        <v>0</v>
      </c>
      <c r="BA73" s="3">
        <v>0</v>
      </c>
      <c r="BB73" s="3">
        <v>78333</v>
      </c>
      <c r="BD73" s="3">
        <v>115116</v>
      </c>
      <c r="BE73" s="3">
        <v>0</v>
      </c>
      <c r="BK73" s="3">
        <v>0</v>
      </c>
      <c r="BM73" s="3">
        <v>27657</v>
      </c>
      <c r="BY73" s="5">
        <v>0</v>
      </c>
      <c r="CE73" s="3">
        <v>15325</v>
      </c>
      <c r="CJ73" s="5">
        <v>115558</v>
      </c>
      <c r="CK73" s="5">
        <v>0</v>
      </c>
      <c r="CL73" s="5"/>
      <c r="CN73" s="5">
        <v>20777</v>
      </c>
      <c r="CO73" s="5"/>
      <c r="CP73" s="5">
        <v>137783</v>
      </c>
      <c r="CQ73" s="5">
        <v>0</v>
      </c>
      <c r="CR73" s="5"/>
      <c r="CS73" s="5">
        <v>113832</v>
      </c>
      <c r="CT73" s="5">
        <v>0</v>
      </c>
      <c r="CU73" s="5"/>
      <c r="CV73" s="5">
        <v>0</v>
      </c>
      <c r="CW73" s="5">
        <v>1711350</v>
      </c>
      <c r="CX73" s="5">
        <v>0</v>
      </c>
      <c r="CY73" s="5"/>
      <c r="CZ73" s="3">
        <v>78333</v>
      </c>
      <c r="DA73" s="3">
        <v>0</v>
      </c>
      <c r="DB73" s="5">
        <v>455329</v>
      </c>
      <c r="DC73" s="5"/>
      <c r="DD73" s="5">
        <v>0</v>
      </c>
      <c r="DL73" s="5">
        <v>219323</v>
      </c>
      <c r="DM73" s="5">
        <v>0</v>
      </c>
      <c r="FN73" s="3">
        <v>4518158</v>
      </c>
      <c r="FO73" s="3">
        <v>329948</v>
      </c>
      <c r="FP73" s="3">
        <f t="shared" si="11"/>
        <v>78333</v>
      </c>
      <c r="FQ73" s="3">
        <v>20777</v>
      </c>
      <c r="FR73" s="3">
        <f t="shared" si="12"/>
        <v>251615</v>
      </c>
      <c r="FS73" s="3">
        <f t="shared" si="13"/>
        <v>350725</v>
      </c>
      <c r="FT73" s="3">
        <v>329948</v>
      </c>
      <c r="FU73" s="29">
        <f t="shared" si="14"/>
        <v>0.28258607170860361</v>
      </c>
      <c r="FV73" s="29">
        <f t="shared" si="15"/>
        <v>0.71741392829139639</v>
      </c>
      <c r="FY73" s="5">
        <v>0</v>
      </c>
      <c r="FZ73" s="5">
        <v>341497</v>
      </c>
      <c r="GA73" s="5">
        <v>0</v>
      </c>
      <c r="GB73" s="5">
        <v>115116</v>
      </c>
      <c r="GC73" s="5">
        <v>0</v>
      </c>
    </row>
    <row r="74" spans="1:185" x14ac:dyDescent="0.25">
      <c r="A74" t="s">
        <v>241</v>
      </c>
      <c r="B74" s="2">
        <v>333</v>
      </c>
      <c r="C74" t="s">
        <v>338</v>
      </c>
      <c r="D74">
        <v>6</v>
      </c>
      <c r="E74">
        <v>417</v>
      </c>
      <c r="F74">
        <v>417</v>
      </c>
      <c r="G74" s="3">
        <v>198942</v>
      </c>
      <c r="M74" s="3">
        <v>6126</v>
      </c>
      <c r="N74" s="3">
        <v>0</v>
      </c>
      <c r="O74" s="3">
        <v>79025</v>
      </c>
      <c r="P74" s="3">
        <v>60059</v>
      </c>
      <c r="Q74" s="3">
        <v>0</v>
      </c>
      <c r="R74" s="3">
        <v>76781</v>
      </c>
      <c r="S74" s="3">
        <v>0</v>
      </c>
      <c r="T74" s="3">
        <v>113832</v>
      </c>
      <c r="AF74" s="3">
        <v>101958</v>
      </c>
      <c r="AG74" s="3">
        <v>11874</v>
      </c>
      <c r="AI74" s="3">
        <v>227665</v>
      </c>
      <c r="AK74" s="3">
        <v>0</v>
      </c>
      <c r="AX74" s="3">
        <v>341497</v>
      </c>
      <c r="AY74" s="3">
        <v>113832</v>
      </c>
      <c r="BD74" s="3">
        <v>33814</v>
      </c>
      <c r="BE74" s="3">
        <v>81302</v>
      </c>
      <c r="BK74" s="3">
        <v>0</v>
      </c>
      <c r="BM74" s="3">
        <v>21312</v>
      </c>
      <c r="BY74" s="5">
        <v>0</v>
      </c>
      <c r="CJ74" s="5">
        <v>18881</v>
      </c>
      <c r="CL74" s="5">
        <v>2370</v>
      </c>
      <c r="CN74" s="5">
        <v>158560</v>
      </c>
      <c r="CO74" s="5"/>
      <c r="CP74" s="5">
        <v>0</v>
      </c>
      <c r="CQ74" s="5">
        <v>113832</v>
      </c>
      <c r="CR74" s="5"/>
      <c r="CS74" s="5">
        <v>0</v>
      </c>
      <c r="CT74" s="5">
        <v>0</v>
      </c>
      <c r="CU74" s="5"/>
      <c r="CV74" s="5">
        <v>0</v>
      </c>
      <c r="CW74" s="5">
        <v>2276650</v>
      </c>
      <c r="CX74" s="5">
        <v>0</v>
      </c>
      <c r="CY74" s="5"/>
      <c r="DB74" s="5">
        <v>569161</v>
      </c>
      <c r="DC74" s="5"/>
      <c r="DD74" s="5">
        <v>0</v>
      </c>
      <c r="DE74" s="3">
        <v>0</v>
      </c>
      <c r="DF74" s="3">
        <v>70672</v>
      </c>
      <c r="DL74" s="5">
        <v>145900</v>
      </c>
      <c r="DM74" s="5">
        <v>0</v>
      </c>
      <c r="DP74" s="3">
        <v>0</v>
      </c>
      <c r="DQ74" s="3">
        <v>39166</v>
      </c>
      <c r="EX74" s="3">
        <v>113832</v>
      </c>
      <c r="EY74" s="3">
        <v>0</v>
      </c>
      <c r="FN74" s="3">
        <v>4657827</v>
      </c>
      <c r="FO74" s="3">
        <v>319216</v>
      </c>
      <c r="FP74" s="3">
        <f t="shared" si="11"/>
        <v>191140</v>
      </c>
      <c r="FQ74" s="3">
        <v>113832</v>
      </c>
      <c r="FR74" s="3">
        <f t="shared" si="12"/>
        <v>128076</v>
      </c>
      <c r="FS74" s="3">
        <f t="shared" si="13"/>
        <v>433048</v>
      </c>
      <c r="FT74" s="3">
        <v>319216</v>
      </c>
      <c r="FU74" s="29">
        <f t="shared" si="14"/>
        <v>0.70424525687683581</v>
      </c>
      <c r="FV74" s="29">
        <f t="shared" si="15"/>
        <v>0.29575474312316419</v>
      </c>
      <c r="FY74" s="5">
        <v>0</v>
      </c>
      <c r="FZ74" s="5">
        <v>341497</v>
      </c>
      <c r="GA74" s="5">
        <v>113832</v>
      </c>
      <c r="GB74" s="5">
        <v>33814</v>
      </c>
      <c r="GC74" s="5">
        <v>81302</v>
      </c>
    </row>
    <row r="75" spans="1:185" x14ac:dyDescent="0.25">
      <c r="A75" t="s">
        <v>243</v>
      </c>
      <c r="B75" s="2">
        <v>338</v>
      </c>
      <c r="C75" t="s">
        <v>338</v>
      </c>
      <c r="D75">
        <v>4</v>
      </c>
      <c r="E75">
        <v>346</v>
      </c>
      <c r="F75">
        <v>273</v>
      </c>
      <c r="G75" s="3">
        <v>198942</v>
      </c>
      <c r="H75" s="3">
        <v>113832</v>
      </c>
      <c r="I75" s="3">
        <v>0</v>
      </c>
      <c r="M75" s="3">
        <v>5632</v>
      </c>
      <c r="N75" s="3">
        <v>0</v>
      </c>
      <c r="O75" s="3">
        <v>79025</v>
      </c>
      <c r="P75" s="3">
        <v>60059</v>
      </c>
      <c r="Q75" s="3">
        <v>0</v>
      </c>
      <c r="R75" s="3">
        <v>102375</v>
      </c>
      <c r="S75" s="3">
        <v>0</v>
      </c>
      <c r="T75" s="3">
        <v>113832</v>
      </c>
      <c r="U75" s="3">
        <v>227665</v>
      </c>
      <c r="V75" s="3">
        <v>113832</v>
      </c>
      <c r="W75" s="3">
        <v>227665</v>
      </c>
      <c r="X75" s="3">
        <v>195832</v>
      </c>
      <c r="Z75" s="3">
        <v>0</v>
      </c>
      <c r="AF75" s="3">
        <v>113832</v>
      </c>
      <c r="AG75" s="3">
        <v>0</v>
      </c>
      <c r="AI75" s="3">
        <v>113832</v>
      </c>
      <c r="AK75" s="3">
        <v>0</v>
      </c>
      <c r="AM75" s="3">
        <v>227665</v>
      </c>
      <c r="AP75" s="3">
        <v>113832</v>
      </c>
      <c r="AQ75" s="3">
        <v>227665</v>
      </c>
      <c r="AR75" s="3">
        <v>113832</v>
      </c>
      <c r="AX75" s="3">
        <v>341497</v>
      </c>
      <c r="AY75" s="3">
        <v>0</v>
      </c>
      <c r="BA75" s="3">
        <v>430831</v>
      </c>
      <c r="BB75" s="3">
        <v>0</v>
      </c>
      <c r="BK75" s="3">
        <v>569162</v>
      </c>
      <c r="BL75" s="3">
        <v>0</v>
      </c>
      <c r="BM75" s="3">
        <v>0</v>
      </c>
      <c r="BS75" s="3">
        <v>17000</v>
      </c>
      <c r="BT75" s="3">
        <v>17000</v>
      </c>
      <c r="BY75" s="5">
        <v>0</v>
      </c>
      <c r="CE75" s="3">
        <v>15325</v>
      </c>
      <c r="CJ75" s="5">
        <v>132649</v>
      </c>
      <c r="CK75" s="5">
        <v>0</v>
      </c>
      <c r="CL75" s="5"/>
      <c r="CN75" s="5">
        <v>158560</v>
      </c>
      <c r="CO75" s="5"/>
      <c r="CP75" s="5">
        <v>0</v>
      </c>
      <c r="CQ75" s="5">
        <v>0</v>
      </c>
      <c r="CR75" s="5"/>
      <c r="CS75" s="5">
        <v>113832</v>
      </c>
      <c r="CT75" s="5">
        <v>0</v>
      </c>
      <c r="CU75" s="5"/>
      <c r="CV75" s="5">
        <v>113832</v>
      </c>
      <c r="CW75" s="5">
        <v>1455112</v>
      </c>
      <c r="CX75" s="5">
        <v>113832</v>
      </c>
      <c r="CY75" s="5"/>
      <c r="CZ75" s="3">
        <v>78333</v>
      </c>
      <c r="DA75" s="3">
        <v>0</v>
      </c>
      <c r="DB75" s="5">
        <v>341496</v>
      </c>
      <c r="DC75" s="5"/>
      <c r="DD75" s="5">
        <v>0</v>
      </c>
      <c r="DE75" s="3">
        <v>70672</v>
      </c>
      <c r="DF75" s="3">
        <v>0</v>
      </c>
      <c r="DL75" s="5">
        <v>58500</v>
      </c>
      <c r="DM75" s="5">
        <v>164347</v>
      </c>
      <c r="ET75" s="3">
        <v>105009</v>
      </c>
      <c r="EU75" s="3">
        <v>0</v>
      </c>
      <c r="FE75" s="3">
        <v>99271</v>
      </c>
      <c r="FF75" s="3">
        <v>14561</v>
      </c>
      <c r="FN75" s="3">
        <v>6239766</v>
      </c>
      <c r="FO75" s="3">
        <v>520404</v>
      </c>
      <c r="FP75" s="3">
        <f>SUM(I75,L75,Y75,AJ75,BB75,BE75,BL75,BO75,BR75,BV75,CK75,CO75,CR75,CU75,CX75,DC75,DF75,DO75,DQ75,DS75,DU75,DW75,EA75,EC75,EE75,EG75,EK75,EM75,EQ75,EU75,EY75,FB75,FH75,FL75:FM75,,)</f>
        <v>113832</v>
      </c>
      <c r="FQ75" s="3">
        <v>105009</v>
      </c>
      <c r="FR75" s="3">
        <f t="shared" si="12"/>
        <v>406572</v>
      </c>
      <c r="FS75" s="3">
        <f t="shared" si="13"/>
        <v>625413</v>
      </c>
      <c r="FT75" s="3">
        <v>520404</v>
      </c>
      <c r="FU75" s="29">
        <f t="shared" si="14"/>
        <v>0.34991437657995594</v>
      </c>
      <c r="FV75" s="29">
        <f t="shared" si="15"/>
        <v>0.65008562342004406</v>
      </c>
      <c r="FY75" s="5">
        <v>682994</v>
      </c>
      <c r="FZ75" s="5">
        <v>341497</v>
      </c>
      <c r="GA75" s="5">
        <v>0</v>
      </c>
      <c r="GB75" s="5">
        <v>0</v>
      </c>
      <c r="GC75" s="5">
        <v>0</v>
      </c>
    </row>
    <row r="76" spans="1:185" x14ac:dyDescent="0.25">
      <c r="A76" t="s">
        <v>123</v>
      </c>
      <c r="B76" s="2">
        <v>404</v>
      </c>
      <c r="C76" t="s">
        <v>341</v>
      </c>
      <c r="D76">
        <v>5</v>
      </c>
      <c r="E76">
        <v>413</v>
      </c>
      <c r="F76">
        <v>348</v>
      </c>
      <c r="G76" s="3">
        <v>198942</v>
      </c>
      <c r="H76" s="3">
        <v>0</v>
      </c>
      <c r="I76" s="3">
        <f>113832/2</f>
        <v>56916</v>
      </c>
      <c r="J76" s="3">
        <f>113832/2</f>
        <v>56916</v>
      </c>
      <c r="M76" s="3">
        <v>18377</v>
      </c>
      <c r="N76" s="3">
        <v>0</v>
      </c>
      <c r="O76" s="3">
        <v>79025</v>
      </c>
      <c r="P76" s="3">
        <v>120118</v>
      </c>
      <c r="Q76" s="3">
        <v>0</v>
      </c>
      <c r="R76" s="3">
        <v>153562</v>
      </c>
      <c r="S76" s="3">
        <v>0</v>
      </c>
      <c r="T76" s="3">
        <v>113832</v>
      </c>
      <c r="V76" s="3">
        <v>227665</v>
      </c>
      <c r="W76" s="3">
        <v>227665</v>
      </c>
      <c r="X76" s="3">
        <v>156666</v>
      </c>
      <c r="Z76" s="3">
        <v>0</v>
      </c>
      <c r="AF76" s="3">
        <v>0</v>
      </c>
      <c r="AG76" s="3">
        <v>113832</v>
      </c>
      <c r="AI76" s="3">
        <v>227665</v>
      </c>
      <c r="AK76" s="3">
        <v>0</v>
      </c>
      <c r="AM76" s="3">
        <v>227665</v>
      </c>
      <c r="AP76" s="3">
        <v>113832</v>
      </c>
      <c r="AX76" s="3">
        <v>796827</v>
      </c>
      <c r="AY76" s="3">
        <v>0</v>
      </c>
      <c r="BA76" s="3">
        <v>222506</v>
      </c>
      <c r="BB76" s="3">
        <v>12492</v>
      </c>
      <c r="BD76" s="3">
        <v>0</v>
      </c>
      <c r="BE76" s="3">
        <v>57558</v>
      </c>
      <c r="BK76" s="3">
        <v>455330</v>
      </c>
      <c r="BL76" s="3">
        <v>0</v>
      </c>
      <c r="BM76" s="3">
        <v>0</v>
      </c>
      <c r="BS76" s="3">
        <v>13600</v>
      </c>
      <c r="BT76" s="3">
        <v>23800</v>
      </c>
      <c r="BY76" s="5">
        <v>0</v>
      </c>
      <c r="CE76" s="3">
        <v>15325</v>
      </c>
      <c r="CJ76" s="5">
        <v>98578</v>
      </c>
      <c r="CK76" s="5">
        <v>0</v>
      </c>
      <c r="CL76" s="5"/>
      <c r="CN76" s="5">
        <v>317120</v>
      </c>
      <c r="CO76" s="5"/>
      <c r="CP76" s="5">
        <v>0</v>
      </c>
      <c r="CQ76" s="5">
        <v>113832</v>
      </c>
      <c r="CR76" s="5"/>
      <c r="CS76" s="5">
        <v>0</v>
      </c>
      <c r="CT76" s="5">
        <v>0</v>
      </c>
      <c r="CU76" s="5"/>
      <c r="CV76" s="5">
        <v>0</v>
      </c>
      <c r="CW76" s="5">
        <v>2053142</v>
      </c>
      <c r="CX76" s="5">
        <v>0</v>
      </c>
      <c r="CY76" s="5"/>
      <c r="DB76" s="5">
        <v>621920</v>
      </c>
      <c r="DC76" s="5">
        <v>4157</v>
      </c>
      <c r="DL76" s="5">
        <v>246723</v>
      </c>
      <c r="DM76" s="5">
        <v>0</v>
      </c>
      <c r="DZ76" s="3">
        <v>59075</v>
      </c>
      <c r="EA76" s="3">
        <v>0</v>
      </c>
      <c r="EB76" s="3">
        <v>0</v>
      </c>
      <c r="EC76" s="3">
        <v>71590</v>
      </c>
      <c r="EL76" s="3">
        <v>0</v>
      </c>
      <c r="EM76" s="3">
        <v>120467</v>
      </c>
      <c r="EP76" s="3">
        <v>113832</v>
      </c>
      <c r="EQ76" s="3">
        <v>0</v>
      </c>
      <c r="EX76" s="3">
        <v>0</v>
      </c>
      <c r="EY76" s="3">
        <v>227665</v>
      </c>
      <c r="FN76" s="3">
        <v>7016624</v>
      </c>
      <c r="FO76" s="3">
        <v>721593</v>
      </c>
      <c r="FP76" s="3">
        <f t="shared" si="11"/>
        <v>550845</v>
      </c>
      <c r="FQ76" s="3">
        <v>272392</v>
      </c>
      <c r="FR76" s="3">
        <f t="shared" si="12"/>
        <v>170748</v>
      </c>
      <c r="FS76" s="3">
        <f t="shared" si="13"/>
        <v>993985</v>
      </c>
      <c r="FT76" s="3">
        <v>721593</v>
      </c>
      <c r="FU76" s="29">
        <f t="shared" si="14"/>
        <v>0.82821873569520665</v>
      </c>
      <c r="FV76" s="29">
        <f t="shared" si="15"/>
        <v>0.17178126430479332</v>
      </c>
      <c r="FY76" s="5">
        <v>341497</v>
      </c>
      <c r="FZ76" s="5">
        <v>796827</v>
      </c>
      <c r="GA76" s="5">
        <v>0</v>
      </c>
      <c r="GB76" s="5">
        <v>0</v>
      </c>
      <c r="GC76" s="5">
        <v>57558</v>
      </c>
    </row>
    <row r="77" spans="1:185" x14ac:dyDescent="0.25">
      <c r="A77" t="s">
        <v>130</v>
      </c>
      <c r="B77" s="2">
        <v>360</v>
      </c>
      <c r="C77" t="s">
        <v>341</v>
      </c>
      <c r="D77">
        <v>6</v>
      </c>
      <c r="E77">
        <v>396</v>
      </c>
      <c r="F77">
        <v>288</v>
      </c>
      <c r="G77" s="3">
        <v>198942</v>
      </c>
      <c r="H77" s="3">
        <v>113832</v>
      </c>
      <c r="I77" s="3">
        <v>0</v>
      </c>
      <c r="M77" s="3">
        <v>15000</v>
      </c>
      <c r="N77" s="3">
        <v>0</v>
      </c>
      <c r="O77" s="3">
        <v>79025</v>
      </c>
      <c r="P77" s="3">
        <v>120118</v>
      </c>
      <c r="Q77" s="3">
        <v>0</v>
      </c>
      <c r="R77" s="3">
        <v>102375</v>
      </c>
      <c r="S77" s="3">
        <v>0</v>
      </c>
      <c r="T77" s="3">
        <v>113832</v>
      </c>
      <c r="V77" s="3">
        <v>910660</v>
      </c>
      <c r="X77" s="3">
        <v>313331</v>
      </c>
      <c r="Z77" s="3">
        <v>0</v>
      </c>
      <c r="AF77" s="3">
        <v>113832</v>
      </c>
      <c r="AG77" s="3">
        <v>0</v>
      </c>
      <c r="AI77" s="3">
        <v>113832</v>
      </c>
      <c r="AK77" s="3">
        <v>0</v>
      </c>
      <c r="AX77" s="3">
        <v>341497</v>
      </c>
      <c r="AY77" s="3">
        <v>0</v>
      </c>
      <c r="BD77" s="3">
        <v>57558</v>
      </c>
      <c r="BE77" s="3">
        <v>0</v>
      </c>
      <c r="BK77" s="3">
        <v>56916</v>
      </c>
      <c r="BL77" s="3">
        <v>0</v>
      </c>
      <c r="BM77" s="3">
        <v>0</v>
      </c>
      <c r="BY77" s="5">
        <v>0</v>
      </c>
      <c r="CE77" s="3">
        <v>15325</v>
      </c>
      <c r="CJ77" s="5">
        <v>88106</v>
      </c>
      <c r="CK77" s="5">
        <v>0</v>
      </c>
      <c r="CL77" s="5"/>
      <c r="CN77" s="5">
        <v>0</v>
      </c>
      <c r="CO77" s="5"/>
      <c r="CP77" s="5">
        <v>158560</v>
      </c>
      <c r="CQ77" s="5">
        <v>113832</v>
      </c>
      <c r="CR77" s="5"/>
      <c r="CS77" s="5">
        <v>0</v>
      </c>
      <c r="CT77" s="5">
        <v>0</v>
      </c>
      <c r="CU77" s="5"/>
      <c r="CV77" s="5">
        <v>0</v>
      </c>
      <c r="CW77" s="5">
        <v>1707485</v>
      </c>
      <c r="CX77" s="5">
        <v>0</v>
      </c>
      <c r="CY77" s="5"/>
      <c r="CZ77" s="3">
        <v>39166</v>
      </c>
      <c r="DA77" s="3">
        <v>0</v>
      </c>
      <c r="DB77" s="5">
        <v>569161</v>
      </c>
      <c r="DC77" s="5"/>
      <c r="DD77" s="5">
        <v>0</v>
      </c>
      <c r="DL77" s="5">
        <v>134866</v>
      </c>
      <c r="DM77" s="5">
        <v>53357</v>
      </c>
      <c r="EH77" s="3">
        <v>119483</v>
      </c>
      <c r="EI77" s="3">
        <v>0</v>
      </c>
      <c r="FN77" s="3">
        <v>5438174</v>
      </c>
      <c r="FO77" s="3">
        <v>211917</v>
      </c>
      <c r="FP77" s="3">
        <f t="shared" si="11"/>
        <v>0</v>
      </c>
      <c r="FQ77" s="3">
        <v>0</v>
      </c>
      <c r="FR77" s="3">
        <f t="shared" si="12"/>
        <v>211917</v>
      </c>
      <c r="FS77" s="3">
        <f t="shared" si="13"/>
        <v>211917</v>
      </c>
      <c r="FT77" s="3">
        <v>211917</v>
      </c>
      <c r="FU77" s="29">
        <f t="shared" si="14"/>
        <v>0</v>
      </c>
      <c r="FV77" s="29">
        <f t="shared" si="15"/>
        <v>1</v>
      </c>
      <c r="FY77" s="5">
        <v>0</v>
      </c>
      <c r="FZ77" s="5">
        <v>341497</v>
      </c>
      <c r="GA77" s="5">
        <v>0</v>
      </c>
      <c r="GB77" s="5">
        <v>57558</v>
      </c>
      <c r="GC77" s="5">
        <v>0</v>
      </c>
    </row>
    <row r="78" spans="1:185" x14ac:dyDescent="0.25">
      <c r="A78" t="s">
        <v>150</v>
      </c>
      <c r="B78" s="2">
        <v>318</v>
      </c>
      <c r="C78" t="s">
        <v>341</v>
      </c>
      <c r="D78">
        <v>8</v>
      </c>
      <c r="E78">
        <v>498</v>
      </c>
      <c r="F78">
        <v>422</v>
      </c>
      <c r="G78" s="3">
        <v>198942</v>
      </c>
      <c r="H78" s="3">
        <v>56916</v>
      </c>
      <c r="I78" s="3">
        <v>56916</v>
      </c>
      <c r="M78" s="3">
        <v>10155</v>
      </c>
      <c r="N78" s="3">
        <v>0</v>
      </c>
      <c r="O78" s="3">
        <v>79025</v>
      </c>
      <c r="P78" s="3">
        <v>120118</v>
      </c>
      <c r="Q78" s="3">
        <v>0</v>
      </c>
      <c r="R78" s="3">
        <v>51187</v>
      </c>
      <c r="S78" s="3">
        <v>0</v>
      </c>
      <c r="T78" s="3">
        <v>113832</v>
      </c>
      <c r="U78" s="3">
        <v>341497</v>
      </c>
      <c r="W78" s="3">
        <v>341497</v>
      </c>
      <c r="X78" s="3">
        <v>117499</v>
      </c>
      <c r="Z78" s="3">
        <v>0</v>
      </c>
      <c r="AF78" s="3">
        <v>113832</v>
      </c>
      <c r="AG78" s="3">
        <v>0</v>
      </c>
      <c r="AI78" s="3">
        <v>227665</v>
      </c>
      <c r="AJ78" s="3">
        <v>113832</v>
      </c>
      <c r="AK78" s="3">
        <v>0</v>
      </c>
      <c r="AQ78" s="3">
        <v>227665</v>
      </c>
      <c r="AW78" s="3">
        <v>113832</v>
      </c>
      <c r="AX78" s="3">
        <v>455330</v>
      </c>
      <c r="AY78" s="3">
        <v>0</v>
      </c>
      <c r="BA78" s="3">
        <v>195832</v>
      </c>
      <c r="BB78" s="3">
        <v>0</v>
      </c>
      <c r="BD78" s="3">
        <v>0</v>
      </c>
      <c r="BE78" s="3">
        <v>115116</v>
      </c>
      <c r="BK78" s="3">
        <v>0</v>
      </c>
      <c r="BM78" s="3">
        <v>7484</v>
      </c>
      <c r="BS78" s="3">
        <v>30600</v>
      </c>
      <c r="BT78" s="3">
        <v>40800</v>
      </c>
      <c r="BY78" s="5">
        <v>0</v>
      </c>
      <c r="CE78" s="3">
        <v>15325</v>
      </c>
      <c r="CJ78" s="5">
        <v>82509</v>
      </c>
      <c r="CK78" s="5">
        <v>0</v>
      </c>
      <c r="CL78" s="5"/>
      <c r="CN78" s="5">
        <v>317120</v>
      </c>
      <c r="CO78" s="5"/>
      <c r="CP78" s="5">
        <v>0</v>
      </c>
      <c r="CQ78" s="5">
        <v>210510</v>
      </c>
      <c r="CR78" s="5">
        <v>130987</v>
      </c>
      <c r="CT78" s="5">
        <v>0</v>
      </c>
      <c r="CU78" s="5"/>
      <c r="CV78" s="5">
        <v>113832</v>
      </c>
      <c r="CW78" s="5">
        <v>1955674</v>
      </c>
      <c r="CX78" s="5">
        <v>51465</v>
      </c>
      <c r="CY78" s="5"/>
      <c r="DB78" s="5">
        <v>611403</v>
      </c>
      <c r="DC78" s="5">
        <v>185422</v>
      </c>
      <c r="DE78" s="3">
        <v>0</v>
      </c>
      <c r="DF78" s="3">
        <v>70672</v>
      </c>
      <c r="DL78" s="5">
        <v>71444</v>
      </c>
      <c r="DM78" s="5">
        <v>201508</v>
      </c>
      <c r="DP78" s="3">
        <v>78333</v>
      </c>
      <c r="DQ78" s="3">
        <v>0</v>
      </c>
      <c r="EB78" s="3">
        <v>143179</v>
      </c>
      <c r="EC78" s="3">
        <v>0</v>
      </c>
      <c r="EF78" s="3">
        <v>119483</v>
      </c>
      <c r="EG78" s="3">
        <v>0</v>
      </c>
      <c r="EL78" s="3">
        <v>120467</v>
      </c>
      <c r="EM78" s="3">
        <v>0</v>
      </c>
      <c r="FA78" s="3">
        <v>96677</v>
      </c>
      <c r="FB78" s="3">
        <v>17155</v>
      </c>
      <c r="FI78" s="3">
        <v>109725</v>
      </c>
      <c r="FJ78" s="3">
        <v>0</v>
      </c>
      <c r="FN78" s="3">
        <v>6775557</v>
      </c>
      <c r="FO78" s="3">
        <v>1056905</v>
      </c>
      <c r="FP78" s="3">
        <f t="shared" ref="FP78:FP79" si="16">SUM(I78,L78,Y78,AJ78,BB78,BE78,BL78,BO78,BR78,BV78,CK78,CO78,CR78,CU78,CX78,DC78,DF78,DO78,DQ78,DS78,DU78,DW78,EA78,EC78,EE78,EG78,EK78,EM78,EQ78,EU78,EY78,FB78,FH78,FL78:FM78,,)</f>
        <v>741565</v>
      </c>
      <c r="FQ78" s="3">
        <v>413797</v>
      </c>
      <c r="FR78" s="3">
        <f t="shared" si="12"/>
        <v>315340</v>
      </c>
      <c r="FS78" s="3">
        <f t="shared" si="13"/>
        <v>1470702</v>
      </c>
      <c r="FT78" s="3">
        <v>1056905</v>
      </c>
      <c r="FU78" s="29">
        <f t="shared" si="14"/>
        <v>0.7855853871144528</v>
      </c>
      <c r="FV78" s="29">
        <f t="shared" si="15"/>
        <v>0.21441461288554717</v>
      </c>
      <c r="FY78" s="5">
        <v>341497</v>
      </c>
      <c r="FZ78" s="5">
        <v>455330</v>
      </c>
      <c r="GA78" s="5">
        <v>0</v>
      </c>
      <c r="GB78" s="5">
        <v>0</v>
      </c>
      <c r="GC78" s="5">
        <v>115116</v>
      </c>
    </row>
    <row r="79" spans="1:185" x14ac:dyDescent="0.25">
      <c r="A79" t="s">
        <v>373</v>
      </c>
      <c r="B79" s="2">
        <v>266</v>
      </c>
      <c r="C79" t="s">
        <v>341</v>
      </c>
      <c r="D79">
        <v>8</v>
      </c>
      <c r="E79">
        <v>421</v>
      </c>
      <c r="F79">
        <v>361</v>
      </c>
      <c r="G79" s="3">
        <v>198942</v>
      </c>
      <c r="M79" s="3">
        <v>6828</v>
      </c>
      <c r="N79" s="3">
        <v>6000</v>
      </c>
      <c r="O79" s="3">
        <v>79025</v>
      </c>
      <c r="P79" s="3">
        <v>60059</v>
      </c>
      <c r="Q79" s="3">
        <v>0</v>
      </c>
      <c r="R79" s="3">
        <v>102375</v>
      </c>
      <c r="S79" s="3">
        <v>0</v>
      </c>
      <c r="T79" s="3">
        <v>113832</v>
      </c>
      <c r="U79" s="3">
        <v>227665</v>
      </c>
      <c r="W79" s="3">
        <v>227665</v>
      </c>
      <c r="X79" s="3">
        <v>156666</v>
      </c>
      <c r="Z79" s="3">
        <v>0</v>
      </c>
      <c r="AF79" s="3">
        <v>113832</v>
      </c>
      <c r="AG79" s="3">
        <v>0</v>
      </c>
      <c r="AI79" s="3">
        <v>227665</v>
      </c>
      <c r="AK79" s="3">
        <v>0</v>
      </c>
      <c r="AQ79" s="3">
        <v>227665</v>
      </c>
      <c r="AR79" s="3">
        <v>113832</v>
      </c>
      <c r="AX79" s="3">
        <v>569162</v>
      </c>
      <c r="AY79" s="3">
        <v>0</v>
      </c>
      <c r="BA79" s="3">
        <v>195832</v>
      </c>
      <c r="BB79" s="3">
        <v>0</v>
      </c>
      <c r="BD79" s="3">
        <v>115116</v>
      </c>
      <c r="BE79" s="3">
        <v>0</v>
      </c>
      <c r="BK79" s="3">
        <v>113832</v>
      </c>
      <c r="BL79" s="3">
        <v>0</v>
      </c>
      <c r="BM79" s="3">
        <v>0</v>
      </c>
      <c r="BP79" s="3">
        <v>0</v>
      </c>
      <c r="BS79" s="3">
        <v>34000</v>
      </c>
      <c r="BT79" s="3">
        <v>44200</v>
      </c>
      <c r="BY79" s="5">
        <v>0</v>
      </c>
      <c r="CE79" s="3">
        <v>15325</v>
      </c>
      <c r="CJ79" s="5">
        <v>183894</v>
      </c>
      <c r="CK79" s="5">
        <v>19305</v>
      </c>
      <c r="CL79" s="5"/>
      <c r="CN79" s="5">
        <v>158560</v>
      </c>
      <c r="CO79" s="5"/>
      <c r="CP79" s="5">
        <v>0</v>
      </c>
      <c r="CQ79" s="5">
        <v>227664</v>
      </c>
      <c r="CR79" s="5"/>
      <c r="CS79" s="5">
        <v>0</v>
      </c>
      <c r="CT79" s="5">
        <v>113832</v>
      </c>
      <c r="CU79" s="5"/>
      <c r="CV79" s="5">
        <v>0</v>
      </c>
      <c r="CW79" s="5">
        <v>1833376</v>
      </c>
      <c r="CX79" s="5">
        <v>0</v>
      </c>
      <c r="CY79" s="5"/>
      <c r="DB79" s="5">
        <v>569161</v>
      </c>
      <c r="DC79" s="5"/>
      <c r="DD79" s="5">
        <v>0</v>
      </c>
      <c r="DE79" s="3">
        <v>70672</v>
      </c>
      <c r="DF79" s="3">
        <v>0</v>
      </c>
      <c r="DL79" s="5">
        <v>399945</v>
      </c>
      <c r="DM79" s="5">
        <v>0</v>
      </c>
      <c r="DP79" s="3">
        <v>110891</v>
      </c>
      <c r="DQ79" s="3">
        <v>202441</v>
      </c>
      <c r="EB79" s="3">
        <v>0</v>
      </c>
      <c r="EC79" s="3">
        <v>71590</v>
      </c>
      <c r="EH79" s="3">
        <v>0</v>
      </c>
      <c r="EI79" s="3">
        <v>119483</v>
      </c>
      <c r="EP79" s="3">
        <v>0</v>
      </c>
      <c r="EQ79" s="3">
        <v>227665</v>
      </c>
      <c r="FN79" s="3">
        <v>6611513</v>
      </c>
      <c r="FO79" s="3">
        <v>646484</v>
      </c>
      <c r="FP79" s="3">
        <f t="shared" si="16"/>
        <v>521001</v>
      </c>
      <c r="FQ79" s="3">
        <v>0</v>
      </c>
      <c r="FR79" s="3">
        <f t="shared" si="12"/>
        <v>125483</v>
      </c>
      <c r="FS79" s="3">
        <f t="shared" si="13"/>
        <v>646484</v>
      </c>
      <c r="FT79" s="3">
        <v>646484</v>
      </c>
      <c r="FU79" s="29">
        <f t="shared" si="14"/>
        <v>0.80589929526484805</v>
      </c>
      <c r="FV79" s="29">
        <f t="shared" si="15"/>
        <v>0.19410070473515198</v>
      </c>
      <c r="FY79" s="5">
        <v>341497</v>
      </c>
      <c r="FZ79" s="5">
        <v>569162</v>
      </c>
      <c r="GA79" s="5">
        <v>0</v>
      </c>
      <c r="GB79" s="5">
        <v>115116</v>
      </c>
      <c r="GC79" s="5">
        <v>0</v>
      </c>
    </row>
    <row r="80" spans="1:185" x14ac:dyDescent="0.25">
      <c r="A80" t="s">
        <v>201</v>
      </c>
      <c r="B80" s="2">
        <v>292</v>
      </c>
      <c r="C80" t="s">
        <v>341</v>
      </c>
      <c r="D80">
        <v>3</v>
      </c>
      <c r="E80">
        <v>755</v>
      </c>
      <c r="F80">
        <v>716</v>
      </c>
      <c r="G80" s="3">
        <v>198942</v>
      </c>
      <c r="M80" s="3">
        <v>24000</v>
      </c>
      <c r="N80" s="3">
        <v>0</v>
      </c>
      <c r="O80" s="3">
        <v>158049</v>
      </c>
      <c r="P80" s="3">
        <v>120118</v>
      </c>
      <c r="Q80" s="3">
        <v>0</v>
      </c>
      <c r="R80" s="3">
        <v>102375</v>
      </c>
      <c r="S80" s="3">
        <v>0</v>
      </c>
      <c r="T80" s="3">
        <v>227665</v>
      </c>
      <c r="W80" s="3">
        <v>227665</v>
      </c>
      <c r="X80" s="3">
        <v>78333</v>
      </c>
      <c r="Z80" s="3">
        <v>0</v>
      </c>
      <c r="AF80" s="3">
        <v>227665</v>
      </c>
      <c r="AG80" s="3">
        <v>0</v>
      </c>
      <c r="AI80" s="3">
        <v>341497</v>
      </c>
      <c r="AK80" s="3">
        <v>0</v>
      </c>
      <c r="AX80" s="3">
        <v>1024492.05</v>
      </c>
      <c r="AY80" s="3">
        <v>0</v>
      </c>
      <c r="BA80" s="3">
        <v>99702</v>
      </c>
      <c r="BB80" s="3">
        <v>17798</v>
      </c>
      <c r="BD80" s="3">
        <v>57558</v>
      </c>
      <c r="BE80" s="3">
        <v>57558</v>
      </c>
      <c r="BK80" s="3">
        <v>1024492.05</v>
      </c>
      <c r="BL80" s="3">
        <v>0</v>
      </c>
      <c r="BM80" s="3">
        <v>0</v>
      </c>
      <c r="BN80" s="3">
        <v>234999</v>
      </c>
      <c r="BO80" s="3">
        <v>0</v>
      </c>
      <c r="BP80" s="3">
        <v>227665</v>
      </c>
      <c r="BY80" s="5">
        <v>0</v>
      </c>
      <c r="CJ80" s="5">
        <v>146422</v>
      </c>
      <c r="CK80" s="5">
        <v>0</v>
      </c>
      <c r="CL80" s="5"/>
      <c r="CN80" s="5">
        <v>475680</v>
      </c>
      <c r="CO80" s="5"/>
      <c r="CP80" s="5">
        <v>0</v>
      </c>
      <c r="CQ80" s="5">
        <v>227665</v>
      </c>
      <c r="CR80" s="5"/>
      <c r="CS80" s="5">
        <v>0</v>
      </c>
      <c r="CT80" s="5">
        <v>0</v>
      </c>
      <c r="CU80" s="5"/>
      <c r="CV80" s="5">
        <v>0</v>
      </c>
      <c r="CW80" s="5">
        <v>3642639</v>
      </c>
      <c r="CX80" s="5">
        <v>0</v>
      </c>
      <c r="CY80" s="5"/>
      <c r="CZ80" s="3">
        <v>156666</v>
      </c>
      <c r="DA80" s="3">
        <v>0</v>
      </c>
      <c r="DB80" s="5">
        <v>1024492</v>
      </c>
      <c r="DC80" s="5"/>
      <c r="DD80" s="5">
        <v>0</v>
      </c>
      <c r="DL80" s="5">
        <v>392981</v>
      </c>
      <c r="DM80" s="5">
        <v>0</v>
      </c>
      <c r="DP80" s="3">
        <v>313332</v>
      </c>
      <c r="DQ80" s="3">
        <v>0</v>
      </c>
      <c r="EL80" s="3">
        <v>0</v>
      </c>
      <c r="EM80" s="3">
        <v>120467</v>
      </c>
      <c r="FA80" s="3">
        <v>227665</v>
      </c>
      <c r="FB80" s="3">
        <v>0</v>
      </c>
      <c r="FN80" s="3">
        <v>10982759.100000001</v>
      </c>
      <c r="FO80" s="3">
        <v>195823</v>
      </c>
      <c r="FP80" s="3">
        <f t="shared" si="11"/>
        <v>195823</v>
      </c>
      <c r="FQ80" s="3">
        <v>227665</v>
      </c>
      <c r="FR80" s="3">
        <f t="shared" si="12"/>
        <v>0</v>
      </c>
      <c r="FS80" s="3">
        <f t="shared" si="13"/>
        <v>423488</v>
      </c>
      <c r="FT80" s="3">
        <v>195823</v>
      </c>
      <c r="FU80" s="29">
        <f t="shared" si="14"/>
        <v>1</v>
      </c>
      <c r="FV80" s="29">
        <f t="shared" si="15"/>
        <v>0</v>
      </c>
      <c r="FY80" s="5">
        <v>0</v>
      </c>
      <c r="FZ80" s="5">
        <v>1024492.05</v>
      </c>
      <c r="GA80" s="5">
        <v>0</v>
      </c>
      <c r="GB80" s="5">
        <v>57558</v>
      </c>
      <c r="GC80" s="5">
        <v>57558</v>
      </c>
    </row>
    <row r="81" spans="1:185" x14ac:dyDescent="0.25">
      <c r="A81" t="s">
        <v>218</v>
      </c>
      <c r="B81" s="2">
        <v>409</v>
      </c>
      <c r="C81" t="s">
        <v>341</v>
      </c>
      <c r="D81">
        <v>2</v>
      </c>
      <c r="E81">
        <v>516</v>
      </c>
      <c r="F81">
        <v>447</v>
      </c>
      <c r="G81" s="3">
        <v>198942</v>
      </c>
      <c r="H81" s="3">
        <v>113832</v>
      </c>
      <c r="I81" s="3">
        <v>0</v>
      </c>
      <c r="M81" s="3">
        <v>12844</v>
      </c>
      <c r="N81" s="3">
        <v>0</v>
      </c>
      <c r="O81" s="3">
        <v>79025</v>
      </c>
      <c r="P81" s="3">
        <v>180176</v>
      </c>
      <c r="Q81" s="3">
        <v>0</v>
      </c>
      <c r="R81" s="3">
        <v>102375</v>
      </c>
      <c r="S81" s="3">
        <v>0</v>
      </c>
      <c r="T81" s="3">
        <v>113832</v>
      </c>
      <c r="U81" s="3">
        <v>227665</v>
      </c>
      <c r="V81" s="3">
        <v>113832</v>
      </c>
      <c r="W81" s="3">
        <v>227665</v>
      </c>
      <c r="X81" s="3">
        <v>195832</v>
      </c>
      <c r="Z81" s="3">
        <v>0</v>
      </c>
      <c r="AF81" s="3">
        <v>113832</v>
      </c>
      <c r="AG81" s="3">
        <v>0</v>
      </c>
      <c r="AI81" s="3">
        <v>227665</v>
      </c>
      <c r="AK81" s="3">
        <v>0</v>
      </c>
      <c r="AM81" s="3">
        <v>227665</v>
      </c>
      <c r="AN81" s="3">
        <v>227665</v>
      </c>
      <c r="AX81" s="3">
        <v>682994</v>
      </c>
      <c r="AY81" s="3">
        <v>0</v>
      </c>
      <c r="BA81" s="3">
        <v>313331</v>
      </c>
      <c r="BB81" s="3">
        <v>0</v>
      </c>
      <c r="BD81" s="3">
        <v>57558</v>
      </c>
      <c r="BE81" s="3">
        <v>0</v>
      </c>
      <c r="BH81" s="3">
        <v>119483</v>
      </c>
      <c r="BI81" s="3">
        <v>0</v>
      </c>
      <c r="BK81" s="3">
        <v>569162</v>
      </c>
      <c r="BL81" s="3">
        <v>0</v>
      </c>
      <c r="BM81" s="3">
        <v>0</v>
      </c>
      <c r="BP81" s="3">
        <v>113832</v>
      </c>
      <c r="BY81" s="5">
        <v>0</v>
      </c>
      <c r="CE81" s="3">
        <v>15325</v>
      </c>
      <c r="CJ81" s="5">
        <v>102419</v>
      </c>
      <c r="CK81" s="5">
        <v>0</v>
      </c>
      <c r="CL81" s="5"/>
      <c r="CN81" s="5">
        <v>317120</v>
      </c>
      <c r="CO81" s="5"/>
      <c r="CP81" s="5">
        <v>0</v>
      </c>
      <c r="CQ81" s="5">
        <v>227664</v>
      </c>
      <c r="CR81" s="5"/>
      <c r="CS81" s="5">
        <v>0</v>
      </c>
      <c r="CT81" s="5">
        <v>113832</v>
      </c>
      <c r="CU81" s="5"/>
      <c r="CV81" s="5">
        <v>0</v>
      </c>
      <c r="CW81" s="5">
        <v>2276650</v>
      </c>
      <c r="CX81" s="5">
        <v>0</v>
      </c>
      <c r="CY81" s="5"/>
      <c r="CZ81" s="3">
        <v>78333</v>
      </c>
      <c r="DA81" s="3">
        <v>0</v>
      </c>
      <c r="DB81" s="5">
        <v>784234</v>
      </c>
      <c r="DC81" s="5">
        <v>354090</v>
      </c>
      <c r="DE81" s="3">
        <v>70672</v>
      </c>
      <c r="DF81" s="3">
        <v>0</v>
      </c>
      <c r="DL81" s="5">
        <v>163509</v>
      </c>
      <c r="DM81" s="5">
        <v>0</v>
      </c>
      <c r="DV81" s="3">
        <v>158560</v>
      </c>
      <c r="DW81" s="3">
        <v>0</v>
      </c>
      <c r="DZ81" s="3">
        <v>59075</v>
      </c>
      <c r="EA81" s="3">
        <v>0</v>
      </c>
      <c r="FN81" s="3">
        <v>8586600</v>
      </c>
      <c r="FO81" s="3">
        <v>354090</v>
      </c>
      <c r="FP81" s="3">
        <f t="shared" si="11"/>
        <v>354090</v>
      </c>
      <c r="FQ81" s="3">
        <v>158560</v>
      </c>
      <c r="FR81" s="3">
        <f t="shared" si="12"/>
        <v>0</v>
      </c>
      <c r="FS81" s="3">
        <f t="shared" si="13"/>
        <v>512650</v>
      </c>
      <c r="FT81" s="3">
        <v>354090</v>
      </c>
      <c r="FU81" s="29">
        <f t="shared" si="14"/>
        <v>1</v>
      </c>
      <c r="FV81" s="29">
        <f t="shared" si="15"/>
        <v>0</v>
      </c>
      <c r="FY81" s="5">
        <v>455330</v>
      </c>
      <c r="FZ81" s="5">
        <v>682994</v>
      </c>
      <c r="GA81" s="5">
        <v>0</v>
      </c>
      <c r="GB81" s="5">
        <v>57558</v>
      </c>
      <c r="GC81" s="5">
        <v>0</v>
      </c>
    </row>
    <row r="82" spans="1:185" x14ac:dyDescent="0.25">
      <c r="A82" t="s">
        <v>240</v>
      </c>
      <c r="B82" s="2">
        <v>332</v>
      </c>
      <c r="C82" t="s">
        <v>341</v>
      </c>
      <c r="D82">
        <v>6</v>
      </c>
      <c r="E82">
        <v>384</v>
      </c>
      <c r="F82">
        <v>322</v>
      </c>
      <c r="G82" s="3">
        <v>198942</v>
      </c>
      <c r="H82" s="3">
        <v>113832</v>
      </c>
      <c r="I82" s="3">
        <v>0</v>
      </c>
      <c r="M82" s="3">
        <v>7393</v>
      </c>
      <c r="N82" s="3">
        <v>0</v>
      </c>
      <c r="O82" s="3">
        <v>79025</v>
      </c>
      <c r="P82" s="3">
        <v>120118</v>
      </c>
      <c r="Q82" s="3">
        <v>0</v>
      </c>
      <c r="R82" s="3">
        <v>51187</v>
      </c>
      <c r="S82" s="3">
        <v>0</v>
      </c>
      <c r="T82" s="3">
        <v>113832</v>
      </c>
      <c r="U82" s="3">
        <v>227665</v>
      </c>
      <c r="W82" s="3">
        <v>227665</v>
      </c>
      <c r="X82" s="3">
        <v>156666</v>
      </c>
      <c r="Z82" s="3">
        <v>0</v>
      </c>
      <c r="AF82" s="3">
        <v>0</v>
      </c>
      <c r="AG82" s="3">
        <v>113832</v>
      </c>
      <c r="AI82" s="3">
        <v>227665</v>
      </c>
      <c r="AK82" s="3">
        <v>0</v>
      </c>
      <c r="AM82" s="3">
        <v>341497</v>
      </c>
      <c r="AP82" s="3">
        <v>113832</v>
      </c>
      <c r="AX82" s="3">
        <v>682995</v>
      </c>
      <c r="AY82" s="3">
        <v>0</v>
      </c>
      <c r="BA82" s="3">
        <v>313331</v>
      </c>
      <c r="BB82" s="3">
        <v>0</v>
      </c>
      <c r="BD82" s="3">
        <v>0</v>
      </c>
      <c r="BE82" s="3">
        <v>57558</v>
      </c>
      <c r="BH82" s="3">
        <v>14338</v>
      </c>
      <c r="BI82" s="3">
        <v>105145</v>
      </c>
      <c r="BK82" s="3">
        <v>113832</v>
      </c>
      <c r="BL82" s="3">
        <v>0</v>
      </c>
      <c r="BM82" s="3">
        <v>0</v>
      </c>
      <c r="BS82" s="3">
        <v>17000</v>
      </c>
      <c r="BT82" s="3">
        <v>17000</v>
      </c>
      <c r="BY82" s="5">
        <v>0</v>
      </c>
      <c r="CE82" s="3">
        <v>15325</v>
      </c>
      <c r="CJ82" s="5">
        <v>39274</v>
      </c>
      <c r="CK82" s="5">
        <v>18425</v>
      </c>
      <c r="CL82" s="5">
        <v>87446</v>
      </c>
      <c r="CN82" s="5">
        <v>158560</v>
      </c>
      <c r="CO82" s="5"/>
      <c r="CP82" s="5">
        <v>0</v>
      </c>
      <c r="CQ82" s="5">
        <v>227664</v>
      </c>
      <c r="CR82" s="5"/>
      <c r="CS82" s="5">
        <v>0</v>
      </c>
      <c r="CT82" s="5">
        <v>0</v>
      </c>
      <c r="CU82" s="5"/>
      <c r="CV82" s="5">
        <v>0</v>
      </c>
      <c r="CW82" s="5">
        <v>1955002</v>
      </c>
      <c r="CY82" s="5">
        <v>113832</v>
      </c>
      <c r="CZ82" s="3">
        <v>39166</v>
      </c>
      <c r="DA82" s="3">
        <v>0</v>
      </c>
      <c r="DB82" s="5">
        <v>421179</v>
      </c>
      <c r="DC82" s="5">
        <v>34150</v>
      </c>
      <c r="DL82" s="5">
        <v>110560</v>
      </c>
      <c r="DM82" s="5">
        <v>86475</v>
      </c>
      <c r="DR82" s="3">
        <v>10940</v>
      </c>
      <c r="DS82" s="3">
        <v>34644</v>
      </c>
      <c r="EN82" s="3">
        <v>0</v>
      </c>
      <c r="EO82" s="3">
        <v>147879</v>
      </c>
      <c r="EX82" s="3">
        <v>113832</v>
      </c>
      <c r="EY82" s="3">
        <v>0</v>
      </c>
      <c r="FN82" s="3">
        <v>6229317</v>
      </c>
      <c r="FO82" s="3">
        <v>799386</v>
      </c>
      <c r="FP82" s="3">
        <f>SUM(I82,L82,Y82,AJ82,BB82,BE82,BL82,BO82,BR82,BV82,CK82,CO82,CR82,CU82,CX82,DC82,DF82,DO82,DQ82,DS82,DU82,DW82,EA82,EC82,EE82,EG82,EK82,EM82,EQ82,EU82,EY82,FB82,FH82,FL82:FM82,,)</f>
        <v>144777</v>
      </c>
      <c r="FQ82" s="3">
        <v>113832</v>
      </c>
      <c r="FR82" s="3">
        <f t="shared" si="12"/>
        <v>654609</v>
      </c>
      <c r="FS82" s="3">
        <f t="shared" si="13"/>
        <v>913218</v>
      </c>
      <c r="FT82" s="3">
        <v>799386</v>
      </c>
      <c r="FU82" s="29">
        <f t="shared" si="14"/>
        <v>0.2831842999152448</v>
      </c>
      <c r="FV82" s="29">
        <f t="shared" si="15"/>
        <v>0.71681570008475526</v>
      </c>
      <c r="FY82" s="5">
        <v>455329</v>
      </c>
      <c r="FZ82" s="5">
        <v>682995</v>
      </c>
      <c r="GA82" s="5">
        <v>0</v>
      </c>
      <c r="GB82" s="5">
        <v>0</v>
      </c>
      <c r="GC82" s="5">
        <v>57558</v>
      </c>
    </row>
    <row r="83" spans="1:185" x14ac:dyDescent="0.25">
      <c r="A83" t="s">
        <v>242</v>
      </c>
      <c r="B83" s="2">
        <v>335</v>
      </c>
      <c r="C83" t="s">
        <v>341</v>
      </c>
      <c r="D83">
        <v>5</v>
      </c>
      <c r="E83">
        <v>355</v>
      </c>
      <c r="F83">
        <v>289</v>
      </c>
      <c r="G83" s="3">
        <v>198942</v>
      </c>
      <c r="H83" s="3">
        <v>56916</v>
      </c>
      <c r="I83" s="3">
        <v>56916</v>
      </c>
      <c r="M83" s="3">
        <v>10195</v>
      </c>
      <c r="N83" s="3">
        <v>0</v>
      </c>
      <c r="O83" s="3">
        <v>79025</v>
      </c>
      <c r="P83" s="3">
        <v>120118</v>
      </c>
      <c r="Q83" s="3">
        <v>0</v>
      </c>
      <c r="R83" s="3">
        <v>51187</v>
      </c>
      <c r="S83" s="3">
        <v>0</v>
      </c>
      <c r="T83" s="3">
        <v>113832</v>
      </c>
      <c r="U83" s="3">
        <v>227665</v>
      </c>
      <c r="V83" s="3">
        <v>113832</v>
      </c>
      <c r="W83" s="3">
        <v>227665</v>
      </c>
      <c r="AF83" s="3">
        <v>113832</v>
      </c>
      <c r="AG83" s="3">
        <v>0</v>
      </c>
      <c r="AI83" s="3">
        <v>341497</v>
      </c>
      <c r="AK83" s="3">
        <v>0</v>
      </c>
      <c r="AQ83" s="3">
        <v>227665</v>
      </c>
      <c r="AW83" s="3">
        <v>113832</v>
      </c>
      <c r="AX83" s="3">
        <v>682995</v>
      </c>
      <c r="AY83" s="3">
        <v>0</v>
      </c>
      <c r="BA83" s="3">
        <v>39166</v>
      </c>
      <c r="BB83" s="3">
        <v>0</v>
      </c>
      <c r="BK83" s="3">
        <v>227665</v>
      </c>
      <c r="BL83" s="3">
        <v>0</v>
      </c>
      <c r="BM83" s="3">
        <v>0</v>
      </c>
      <c r="BS83" s="3">
        <v>10200</v>
      </c>
      <c r="BT83" s="3">
        <v>10200</v>
      </c>
      <c r="BY83" s="5">
        <v>0</v>
      </c>
      <c r="CE83" s="3">
        <v>15325</v>
      </c>
      <c r="CJ83" s="5">
        <v>129170</v>
      </c>
      <c r="CK83" s="5">
        <v>9</v>
      </c>
      <c r="CL83" s="5"/>
      <c r="CN83" s="5">
        <v>0</v>
      </c>
      <c r="CO83" s="5"/>
      <c r="CP83" s="5">
        <v>0</v>
      </c>
      <c r="CQ83" s="5">
        <v>113832</v>
      </c>
      <c r="CR83" s="5"/>
      <c r="CS83" s="5">
        <v>113832</v>
      </c>
      <c r="CT83" s="5">
        <v>0</v>
      </c>
      <c r="CU83" s="5"/>
      <c r="CV83" s="5">
        <v>0</v>
      </c>
      <c r="CW83" s="5">
        <v>1743031</v>
      </c>
      <c r="CX83" s="5">
        <v>0</v>
      </c>
      <c r="CY83" s="5"/>
      <c r="DB83" s="5">
        <v>493936</v>
      </c>
      <c r="DC83" s="5">
        <v>75215</v>
      </c>
      <c r="DL83" s="5">
        <v>0</v>
      </c>
      <c r="DM83" s="5">
        <v>174762</v>
      </c>
      <c r="EL83" s="3">
        <v>120467</v>
      </c>
      <c r="EM83" s="3">
        <v>0</v>
      </c>
      <c r="EP83" s="3">
        <v>0</v>
      </c>
      <c r="EQ83" s="3">
        <v>113832</v>
      </c>
      <c r="ET83" s="3">
        <v>0</v>
      </c>
      <c r="EU83" s="3">
        <v>105009</v>
      </c>
      <c r="FA83" s="3">
        <v>113832</v>
      </c>
      <c r="FB83" s="3">
        <v>0</v>
      </c>
      <c r="FI83" s="3">
        <v>352498</v>
      </c>
      <c r="FJ83" s="3">
        <v>49827</v>
      </c>
      <c r="FN83" s="3">
        <v>6048520</v>
      </c>
      <c r="FO83" s="3">
        <v>689402</v>
      </c>
      <c r="FP83" s="3">
        <f t="shared" si="11"/>
        <v>350981</v>
      </c>
      <c r="FQ83" s="3">
        <v>113832</v>
      </c>
      <c r="FR83" s="3">
        <f t="shared" si="12"/>
        <v>338421</v>
      </c>
      <c r="FS83" s="3">
        <f t="shared" si="13"/>
        <v>803234</v>
      </c>
      <c r="FT83" s="3">
        <v>689402</v>
      </c>
      <c r="FU83" s="29">
        <f t="shared" si="14"/>
        <v>0.57867694843594764</v>
      </c>
      <c r="FV83" s="29">
        <f t="shared" si="15"/>
        <v>0.42132305156405231</v>
      </c>
      <c r="FY83" s="5">
        <v>341497</v>
      </c>
      <c r="FZ83" s="5">
        <v>682995</v>
      </c>
      <c r="GA83" s="5">
        <v>0</v>
      </c>
      <c r="GB83" s="5">
        <v>0</v>
      </c>
      <c r="GC83" s="5">
        <v>0</v>
      </c>
    </row>
    <row r="84" spans="1:185" x14ac:dyDescent="0.25">
      <c r="A84" t="s">
        <v>121</v>
      </c>
      <c r="B84" s="2">
        <v>347</v>
      </c>
      <c r="C84" t="s">
        <v>340</v>
      </c>
      <c r="D84">
        <v>5</v>
      </c>
      <c r="E84">
        <v>329</v>
      </c>
      <c r="F84">
        <v>329</v>
      </c>
      <c r="G84" s="3">
        <v>198942</v>
      </c>
      <c r="H84" s="3">
        <v>113832</v>
      </c>
      <c r="I84" s="3">
        <v>0</v>
      </c>
      <c r="M84" s="3">
        <v>0</v>
      </c>
      <c r="N84" s="3">
        <v>4257</v>
      </c>
      <c r="O84" s="3">
        <v>79025</v>
      </c>
      <c r="P84" s="3">
        <v>60059</v>
      </c>
      <c r="Q84" s="3">
        <v>0</v>
      </c>
      <c r="R84" s="3">
        <v>102375</v>
      </c>
      <c r="S84" s="3">
        <v>0</v>
      </c>
      <c r="T84" s="3">
        <v>113832</v>
      </c>
      <c r="AF84" s="3">
        <v>113832</v>
      </c>
      <c r="AG84" s="3">
        <v>0</v>
      </c>
      <c r="AI84" s="3">
        <v>227665</v>
      </c>
      <c r="AK84" s="3">
        <v>0</v>
      </c>
      <c r="AM84" s="3">
        <v>227665</v>
      </c>
      <c r="AR84" s="3">
        <v>227665</v>
      </c>
      <c r="AX84" s="3">
        <v>796828</v>
      </c>
      <c r="AY84" s="3">
        <v>0</v>
      </c>
      <c r="BA84" s="3">
        <v>234999</v>
      </c>
      <c r="BB84" s="3">
        <v>0</v>
      </c>
      <c r="BD84" s="3">
        <v>115116</v>
      </c>
      <c r="BE84" s="3">
        <v>0</v>
      </c>
      <c r="BK84" s="3">
        <v>227665</v>
      </c>
      <c r="BL84" s="3">
        <v>0</v>
      </c>
      <c r="BM84" s="3">
        <v>0</v>
      </c>
      <c r="BY84" s="5">
        <v>0</v>
      </c>
      <c r="CJ84" s="5">
        <v>20259</v>
      </c>
      <c r="CL84" s="5">
        <v>93518</v>
      </c>
      <c r="CN84" s="5">
        <v>317120</v>
      </c>
      <c r="CO84" s="5"/>
      <c r="CP84" s="5">
        <v>0</v>
      </c>
      <c r="CQ84" s="5">
        <v>0</v>
      </c>
      <c r="CR84" s="5"/>
      <c r="CS84" s="5">
        <v>113832</v>
      </c>
      <c r="CT84" s="5">
        <v>113832</v>
      </c>
      <c r="CU84" s="5"/>
      <c r="CV84" s="5">
        <v>0</v>
      </c>
      <c r="CW84" s="5">
        <v>2015613</v>
      </c>
      <c r="CX84" s="5">
        <v>0</v>
      </c>
      <c r="CY84" s="5"/>
      <c r="DB84" s="5">
        <v>796826</v>
      </c>
      <c r="DC84" s="5">
        <v>0</v>
      </c>
      <c r="DD84" s="5"/>
      <c r="DE84" s="3">
        <v>0</v>
      </c>
      <c r="DF84" s="3">
        <v>70672</v>
      </c>
      <c r="DL84" s="5">
        <v>0</v>
      </c>
      <c r="DM84" s="5">
        <v>169891</v>
      </c>
      <c r="DZ84" s="3">
        <v>59075</v>
      </c>
      <c r="EA84" s="3">
        <v>0</v>
      </c>
      <c r="EB84" s="3">
        <v>43592</v>
      </c>
      <c r="EC84" s="3">
        <v>27997</v>
      </c>
      <c r="EL84" s="3">
        <v>120467</v>
      </c>
      <c r="EM84" s="3">
        <v>0</v>
      </c>
      <c r="FE84" s="3">
        <v>113832</v>
      </c>
      <c r="FF84" s="3">
        <v>0</v>
      </c>
      <c r="FN84" s="3">
        <v>5643290</v>
      </c>
      <c r="FO84" s="3">
        <v>480167</v>
      </c>
      <c r="FP84" s="3">
        <f t="shared" si="11"/>
        <v>98669</v>
      </c>
      <c r="FQ84" s="3">
        <v>0</v>
      </c>
      <c r="FR84" s="3">
        <f t="shared" si="12"/>
        <v>381498</v>
      </c>
      <c r="FS84" s="3">
        <f t="shared" si="13"/>
        <v>480167</v>
      </c>
      <c r="FT84" s="3">
        <v>480167</v>
      </c>
      <c r="FU84" s="29">
        <f t="shared" si="14"/>
        <v>0.20548892364531507</v>
      </c>
      <c r="FV84" s="29">
        <f t="shared" si="15"/>
        <v>0.79451107635468499</v>
      </c>
      <c r="FY84" s="5">
        <v>455330</v>
      </c>
      <c r="FZ84" s="5">
        <v>796828</v>
      </c>
      <c r="GA84" s="5">
        <v>0</v>
      </c>
      <c r="GB84" s="5">
        <v>115116</v>
      </c>
      <c r="GC84" s="5">
        <v>0</v>
      </c>
    </row>
    <row r="85" spans="1:185" x14ac:dyDescent="0.25">
      <c r="A85" t="s">
        <v>141</v>
      </c>
      <c r="B85" s="2">
        <v>405</v>
      </c>
      <c r="C85" t="s">
        <v>340</v>
      </c>
      <c r="D85">
        <v>3</v>
      </c>
      <c r="E85">
        <v>1405</v>
      </c>
      <c r="F85">
        <v>1405</v>
      </c>
      <c r="G85" s="3">
        <v>198942</v>
      </c>
      <c r="H85" s="3">
        <v>341497</v>
      </c>
      <c r="I85" s="3">
        <v>0</v>
      </c>
      <c r="M85" s="3">
        <v>10000</v>
      </c>
      <c r="N85" s="3">
        <v>0</v>
      </c>
      <c r="O85" s="3">
        <v>79025</v>
      </c>
      <c r="P85" s="3">
        <v>60059</v>
      </c>
      <c r="Q85" s="3">
        <v>0</v>
      </c>
      <c r="R85" s="3">
        <v>307124</v>
      </c>
      <c r="S85" s="3">
        <v>0</v>
      </c>
      <c r="T85" s="3">
        <v>113832</v>
      </c>
      <c r="AF85" s="3">
        <v>113832</v>
      </c>
      <c r="AG85" s="3">
        <v>0</v>
      </c>
      <c r="AI85" s="3">
        <v>398414</v>
      </c>
      <c r="AK85" s="3">
        <v>0</v>
      </c>
      <c r="AL85" s="3">
        <v>113832</v>
      </c>
      <c r="AW85" s="3">
        <v>227665</v>
      </c>
      <c r="AX85" s="3">
        <v>1479821.85</v>
      </c>
      <c r="AY85" s="3">
        <v>0</v>
      </c>
      <c r="BA85" s="3">
        <v>117499</v>
      </c>
      <c r="BB85" s="3">
        <v>0</v>
      </c>
      <c r="BD85" s="3">
        <v>172674</v>
      </c>
      <c r="BE85" s="3">
        <v>0</v>
      </c>
      <c r="BF85" s="3">
        <v>57558</v>
      </c>
      <c r="BG85" s="3">
        <v>0</v>
      </c>
      <c r="BK85" s="3">
        <v>682995</v>
      </c>
      <c r="BL85" s="3">
        <v>0</v>
      </c>
      <c r="BM85" s="3">
        <v>0</v>
      </c>
      <c r="BN85" s="3">
        <v>0</v>
      </c>
      <c r="BX85" s="3">
        <v>119483</v>
      </c>
      <c r="BY85" s="5">
        <v>18887</v>
      </c>
      <c r="CJ85" s="5">
        <v>177317</v>
      </c>
      <c r="CK85" s="5">
        <v>0</v>
      </c>
      <c r="CL85" s="5"/>
      <c r="CN85" s="5">
        <v>634239</v>
      </c>
      <c r="CO85" s="5"/>
      <c r="CP85" s="5">
        <v>0</v>
      </c>
      <c r="CQ85" s="5">
        <v>113832</v>
      </c>
      <c r="CR85" s="5"/>
      <c r="CS85" s="5">
        <v>0</v>
      </c>
      <c r="CT85" s="5">
        <v>455329</v>
      </c>
      <c r="CU85" s="5">
        <v>341497</v>
      </c>
      <c r="CW85" s="5">
        <v>9622926.8499999996</v>
      </c>
      <c r="CX85" s="5">
        <v>52831</v>
      </c>
      <c r="CY85" s="5"/>
      <c r="DE85" s="3">
        <v>70672</v>
      </c>
      <c r="DF85" s="3">
        <v>0</v>
      </c>
      <c r="DL85" s="5">
        <v>442170</v>
      </c>
      <c r="DM85" s="5">
        <v>0</v>
      </c>
      <c r="DT85" s="3">
        <v>52454</v>
      </c>
      <c r="DU85" s="3">
        <v>0</v>
      </c>
      <c r="ET85" s="3">
        <v>105009</v>
      </c>
      <c r="EU85" s="3">
        <v>0</v>
      </c>
      <c r="FI85" s="3">
        <v>36575</v>
      </c>
      <c r="FJ85" s="3">
        <v>0</v>
      </c>
      <c r="FN85" s="3">
        <v>16323664.700000001</v>
      </c>
      <c r="FO85" s="3">
        <v>394328</v>
      </c>
      <c r="FP85" s="3">
        <f t="shared" si="11"/>
        <v>394328</v>
      </c>
      <c r="FQ85" s="3">
        <v>105009</v>
      </c>
      <c r="FR85" s="3">
        <f t="shared" si="12"/>
        <v>0</v>
      </c>
      <c r="FS85" s="3">
        <f t="shared" si="13"/>
        <v>499337</v>
      </c>
      <c r="FT85" s="3">
        <v>394328</v>
      </c>
      <c r="FU85" s="29">
        <f t="shared" si="14"/>
        <v>1</v>
      </c>
      <c r="FV85" s="29">
        <f t="shared" si="15"/>
        <v>0</v>
      </c>
      <c r="FY85" s="5">
        <v>341497</v>
      </c>
      <c r="FZ85" s="5">
        <v>1479821.85</v>
      </c>
      <c r="GA85" s="5">
        <v>0</v>
      </c>
      <c r="GB85" s="5">
        <v>230232</v>
      </c>
      <c r="GC85" s="5">
        <v>0</v>
      </c>
    </row>
    <row r="86" spans="1:185" x14ac:dyDescent="0.25">
      <c r="A86" t="s">
        <v>148</v>
      </c>
      <c r="B86" s="2">
        <v>407</v>
      </c>
      <c r="C86" t="s">
        <v>340</v>
      </c>
      <c r="D86">
        <v>6</v>
      </c>
      <c r="E86">
        <v>321</v>
      </c>
      <c r="F86">
        <v>321</v>
      </c>
      <c r="G86" s="3">
        <v>198942</v>
      </c>
      <c r="M86" s="3">
        <v>3000</v>
      </c>
      <c r="N86" s="3">
        <v>0</v>
      </c>
      <c r="O86" s="3">
        <v>79025</v>
      </c>
      <c r="P86" s="3">
        <v>120118</v>
      </c>
      <c r="Q86" s="3">
        <v>0</v>
      </c>
      <c r="R86" s="3">
        <v>102375</v>
      </c>
      <c r="S86" s="3">
        <v>0</v>
      </c>
      <c r="T86" s="3">
        <v>113832</v>
      </c>
      <c r="AF86" s="3">
        <v>56916</v>
      </c>
      <c r="AG86" s="3">
        <v>0</v>
      </c>
      <c r="AI86" s="3">
        <v>160504</v>
      </c>
      <c r="AK86" s="3">
        <v>180994</v>
      </c>
      <c r="AM86" s="3">
        <v>227665</v>
      </c>
      <c r="AR86" s="3">
        <v>227665</v>
      </c>
      <c r="AX86" s="3">
        <v>455330</v>
      </c>
      <c r="AY86" s="3">
        <v>0</v>
      </c>
      <c r="BA86" s="3">
        <v>234999</v>
      </c>
      <c r="BB86" s="3">
        <v>0</v>
      </c>
      <c r="BD86" s="3">
        <v>0</v>
      </c>
      <c r="BE86" s="3">
        <v>115116</v>
      </c>
      <c r="BK86" s="3">
        <v>0</v>
      </c>
      <c r="BM86" s="3">
        <v>21312</v>
      </c>
      <c r="BX86" s="3">
        <v>119483</v>
      </c>
      <c r="BY86" s="5">
        <v>19687</v>
      </c>
      <c r="CJ86" s="5">
        <v>26353</v>
      </c>
      <c r="CL86" s="5">
        <v>501</v>
      </c>
      <c r="CN86" s="5">
        <v>96721</v>
      </c>
      <c r="CO86" s="5"/>
      <c r="CP86" s="5">
        <v>61838</v>
      </c>
      <c r="CQ86" s="5">
        <v>113832</v>
      </c>
      <c r="CR86" s="5"/>
      <c r="CS86" s="5">
        <v>0</v>
      </c>
      <c r="CT86" s="5">
        <v>113832</v>
      </c>
      <c r="CU86" s="5"/>
      <c r="CV86" s="5">
        <v>0</v>
      </c>
      <c r="CW86" s="5">
        <v>1900049</v>
      </c>
      <c r="CX86" s="5">
        <v>0</v>
      </c>
      <c r="CY86" s="5"/>
      <c r="DL86" s="5">
        <v>374649</v>
      </c>
      <c r="DM86" s="5">
        <v>0</v>
      </c>
      <c r="EB86" s="3">
        <v>0</v>
      </c>
      <c r="EC86" s="3">
        <v>143179</v>
      </c>
      <c r="EH86" s="3">
        <v>119483</v>
      </c>
      <c r="EI86" s="3">
        <v>0</v>
      </c>
      <c r="EL86" s="3">
        <v>120467</v>
      </c>
      <c r="EM86" s="3">
        <v>0</v>
      </c>
      <c r="FA86" s="3">
        <v>113832</v>
      </c>
      <c r="FB86" s="3">
        <v>0</v>
      </c>
      <c r="FN86" s="3">
        <v>5120071</v>
      </c>
      <c r="FO86" s="3">
        <v>501628</v>
      </c>
      <c r="FP86" s="3">
        <f t="shared" si="11"/>
        <v>258295</v>
      </c>
      <c r="FQ86" s="3">
        <v>113832</v>
      </c>
      <c r="FR86" s="3">
        <f t="shared" si="12"/>
        <v>243333</v>
      </c>
      <c r="FS86" s="3">
        <f t="shared" si="13"/>
        <v>615460</v>
      </c>
      <c r="FT86" s="3">
        <v>501628</v>
      </c>
      <c r="FU86" s="29">
        <f t="shared" si="14"/>
        <v>0.60463230754232611</v>
      </c>
      <c r="FV86" s="29">
        <f t="shared" si="15"/>
        <v>0.39536769245767395</v>
      </c>
      <c r="FY86" s="5">
        <v>455330</v>
      </c>
      <c r="FZ86" s="5">
        <v>455330</v>
      </c>
      <c r="GA86" s="5">
        <v>0</v>
      </c>
      <c r="GB86" s="5">
        <v>0</v>
      </c>
      <c r="GC86" s="5">
        <v>115116</v>
      </c>
    </row>
    <row r="87" spans="1:185" x14ac:dyDescent="0.25">
      <c r="A87" t="s">
        <v>156</v>
      </c>
      <c r="B87" s="2">
        <v>246</v>
      </c>
      <c r="C87" t="s">
        <v>340</v>
      </c>
      <c r="D87">
        <v>2</v>
      </c>
      <c r="E87">
        <v>556</v>
      </c>
      <c r="F87">
        <v>556</v>
      </c>
      <c r="G87" s="3">
        <v>198942</v>
      </c>
      <c r="H87" s="3">
        <v>113832</v>
      </c>
      <c r="I87" s="3">
        <v>0</v>
      </c>
      <c r="M87" s="3">
        <v>1000</v>
      </c>
      <c r="N87" s="3">
        <v>0</v>
      </c>
      <c r="O87" s="3">
        <v>79025</v>
      </c>
      <c r="P87" s="3">
        <v>120118</v>
      </c>
      <c r="Q87" s="3">
        <v>0</v>
      </c>
      <c r="R87" s="3">
        <v>51187</v>
      </c>
      <c r="S87" s="3">
        <v>0</v>
      </c>
      <c r="T87" s="3">
        <v>113832</v>
      </c>
      <c r="AF87" s="3">
        <v>113832</v>
      </c>
      <c r="AG87" s="3">
        <v>0</v>
      </c>
      <c r="AI87" s="3">
        <v>227665</v>
      </c>
      <c r="AK87" s="3">
        <v>0</v>
      </c>
      <c r="AM87" s="3">
        <v>227665</v>
      </c>
      <c r="AO87" s="3">
        <v>113832</v>
      </c>
      <c r="AR87" s="3">
        <v>227665</v>
      </c>
      <c r="AX87" s="3">
        <v>682995</v>
      </c>
      <c r="AY87" s="3">
        <v>0</v>
      </c>
      <c r="BA87" s="3">
        <v>274165</v>
      </c>
      <c r="BB87" s="3">
        <v>0</v>
      </c>
      <c r="BK87" s="3">
        <v>113832</v>
      </c>
      <c r="BL87" s="3">
        <v>0</v>
      </c>
      <c r="BM87" s="3">
        <v>0</v>
      </c>
      <c r="BY87" s="5">
        <v>0</v>
      </c>
      <c r="CJ87" s="5">
        <v>51387</v>
      </c>
      <c r="CK87" s="5">
        <v>0</v>
      </c>
      <c r="CL87" s="5"/>
      <c r="CN87" s="5">
        <v>317120</v>
      </c>
      <c r="CO87" s="5"/>
      <c r="CP87" s="5">
        <v>0</v>
      </c>
      <c r="CQ87" s="5">
        <v>113832</v>
      </c>
      <c r="CR87" s="5"/>
      <c r="CS87" s="5">
        <v>0</v>
      </c>
      <c r="CT87" s="5">
        <v>113832</v>
      </c>
      <c r="CU87" s="5"/>
      <c r="CV87" s="5">
        <v>0</v>
      </c>
      <c r="CW87" s="5">
        <v>2959643</v>
      </c>
      <c r="CX87" s="5">
        <v>0</v>
      </c>
      <c r="CY87" s="5"/>
      <c r="DE87" s="3">
        <v>70672</v>
      </c>
      <c r="DF87" s="3">
        <v>0</v>
      </c>
      <c r="DL87" s="5">
        <v>107258</v>
      </c>
      <c r="DM87" s="5">
        <v>116262</v>
      </c>
      <c r="DZ87" s="3">
        <v>59075</v>
      </c>
      <c r="EA87" s="3">
        <v>0</v>
      </c>
      <c r="EF87" s="3">
        <v>119483</v>
      </c>
      <c r="EG87" s="3">
        <v>0</v>
      </c>
      <c r="ET87" s="3">
        <v>14718</v>
      </c>
      <c r="EU87" s="3">
        <v>90291</v>
      </c>
      <c r="FE87" s="3">
        <v>113832</v>
      </c>
      <c r="FF87" s="3">
        <v>0</v>
      </c>
      <c r="FN87" s="3">
        <v>6700439</v>
      </c>
      <c r="FO87" s="3">
        <v>206553</v>
      </c>
      <c r="FP87" s="3">
        <f t="shared" si="11"/>
        <v>90291</v>
      </c>
      <c r="FQ87" s="3">
        <v>14718</v>
      </c>
      <c r="FR87" s="3">
        <f t="shared" si="12"/>
        <v>116262</v>
      </c>
      <c r="FS87" s="3">
        <f t="shared" si="13"/>
        <v>221271</v>
      </c>
      <c r="FT87" s="3">
        <v>206553</v>
      </c>
      <c r="FU87" s="29">
        <f t="shared" si="14"/>
        <v>0.47457190503952168</v>
      </c>
      <c r="FV87" s="29">
        <f t="shared" si="15"/>
        <v>0.52542809496047838</v>
      </c>
      <c r="FY87" s="5">
        <v>569162</v>
      </c>
      <c r="FZ87" s="5">
        <v>682995</v>
      </c>
      <c r="GA87" s="5">
        <v>0</v>
      </c>
      <c r="GB87" s="5">
        <v>0</v>
      </c>
      <c r="GC87" s="5">
        <v>0</v>
      </c>
    </row>
    <row r="88" spans="1:185" x14ac:dyDescent="0.25">
      <c r="A88" t="s">
        <v>158</v>
      </c>
      <c r="B88" s="2">
        <v>413</v>
      </c>
      <c r="C88" t="s">
        <v>340</v>
      </c>
      <c r="D88">
        <v>8</v>
      </c>
      <c r="E88">
        <v>431</v>
      </c>
      <c r="F88">
        <v>431</v>
      </c>
      <c r="G88" s="3">
        <v>198942</v>
      </c>
      <c r="H88" s="3">
        <v>113832</v>
      </c>
      <c r="I88" s="3">
        <v>0</v>
      </c>
      <c r="M88" s="3">
        <v>20985</v>
      </c>
      <c r="N88" s="3">
        <v>0</v>
      </c>
      <c r="O88" s="3">
        <v>79025</v>
      </c>
      <c r="P88" s="3">
        <v>180176</v>
      </c>
      <c r="Q88" s="3">
        <v>0</v>
      </c>
      <c r="R88" s="3">
        <v>102375</v>
      </c>
      <c r="S88" s="3">
        <v>0</v>
      </c>
      <c r="T88" s="3">
        <v>113832</v>
      </c>
      <c r="AF88" s="3">
        <v>113832</v>
      </c>
      <c r="AG88" s="3">
        <v>0</v>
      </c>
      <c r="AI88" s="3">
        <v>455330</v>
      </c>
      <c r="AK88" s="3">
        <v>0</v>
      </c>
      <c r="AL88" s="3">
        <v>227665</v>
      </c>
      <c r="AW88" s="3">
        <v>227665</v>
      </c>
      <c r="AX88" s="3">
        <v>682995</v>
      </c>
      <c r="AY88" s="3">
        <v>0</v>
      </c>
      <c r="BA88" s="3">
        <v>156666</v>
      </c>
      <c r="BB88" s="3">
        <v>0</v>
      </c>
      <c r="BD88" s="3">
        <v>0</v>
      </c>
      <c r="BE88" s="3">
        <v>57558</v>
      </c>
      <c r="BF88" s="3">
        <v>115116</v>
      </c>
      <c r="BG88" s="3">
        <v>0</v>
      </c>
      <c r="BK88" s="3">
        <v>0</v>
      </c>
      <c r="BM88" s="3">
        <v>41486</v>
      </c>
      <c r="BS88" s="3">
        <v>13600</v>
      </c>
      <c r="BT88" s="3">
        <v>23800</v>
      </c>
      <c r="BY88" s="5">
        <v>0</v>
      </c>
      <c r="CJ88" s="5">
        <v>229086</v>
      </c>
      <c r="CK88" s="5">
        <v>7322</v>
      </c>
      <c r="CL88" s="5"/>
      <c r="CN88" s="5">
        <v>0</v>
      </c>
      <c r="CO88" s="5">
        <v>317120</v>
      </c>
      <c r="CQ88" s="5">
        <v>227664</v>
      </c>
      <c r="CR88" s="5"/>
      <c r="CS88" s="5">
        <v>0</v>
      </c>
      <c r="CT88" s="5">
        <v>227664</v>
      </c>
      <c r="CU88" s="5"/>
      <c r="CV88" s="5">
        <v>0</v>
      </c>
      <c r="CW88" s="5">
        <v>1986484</v>
      </c>
      <c r="CX88" s="5">
        <v>0</v>
      </c>
      <c r="CY88" s="5"/>
      <c r="DE88" s="3">
        <v>70672</v>
      </c>
      <c r="DF88" s="3">
        <v>0</v>
      </c>
      <c r="DL88" s="5">
        <v>197395</v>
      </c>
      <c r="DM88" s="5">
        <v>291801</v>
      </c>
      <c r="DP88" s="3">
        <v>39166</v>
      </c>
      <c r="DQ88" s="3">
        <v>0</v>
      </c>
      <c r="EB88" s="3">
        <v>71590</v>
      </c>
      <c r="EC88" s="3">
        <v>0</v>
      </c>
      <c r="EL88" s="3">
        <v>0</v>
      </c>
      <c r="EM88" s="3">
        <v>240933</v>
      </c>
      <c r="ET88" s="3">
        <v>105009</v>
      </c>
      <c r="EU88" s="3">
        <v>0</v>
      </c>
      <c r="FC88" s="3">
        <v>113832</v>
      </c>
      <c r="FD88" s="3">
        <v>0</v>
      </c>
      <c r="FN88" s="3">
        <v>6135884</v>
      </c>
      <c r="FO88" s="3">
        <v>914734</v>
      </c>
      <c r="FP88" s="3">
        <f t="shared" si="11"/>
        <v>622933</v>
      </c>
      <c r="FQ88" s="3">
        <v>105009</v>
      </c>
      <c r="FR88" s="3">
        <f t="shared" si="12"/>
        <v>291801</v>
      </c>
      <c r="FS88" s="3">
        <f t="shared" si="13"/>
        <v>1019743</v>
      </c>
      <c r="FT88" s="3">
        <v>914734</v>
      </c>
      <c r="FU88" s="29">
        <f t="shared" si="14"/>
        <v>0.71384848927621958</v>
      </c>
      <c r="FV88" s="29">
        <f t="shared" si="15"/>
        <v>0.28615151072378042</v>
      </c>
      <c r="FY88" s="5">
        <v>455330</v>
      </c>
      <c r="FZ88" s="5">
        <v>682995</v>
      </c>
      <c r="GA88" s="5">
        <v>0</v>
      </c>
      <c r="GB88" s="5">
        <v>115116</v>
      </c>
      <c r="GC88" s="5">
        <v>57558</v>
      </c>
    </row>
    <row r="89" spans="1:185" x14ac:dyDescent="0.25">
      <c r="A89" t="s">
        <v>164</v>
      </c>
      <c r="B89" s="2">
        <v>1071</v>
      </c>
      <c r="C89" t="s">
        <v>340</v>
      </c>
      <c r="D89">
        <v>4</v>
      </c>
      <c r="E89">
        <v>550</v>
      </c>
      <c r="F89">
        <v>550</v>
      </c>
      <c r="G89" s="3">
        <v>198942</v>
      </c>
      <c r="H89" s="3">
        <v>113832</v>
      </c>
      <c r="I89" s="3">
        <v>0</v>
      </c>
      <c r="M89" s="3">
        <v>18000</v>
      </c>
      <c r="N89" s="3">
        <v>0</v>
      </c>
      <c r="O89" s="3">
        <v>79025</v>
      </c>
      <c r="P89" s="3">
        <v>120118</v>
      </c>
      <c r="Q89" s="3">
        <v>0</v>
      </c>
      <c r="R89" s="3">
        <v>102375</v>
      </c>
      <c r="S89" s="3">
        <v>0</v>
      </c>
      <c r="T89" s="3">
        <v>113832</v>
      </c>
      <c r="AF89" s="3">
        <v>113832</v>
      </c>
      <c r="AG89" s="3">
        <v>0</v>
      </c>
      <c r="AI89" s="3">
        <v>227665</v>
      </c>
      <c r="AK89" s="3">
        <v>0</v>
      </c>
      <c r="AM89" s="3">
        <v>227665</v>
      </c>
      <c r="AR89" s="3">
        <v>227665</v>
      </c>
      <c r="AX89" s="3">
        <v>1024492.05</v>
      </c>
      <c r="AY89" s="3">
        <v>0</v>
      </c>
      <c r="BA89" s="3">
        <v>234999</v>
      </c>
      <c r="BB89" s="3">
        <v>0</v>
      </c>
      <c r="BD89" s="3">
        <v>230232</v>
      </c>
      <c r="BE89" s="3">
        <v>0</v>
      </c>
      <c r="BK89" s="3">
        <v>1024492.05</v>
      </c>
      <c r="BL89" s="3">
        <v>0</v>
      </c>
      <c r="BM89" s="3">
        <v>0</v>
      </c>
      <c r="BP89" s="3">
        <v>227665</v>
      </c>
      <c r="BY89" s="5">
        <v>0</v>
      </c>
      <c r="CJ89" s="5">
        <v>239183</v>
      </c>
      <c r="CK89" s="5">
        <v>20142</v>
      </c>
      <c r="CL89" s="5"/>
      <c r="CN89" s="5">
        <v>475680</v>
      </c>
      <c r="CO89" s="5"/>
      <c r="CP89" s="5">
        <v>0</v>
      </c>
      <c r="CQ89" s="5">
        <v>227664</v>
      </c>
      <c r="CR89" s="5"/>
      <c r="CS89" s="5">
        <v>0</v>
      </c>
      <c r="CT89" s="5">
        <v>113832</v>
      </c>
      <c r="CU89" s="5"/>
      <c r="CV89" s="5">
        <v>0</v>
      </c>
      <c r="CW89" s="5">
        <v>2173143</v>
      </c>
      <c r="CY89" s="5">
        <v>455329</v>
      </c>
      <c r="DE89" s="3">
        <v>70672</v>
      </c>
      <c r="DF89" s="3">
        <v>0</v>
      </c>
      <c r="DL89" s="5">
        <v>204515</v>
      </c>
      <c r="DM89" s="5">
        <v>0</v>
      </c>
      <c r="DP89" s="3">
        <v>39166</v>
      </c>
      <c r="DQ89" s="3">
        <v>0</v>
      </c>
      <c r="EH89" s="3">
        <v>118289</v>
      </c>
      <c r="EI89" s="3">
        <v>1195</v>
      </c>
      <c r="EP89" s="3">
        <v>0</v>
      </c>
      <c r="EQ89" s="3">
        <v>227665</v>
      </c>
      <c r="ES89" s="3">
        <v>82005</v>
      </c>
      <c r="ET89" s="3">
        <v>105009</v>
      </c>
      <c r="EU89" s="3">
        <v>0</v>
      </c>
      <c r="FE89" s="3">
        <v>0</v>
      </c>
      <c r="FF89" s="3">
        <v>113832</v>
      </c>
      <c r="FN89" s="3">
        <v>8133989.0999999996</v>
      </c>
      <c r="FO89" s="3">
        <v>818163</v>
      </c>
      <c r="FP89" s="3">
        <f>SUM(I89,L89,Y89,AJ89,BB89,BE89,BL89,BO89,BR89,BV89,CK89,CO89,CR89,CU89,CX89,DC89,DF89,DO89,DQ89,DS89,DU89,DW89,EA89,EC89,EE89,EG89,EK89,EM89,EQ89,EU89,EY89,FB89,FH89,FL89:FM89,,)</f>
        <v>247807</v>
      </c>
      <c r="FQ89" s="3">
        <v>263569</v>
      </c>
      <c r="FR89" s="3">
        <f t="shared" si="12"/>
        <v>570356</v>
      </c>
      <c r="FS89" s="3">
        <f t="shared" si="13"/>
        <v>1081732</v>
      </c>
      <c r="FT89" s="3">
        <v>818163</v>
      </c>
      <c r="FU89" s="29">
        <f t="shared" si="14"/>
        <v>0.47273816435124411</v>
      </c>
      <c r="FV89" s="29">
        <f t="shared" si="15"/>
        <v>0.52726183564875584</v>
      </c>
      <c r="FY89" s="5">
        <v>455330</v>
      </c>
      <c r="FZ89" s="5">
        <v>1024492.05</v>
      </c>
      <c r="GA89" s="5">
        <v>0</v>
      </c>
      <c r="GB89" s="5">
        <v>230232</v>
      </c>
      <c r="GC89" s="5">
        <v>0</v>
      </c>
    </row>
    <row r="90" spans="1:185" x14ac:dyDescent="0.25">
      <c r="A90" t="s">
        <v>168</v>
      </c>
      <c r="B90" s="2">
        <v>433</v>
      </c>
      <c r="C90" t="s">
        <v>340</v>
      </c>
      <c r="D90">
        <v>6</v>
      </c>
      <c r="E90">
        <v>389</v>
      </c>
      <c r="F90">
        <v>389</v>
      </c>
      <c r="G90" s="3">
        <v>198942</v>
      </c>
      <c r="H90" s="3">
        <v>113832</v>
      </c>
      <c r="I90" s="3">
        <v>0</v>
      </c>
      <c r="M90" s="3">
        <v>12100</v>
      </c>
      <c r="N90" s="3">
        <v>0</v>
      </c>
      <c r="O90" s="3">
        <v>79025</v>
      </c>
      <c r="P90" s="3">
        <v>120118</v>
      </c>
      <c r="Q90" s="3">
        <v>0</v>
      </c>
      <c r="R90" s="3">
        <v>102375</v>
      </c>
      <c r="S90" s="3">
        <v>0</v>
      </c>
      <c r="T90" s="3">
        <v>113832</v>
      </c>
      <c r="AF90" s="3">
        <v>113832</v>
      </c>
      <c r="AG90" s="3">
        <v>0</v>
      </c>
      <c r="AI90" s="3">
        <v>341497</v>
      </c>
      <c r="AK90" s="3">
        <v>0</v>
      </c>
      <c r="AL90" s="3">
        <v>113832</v>
      </c>
      <c r="AW90" s="3">
        <v>227665</v>
      </c>
      <c r="AX90" s="3">
        <v>853743</v>
      </c>
      <c r="AY90" s="3">
        <v>0</v>
      </c>
      <c r="BA90" s="3">
        <v>117499</v>
      </c>
      <c r="BB90" s="3">
        <v>0</v>
      </c>
      <c r="BF90" s="3">
        <v>57558</v>
      </c>
      <c r="BG90" s="3">
        <v>0</v>
      </c>
      <c r="BK90" s="3">
        <v>113832</v>
      </c>
      <c r="BL90" s="3">
        <v>0</v>
      </c>
      <c r="BM90" s="3">
        <v>0</v>
      </c>
      <c r="BS90" s="3">
        <v>13600</v>
      </c>
      <c r="BT90" s="3">
        <v>23800</v>
      </c>
      <c r="BY90" s="5">
        <v>0</v>
      </c>
      <c r="CJ90" s="5">
        <v>56706</v>
      </c>
      <c r="CK90" s="5">
        <v>0</v>
      </c>
      <c r="CL90" s="5"/>
      <c r="CN90" s="5">
        <v>0</v>
      </c>
      <c r="CO90" s="5"/>
      <c r="CP90" s="5">
        <v>0</v>
      </c>
      <c r="CQ90" s="5">
        <v>0</v>
      </c>
      <c r="CR90" s="5"/>
      <c r="CS90" s="5">
        <v>227664</v>
      </c>
      <c r="CT90" s="5">
        <v>0</v>
      </c>
      <c r="CU90" s="5"/>
      <c r="CV90" s="5">
        <v>0</v>
      </c>
      <c r="CW90" s="5">
        <v>2262022</v>
      </c>
      <c r="CX90" s="5">
        <v>25186</v>
      </c>
      <c r="CY90" s="5"/>
      <c r="DL90" s="5">
        <v>101180</v>
      </c>
      <c r="DM90" s="5">
        <v>255137</v>
      </c>
      <c r="DV90" s="3">
        <v>158560</v>
      </c>
      <c r="DW90" s="3">
        <v>0</v>
      </c>
      <c r="EB90" s="3">
        <v>79793</v>
      </c>
      <c r="EC90" s="3">
        <v>63386</v>
      </c>
      <c r="FA90" s="3">
        <v>113832</v>
      </c>
      <c r="FB90" s="3">
        <v>0</v>
      </c>
      <c r="FN90" s="3">
        <v>5489175</v>
      </c>
      <c r="FO90" s="3">
        <v>571373</v>
      </c>
      <c r="FP90" s="3">
        <f t="shared" si="11"/>
        <v>88572</v>
      </c>
      <c r="FQ90" s="3">
        <v>272392</v>
      </c>
      <c r="FR90" s="3">
        <f t="shared" si="12"/>
        <v>482801</v>
      </c>
      <c r="FS90" s="3">
        <f t="shared" si="13"/>
        <v>843765</v>
      </c>
      <c r="FT90" s="3">
        <v>571373</v>
      </c>
      <c r="FU90" s="29">
        <f t="shared" si="14"/>
        <v>0.4278015798237661</v>
      </c>
      <c r="FV90" s="29">
        <f t="shared" si="15"/>
        <v>0.5721984201762339</v>
      </c>
      <c r="FY90" s="5">
        <v>341497</v>
      </c>
      <c r="FZ90" s="5">
        <v>853743</v>
      </c>
      <c r="GA90" s="5">
        <v>0</v>
      </c>
      <c r="GB90" s="5">
        <v>57558</v>
      </c>
      <c r="GC90" s="5">
        <v>0</v>
      </c>
    </row>
    <row r="91" spans="1:185" x14ac:dyDescent="0.25">
      <c r="A91" t="s">
        <v>170</v>
      </c>
      <c r="B91" s="2">
        <v>416</v>
      </c>
      <c r="C91" t="s">
        <v>340</v>
      </c>
      <c r="D91">
        <v>8</v>
      </c>
      <c r="E91">
        <v>332</v>
      </c>
      <c r="F91">
        <v>332</v>
      </c>
      <c r="G91" s="3">
        <v>198942</v>
      </c>
      <c r="H91" s="3">
        <v>113832</v>
      </c>
      <c r="I91" s="3">
        <v>0</v>
      </c>
      <c r="M91" s="3">
        <v>8000</v>
      </c>
      <c r="N91" s="3">
        <v>0</v>
      </c>
      <c r="O91" s="3">
        <v>79025</v>
      </c>
      <c r="P91" s="3">
        <v>120118</v>
      </c>
      <c r="Q91" s="3">
        <v>0</v>
      </c>
      <c r="R91" s="3">
        <v>102375</v>
      </c>
      <c r="S91" s="3">
        <v>0</v>
      </c>
      <c r="T91" s="3">
        <v>113832</v>
      </c>
      <c r="AI91" s="3">
        <v>341497</v>
      </c>
      <c r="AK91" s="3">
        <v>0</v>
      </c>
      <c r="AM91" s="3">
        <v>227665</v>
      </c>
      <c r="AR91" s="3">
        <v>227665</v>
      </c>
      <c r="AX91" s="3">
        <v>569162</v>
      </c>
      <c r="AY91" s="3">
        <v>0</v>
      </c>
      <c r="BA91" s="3">
        <v>156666</v>
      </c>
      <c r="BB91" s="3">
        <v>0</v>
      </c>
      <c r="BK91" s="3">
        <v>0</v>
      </c>
      <c r="BM91" s="3">
        <v>7484</v>
      </c>
      <c r="BY91" s="5">
        <v>0</v>
      </c>
      <c r="CJ91" s="5">
        <v>132948</v>
      </c>
      <c r="CK91" s="5">
        <v>41234</v>
      </c>
      <c r="CL91" s="5"/>
      <c r="CN91" s="5">
        <v>317120</v>
      </c>
      <c r="CO91" s="5"/>
      <c r="CP91" s="5">
        <v>0</v>
      </c>
      <c r="CQ91" s="5">
        <v>113832</v>
      </c>
      <c r="CR91" s="5"/>
      <c r="CS91" s="5">
        <v>0</v>
      </c>
      <c r="CT91" s="5">
        <v>113832</v>
      </c>
      <c r="CU91" s="5">
        <v>113832</v>
      </c>
      <c r="CW91" s="5">
        <v>1539196</v>
      </c>
      <c r="CX91" s="5">
        <v>159365</v>
      </c>
      <c r="CY91" s="5">
        <v>170748</v>
      </c>
      <c r="DL91" s="5">
        <v>403714</v>
      </c>
      <c r="DM91" s="5">
        <v>244461</v>
      </c>
      <c r="EB91" s="3">
        <v>71590</v>
      </c>
      <c r="EC91" s="3">
        <v>0</v>
      </c>
      <c r="ET91" s="3">
        <v>210018</v>
      </c>
      <c r="EU91" s="3">
        <v>0</v>
      </c>
      <c r="FI91" s="3">
        <v>109725</v>
      </c>
      <c r="FJ91" s="3">
        <v>0</v>
      </c>
      <c r="FN91" s="3">
        <v>5278238</v>
      </c>
      <c r="FO91" s="3">
        <v>729640</v>
      </c>
      <c r="FP91" s="3">
        <f t="shared" si="11"/>
        <v>314431</v>
      </c>
      <c r="FQ91" s="3">
        <v>210018</v>
      </c>
      <c r="FR91" s="3">
        <f t="shared" si="12"/>
        <v>415209</v>
      </c>
      <c r="FS91" s="3">
        <f t="shared" si="13"/>
        <v>939658</v>
      </c>
      <c r="FT91" s="3">
        <v>729640</v>
      </c>
      <c r="FU91" s="29">
        <f t="shared" si="14"/>
        <v>0.55812753150614369</v>
      </c>
      <c r="FV91" s="29">
        <f t="shared" si="15"/>
        <v>0.44187246849385625</v>
      </c>
      <c r="FY91" s="5">
        <v>455330</v>
      </c>
      <c r="FZ91" s="5">
        <v>569162</v>
      </c>
      <c r="GA91" s="5">
        <v>0</v>
      </c>
      <c r="GB91" s="5">
        <v>0</v>
      </c>
      <c r="GC91" s="5">
        <v>0</v>
      </c>
    </row>
    <row r="92" spans="1:185" x14ac:dyDescent="0.25">
      <c r="A92" t="s">
        <v>171</v>
      </c>
      <c r="B92" s="2">
        <v>421</v>
      </c>
      <c r="C92" t="s">
        <v>340</v>
      </c>
      <c r="D92">
        <v>7</v>
      </c>
      <c r="E92">
        <v>375</v>
      </c>
      <c r="F92">
        <v>375</v>
      </c>
      <c r="G92" s="3">
        <v>198942</v>
      </c>
      <c r="H92" s="3">
        <v>113832</v>
      </c>
      <c r="I92" s="3">
        <v>0</v>
      </c>
      <c r="M92" s="3">
        <v>0</v>
      </c>
      <c r="N92" s="3">
        <v>10611</v>
      </c>
      <c r="O92" s="3">
        <v>79025</v>
      </c>
      <c r="P92" s="3">
        <v>120118</v>
      </c>
      <c r="Q92" s="3">
        <v>0</v>
      </c>
      <c r="R92" s="3">
        <v>51187</v>
      </c>
      <c r="S92" s="3">
        <v>0</v>
      </c>
      <c r="T92" s="3">
        <v>113832</v>
      </c>
      <c r="AF92" s="3">
        <v>113832</v>
      </c>
      <c r="AG92" s="3">
        <v>0</v>
      </c>
      <c r="AI92" s="3">
        <v>341497</v>
      </c>
      <c r="AK92" s="3">
        <v>0</v>
      </c>
      <c r="AL92" s="3">
        <v>227665</v>
      </c>
      <c r="AW92" s="3">
        <v>227665</v>
      </c>
      <c r="AX92" s="3">
        <v>682995</v>
      </c>
      <c r="AY92" s="3">
        <v>0</v>
      </c>
      <c r="BA92" s="3">
        <v>156666</v>
      </c>
      <c r="BB92" s="3">
        <v>0</v>
      </c>
      <c r="BD92" s="3">
        <v>172674</v>
      </c>
      <c r="BE92" s="3">
        <v>0</v>
      </c>
      <c r="BF92" s="3">
        <v>115116</v>
      </c>
      <c r="BG92" s="3">
        <v>0</v>
      </c>
      <c r="BK92" s="3">
        <v>113832</v>
      </c>
      <c r="BL92" s="3">
        <v>0</v>
      </c>
      <c r="BM92" s="3">
        <v>0</v>
      </c>
      <c r="BY92" s="5">
        <v>0</v>
      </c>
      <c r="CJ92" s="5">
        <v>229323</v>
      </c>
      <c r="CK92" s="5">
        <v>38718</v>
      </c>
      <c r="CL92" s="5"/>
      <c r="CN92" s="5">
        <v>158560</v>
      </c>
      <c r="CO92" s="5"/>
      <c r="CP92" s="5">
        <v>0</v>
      </c>
      <c r="CQ92" s="5">
        <v>227664</v>
      </c>
      <c r="CR92" s="5"/>
      <c r="CS92" s="5">
        <v>0</v>
      </c>
      <c r="CT92" s="5">
        <v>341496</v>
      </c>
      <c r="CU92" s="5"/>
      <c r="CV92" s="5">
        <v>0</v>
      </c>
      <c r="CW92" s="5">
        <v>1959873</v>
      </c>
      <c r="CY92" s="5">
        <v>682994</v>
      </c>
      <c r="DE92" s="3">
        <v>70672</v>
      </c>
      <c r="DF92" s="3">
        <v>0</v>
      </c>
      <c r="DL92" s="5">
        <v>378478</v>
      </c>
      <c r="DM92" s="5">
        <v>0</v>
      </c>
      <c r="DV92" s="3">
        <v>158560</v>
      </c>
      <c r="DW92" s="3">
        <v>0</v>
      </c>
      <c r="DZ92" s="3">
        <v>59075</v>
      </c>
      <c r="EA92" s="3">
        <v>0</v>
      </c>
      <c r="FE92" s="3">
        <v>113832</v>
      </c>
      <c r="FF92" s="3">
        <v>0</v>
      </c>
      <c r="FN92" s="3">
        <v>6526411</v>
      </c>
      <c r="FO92" s="3">
        <v>732323</v>
      </c>
      <c r="FP92" s="3">
        <f t="shared" si="11"/>
        <v>38718</v>
      </c>
      <c r="FQ92" s="3">
        <v>158560</v>
      </c>
      <c r="FR92" s="3">
        <f t="shared" si="12"/>
        <v>693605</v>
      </c>
      <c r="FS92" s="3">
        <f t="shared" si="13"/>
        <v>890883</v>
      </c>
      <c r="FT92" s="3">
        <v>732323</v>
      </c>
      <c r="FU92" s="29">
        <f t="shared" si="14"/>
        <v>0.22144097485303907</v>
      </c>
      <c r="FV92" s="29">
        <f t="shared" si="15"/>
        <v>0.77855902514696096</v>
      </c>
      <c r="FY92" s="5">
        <v>455330</v>
      </c>
      <c r="FZ92" s="5">
        <v>682995</v>
      </c>
      <c r="GA92" s="5">
        <v>0</v>
      </c>
      <c r="GB92" s="5">
        <v>287790</v>
      </c>
      <c r="GC92" s="5">
        <v>0</v>
      </c>
    </row>
    <row r="93" spans="1:185" x14ac:dyDescent="0.25">
      <c r="A93" t="s">
        <v>176</v>
      </c>
      <c r="B93" s="2">
        <v>417</v>
      </c>
      <c r="C93" t="s">
        <v>340</v>
      </c>
      <c r="D93">
        <v>8</v>
      </c>
      <c r="E93">
        <v>289</v>
      </c>
      <c r="F93">
        <v>289</v>
      </c>
      <c r="G93" s="3">
        <v>198942</v>
      </c>
      <c r="H93" s="3">
        <v>113832</v>
      </c>
      <c r="I93" s="3">
        <v>0</v>
      </c>
      <c r="M93" s="3">
        <v>10042</v>
      </c>
      <c r="N93" s="3">
        <v>0</v>
      </c>
      <c r="O93" s="3">
        <v>79025</v>
      </c>
      <c r="P93" s="3">
        <v>120118</v>
      </c>
      <c r="Q93" s="3">
        <v>0</v>
      </c>
      <c r="R93" s="3">
        <v>102375</v>
      </c>
      <c r="S93" s="3">
        <v>0</v>
      </c>
      <c r="T93" s="3">
        <v>113832</v>
      </c>
      <c r="AF93" s="3">
        <v>113832</v>
      </c>
      <c r="AG93" s="3">
        <v>0</v>
      </c>
      <c r="AI93" s="3">
        <v>341497</v>
      </c>
      <c r="AK93" s="3">
        <v>0</v>
      </c>
      <c r="AL93" s="3">
        <v>227665</v>
      </c>
      <c r="AW93" s="3">
        <v>227665</v>
      </c>
      <c r="AX93" s="3">
        <v>455330</v>
      </c>
      <c r="AY93" s="3">
        <v>0</v>
      </c>
      <c r="BA93" s="3">
        <v>156666</v>
      </c>
      <c r="BB93" s="3">
        <v>0</v>
      </c>
      <c r="BD93" s="3">
        <v>51802</v>
      </c>
      <c r="BE93" s="3">
        <v>120872</v>
      </c>
      <c r="BF93" s="3">
        <v>37988</v>
      </c>
      <c r="BG93" s="3">
        <v>77128</v>
      </c>
      <c r="BK93" s="3">
        <v>0</v>
      </c>
      <c r="BM93" s="3">
        <v>41486</v>
      </c>
      <c r="BY93" s="5">
        <v>0</v>
      </c>
      <c r="CJ93" s="5">
        <v>205777</v>
      </c>
      <c r="CK93" s="5">
        <v>6567</v>
      </c>
      <c r="CL93" s="5"/>
      <c r="CN93" s="5">
        <v>158560</v>
      </c>
      <c r="CO93" s="5"/>
      <c r="CP93" s="5">
        <v>0</v>
      </c>
      <c r="CQ93" s="5">
        <v>0</v>
      </c>
      <c r="CR93" s="5"/>
      <c r="CS93" s="5">
        <v>113832</v>
      </c>
      <c r="CT93" s="5">
        <v>0</v>
      </c>
      <c r="CU93" s="5"/>
      <c r="CV93" s="5">
        <v>227664</v>
      </c>
      <c r="CW93" s="5">
        <v>1465710</v>
      </c>
      <c r="CY93" s="5">
        <v>85374</v>
      </c>
      <c r="DL93" s="5">
        <v>164347</v>
      </c>
      <c r="DM93" s="5">
        <v>0</v>
      </c>
      <c r="EL93" s="3">
        <v>240933</v>
      </c>
      <c r="EM93" s="3">
        <v>0</v>
      </c>
      <c r="EP93" s="3">
        <v>85374</v>
      </c>
      <c r="EQ93" s="3">
        <v>28458</v>
      </c>
      <c r="FE93" s="3">
        <v>113832</v>
      </c>
      <c r="FF93" s="3">
        <v>0</v>
      </c>
      <c r="FN93" s="3">
        <v>4826630</v>
      </c>
      <c r="FO93" s="3">
        <v>659895</v>
      </c>
      <c r="FP93" s="3">
        <f t="shared" si="11"/>
        <v>155897</v>
      </c>
      <c r="FQ93" s="3">
        <v>85374</v>
      </c>
      <c r="FR93" s="3">
        <f t="shared" si="12"/>
        <v>503998</v>
      </c>
      <c r="FS93" s="3">
        <f t="shared" si="13"/>
        <v>745269</v>
      </c>
      <c r="FT93" s="3">
        <v>659895</v>
      </c>
      <c r="FU93" s="29">
        <f t="shared" si="14"/>
        <v>0.32373679839091657</v>
      </c>
      <c r="FV93" s="29">
        <f t="shared" si="15"/>
        <v>0.67626320160908349</v>
      </c>
      <c r="FY93" s="5">
        <v>455330</v>
      </c>
      <c r="FZ93" s="5">
        <v>455330</v>
      </c>
      <c r="GA93" s="5">
        <v>0</v>
      </c>
      <c r="GB93" s="5">
        <v>89790</v>
      </c>
      <c r="GC93" s="5">
        <v>198000</v>
      </c>
    </row>
    <row r="94" spans="1:185" x14ac:dyDescent="0.25">
      <c r="A94" t="s">
        <v>185</v>
      </c>
      <c r="B94" s="2">
        <v>420</v>
      </c>
      <c r="C94" t="s">
        <v>340</v>
      </c>
      <c r="D94">
        <v>4</v>
      </c>
      <c r="E94">
        <v>587</v>
      </c>
      <c r="F94">
        <v>587</v>
      </c>
      <c r="G94" s="3">
        <v>198942</v>
      </c>
      <c r="M94" s="3">
        <v>9294</v>
      </c>
      <c r="N94" s="3">
        <v>0</v>
      </c>
      <c r="O94" s="3">
        <v>79025</v>
      </c>
      <c r="P94" s="3">
        <v>60059</v>
      </c>
      <c r="Q94" s="3">
        <v>0</v>
      </c>
      <c r="R94" s="3">
        <v>204749</v>
      </c>
      <c r="S94" s="3">
        <v>0</v>
      </c>
      <c r="T94" s="3">
        <v>113832</v>
      </c>
      <c r="AH94" s="3">
        <v>129178</v>
      </c>
      <c r="AI94" s="3">
        <v>341497</v>
      </c>
      <c r="AK94" s="3">
        <v>0</v>
      </c>
      <c r="AL94" s="3">
        <v>113832</v>
      </c>
      <c r="AW94" s="3">
        <v>227665</v>
      </c>
      <c r="AX94" s="3">
        <v>1138324.5</v>
      </c>
      <c r="AY94" s="3">
        <v>0</v>
      </c>
      <c r="BA94" s="3">
        <v>117499</v>
      </c>
      <c r="BB94" s="3">
        <v>0</v>
      </c>
      <c r="BD94" s="3">
        <v>230232</v>
      </c>
      <c r="BE94" s="3">
        <v>0</v>
      </c>
      <c r="BF94" s="3">
        <v>57558</v>
      </c>
      <c r="BG94" s="3">
        <v>0</v>
      </c>
      <c r="BK94" s="3">
        <v>1593654.3000000003</v>
      </c>
      <c r="BL94" s="3">
        <v>0</v>
      </c>
      <c r="BM94" s="3">
        <v>0</v>
      </c>
      <c r="BP94" s="3">
        <v>227665</v>
      </c>
      <c r="BQ94" s="3">
        <v>128425</v>
      </c>
      <c r="BR94" s="3">
        <v>0</v>
      </c>
      <c r="BY94" s="5">
        <v>0</v>
      </c>
      <c r="CJ94" s="5">
        <v>169742</v>
      </c>
      <c r="CK94" s="5">
        <v>0</v>
      </c>
      <c r="CL94" s="5"/>
      <c r="CN94" s="5">
        <v>475679</v>
      </c>
      <c r="CO94" s="5"/>
      <c r="CP94" s="5">
        <v>0</v>
      </c>
      <c r="CQ94" s="5">
        <v>113832</v>
      </c>
      <c r="CR94" s="5"/>
      <c r="CS94" s="5">
        <v>0</v>
      </c>
      <c r="CT94" s="5">
        <v>682994</v>
      </c>
      <c r="CU94" s="5"/>
      <c r="CV94" s="5">
        <v>0</v>
      </c>
      <c r="CW94" s="5">
        <v>2297913</v>
      </c>
      <c r="CY94" s="5">
        <v>641118</v>
      </c>
      <c r="DL94" s="5">
        <v>291024</v>
      </c>
      <c r="DM94" s="5">
        <v>0</v>
      </c>
      <c r="DZ94" s="3">
        <v>59075</v>
      </c>
      <c r="EA94" s="3">
        <v>0</v>
      </c>
      <c r="ED94" s="3">
        <v>59075</v>
      </c>
      <c r="EE94" s="3">
        <v>0</v>
      </c>
      <c r="EP94" s="3">
        <v>113832</v>
      </c>
      <c r="EQ94" s="3">
        <v>0</v>
      </c>
      <c r="ER94" s="3">
        <v>116262</v>
      </c>
      <c r="ET94" s="3">
        <v>105009</v>
      </c>
      <c r="EU94" s="3">
        <v>0</v>
      </c>
      <c r="FN94" s="3">
        <v>9455867.8000000007</v>
      </c>
      <c r="FO94" s="3">
        <v>641118</v>
      </c>
      <c r="FP94" s="3">
        <f t="shared" si="11"/>
        <v>0</v>
      </c>
      <c r="FQ94" s="3">
        <v>218841</v>
      </c>
      <c r="FR94" s="3">
        <f t="shared" si="12"/>
        <v>641118</v>
      </c>
      <c r="FS94" s="3">
        <f t="shared" si="13"/>
        <v>859959</v>
      </c>
      <c r="FT94" s="3">
        <v>641118</v>
      </c>
      <c r="FU94" s="29">
        <f t="shared" si="14"/>
        <v>0.25447841118006786</v>
      </c>
      <c r="FV94" s="29">
        <f t="shared" si="15"/>
        <v>0.74552158881993214</v>
      </c>
      <c r="FY94" s="5">
        <v>341497</v>
      </c>
      <c r="FZ94" s="5">
        <v>1138324.5</v>
      </c>
      <c r="GA94" s="5">
        <v>0</v>
      </c>
      <c r="GB94" s="5">
        <v>287790</v>
      </c>
      <c r="GC94" s="5">
        <v>0</v>
      </c>
    </row>
    <row r="95" spans="1:185" x14ac:dyDescent="0.25">
      <c r="A95" t="s">
        <v>191</v>
      </c>
      <c r="B95" s="2">
        <v>435</v>
      </c>
      <c r="C95" t="s">
        <v>340</v>
      </c>
      <c r="D95">
        <v>5</v>
      </c>
      <c r="E95">
        <v>281</v>
      </c>
      <c r="F95">
        <v>281</v>
      </c>
      <c r="G95" s="3">
        <v>99471</v>
      </c>
      <c r="H95" s="3">
        <v>0</v>
      </c>
      <c r="J95" s="3">
        <v>113832</v>
      </c>
      <c r="M95" s="3">
        <v>15670</v>
      </c>
      <c r="N95" s="3">
        <v>0</v>
      </c>
      <c r="O95" s="3">
        <v>79025</v>
      </c>
      <c r="P95" s="3">
        <v>60059</v>
      </c>
      <c r="Q95" s="3">
        <v>0</v>
      </c>
      <c r="R95" s="3">
        <v>51187</v>
      </c>
      <c r="S95" s="3">
        <v>0</v>
      </c>
      <c r="T95" s="3">
        <v>113832</v>
      </c>
      <c r="AF95" s="3">
        <v>113832</v>
      </c>
      <c r="AG95" s="3">
        <v>0</v>
      </c>
      <c r="AI95" s="3">
        <v>227665</v>
      </c>
      <c r="AK95" s="3">
        <v>0</v>
      </c>
      <c r="AL95" s="3">
        <v>113832</v>
      </c>
      <c r="AW95" s="3">
        <v>227665</v>
      </c>
      <c r="AX95" s="3">
        <v>569162</v>
      </c>
      <c r="AY95" s="3">
        <v>0</v>
      </c>
      <c r="BA95" s="3">
        <v>117499</v>
      </c>
      <c r="BB95" s="3">
        <v>0</v>
      </c>
      <c r="BD95" s="3">
        <v>0</v>
      </c>
      <c r="BE95" s="3">
        <v>172674</v>
      </c>
      <c r="BF95" s="3">
        <v>57558</v>
      </c>
      <c r="BG95" s="3">
        <v>0</v>
      </c>
      <c r="BK95" s="3">
        <v>113832</v>
      </c>
      <c r="BL95" s="3">
        <v>0</v>
      </c>
      <c r="BM95" s="3">
        <v>0</v>
      </c>
      <c r="BY95" s="5">
        <v>0</v>
      </c>
      <c r="CJ95" s="5">
        <v>249363</v>
      </c>
      <c r="CK95" s="5">
        <v>0</v>
      </c>
      <c r="CL95" s="5"/>
      <c r="CN95" s="5">
        <v>317120</v>
      </c>
      <c r="CO95" s="5"/>
      <c r="CP95" s="5">
        <v>0</v>
      </c>
      <c r="CQ95" s="5">
        <v>113832</v>
      </c>
      <c r="CR95" s="5"/>
      <c r="CS95" s="5">
        <v>0</v>
      </c>
      <c r="CT95" s="5">
        <v>47416</v>
      </c>
      <c r="CU95" s="5"/>
      <c r="CV95" s="5">
        <v>66416</v>
      </c>
      <c r="CW95" s="5">
        <v>1455976</v>
      </c>
      <c r="CX95" s="5">
        <v>113832</v>
      </c>
      <c r="CY95" s="5"/>
      <c r="DE95" s="3">
        <v>70672</v>
      </c>
      <c r="DF95" s="3">
        <v>0</v>
      </c>
      <c r="DL95" s="5">
        <v>101180</v>
      </c>
      <c r="DM95" s="5">
        <v>0</v>
      </c>
      <c r="EL95" s="3">
        <v>120467</v>
      </c>
      <c r="EM95" s="3">
        <v>0</v>
      </c>
      <c r="FN95" s="3">
        <v>4436315</v>
      </c>
      <c r="FO95" s="3">
        <v>466754</v>
      </c>
      <c r="FP95" s="3">
        <f t="shared" si="11"/>
        <v>286506</v>
      </c>
      <c r="FQ95" s="3">
        <v>0</v>
      </c>
      <c r="FR95" s="3">
        <f t="shared" si="12"/>
        <v>180248</v>
      </c>
      <c r="FS95" s="3">
        <f t="shared" si="13"/>
        <v>466754</v>
      </c>
      <c r="FT95" s="3">
        <v>466754</v>
      </c>
      <c r="FU95" s="29">
        <f t="shared" si="14"/>
        <v>0.61382655531607655</v>
      </c>
      <c r="FV95" s="29">
        <f t="shared" si="15"/>
        <v>0.38617344468392345</v>
      </c>
      <c r="FY95" s="5">
        <v>341497</v>
      </c>
      <c r="FZ95" s="5">
        <v>569162</v>
      </c>
      <c r="GA95" s="5">
        <v>0</v>
      </c>
      <c r="GB95" s="5">
        <v>57558</v>
      </c>
      <c r="GC95" s="5">
        <v>172674</v>
      </c>
    </row>
    <row r="96" spans="1:185" x14ac:dyDescent="0.25">
      <c r="A96" t="s">
        <v>227</v>
      </c>
      <c r="B96" s="2">
        <v>427</v>
      </c>
      <c r="C96" t="s">
        <v>340</v>
      </c>
      <c r="D96">
        <v>7</v>
      </c>
      <c r="E96">
        <v>224</v>
      </c>
      <c r="F96">
        <v>224</v>
      </c>
      <c r="G96" s="3">
        <v>198942</v>
      </c>
      <c r="H96" s="3">
        <v>113832</v>
      </c>
      <c r="I96" s="3">
        <v>0</v>
      </c>
      <c r="M96" s="3">
        <v>5251</v>
      </c>
      <c r="N96" s="3">
        <v>0</v>
      </c>
      <c r="O96" s="3">
        <v>79025</v>
      </c>
      <c r="P96" s="3">
        <v>120118</v>
      </c>
      <c r="Q96" s="3">
        <v>0</v>
      </c>
      <c r="R96" s="3">
        <v>51187</v>
      </c>
      <c r="S96" s="3">
        <v>0</v>
      </c>
      <c r="T96" s="3">
        <v>113832</v>
      </c>
      <c r="AF96" s="3">
        <v>113832</v>
      </c>
      <c r="AG96" s="3">
        <v>0</v>
      </c>
      <c r="AI96" s="3">
        <v>227665</v>
      </c>
      <c r="AK96" s="3">
        <v>0</v>
      </c>
      <c r="AM96" s="3">
        <v>227665</v>
      </c>
      <c r="AR96" s="3">
        <v>227665</v>
      </c>
      <c r="AX96" s="3">
        <v>682995</v>
      </c>
      <c r="AY96" s="3">
        <v>0</v>
      </c>
      <c r="BA96" s="3">
        <v>234999</v>
      </c>
      <c r="BB96" s="3">
        <v>0</v>
      </c>
      <c r="BD96" s="3">
        <v>0</v>
      </c>
      <c r="BE96" s="3">
        <v>57558</v>
      </c>
      <c r="BK96" s="3">
        <v>0</v>
      </c>
      <c r="BM96" s="3">
        <v>113832</v>
      </c>
      <c r="BY96" s="5">
        <v>0</v>
      </c>
      <c r="CJ96" s="5">
        <v>55217</v>
      </c>
      <c r="CK96" s="5">
        <v>0</v>
      </c>
      <c r="CL96" s="5"/>
      <c r="CN96" s="5">
        <v>158560</v>
      </c>
      <c r="CO96" s="5"/>
      <c r="CP96" s="5">
        <v>0</v>
      </c>
      <c r="CQ96" s="5">
        <v>113832</v>
      </c>
      <c r="CR96" s="5"/>
      <c r="CS96" s="5">
        <v>0</v>
      </c>
      <c r="CT96" s="5">
        <v>318706</v>
      </c>
      <c r="CU96" s="5">
        <v>22790</v>
      </c>
      <c r="CW96" s="5">
        <v>1499064</v>
      </c>
      <c r="CX96" s="5">
        <v>201028</v>
      </c>
      <c r="CY96" s="5"/>
      <c r="DL96" s="5">
        <v>187706</v>
      </c>
      <c r="DM96" s="5">
        <v>0</v>
      </c>
      <c r="DP96" s="3">
        <v>78333</v>
      </c>
      <c r="DQ96" s="3">
        <v>0</v>
      </c>
      <c r="EB96" s="3">
        <v>22772</v>
      </c>
      <c r="EC96" s="3">
        <v>48818</v>
      </c>
      <c r="EL96" s="3">
        <v>0</v>
      </c>
      <c r="EM96" s="3">
        <v>120467</v>
      </c>
      <c r="EV96" s="3">
        <v>800</v>
      </c>
      <c r="EW96" s="3">
        <v>0</v>
      </c>
      <c r="FN96" s="3">
        <v>4945830</v>
      </c>
      <c r="FO96" s="3">
        <v>450661</v>
      </c>
      <c r="FP96" s="3">
        <f t="shared" si="11"/>
        <v>450661</v>
      </c>
      <c r="FQ96" s="3">
        <v>0</v>
      </c>
      <c r="FR96" s="3">
        <f t="shared" si="12"/>
        <v>0</v>
      </c>
      <c r="FS96" s="3">
        <f t="shared" si="13"/>
        <v>450661</v>
      </c>
      <c r="FT96" s="3">
        <v>450661</v>
      </c>
      <c r="FU96" s="29">
        <f t="shared" si="14"/>
        <v>1</v>
      </c>
      <c r="FV96" s="29">
        <f t="shared" si="15"/>
        <v>0</v>
      </c>
      <c r="FY96" s="5">
        <v>455330</v>
      </c>
      <c r="FZ96" s="5">
        <v>682995</v>
      </c>
      <c r="GA96" s="5">
        <v>0</v>
      </c>
      <c r="GB96" s="5">
        <v>0</v>
      </c>
      <c r="GC96" s="5">
        <v>57558</v>
      </c>
    </row>
    <row r="97" spans="1:185" x14ac:dyDescent="0.25">
      <c r="A97" t="s">
        <v>231</v>
      </c>
      <c r="B97" s="2">
        <v>428</v>
      </c>
      <c r="C97" t="s">
        <v>340</v>
      </c>
      <c r="D97">
        <v>6</v>
      </c>
      <c r="E97">
        <v>507</v>
      </c>
      <c r="F97">
        <v>507</v>
      </c>
      <c r="G97" s="3">
        <v>198942</v>
      </c>
      <c r="H97" s="3">
        <v>227665</v>
      </c>
      <c r="I97" s="3">
        <v>0</v>
      </c>
      <c r="M97" s="3">
        <v>8906</v>
      </c>
      <c r="N97" s="3">
        <v>0</v>
      </c>
      <c r="O97" s="3">
        <v>79025</v>
      </c>
      <c r="P97" s="3">
        <v>60059</v>
      </c>
      <c r="Q97" s="3">
        <v>0</v>
      </c>
      <c r="R97" s="3">
        <v>127968</v>
      </c>
      <c r="S97" s="3">
        <v>0</v>
      </c>
      <c r="T97" s="3">
        <v>113832</v>
      </c>
      <c r="AF97" s="3">
        <v>113832</v>
      </c>
      <c r="AG97" s="3">
        <v>0</v>
      </c>
      <c r="AI97" s="3">
        <v>170749</v>
      </c>
      <c r="AK97" s="3">
        <v>0</v>
      </c>
      <c r="AM97" s="3">
        <v>113832</v>
      </c>
      <c r="AR97" s="3">
        <v>113832</v>
      </c>
      <c r="AX97" s="3">
        <v>682995</v>
      </c>
      <c r="AY97" s="3">
        <v>0</v>
      </c>
      <c r="BA97" s="3">
        <v>117499</v>
      </c>
      <c r="BB97" s="3">
        <v>0</v>
      </c>
      <c r="BD97" s="3">
        <v>0</v>
      </c>
      <c r="BE97" s="3">
        <v>115116</v>
      </c>
      <c r="BK97" s="3">
        <v>0</v>
      </c>
      <c r="BM97" s="3">
        <v>35141</v>
      </c>
      <c r="BY97" s="5">
        <v>0</v>
      </c>
      <c r="CJ97" s="5">
        <v>210550</v>
      </c>
      <c r="CK97" s="5">
        <v>10161</v>
      </c>
      <c r="CL97" s="5"/>
      <c r="CN97" s="5">
        <v>158560</v>
      </c>
      <c r="CO97" s="5"/>
      <c r="CP97" s="5">
        <v>0</v>
      </c>
      <c r="CQ97" s="5">
        <v>113832</v>
      </c>
      <c r="CR97" s="5"/>
      <c r="CS97" s="5">
        <v>0</v>
      </c>
      <c r="CT97" s="5">
        <v>113832</v>
      </c>
      <c r="CU97" s="5"/>
      <c r="CV97" s="5">
        <v>0</v>
      </c>
      <c r="CW97" s="5">
        <v>2448546</v>
      </c>
      <c r="CY97" s="5">
        <v>142291</v>
      </c>
      <c r="DE97" s="3">
        <v>0</v>
      </c>
      <c r="DF97" s="3">
        <v>70672</v>
      </c>
      <c r="DL97" s="5">
        <v>219323</v>
      </c>
      <c r="DM97" s="5">
        <v>0</v>
      </c>
      <c r="DV97" s="3">
        <v>50754</v>
      </c>
      <c r="DW97" s="3">
        <v>107805</v>
      </c>
      <c r="EB97" s="3">
        <v>71590</v>
      </c>
      <c r="EC97" s="3">
        <v>0</v>
      </c>
      <c r="EF97" s="3">
        <v>107348</v>
      </c>
      <c r="EG97" s="3">
        <v>12135</v>
      </c>
      <c r="EL97" s="3">
        <v>120467</v>
      </c>
      <c r="EM97" s="3">
        <v>0</v>
      </c>
      <c r="FA97" s="3">
        <v>102574</v>
      </c>
      <c r="FB97" s="3">
        <v>11258</v>
      </c>
      <c r="FE97" s="3">
        <v>113832</v>
      </c>
      <c r="FF97" s="3">
        <v>0</v>
      </c>
      <c r="FN97" s="3">
        <v>5995485</v>
      </c>
      <c r="FO97" s="3">
        <v>469438</v>
      </c>
      <c r="FP97" s="3">
        <f t="shared" si="11"/>
        <v>327147</v>
      </c>
      <c r="FQ97" s="3">
        <v>153328</v>
      </c>
      <c r="FR97" s="3">
        <f t="shared" si="12"/>
        <v>142291</v>
      </c>
      <c r="FS97" s="3">
        <f t="shared" si="13"/>
        <v>622766</v>
      </c>
      <c r="FT97" s="3">
        <v>469438</v>
      </c>
      <c r="FU97" s="29">
        <f t="shared" si="14"/>
        <v>0.77151771291303639</v>
      </c>
      <c r="FV97" s="29">
        <f t="shared" si="15"/>
        <v>0.22848228708696364</v>
      </c>
      <c r="FY97" s="5">
        <v>227664</v>
      </c>
      <c r="FZ97" s="5">
        <v>682995</v>
      </c>
      <c r="GA97" s="5">
        <v>0</v>
      </c>
      <c r="GB97" s="5">
        <v>0</v>
      </c>
      <c r="GC97" s="5">
        <v>115116</v>
      </c>
    </row>
    <row r="98" spans="1:185" x14ac:dyDescent="0.25">
      <c r="A98" t="s">
        <v>131</v>
      </c>
      <c r="B98" s="2">
        <v>454</v>
      </c>
      <c r="C98" t="s">
        <v>342</v>
      </c>
      <c r="D98">
        <v>1</v>
      </c>
      <c r="E98">
        <v>652</v>
      </c>
      <c r="F98">
        <v>652</v>
      </c>
      <c r="G98" s="3">
        <v>198942</v>
      </c>
      <c r="K98" s="3">
        <v>128425</v>
      </c>
      <c r="L98" s="3">
        <v>128425</v>
      </c>
      <c r="M98" s="3">
        <v>37854</v>
      </c>
      <c r="N98" s="3">
        <v>0</v>
      </c>
      <c r="O98" s="3">
        <v>158049</v>
      </c>
      <c r="P98" s="3">
        <v>240235</v>
      </c>
      <c r="Q98" s="3">
        <v>0</v>
      </c>
      <c r="R98" s="3">
        <v>102375</v>
      </c>
      <c r="S98" s="3">
        <v>0</v>
      </c>
      <c r="T98" s="3">
        <v>113832</v>
      </c>
      <c r="AA98" s="3">
        <v>455330</v>
      </c>
      <c r="AB98" s="3">
        <v>0</v>
      </c>
      <c r="AD98" s="3">
        <v>227665</v>
      </c>
      <c r="AF98" s="3">
        <v>227665</v>
      </c>
      <c r="AG98" s="3">
        <v>0</v>
      </c>
      <c r="AI98" s="3">
        <v>358604</v>
      </c>
      <c r="AK98" s="3">
        <v>438223</v>
      </c>
      <c r="AL98" s="3">
        <v>341497</v>
      </c>
      <c r="AM98" s="3">
        <v>227665</v>
      </c>
      <c r="AR98" s="3">
        <v>227665</v>
      </c>
      <c r="AW98" s="3">
        <v>455330</v>
      </c>
      <c r="AX98" s="3">
        <v>1138324.5</v>
      </c>
      <c r="AY98" s="3">
        <v>0</v>
      </c>
      <c r="BA98" s="3">
        <v>509164</v>
      </c>
      <c r="BB98" s="3">
        <v>0</v>
      </c>
      <c r="BD98" s="3">
        <v>57557</v>
      </c>
      <c r="BE98" s="3">
        <v>115117</v>
      </c>
      <c r="BF98" s="3">
        <v>172674</v>
      </c>
      <c r="BG98" s="3">
        <v>0</v>
      </c>
      <c r="BK98" s="3">
        <v>1479821.85</v>
      </c>
      <c r="BL98" s="3">
        <v>0</v>
      </c>
      <c r="BM98" s="3">
        <v>0</v>
      </c>
      <c r="BN98" s="3">
        <v>78333</v>
      </c>
      <c r="BO98" s="3">
        <v>0</v>
      </c>
      <c r="BQ98" s="3">
        <v>385275</v>
      </c>
      <c r="BR98" s="3">
        <v>0</v>
      </c>
      <c r="BW98" s="3">
        <v>65000</v>
      </c>
      <c r="BY98" s="5">
        <v>0</v>
      </c>
      <c r="CA98" s="3">
        <v>113832</v>
      </c>
      <c r="CC98" s="3">
        <v>140941</v>
      </c>
      <c r="CD98" s="3">
        <v>5000</v>
      </c>
      <c r="CG98" s="3">
        <v>147879</v>
      </c>
      <c r="CJ98" s="5">
        <v>480238</v>
      </c>
      <c r="CK98" s="5">
        <v>0</v>
      </c>
      <c r="CL98" s="5"/>
      <c r="CN98" s="5">
        <v>317120</v>
      </c>
      <c r="CO98" s="5"/>
      <c r="CP98" s="5">
        <v>0</v>
      </c>
      <c r="CQ98" s="5">
        <v>227664</v>
      </c>
      <c r="CR98" s="5"/>
      <c r="CS98" s="5">
        <v>0</v>
      </c>
      <c r="CT98" s="5">
        <v>341496</v>
      </c>
      <c r="CU98" s="5"/>
      <c r="CV98" s="5">
        <v>0</v>
      </c>
      <c r="CW98" s="5">
        <v>3061287</v>
      </c>
      <c r="CX98" s="5">
        <v>0</v>
      </c>
      <c r="CY98" s="5"/>
      <c r="DE98" s="3">
        <v>141344</v>
      </c>
      <c r="DF98" s="3">
        <v>0</v>
      </c>
      <c r="DJ98" s="3">
        <v>119483</v>
      </c>
      <c r="DK98" s="3">
        <v>0</v>
      </c>
      <c r="DL98" s="5">
        <v>627934</v>
      </c>
      <c r="DM98" s="5">
        <v>0</v>
      </c>
      <c r="DV98" s="3">
        <v>158560</v>
      </c>
      <c r="DW98" s="3">
        <v>0</v>
      </c>
      <c r="DZ98" s="3">
        <v>59075</v>
      </c>
      <c r="EA98" s="3">
        <v>0</v>
      </c>
      <c r="EB98" s="3">
        <v>0</v>
      </c>
      <c r="EC98" s="3">
        <v>286358</v>
      </c>
      <c r="EF98" s="3">
        <v>119483</v>
      </c>
      <c r="EG98" s="3">
        <v>0</v>
      </c>
      <c r="EL98" s="3">
        <v>240933</v>
      </c>
      <c r="EM98" s="3">
        <v>0</v>
      </c>
      <c r="EN98" s="3">
        <v>147879</v>
      </c>
      <c r="EO98" s="3">
        <v>0</v>
      </c>
      <c r="EP98" s="3">
        <v>0</v>
      </c>
      <c r="EQ98" s="3">
        <v>113832</v>
      </c>
      <c r="ET98" s="3">
        <v>0</v>
      </c>
      <c r="EU98" s="3">
        <v>210018</v>
      </c>
      <c r="EX98" s="3">
        <v>0</v>
      </c>
      <c r="EY98" s="3">
        <v>227665</v>
      </c>
      <c r="EZ98" s="3">
        <v>117189</v>
      </c>
      <c r="FG98" s="3">
        <v>113832</v>
      </c>
      <c r="FH98" s="3">
        <v>0</v>
      </c>
      <c r="FL98" s="3">
        <v>0</v>
      </c>
      <c r="FN98" s="3">
        <v>14071517.35</v>
      </c>
      <c r="FO98" s="3">
        <v>1519638</v>
      </c>
      <c r="FP98" s="3">
        <f t="shared" ref="FP98:FP113" si="17">SUM(I98,L98,Y98,AJ98,BB98,BE98,BL98,BO98,BR98,BV98,CK98,CO98,CR98,CU98,CX98,DC98,DF98,DO98,DQ98,DS98,DU98,DW98,EA98,EC98,EE98,EG98,EK98,EM98,EQ98,EU98,EY98,FB98,FH98,FL98:FM98,,)</f>
        <v>1081415</v>
      </c>
      <c r="FQ98" s="3">
        <v>275458</v>
      </c>
      <c r="FR98" s="3">
        <f t="shared" si="12"/>
        <v>438223</v>
      </c>
      <c r="FS98" s="3">
        <f t="shared" si="13"/>
        <v>1795096</v>
      </c>
      <c r="FT98" s="3">
        <v>1519638</v>
      </c>
      <c r="FU98" s="29">
        <f t="shared" si="14"/>
        <v>0.75587768007950551</v>
      </c>
      <c r="FV98" s="29">
        <f t="shared" si="15"/>
        <v>0.24412231992049449</v>
      </c>
      <c r="FY98" s="5">
        <v>1252157</v>
      </c>
      <c r="FZ98" s="5">
        <v>1138324.5</v>
      </c>
      <c r="GA98" s="5">
        <v>0</v>
      </c>
      <c r="GB98" s="5">
        <v>230231</v>
      </c>
      <c r="GC98" s="5">
        <v>115117</v>
      </c>
    </row>
    <row r="99" spans="1:185" x14ac:dyDescent="0.25">
      <c r="A99" t="s">
        <v>135</v>
      </c>
      <c r="B99" s="2">
        <v>442</v>
      </c>
      <c r="C99" t="s">
        <v>342</v>
      </c>
      <c r="D99">
        <v>1</v>
      </c>
      <c r="E99">
        <v>1562</v>
      </c>
      <c r="F99">
        <v>1562</v>
      </c>
      <c r="G99" s="3">
        <v>198942</v>
      </c>
      <c r="K99" s="3">
        <v>770550</v>
      </c>
      <c r="L99" s="3">
        <v>0</v>
      </c>
      <c r="M99" s="3">
        <v>23157</v>
      </c>
      <c r="N99" s="3">
        <v>0</v>
      </c>
      <c r="O99" s="3">
        <v>79025</v>
      </c>
      <c r="P99" s="3">
        <v>180176</v>
      </c>
      <c r="Q99" s="3">
        <v>0</v>
      </c>
      <c r="R99" s="3">
        <v>460685</v>
      </c>
      <c r="S99" s="3">
        <v>0</v>
      </c>
      <c r="T99" s="3">
        <v>227665</v>
      </c>
      <c r="AA99" s="3">
        <v>796827</v>
      </c>
      <c r="AB99" s="3">
        <v>0</v>
      </c>
      <c r="AD99" s="3">
        <v>227665</v>
      </c>
      <c r="AF99" s="3">
        <v>341497</v>
      </c>
      <c r="AG99" s="3">
        <v>0</v>
      </c>
      <c r="AI99" s="3">
        <v>796827</v>
      </c>
      <c r="AK99" s="3">
        <v>0</v>
      </c>
      <c r="AR99" s="3">
        <v>227665</v>
      </c>
      <c r="AX99" s="3">
        <v>2845811.2500000005</v>
      </c>
      <c r="AY99" s="3">
        <v>0</v>
      </c>
      <c r="BA99" s="3">
        <v>78333</v>
      </c>
      <c r="BB99" s="3">
        <v>0</v>
      </c>
      <c r="BD99" s="3">
        <v>0</v>
      </c>
      <c r="BE99" s="3">
        <v>287790</v>
      </c>
      <c r="BK99" s="3">
        <v>3642638.4000000004</v>
      </c>
      <c r="BL99" s="3">
        <v>0</v>
      </c>
      <c r="BM99" s="3">
        <v>0</v>
      </c>
      <c r="BN99" s="3">
        <v>156666</v>
      </c>
      <c r="BO99" s="3">
        <v>0</v>
      </c>
      <c r="BQ99" s="3">
        <v>770550</v>
      </c>
      <c r="BR99" s="3">
        <v>0</v>
      </c>
      <c r="BW99" s="3">
        <v>80000</v>
      </c>
      <c r="BY99" s="5">
        <v>0</v>
      </c>
      <c r="CG99" s="3">
        <v>295757</v>
      </c>
      <c r="CH99" s="3">
        <v>119483</v>
      </c>
      <c r="CJ99" s="5">
        <v>775095</v>
      </c>
      <c r="CK99" s="5">
        <v>73636</v>
      </c>
      <c r="CL99" s="5">
        <v>151171</v>
      </c>
      <c r="CN99" s="5">
        <v>951360</v>
      </c>
      <c r="CO99" s="5"/>
      <c r="CP99" s="5">
        <v>0</v>
      </c>
      <c r="CQ99" s="5">
        <v>227664</v>
      </c>
      <c r="CR99" s="5">
        <v>113832</v>
      </c>
      <c r="CT99" s="5">
        <v>113832</v>
      </c>
      <c r="CU99" s="5">
        <v>569162</v>
      </c>
      <c r="CW99" s="5">
        <v>7150534.8500000006</v>
      </c>
      <c r="CY99" s="5">
        <v>113832</v>
      </c>
      <c r="DE99" s="3">
        <v>141344</v>
      </c>
      <c r="DF99" s="3">
        <v>0</v>
      </c>
      <c r="DH99" s="3">
        <v>147879</v>
      </c>
      <c r="DI99" s="3">
        <v>0</v>
      </c>
      <c r="DL99" s="5">
        <v>638671</v>
      </c>
      <c r="DM99" s="5">
        <v>0</v>
      </c>
      <c r="DT99" s="3">
        <v>0</v>
      </c>
      <c r="DU99" s="3">
        <v>104907</v>
      </c>
      <c r="DV99" s="3">
        <v>0</v>
      </c>
      <c r="DW99" s="3">
        <v>158560</v>
      </c>
      <c r="EB99" s="3">
        <v>71590</v>
      </c>
      <c r="EC99" s="3">
        <v>0</v>
      </c>
      <c r="ED99" s="3">
        <v>0</v>
      </c>
      <c r="EE99" s="3">
        <v>59075</v>
      </c>
      <c r="EF99" s="3">
        <v>238967</v>
      </c>
      <c r="EG99" s="3">
        <v>119483</v>
      </c>
      <c r="EJ99" s="3">
        <v>0</v>
      </c>
      <c r="EK99" s="3">
        <v>238967</v>
      </c>
      <c r="EL99" s="3">
        <v>0</v>
      </c>
      <c r="EM99" s="3">
        <v>481867</v>
      </c>
      <c r="EN99" s="3">
        <v>147879</v>
      </c>
      <c r="EO99" s="3">
        <v>0</v>
      </c>
      <c r="FA99" s="3">
        <v>227665</v>
      </c>
      <c r="FB99" s="3">
        <v>0</v>
      </c>
      <c r="FL99" s="3">
        <v>37000</v>
      </c>
      <c r="FM99" s="3">
        <v>23000</v>
      </c>
      <c r="FN99" s="3">
        <v>23152400.5</v>
      </c>
      <c r="FO99" s="3">
        <v>2532282</v>
      </c>
      <c r="FP99" s="3">
        <f t="shared" si="17"/>
        <v>2267279</v>
      </c>
      <c r="FQ99" s="3">
        <v>227665</v>
      </c>
      <c r="FR99" s="3">
        <f t="shared" si="12"/>
        <v>265003</v>
      </c>
      <c r="FS99" s="3">
        <f t="shared" si="13"/>
        <v>2759947</v>
      </c>
      <c r="FT99" s="3">
        <v>2532282</v>
      </c>
      <c r="FU99" s="29">
        <f t="shared" si="14"/>
        <v>0.90398257647701208</v>
      </c>
      <c r="FV99" s="29">
        <f t="shared" si="15"/>
        <v>9.6017423522987935E-2</v>
      </c>
      <c r="FY99" s="5">
        <v>227665</v>
      </c>
      <c r="FZ99" s="5">
        <v>2845811.2500000005</v>
      </c>
      <c r="GA99" s="5">
        <v>0</v>
      </c>
      <c r="GB99" s="5">
        <v>0</v>
      </c>
      <c r="GC99" s="5">
        <v>287790</v>
      </c>
    </row>
    <row r="100" spans="1:185" x14ac:dyDescent="0.25">
      <c r="A100" t="s">
        <v>53</v>
      </c>
      <c r="B100" s="2">
        <v>450</v>
      </c>
      <c r="C100" t="s">
        <v>339</v>
      </c>
      <c r="D100">
        <v>8</v>
      </c>
      <c r="E100">
        <v>341</v>
      </c>
      <c r="F100">
        <v>341</v>
      </c>
      <c r="G100" s="3">
        <v>198942</v>
      </c>
      <c r="K100" s="3">
        <v>235931</v>
      </c>
      <c r="L100" s="3">
        <v>20919</v>
      </c>
      <c r="M100" s="3">
        <v>23254</v>
      </c>
      <c r="N100" s="3">
        <v>0</v>
      </c>
      <c r="O100" s="3">
        <v>79025</v>
      </c>
      <c r="P100" s="3">
        <v>120118</v>
      </c>
      <c r="Q100" s="3">
        <v>0</v>
      </c>
      <c r="R100" s="3">
        <v>153562</v>
      </c>
      <c r="S100" s="3">
        <v>0</v>
      </c>
      <c r="T100" s="3">
        <v>113832</v>
      </c>
      <c r="AA100" s="3">
        <v>227665</v>
      </c>
      <c r="AB100" s="3">
        <v>0</v>
      </c>
      <c r="AF100" s="3">
        <v>113832</v>
      </c>
      <c r="AG100" s="3">
        <v>0</v>
      </c>
      <c r="AI100" s="3">
        <v>455330</v>
      </c>
      <c r="AK100" s="3">
        <v>0</v>
      </c>
      <c r="AL100" s="3">
        <v>227665</v>
      </c>
      <c r="AM100" s="3">
        <v>227665</v>
      </c>
      <c r="AR100" s="3">
        <v>227665</v>
      </c>
      <c r="AW100" s="3">
        <v>227665</v>
      </c>
      <c r="AX100" s="3">
        <v>682995</v>
      </c>
      <c r="AY100" s="3">
        <v>0</v>
      </c>
      <c r="BA100" s="3">
        <v>391664</v>
      </c>
      <c r="BB100" s="3">
        <v>0</v>
      </c>
      <c r="BF100" s="3">
        <v>132880</v>
      </c>
      <c r="BG100" s="3">
        <v>39794</v>
      </c>
      <c r="BK100" s="3">
        <v>0</v>
      </c>
      <c r="BM100" s="3">
        <v>35141</v>
      </c>
      <c r="BW100" s="3">
        <v>60000</v>
      </c>
      <c r="BY100" s="5">
        <v>0</v>
      </c>
      <c r="CG100" s="3">
        <v>147879</v>
      </c>
      <c r="CJ100" s="5">
        <v>145670</v>
      </c>
      <c r="CK100" s="5">
        <v>0</v>
      </c>
      <c r="CL100" s="5"/>
      <c r="CN100" s="5">
        <v>158560</v>
      </c>
      <c r="CO100" s="5"/>
      <c r="CP100" s="5">
        <v>0</v>
      </c>
      <c r="CQ100" s="5">
        <v>227665</v>
      </c>
      <c r="CR100" s="5"/>
      <c r="CS100" s="5">
        <v>0</v>
      </c>
      <c r="CT100" s="5">
        <v>113832</v>
      </c>
      <c r="CU100" s="5"/>
      <c r="CV100" s="5">
        <v>0</v>
      </c>
      <c r="CW100" s="5">
        <v>2276610</v>
      </c>
      <c r="CX100" s="5">
        <v>100076</v>
      </c>
      <c r="CY100" s="5"/>
      <c r="DJ100" s="3">
        <v>119483</v>
      </c>
      <c r="DK100" s="3">
        <v>0</v>
      </c>
      <c r="DL100" s="5">
        <v>0</v>
      </c>
      <c r="DM100" s="5">
        <v>598136</v>
      </c>
      <c r="DT100" s="3">
        <v>52454</v>
      </c>
      <c r="DU100" s="3">
        <v>0</v>
      </c>
      <c r="DV100" s="3">
        <v>158560</v>
      </c>
      <c r="DW100" s="3">
        <v>0</v>
      </c>
      <c r="EB100" s="3">
        <v>47726</v>
      </c>
      <c r="EC100" s="3">
        <v>95453</v>
      </c>
      <c r="EF100" s="3">
        <v>119483</v>
      </c>
      <c r="EG100" s="3">
        <v>0</v>
      </c>
      <c r="FL100" s="3">
        <v>0</v>
      </c>
      <c r="FM100" s="3">
        <v>0</v>
      </c>
      <c r="FN100" s="3">
        <v>7505819</v>
      </c>
      <c r="FO100" s="3">
        <v>854378</v>
      </c>
      <c r="FP100" s="3">
        <f t="shared" si="17"/>
        <v>216448</v>
      </c>
      <c r="FQ100" s="3">
        <v>161626</v>
      </c>
      <c r="FR100" s="3">
        <f t="shared" si="12"/>
        <v>637930</v>
      </c>
      <c r="FS100" s="3">
        <f t="shared" si="13"/>
        <v>1016004</v>
      </c>
      <c r="FT100" s="3">
        <v>854378</v>
      </c>
      <c r="FU100" s="29">
        <f t="shared" si="14"/>
        <v>0.37211861370624527</v>
      </c>
      <c r="FV100" s="29">
        <f t="shared" si="15"/>
        <v>0.62788138629375478</v>
      </c>
      <c r="FY100" s="5">
        <v>910660</v>
      </c>
      <c r="FZ100" s="5">
        <v>682995</v>
      </c>
      <c r="GA100" s="5">
        <v>0</v>
      </c>
      <c r="GB100" s="5">
        <v>132880</v>
      </c>
      <c r="GC100" s="5">
        <v>39794</v>
      </c>
    </row>
    <row r="101" spans="1:185" x14ac:dyDescent="0.25">
      <c r="A101" t="s">
        <v>75</v>
      </c>
      <c r="B101" s="2">
        <v>452</v>
      </c>
      <c r="C101" t="s">
        <v>339</v>
      </c>
      <c r="D101">
        <v>8</v>
      </c>
      <c r="E101">
        <v>672</v>
      </c>
      <c r="F101">
        <v>672</v>
      </c>
      <c r="G101" s="3">
        <v>198942</v>
      </c>
      <c r="K101" s="3">
        <v>385275</v>
      </c>
      <c r="L101" s="3">
        <v>128425</v>
      </c>
      <c r="M101" s="3">
        <v>27397</v>
      </c>
      <c r="N101" s="3">
        <v>0</v>
      </c>
      <c r="O101" s="3">
        <v>79025</v>
      </c>
      <c r="P101" s="3">
        <v>60059</v>
      </c>
      <c r="Q101" s="3">
        <v>0</v>
      </c>
      <c r="R101" s="3">
        <v>460685</v>
      </c>
      <c r="S101" s="3">
        <v>51187</v>
      </c>
      <c r="T101" s="3">
        <v>113832</v>
      </c>
      <c r="AA101" s="3">
        <v>569162</v>
      </c>
      <c r="AB101" s="3">
        <v>0</v>
      </c>
      <c r="AC101" s="3">
        <v>85910</v>
      </c>
      <c r="AF101" s="3">
        <v>227665</v>
      </c>
      <c r="AG101" s="3">
        <v>0</v>
      </c>
      <c r="AI101" s="3">
        <v>569162</v>
      </c>
      <c r="AK101" s="3">
        <v>0</v>
      </c>
      <c r="AL101" s="3">
        <v>227665</v>
      </c>
      <c r="AM101" s="3">
        <v>227665</v>
      </c>
      <c r="AR101" s="3">
        <v>227665</v>
      </c>
      <c r="AW101" s="3">
        <v>227665</v>
      </c>
      <c r="AX101" s="3">
        <v>1252156.9500000002</v>
      </c>
      <c r="AY101" s="3">
        <v>0</v>
      </c>
      <c r="BA101" s="3">
        <v>391664</v>
      </c>
      <c r="BB101" s="3">
        <v>0</v>
      </c>
      <c r="BD101" s="3">
        <v>0</v>
      </c>
      <c r="BE101" s="3">
        <v>287790</v>
      </c>
      <c r="BF101" s="3">
        <v>0</v>
      </c>
      <c r="BG101" s="3">
        <v>115116</v>
      </c>
      <c r="BK101" s="3">
        <v>113832</v>
      </c>
      <c r="BL101" s="3">
        <v>0</v>
      </c>
      <c r="BM101" s="3">
        <v>0</v>
      </c>
      <c r="BW101" s="3">
        <v>70000</v>
      </c>
      <c r="BY101" s="5">
        <v>0</v>
      </c>
      <c r="CA101" s="3">
        <v>113832</v>
      </c>
      <c r="CC101" s="3">
        <v>140941</v>
      </c>
      <c r="CD101" s="3">
        <v>5000</v>
      </c>
      <c r="CG101" s="3">
        <v>295757</v>
      </c>
      <c r="CH101" s="3">
        <v>119483</v>
      </c>
      <c r="CJ101" s="5">
        <v>356033</v>
      </c>
      <c r="CL101" s="5">
        <v>14206</v>
      </c>
      <c r="CN101" s="5">
        <v>475679</v>
      </c>
      <c r="CO101" s="5"/>
      <c r="CP101" s="5">
        <v>0</v>
      </c>
      <c r="CQ101" s="5">
        <v>0</v>
      </c>
      <c r="CR101" s="5"/>
      <c r="CS101" s="5">
        <v>0</v>
      </c>
      <c r="CT101" s="5">
        <v>569160</v>
      </c>
      <c r="CU101" s="5"/>
      <c r="CV101" s="5">
        <v>0</v>
      </c>
      <c r="CW101" s="5">
        <v>3278963</v>
      </c>
      <c r="CX101" s="5">
        <v>0</v>
      </c>
      <c r="CY101" s="5"/>
      <c r="DE101" s="3">
        <v>0</v>
      </c>
      <c r="DF101" s="3">
        <f>141344-DG101</f>
        <v>70672</v>
      </c>
      <c r="DG101" s="3">
        <v>70672</v>
      </c>
      <c r="DL101" s="5">
        <v>597006</v>
      </c>
      <c r="DM101" s="5">
        <v>557543</v>
      </c>
      <c r="DZ101" s="3">
        <v>59075</v>
      </c>
      <c r="EA101" s="3">
        <v>59075</v>
      </c>
      <c r="EB101" s="3">
        <v>71590</v>
      </c>
      <c r="EC101" s="3">
        <v>0</v>
      </c>
      <c r="EF101" s="3">
        <v>0</v>
      </c>
      <c r="EG101" s="3">
        <v>119483</v>
      </c>
      <c r="EH101" s="3">
        <v>0</v>
      </c>
      <c r="EI101" s="3">
        <v>119483</v>
      </c>
      <c r="EJ101" s="3">
        <v>119483</v>
      </c>
      <c r="EK101" s="3">
        <v>0</v>
      </c>
      <c r="EL101" s="3">
        <v>0</v>
      </c>
      <c r="EM101" s="3">
        <v>120467</v>
      </c>
      <c r="FL101" s="3">
        <v>0</v>
      </c>
      <c r="FN101" s="3">
        <v>11720494.949999999</v>
      </c>
      <c r="FO101" s="3">
        <v>1714119</v>
      </c>
      <c r="FP101" s="3">
        <f t="shared" si="17"/>
        <v>785912</v>
      </c>
      <c r="FQ101" s="3">
        <v>3066</v>
      </c>
      <c r="FR101" s="3">
        <f>SUM(J101,N101,Q101,S101,Z101,AB101,AG101,AK101,AY101,BG101,BI101,CL101,CP101,CS101,CV101,CY101,DA101,DD101,DG101,DI101,DK101,DM101,EI101,EO101,EW101,FD101,FF101,FJ101,)</f>
        <v>928207</v>
      </c>
      <c r="FS101" s="3">
        <f t="shared" si="13"/>
        <v>1717185</v>
      </c>
      <c r="FT101" s="3">
        <v>1714119</v>
      </c>
      <c r="FU101" s="29">
        <f t="shared" si="14"/>
        <v>0.45946010476448373</v>
      </c>
      <c r="FV101" s="29">
        <f t="shared" si="15"/>
        <v>0.54053989523551627</v>
      </c>
      <c r="FY101" s="5">
        <v>910660</v>
      </c>
      <c r="FZ101" s="5">
        <v>1252156.9500000002</v>
      </c>
      <c r="GA101" s="5">
        <v>0</v>
      </c>
      <c r="GB101" s="5">
        <v>0</v>
      </c>
      <c r="GC101" s="5">
        <v>402906</v>
      </c>
    </row>
    <row r="102" spans="1:185" x14ac:dyDescent="0.25">
      <c r="A102" t="s">
        <v>92</v>
      </c>
      <c r="B102" s="2">
        <v>462</v>
      </c>
      <c r="C102" t="s">
        <v>339</v>
      </c>
      <c r="D102">
        <v>8</v>
      </c>
      <c r="E102">
        <v>441</v>
      </c>
      <c r="F102">
        <v>441</v>
      </c>
      <c r="G102" s="3">
        <v>198942</v>
      </c>
      <c r="K102" s="3">
        <v>256850</v>
      </c>
      <c r="L102" s="3">
        <v>0</v>
      </c>
      <c r="M102" s="3">
        <v>30000</v>
      </c>
      <c r="N102" s="3">
        <v>0</v>
      </c>
      <c r="O102" s="3">
        <v>79025</v>
      </c>
      <c r="P102" s="3">
        <v>60059</v>
      </c>
      <c r="Q102" s="3">
        <v>0</v>
      </c>
      <c r="T102" s="3">
        <v>113832</v>
      </c>
      <c r="AA102" s="3">
        <v>227665</v>
      </c>
      <c r="AB102" s="3">
        <v>0</v>
      </c>
      <c r="AC102" s="3">
        <v>171820</v>
      </c>
      <c r="AF102" s="3">
        <v>113832</v>
      </c>
      <c r="AG102" s="3">
        <v>0</v>
      </c>
      <c r="AI102" s="3">
        <v>341497</v>
      </c>
      <c r="AK102" s="3">
        <v>0</v>
      </c>
      <c r="AL102" s="3">
        <v>113832</v>
      </c>
      <c r="AW102" s="3">
        <v>113832</v>
      </c>
      <c r="AX102" s="3">
        <v>796827</v>
      </c>
      <c r="AY102" s="3">
        <v>0</v>
      </c>
      <c r="BF102" s="3">
        <v>57558</v>
      </c>
      <c r="BG102" s="3">
        <v>0</v>
      </c>
      <c r="BK102" s="3">
        <v>0</v>
      </c>
      <c r="BM102" s="3">
        <v>13829</v>
      </c>
      <c r="BW102" s="3">
        <v>40000</v>
      </c>
      <c r="BY102" s="5">
        <v>0</v>
      </c>
      <c r="CJ102" s="5">
        <v>391630</v>
      </c>
      <c r="CK102" s="5">
        <v>0</v>
      </c>
      <c r="CL102" s="5"/>
      <c r="CN102" s="5">
        <v>158560</v>
      </c>
      <c r="CO102" s="5"/>
      <c r="CP102" s="5">
        <v>0</v>
      </c>
      <c r="CQ102" s="5">
        <v>227664</v>
      </c>
      <c r="CR102" s="5"/>
      <c r="CS102" s="5">
        <v>0</v>
      </c>
      <c r="CT102" s="5">
        <v>113832</v>
      </c>
      <c r="CU102" s="5"/>
      <c r="CV102" s="5">
        <v>0</v>
      </c>
      <c r="CW102" s="5">
        <v>1138323</v>
      </c>
      <c r="CX102" s="5">
        <v>0</v>
      </c>
      <c r="CY102" s="5"/>
      <c r="DL102" s="5">
        <v>390279</v>
      </c>
      <c r="DM102" s="5">
        <v>0</v>
      </c>
      <c r="DR102" s="3">
        <v>91168</v>
      </c>
      <c r="DS102" s="3">
        <v>0</v>
      </c>
      <c r="DY102" s="3">
        <v>119483</v>
      </c>
      <c r="DZ102" s="3">
        <v>59075</v>
      </c>
      <c r="EA102" s="3">
        <v>0</v>
      </c>
      <c r="ED102" s="3">
        <v>59075</v>
      </c>
      <c r="EE102" s="3">
        <v>0</v>
      </c>
      <c r="EJ102" s="3">
        <v>119483</v>
      </c>
      <c r="EK102" s="3">
        <v>0</v>
      </c>
      <c r="EL102" s="3">
        <v>120467</v>
      </c>
      <c r="EM102" s="3">
        <v>0</v>
      </c>
      <c r="EN102" s="3">
        <v>147879</v>
      </c>
      <c r="EO102" s="3">
        <v>0</v>
      </c>
      <c r="ET102" s="3">
        <v>105009</v>
      </c>
      <c r="EU102" s="3">
        <v>0</v>
      </c>
      <c r="EX102" s="3">
        <v>113832</v>
      </c>
      <c r="EY102" s="3">
        <v>0</v>
      </c>
      <c r="EZ102" s="3">
        <v>117189</v>
      </c>
      <c r="FC102" s="3">
        <v>113832</v>
      </c>
      <c r="FD102" s="3">
        <v>0</v>
      </c>
      <c r="FE102" s="3">
        <v>227665</v>
      </c>
      <c r="FF102" s="3">
        <v>0</v>
      </c>
      <c r="FI102" s="3">
        <v>109725</v>
      </c>
      <c r="FJ102" s="3">
        <v>0</v>
      </c>
      <c r="FK102" s="3">
        <v>200000</v>
      </c>
      <c r="FN102" s="3">
        <v>6853570</v>
      </c>
      <c r="FO102" s="3">
        <v>0</v>
      </c>
      <c r="FP102" s="3">
        <f t="shared" si="17"/>
        <v>0</v>
      </c>
      <c r="FQ102" s="3">
        <v>218841</v>
      </c>
      <c r="FR102" s="3">
        <f t="shared" si="12"/>
        <v>0</v>
      </c>
      <c r="FS102" s="3">
        <f t="shared" si="13"/>
        <v>218841</v>
      </c>
      <c r="FT102" s="3">
        <v>0</v>
      </c>
      <c r="FU102" s="29">
        <f t="shared" si="14"/>
        <v>1</v>
      </c>
      <c r="FV102" s="30" t="s">
        <v>368</v>
      </c>
      <c r="FY102" s="5">
        <v>227664</v>
      </c>
      <c r="FZ102" s="5">
        <v>796827</v>
      </c>
      <c r="GA102" s="5">
        <v>0</v>
      </c>
      <c r="GB102" s="5">
        <v>57558</v>
      </c>
      <c r="GC102" s="5">
        <v>0</v>
      </c>
    </row>
    <row r="103" spans="1:185" x14ac:dyDescent="0.25">
      <c r="A103" t="s">
        <v>106</v>
      </c>
      <c r="B103" s="2">
        <v>1058</v>
      </c>
      <c r="C103" t="s">
        <v>339</v>
      </c>
      <c r="D103">
        <v>7</v>
      </c>
      <c r="E103">
        <v>500</v>
      </c>
      <c r="F103">
        <v>500</v>
      </c>
      <c r="G103" s="3">
        <v>198942</v>
      </c>
      <c r="K103" s="3">
        <v>256850</v>
      </c>
      <c r="L103" s="3">
        <v>0</v>
      </c>
      <c r="M103" s="3">
        <v>15000</v>
      </c>
      <c r="N103" s="3">
        <v>0</v>
      </c>
      <c r="O103" s="3">
        <v>79025</v>
      </c>
      <c r="P103" s="3">
        <v>60059</v>
      </c>
      <c r="Q103" s="3">
        <v>0</v>
      </c>
      <c r="R103" s="3">
        <v>153562</v>
      </c>
      <c r="S103" s="3">
        <v>0</v>
      </c>
      <c r="T103" s="3">
        <v>113832</v>
      </c>
      <c r="AF103" s="3">
        <v>170749</v>
      </c>
      <c r="AG103" s="3">
        <v>0</v>
      </c>
      <c r="AI103" s="3">
        <v>266756</v>
      </c>
      <c r="AJ103" s="3">
        <v>74741</v>
      </c>
      <c r="AK103" s="3">
        <v>0</v>
      </c>
      <c r="AX103" s="3">
        <v>455330</v>
      </c>
      <c r="AY103" s="3">
        <v>0</v>
      </c>
      <c r="BD103" s="3">
        <v>0</v>
      </c>
      <c r="BE103" s="3">
        <v>172674</v>
      </c>
      <c r="BK103" s="3">
        <v>0</v>
      </c>
      <c r="BM103" s="3">
        <v>21312</v>
      </c>
      <c r="BW103" s="3">
        <v>25000</v>
      </c>
      <c r="BY103" s="5">
        <v>0</v>
      </c>
      <c r="CJ103" s="5">
        <v>306651</v>
      </c>
      <c r="CK103" s="5">
        <v>180623</v>
      </c>
      <c r="CL103" s="5"/>
      <c r="CN103" s="5">
        <v>158560</v>
      </c>
      <c r="CO103" s="5"/>
      <c r="CP103" s="5">
        <v>0</v>
      </c>
      <c r="CQ103" s="5">
        <v>0</v>
      </c>
      <c r="CR103" s="5"/>
      <c r="CS103" s="5">
        <v>0</v>
      </c>
      <c r="CT103" s="5">
        <v>113832</v>
      </c>
      <c r="CU103" s="5"/>
      <c r="CV103" s="5">
        <v>113832</v>
      </c>
      <c r="CW103" s="5">
        <v>3388530</v>
      </c>
      <c r="CX103" s="5">
        <v>0</v>
      </c>
      <c r="CY103" s="5"/>
      <c r="DE103" s="3">
        <v>70672</v>
      </c>
      <c r="DF103" s="3">
        <v>0</v>
      </c>
      <c r="DJ103" s="3">
        <v>0</v>
      </c>
      <c r="DK103" s="3">
        <v>119483</v>
      </c>
      <c r="DL103" s="5">
        <v>320046</v>
      </c>
      <c r="DM103" s="5">
        <v>0</v>
      </c>
      <c r="EL103" s="3">
        <v>0</v>
      </c>
      <c r="EM103" s="3">
        <v>120467</v>
      </c>
      <c r="EV103" s="3">
        <v>0</v>
      </c>
      <c r="EW103" s="3">
        <v>800</v>
      </c>
      <c r="FN103" s="3">
        <v>6174708</v>
      </c>
      <c r="FO103" s="3">
        <v>782620</v>
      </c>
      <c r="FP103" s="3">
        <f t="shared" si="17"/>
        <v>548505</v>
      </c>
      <c r="FQ103" s="3">
        <v>0</v>
      </c>
      <c r="FR103" s="3">
        <f t="shared" si="12"/>
        <v>234115</v>
      </c>
      <c r="FS103" s="3">
        <f t="shared" si="13"/>
        <v>782620</v>
      </c>
      <c r="FT103" s="3">
        <v>782620</v>
      </c>
      <c r="FU103" s="29">
        <f t="shared" si="14"/>
        <v>0.70085737650456159</v>
      </c>
      <c r="FV103" s="29">
        <f t="shared" si="15"/>
        <v>0.29914262349543841</v>
      </c>
      <c r="FY103" s="5">
        <v>0</v>
      </c>
      <c r="FZ103" s="5">
        <v>455330</v>
      </c>
      <c r="GA103" s="5">
        <v>0</v>
      </c>
      <c r="GB103" s="5">
        <v>0</v>
      </c>
      <c r="GC103" s="5">
        <v>172674</v>
      </c>
    </row>
    <row r="104" spans="1:185" x14ac:dyDescent="0.25">
      <c r="A104" t="s">
        <v>113</v>
      </c>
      <c r="B104" s="2">
        <v>402</v>
      </c>
      <c r="C104" t="s">
        <v>339</v>
      </c>
      <c r="D104">
        <v>1</v>
      </c>
      <c r="E104">
        <v>564</v>
      </c>
      <c r="F104">
        <v>564</v>
      </c>
      <c r="G104" s="3">
        <v>198942</v>
      </c>
      <c r="K104" s="3">
        <v>449487</v>
      </c>
      <c r="L104" s="3">
        <v>0</v>
      </c>
      <c r="M104" s="3">
        <v>30364</v>
      </c>
      <c r="N104" s="3">
        <v>0</v>
      </c>
      <c r="O104" s="3">
        <v>79025</v>
      </c>
      <c r="P104" s="3">
        <v>120118</v>
      </c>
      <c r="Q104" s="3">
        <v>0</v>
      </c>
      <c r="R104" s="3">
        <v>102375</v>
      </c>
      <c r="S104" s="3">
        <v>0</v>
      </c>
      <c r="T104" s="3">
        <v>113832</v>
      </c>
      <c r="AH104" s="3">
        <v>64589</v>
      </c>
      <c r="AX104" s="3">
        <v>56916</v>
      </c>
      <c r="AY104" s="3">
        <v>0</v>
      </c>
      <c r="BK104" s="3">
        <v>0</v>
      </c>
      <c r="BM104" s="3">
        <v>48970</v>
      </c>
      <c r="BQ104" s="3">
        <v>0</v>
      </c>
      <c r="BR104" s="3">
        <v>64213</v>
      </c>
      <c r="BX104" s="3">
        <v>119483</v>
      </c>
      <c r="BY104" s="5">
        <v>29430</v>
      </c>
      <c r="CJ104" s="5">
        <v>101520</v>
      </c>
      <c r="CL104" s="5">
        <v>5688</v>
      </c>
      <c r="CN104" s="5">
        <v>158560</v>
      </c>
      <c r="CO104" s="5">
        <v>158560</v>
      </c>
      <c r="CQ104" s="5">
        <v>56916</v>
      </c>
      <c r="CR104" s="5"/>
      <c r="CS104" s="5">
        <v>0</v>
      </c>
      <c r="CT104" s="5">
        <v>455328</v>
      </c>
      <c r="CU104" s="5"/>
      <c r="CV104" s="5">
        <v>0</v>
      </c>
      <c r="CW104" s="5">
        <v>3414972</v>
      </c>
      <c r="CX104" s="5">
        <v>0</v>
      </c>
      <c r="CY104" s="5"/>
      <c r="DE104" s="3">
        <v>70672</v>
      </c>
      <c r="DF104" s="3">
        <v>0</v>
      </c>
      <c r="DJ104" s="3">
        <v>119483</v>
      </c>
      <c r="DK104" s="3">
        <v>0</v>
      </c>
      <c r="DL104" s="5">
        <v>446454</v>
      </c>
      <c r="DM104" s="5">
        <v>169891</v>
      </c>
      <c r="FN104" s="3">
        <v>6237436</v>
      </c>
      <c r="FO104" s="3">
        <v>398352</v>
      </c>
      <c r="FP104" s="3">
        <f t="shared" si="17"/>
        <v>222773</v>
      </c>
      <c r="FQ104" s="3">
        <v>0</v>
      </c>
      <c r="FR104" s="3">
        <f t="shared" si="12"/>
        <v>175579</v>
      </c>
      <c r="FS104" s="3">
        <f t="shared" si="13"/>
        <v>398352</v>
      </c>
      <c r="FT104" s="3">
        <v>398352</v>
      </c>
      <c r="FU104" s="29">
        <f t="shared" si="14"/>
        <v>0.55923655460497246</v>
      </c>
      <c r="FV104" s="29">
        <f t="shared" si="15"/>
        <v>0.44076344539502749</v>
      </c>
      <c r="FY104" s="5">
        <v>0</v>
      </c>
      <c r="FZ104" s="5">
        <v>56916</v>
      </c>
      <c r="GA104" s="5">
        <v>0</v>
      </c>
      <c r="GB104" s="5">
        <v>0</v>
      </c>
      <c r="GC104" s="5">
        <v>0</v>
      </c>
    </row>
    <row r="105" spans="1:185" x14ac:dyDescent="0.25">
      <c r="A105" t="s">
        <v>139</v>
      </c>
      <c r="B105" s="2">
        <v>455</v>
      </c>
      <c r="C105" t="s">
        <v>339</v>
      </c>
      <c r="D105">
        <v>4</v>
      </c>
      <c r="E105">
        <v>812</v>
      </c>
      <c r="F105">
        <v>812</v>
      </c>
      <c r="G105" s="3">
        <v>198942</v>
      </c>
      <c r="M105" s="3">
        <v>26647</v>
      </c>
      <c r="N105" s="3">
        <v>0</v>
      </c>
      <c r="O105" s="3">
        <v>79025</v>
      </c>
      <c r="P105" s="3">
        <v>180176</v>
      </c>
      <c r="Q105" s="3">
        <v>0</v>
      </c>
      <c r="R105" s="3">
        <v>409498</v>
      </c>
      <c r="S105" s="3">
        <v>0</v>
      </c>
      <c r="T105" s="3">
        <v>113832</v>
      </c>
      <c r="AA105" s="3">
        <v>341497</v>
      </c>
      <c r="AB105" s="3">
        <v>0</v>
      </c>
      <c r="AD105" s="3">
        <v>227665</v>
      </c>
      <c r="AF105" s="3">
        <v>227665</v>
      </c>
      <c r="AG105" s="3">
        <v>0</v>
      </c>
      <c r="AI105" s="3">
        <v>455330</v>
      </c>
      <c r="AK105" s="3">
        <v>0</v>
      </c>
      <c r="AL105" s="3">
        <v>113832</v>
      </c>
      <c r="AM105" s="3">
        <v>227665</v>
      </c>
      <c r="AR105" s="3">
        <v>113832</v>
      </c>
      <c r="AW105" s="3">
        <v>113832</v>
      </c>
      <c r="AX105" s="3">
        <v>1138324.5</v>
      </c>
      <c r="AY105" s="3">
        <v>0</v>
      </c>
      <c r="BA105" s="3">
        <v>274165</v>
      </c>
      <c r="BB105" s="3">
        <v>0</v>
      </c>
      <c r="BD105" s="3">
        <v>0</v>
      </c>
      <c r="BE105" s="3">
        <v>460464</v>
      </c>
      <c r="BF105" s="3">
        <v>57558</v>
      </c>
      <c r="BG105" s="3">
        <v>0</v>
      </c>
      <c r="BK105" s="3">
        <v>1138324.5</v>
      </c>
      <c r="BL105" s="3">
        <v>0</v>
      </c>
      <c r="BM105" s="3">
        <v>0</v>
      </c>
      <c r="BN105" s="3">
        <v>39166</v>
      </c>
      <c r="BO105" s="3">
        <v>0</v>
      </c>
      <c r="BQ105" s="3">
        <v>128425</v>
      </c>
      <c r="BR105" s="3">
        <v>0</v>
      </c>
      <c r="BW105" s="3">
        <v>60000</v>
      </c>
      <c r="BY105" s="5">
        <v>0</v>
      </c>
      <c r="BZ105" s="3">
        <v>147879</v>
      </c>
      <c r="CF105" s="3">
        <v>1000000</v>
      </c>
      <c r="CG105" s="3">
        <v>295757</v>
      </c>
      <c r="CH105" s="3">
        <v>119483</v>
      </c>
      <c r="CJ105" s="5">
        <v>665736</v>
      </c>
      <c r="CK105" s="5">
        <v>26134</v>
      </c>
      <c r="CL105" s="5"/>
      <c r="CN105" s="5">
        <v>158560</v>
      </c>
      <c r="CO105" s="5"/>
      <c r="CP105" s="5">
        <v>158560</v>
      </c>
      <c r="CQ105" s="5">
        <v>0</v>
      </c>
      <c r="CR105" s="5"/>
      <c r="CS105" s="5">
        <v>227664</v>
      </c>
      <c r="CT105" s="5">
        <v>0</v>
      </c>
      <c r="CU105" s="5"/>
      <c r="CV105" s="5">
        <v>0</v>
      </c>
      <c r="CW105" s="5">
        <v>4481365.5</v>
      </c>
      <c r="CX105" s="5">
        <v>0</v>
      </c>
      <c r="CY105" s="5"/>
      <c r="DF105" s="3">
        <v>0</v>
      </c>
      <c r="DH105" s="3">
        <v>0</v>
      </c>
      <c r="DI105" s="3">
        <v>147879</v>
      </c>
      <c r="DL105" s="5">
        <v>999364</v>
      </c>
      <c r="DM105" s="5">
        <v>0</v>
      </c>
      <c r="DV105" s="3">
        <v>0</v>
      </c>
      <c r="DW105" s="3">
        <v>158560</v>
      </c>
      <c r="EB105" s="3">
        <v>0</v>
      </c>
      <c r="EC105" s="3">
        <v>71590</v>
      </c>
      <c r="EH105" s="3">
        <v>0</v>
      </c>
      <c r="EI105" s="3">
        <v>119483</v>
      </c>
      <c r="EL105" s="3">
        <v>0</v>
      </c>
      <c r="EM105" s="3">
        <v>120467</v>
      </c>
      <c r="FM105" s="3">
        <v>0</v>
      </c>
      <c r="FN105" s="3">
        <v>13536611.5</v>
      </c>
      <c r="FO105" s="3">
        <v>1490801</v>
      </c>
      <c r="FP105" s="3">
        <f t="shared" si="17"/>
        <v>837215</v>
      </c>
      <c r="FQ105" s="3">
        <v>3066</v>
      </c>
      <c r="FR105" s="3">
        <f t="shared" si="12"/>
        <v>653586</v>
      </c>
      <c r="FS105" s="3">
        <f t="shared" si="13"/>
        <v>1493867</v>
      </c>
      <c r="FT105" s="3">
        <v>1490801</v>
      </c>
      <c r="FU105" s="29">
        <f t="shared" si="14"/>
        <v>0.56248715581775355</v>
      </c>
      <c r="FV105" s="29">
        <f t="shared" si="15"/>
        <v>0.43751284418224645</v>
      </c>
      <c r="FY105" s="5">
        <v>569161</v>
      </c>
      <c r="FZ105" s="5">
        <v>1138324.5</v>
      </c>
      <c r="GA105" s="5">
        <v>0</v>
      </c>
      <c r="GB105" s="5">
        <v>57558</v>
      </c>
      <c r="GC105" s="5">
        <v>460464</v>
      </c>
    </row>
    <row r="106" spans="1:185" x14ac:dyDescent="0.25">
      <c r="A106" t="s">
        <v>145</v>
      </c>
      <c r="B106" s="2">
        <v>467</v>
      </c>
      <c r="C106" t="s">
        <v>339</v>
      </c>
      <c r="D106">
        <v>5</v>
      </c>
      <c r="E106">
        <v>829</v>
      </c>
      <c r="F106">
        <v>829</v>
      </c>
      <c r="G106" s="3">
        <v>198942</v>
      </c>
      <c r="K106" s="3">
        <v>513700</v>
      </c>
      <c r="L106" s="3">
        <v>0</v>
      </c>
      <c r="M106" s="3">
        <v>30012</v>
      </c>
      <c r="N106" s="3">
        <v>0</v>
      </c>
      <c r="O106" s="3">
        <v>158049</v>
      </c>
      <c r="P106" s="3">
        <v>300294</v>
      </c>
      <c r="Q106" s="3">
        <v>0</v>
      </c>
      <c r="R106" s="3">
        <v>102375</v>
      </c>
      <c r="S106" s="3">
        <v>0</v>
      </c>
      <c r="T106" s="3">
        <v>113832</v>
      </c>
      <c r="AA106" s="3">
        <v>455330</v>
      </c>
      <c r="AB106" s="3">
        <v>0</v>
      </c>
      <c r="AD106" s="3">
        <v>227665</v>
      </c>
      <c r="AF106" s="3">
        <v>113832</v>
      </c>
      <c r="AG106" s="3">
        <v>113832</v>
      </c>
      <c r="AI106" s="3">
        <v>455330</v>
      </c>
      <c r="AK106" s="3">
        <v>0</v>
      </c>
      <c r="AL106" s="3">
        <v>113832</v>
      </c>
      <c r="AM106" s="3">
        <v>227665</v>
      </c>
      <c r="AR106" s="3">
        <v>227665</v>
      </c>
      <c r="AW106" s="3">
        <v>113832</v>
      </c>
      <c r="AX106" s="3">
        <v>1138324.5</v>
      </c>
      <c r="AY106" s="3">
        <v>0</v>
      </c>
      <c r="BA106" s="3">
        <v>234999</v>
      </c>
      <c r="BB106" s="3">
        <v>0</v>
      </c>
      <c r="BD106" s="3">
        <v>402906</v>
      </c>
      <c r="BE106" s="3">
        <v>0</v>
      </c>
      <c r="BF106" s="3">
        <v>345348</v>
      </c>
      <c r="BG106" s="3">
        <v>0</v>
      </c>
      <c r="BK106" s="3">
        <v>227665</v>
      </c>
      <c r="BL106" s="3">
        <v>0</v>
      </c>
      <c r="BM106" s="3">
        <v>0</v>
      </c>
      <c r="BN106" s="3">
        <v>39166</v>
      </c>
      <c r="BO106" s="3">
        <v>0</v>
      </c>
      <c r="BW106" s="3">
        <v>75000</v>
      </c>
      <c r="BY106" s="5">
        <v>0</v>
      </c>
      <c r="CA106" s="3">
        <v>113832</v>
      </c>
      <c r="CC106" s="3">
        <v>140941</v>
      </c>
      <c r="CD106" s="3">
        <v>5000</v>
      </c>
      <c r="CG106" s="3">
        <v>147879</v>
      </c>
      <c r="CJ106" s="5">
        <v>298101</v>
      </c>
      <c r="CK106" s="5">
        <v>251877</v>
      </c>
      <c r="CL106" s="5">
        <v>193496</v>
      </c>
      <c r="CN106" s="5">
        <v>475679</v>
      </c>
      <c r="CO106" s="5"/>
      <c r="CP106" s="5">
        <v>0</v>
      </c>
      <c r="CQ106" s="5">
        <v>113832</v>
      </c>
      <c r="CR106" s="5">
        <v>113832</v>
      </c>
      <c r="CT106" s="5">
        <v>341496</v>
      </c>
      <c r="CU106" s="5"/>
      <c r="CV106" s="5">
        <v>0</v>
      </c>
      <c r="CW106" s="5">
        <v>3500568</v>
      </c>
      <c r="CX106" s="5">
        <v>0</v>
      </c>
      <c r="CY106" s="5"/>
      <c r="DE106" s="3">
        <v>0</v>
      </c>
      <c r="DF106" s="3">
        <f>212016-DG106</f>
        <v>141344</v>
      </c>
      <c r="DG106" s="3">
        <v>70672</v>
      </c>
      <c r="DJ106" s="3">
        <v>119483</v>
      </c>
      <c r="DK106" s="3">
        <v>0</v>
      </c>
      <c r="DL106" s="5">
        <v>857893</v>
      </c>
      <c r="DM106" s="5">
        <v>143405</v>
      </c>
      <c r="DZ106" s="3">
        <v>118151</v>
      </c>
      <c r="EA106" s="3">
        <v>0</v>
      </c>
      <c r="EB106" s="3">
        <v>0</v>
      </c>
      <c r="EC106" s="3">
        <v>71590</v>
      </c>
      <c r="ED106" s="3">
        <v>0</v>
      </c>
      <c r="EE106" s="3">
        <v>59075</v>
      </c>
      <c r="ET106" s="3">
        <v>0</v>
      </c>
      <c r="EU106" s="3">
        <v>210018</v>
      </c>
      <c r="EV106" s="3">
        <v>0</v>
      </c>
      <c r="EW106" s="3">
        <v>798</v>
      </c>
      <c r="FC106" s="3">
        <v>0</v>
      </c>
      <c r="FD106" s="3">
        <v>227665</v>
      </c>
      <c r="FG106" s="3">
        <v>0</v>
      </c>
      <c r="FH106" s="3">
        <v>113832</v>
      </c>
      <c r="FN106" s="3">
        <v>12051684.5</v>
      </c>
      <c r="FO106" s="3">
        <v>1711436</v>
      </c>
      <c r="FP106" s="3">
        <f t="shared" si="17"/>
        <v>961568</v>
      </c>
      <c r="FQ106" s="3">
        <v>3066</v>
      </c>
      <c r="FR106" s="3">
        <f t="shared" si="12"/>
        <v>749868</v>
      </c>
      <c r="FS106" s="3">
        <f t="shared" si="13"/>
        <v>1714502</v>
      </c>
      <c r="FT106" s="3">
        <v>1711436</v>
      </c>
      <c r="FU106" s="29">
        <f t="shared" si="14"/>
        <v>0.5626321812398003</v>
      </c>
      <c r="FV106" s="29">
        <f t="shared" si="15"/>
        <v>0.43736781876019976</v>
      </c>
      <c r="FY106" s="5">
        <v>682994</v>
      </c>
      <c r="FZ106" s="5">
        <v>1138324.5</v>
      </c>
      <c r="GA106" s="5">
        <v>0</v>
      </c>
      <c r="GB106" s="5">
        <v>748254</v>
      </c>
      <c r="GC106" s="5">
        <v>0</v>
      </c>
    </row>
    <row r="107" spans="1:185" x14ac:dyDescent="0.25">
      <c r="A107" t="s">
        <v>146</v>
      </c>
      <c r="B107" s="2">
        <v>457</v>
      </c>
      <c r="C107" t="s">
        <v>339</v>
      </c>
      <c r="D107">
        <v>6</v>
      </c>
      <c r="E107">
        <v>768</v>
      </c>
      <c r="F107">
        <v>768</v>
      </c>
      <c r="G107" s="3">
        <v>198942</v>
      </c>
      <c r="K107" s="3">
        <v>513700</v>
      </c>
      <c r="L107" s="3">
        <v>0</v>
      </c>
      <c r="M107" s="3">
        <v>81954</v>
      </c>
      <c r="N107" s="3">
        <v>0</v>
      </c>
      <c r="O107" s="3">
        <v>79025</v>
      </c>
      <c r="P107" s="3">
        <v>120118</v>
      </c>
      <c r="Q107" s="3">
        <v>0</v>
      </c>
      <c r="R107" s="3">
        <v>255936</v>
      </c>
      <c r="S107" s="3">
        <v>0</v>
      </c>
      <c r="T107" s="3">
        <v>113832</v>
      </c>
      <c r="AA107" s="3">
        <v>113832</v>
      </c>
      <c r="AB107" s="3">
        <v>0</v>
      </c>
      <c r="AC107" s="3">
        <v>85910</v>
      </c>
      <c r="AD107" s="3">
        <v>227665</v>
      </c>
      <c r="AF107" s="3">
        <v>227665</v>
      </c>
      <c r="AG107" s="3">
        <v>0</v>
      </c>
      <c r="AI107" s="3">
        <v>604206</v>
      </c>
      <c r="AJ107" s="3">
        <v>78788</v>
      </c>
      <c r="AK107" s="3">
        <v>0</v>
      </c>
      <c r="AL107" s="3">
        <v>227665</v>
      </c>
      <c r="AM107" s="3">
        <v>341497</v>
      </c>
      <c r="AR107" s="3">
        <v>341497</v>
      </c>
      <c r="AW107" s="3">
        <v>227665</v>
      </c>
      <c r="AX107" s="3">
        <v>1479821.85</v>
      </c>
      <c r="AY107" s="3">
        <v>0</v>
      </c>
      <c r="BA107" s="3">
        <v>509164</v>
      </c>
      <c r="BB107" s="3">
        <v>0</v>
      </c>
      <c r="BD107" s="3">
        <v>0</v>
      </c>
      <c r="BE107" s="3">
        <v>287790</v>
      </c>
      <c r="BF107" s="3">
        <v>115116</v>
      </c>
      <c r="BG107" s="3">
        <v>0</v>
      </c>
      <c r="BK107" s="3">
        <v>227665</v>
      </c>
      <c r="BL107" s="3">
        <v>0</v>
      </c>
      <c r="BM107" s="3">
        <v>0</v>
      </c>
      <c r="BN107" s="3">
        <v>39166</v>
      </c>
      <c r="BO107" s="3">
        <v>0</v>
      </c>
      <c r="BW107" s="3">
        <v>65000</v>
      </c>
      <c r="BX107" s="3">
        <v>238967</v>
      </c>
      <c r="BY107" s="5">
        <v>31287</v>
      </c>
      <c r="CG107" s="3">
        <v>147879</v>
      </c>
      <c r="CJ107" s="5">
        <v>583366</v>
      </c>
      <c r="CK107" s="5">
        <v>428178</v>
      </c>
      <c r="CL107" s="5"/>
      <c r="CN107" s="5">
        <v>317120</v>
      </c>
      <c r="CO107" s="5"/>
      <c r="CP107" s="5">
        <v>0</v>
      </c>
      <c r="CQ107" s="5">
        <v>113832</v>
      </c>
      <c r="CR107" s="5"/>
      <c r="CS107" s="5">
        <v>0</v>
      </c>
      <c r="CT107" s="5">
        <v>113832</v>
      </c>
      <c r="CU107" s="5">
        <v>113832</v>
      </c>
      <c r="CW107" s="5">
        <v>4043752</v>
      </c>
      <c r="CX107" s="5">
        <v>0</v>
      </c>
      <c r="CY107" s="5"/>
      <c r="DE107" s="3">
        <v>0</v>
      </c>
      <c r="DF107" s="3">
        <f>212016-DG107</f>
        <v>141344</v>
      </c>
      <c r="DG107" s="3">
        <v>70672</v>
      </c>
      <c r="DJ107" s="3">
        <v>119483</v>
      </c>
      <c r="DK107" s="3">
        <v>0</v>
      </c>
      <c r="DL107" s="5">
        <v>486261</v>
      </c>
      <c r="DM107" s="5">
        <v>0</v>
      </c>
      <c r="DP107" s="3">
        <v>14725</v>
      </c>
      <c r="DQ107" s="3">
        <v>24441</v>
      </c>
      <c r="DV107" s="3">
        <v>0</v>
      </c>
      <c r="DW107" s="3">
        <v>158560</v>
      </c>
      <c r="DZ107" s="3">
        <v>59075</v>
      </c>
      <c r="EA107" s="3">
        <v>0</v>
      </c>
      <c r="EB107" s="3">
        <v>0</v>
      </c>
      <c r="EC107" s="3">
        <v>71590</v>
      </c>
      <c r="EH107" s="3">
        <v>0</v>
      </c>
      <c r="EI107" s="3">
        <v>119483</v>
      </c>
      <c r="EL107" s="3">
        <v>0</v>
      </c>
      <c r="EM107" s="3">
        <v>120467</v>
      </c>
      <c r="ET107" s="3">
        <v>0</v>
      </c>
      <c r="EU107" s="3">
        <v>105009</v>
      </c>
      <c r="FM107" s="3">
        <v>0</v>
      </c>
      <c r="FN107" s="3">
        <v>12469686.85</v>
      </c>
      <c r="FO107" s="3">
        <v>1720154</v>
      </c>
      <c r="FP107" s="3">
        <f t="shared" si="17"/>
        <v>1529999</v>
      </c>
      <c r="FQ107" s="3">
        <v>161626</v>
      </c>
      <c r="FR107" s="3">
        <f t="shared" si="12"/>
        <v>190155</v>
      </c>
      <c r="FS107" s="3">
        <f t="shared" si="13"/>
        <v>1881780</v>
      </c>
      <c r="FT107" s="3">
        <v>1720154</v>
      </c>
      <c r="FU107" s="29">
        <f t="shared" si="14"/>
        <v>0.8989493989733125</v>
      </c>
      <c r="FV107" s="29">
        <f t="shared" si="15"/>
        <v>0.1010506010266875</v>
      </c>
      <c r="FY107" s="5">
        <v>1138324</v>
      </c>
      <c r="FZ107" s="5">
        <v>1479821.85</v>
      </c>
      <c r="GA107" s="5">
        <v>0</v>
      </c>
      <c r="GB107" s="5">
        <v>115116</v>
      </c>
      <c r="GC107" s="5">
        <v>287790</v>
      </c>
    </row>
    <row r="108" spans="1:185" x14ac:dyDescent="0.25">
      <c r="A108" t="s">
        <v>149</v>
      </c>
      <c r="B108" s="2">
        <v>471</v>
      </c>
      <c r="C108" t="s">
        <v>339</v>
      </c>
      <c r="D108">
        <v>3</v>
      </c>
      <c r="E108">
        <v>581</v>
      </c>
      <c r="F108">
        <v>581</v>
      </c>
      <c r="G108" s="3">
        <v>198942</v>
      </c>
      <c r="K108" s="3">
        <v>321062</v>
      </c>
      <c r="L108" s="3">
        <v>0</v>
      </c>
      <c r="O108" s="3">
        <v>79025</v>
      </c>
      <c r="P108" s="3">
        <v>60059</v>
      </c>
      <c r="Q108" s="3">
        <v>0</v>
      </c>
      <c r="R108" s="3">
        <v>358311</v>
      </c>
      <c r="S108" s="3">
        <v>0</v>
      </c>
      <c r="T108" s="3">
        <v>113832</v>
      </c>
      <c r="AF108" s="3">
        <v>170749</v>
      </c>
      <c r="AG108" s="3">
        <v>0</v>
      </c>
      <c r="AI108" s="3">
        <v>227665</v>
      </c>
      <c r="AK108" s="3">
        <v>0</v>
      </c>
      <c r="AX108" s="3">
        <v>455330</v>
      </c>
      <c r="AY108" s="3">
        <v>0</v>
      </c>
      <c r="BK108" s="3">
        <v>113832</v>
      </c>
      <c r="BL108" s="3">
        <v>0</v>
      </c>
      <c r="BM108" s="3">
        <v>0</v>
      </c>
      <c r="BY108" s="5">
        <v>0</v>
      </c>
      <c r="CJ108" s="5">
        <v>6052486.3599999994</v>
      </c>
      <c r="CK108" s="5">
        <v>529124</v>
      </c>
      <c r="CL108" s="5"/>
      <c r="CN108" s="5">
        <v>158560</v>
      </c>
      <c r="CO108" s="5"/>
      <c r="CP108" s="5">
        <v>0</v>
      </c>
      <c r="CQ108" s="5">
        <v>0</v>
      </c>
      <c r="CR108" s="5"/>
      <c r="CS108" s="5">
        <v>0</v>
      </c>
      <c r="CT108" s="5">
        <v>455330</v>
      </c>
      <c r="CU108" s="5"/>
      <c r="CV108" s="5">
        <v>0</v>
      </c>
      <c r="CW108" s="5">
        <v>569162</v>
      </c>
      <c r="CX108" s="5">
        <v>0</v>
      </c>
      <c r="CY108" s="5"/>
      <c r="DL108" s="5">
        <v>0</v>
      </c>
      <c r="DM108" s="5">
        <v>0</v>
      </c>
      <c r="FN108" s="3">
        <v>9334345.3599999994</v>
      </c>
      <c r="FO108" s="3">
        <v>529124</v>
      </c>
      <c r="FP108" s="3">
        <f t="shared" si="17"/>
        <v>529124</v>
      </c>
      <c r="FQ108" s="3">
        <v>0</v>
      </c>
      <c r="FR108" s="3">
        <f t="shared" si="12"/>
        <v>0</v>
      </c>
      <c r="FS108" s="3">
        <f t="shared" si="13"/>
        <v>529124</v>
      </c>
      <c r="FT108" s="3">
        <v>529124</v>
      </c>
      <c r="FU108" s="29">
        <f t="shared" si="14"/>
        <v>1</v>
      </c>
      <c r="FV108" s="29">
        <f t="shared" si="15"/>
        <v>0</v>
      </c>
      <c r="FY108" s="5">
        <v>0</v>
      </c>
      <c r="FZ108" s="5">
        <v>455330</v>
      </c>
      <c r="GA108" s="5">
        <v>0</v>
      </c>
      <c r="GB108" s="5">
        <v>0</v>
      </c>
      <c r="GC108" s="5">
        <v>0</v>
      </c>
    </row>
    <row r="109" spans="1:185" x14ac:dyDescent="0.25">
      <c r="A109" t="s">
        <v>183</v>
      </c>
      <c r="B109" s="2">
        <v>884</v>
      </c>
      <c r="C109" t="s">
        <v>339</v>
      </c>
      <c r="D109">
        <v>5</v>
      </c>
      <c r="E109">
        <v>189</v>
      </c>
      <c r="F109">
        <v>189</v>
      </c>
      <c r="G109" s="3">
        <v>198942</v>
      </c>
      <c r="K109" s="3">
        <v>128425</v>
      </c>
      <c r="L109" s="3">
        <v>0</v>
      </c>
      <c r="M109" s="3">
        <v>8066</v>
      </c>
      <c r="N109" s="3">
        <v>0</v>
      </c>
      <c r="O109" s="3">
        <v>79025</v>
      </c>
      <c r="P109" s="3">
        <v>60059</v>
      </c>
      <c r="Q109" s="3">
        <v>0</v>
      </c>
      <c r="R109" s="3">
        <v>102375</v>
      </c>
      <c r="S109" s="3">
        <v>0</v>
      </c>
      <c r="T109" s="3">
        <v>113832</v>
      </c>
      <c r="AA109" s="3">
        <v>341497</v>
      </c>
      <c r="AB109" s="3">
        <v>0</v>
      </c>
      <c r="AF109" s="3">
        <v>113832</v>
      </c>
      <c r="AG109" s="3">
        <v>0</v>
      </c>
      <c r="AI109" s="3">
        <v>227665</v>
      </c>
      <c r="AK109" s="3">
        <v>0</v>
      </c>
      <c r="AT109" s="3">
        <v>227665</v>
      </c>
      <c r="AX109" s="3">
        <v>682995</v>
      </c>
      <c r="AY109" s="3">
        <v>0</v>
      </c>
      <c r="BA109" s="3">
        <v>78333</v>
      </c>
      <c r="BB109" s="3">
        <v>0</v>
      </c>
      <c r="BD109" s="3">
        <v>115116</v>
      </c>
      <c r="BE109" s="3">
        <v>0</v>
      </c>
      <c r="BF109" s="3">
        <v>57558</v>
      </c>
      <c r="BG109" s="3">
        <v>0</v>
      </c>
      <c r="BK109" s="3">
        <v>0</v>
      </c>
      <c r="BM109" s="3">
        <v>7484</v>
      </c>
      <c r="BP109" s="3">
        <v>0</v>
      </c>
      <c r="BW109" s="3">
        <v>70000</v>
      </c>
      <c r="BY109" s="5">
        <v>0</v>
      </c>
      <c r="CJ109" s="5">
        <v>236797</v>
      </c>
      <c r="CK109" s="5">
        <v>0</v>
      </c>
      <c r="CL109" s="5"/>
      <c r="CN109" s="5">
        <v>158560</v>
      </c>
      <c r="CO109" s="5"/>
      <c r="CP109" s="5">
        <v>0</v>
      </c>
      <c r="CQ109" s="5">
        <v>113832</v>
      </c>
      <c r="CR109" s="5"/>
      <c r="CS109" s="5">
        <v>0</v>
      </c>
      <c r="CT109" s="5">
        <v>0</v>
      </c>
      <c r="CU109" s="5"/>
      <c r="CV109" s="5">
        <v>0</v>
      </c>
      <c r="CW109" s="5">
        <v>808374</v>
      </c>
      <c r="CX109" s="5">
        <v>0</v>
      </c>
      <c r="CY109" s="5"/>
      <c r="DL109" s="5">
        <v>201905</v>
      </c>
      <c r="DM109" s="5">
        <v>0</v>
      </c>
      <c r="DN109" s="3">
        <v>64808</v>
      </c>
      <c r="DO109" s="3">
        <v>0</v>
      </c>
      <c r="DR109" s="3">
        <v>45584</v>
      </c>
      <c r="DS109" s="3">
        <v>0</v>
      </c>
      <c r="EF109" s="3">
        <v>119483</v>
      </c>
      <c r="EG109" s="3">
        <v>0</v>
      </c>
      <c r="EL109" s="3">
        <v>120467</v>
      </c>
      <c r="EM109" s="3">
        <v>0</v>
      </c>
      <c r="EN109" s="3">
        <v>147879</v>
      </c>
      <c r="EO109" s="3">
        <v>0</v>
      </c>
      <c r="FA109" s="3">
        <v>113832</v>
      </c>
      <c r="FB109" s="3">
        <v>0</v>
      </c>
      <c r="FN109" s="3">
        <v>4744390</v>
      </c>
      <c r="FO109" s="3">
        <v>0</v>
      </c>
      <c r="FP109" s="3">
        <f t="shared" si="17"/>
        <v>0</v>
      </c>
      <c r="FQ109" s="3">
        <v>113832</v>
      </c>
      <c r="FR109" s="3">
        <f t="shared" si="12"/>
        <v>0</v>
      </c>
      <c r="FS109" s="3">
        <f t="shared" si="13"/>
        <v>113832</v>
      </c>
      <c r="FT109" s="3">
        <v>0</v>
      </c>
      <c r="FU109" s="29">
        <f t="shared" si="14"/>
        <v>1</v>
      </c>
      <c r="FV109" s="30" t="s">
        <v>368</v>
      </c>
      <c r="FY109" s="5">
        <v>227665</v>
      </c>
      <c r="FZ109" s="5">
        <v>682995</v>
      </c>
      <c r="GA109" s="5">
        <v>0</v>
      </c>
      <c r="GB109" s="5">
        <v>172674</v>
      </c>
      <c r="GC109" s="5">
        <v>0</v>
      </c>
    </row>
    <row r="110" spans="1:185" x14ac:dyDescent="0.25">
      <c r="A110" t="s">
        <v>192</v>
      </c>
      <c r="B110" s="2">
        <v>458</v>
      </c>
      <c r="C110" t="s">
        <v>339</v>
      </c>
      <c r="D110">
        <v>5</v>
      </c>
      <c r="E110">
        <v>702</v>
      </c>
      <c r="F110">
        <v>702</v>
      </c>
      <c r="G110" s="3">
        <v>99471</v>
      </c>
      <c r="K110" s="3">
        <v>385275</v>
      </c>
      <c r="L110" s="3">
        <v>0</v>
      </c>
      <c r="M110" s="3">
        <v>28000</v>
      </c>
      <c r="N110" s="3">
        <v>20000</v>
      </c>
      <c r="O110" s="3">
        <v>79025</v>
      </c>
      <c r="P110" s="3">
        <v>240235</v>
      </c>
      <c r="Q110" s="3">
        <v>0</v>
      </c>
      <c r="R110" s="3">
        <v>51187</v>
      </c>
      <c r="S110" s="3">
        <v>51187</v>
      </c>
      <c r="T110" s="3">
        <v>113832</v>
      </c>
      <c r="AA110" s="3">
        <v>1138324.5</v>
      </c>
      <c r="AB110" s="3">
        <v>0</v>
      </c>
      <c r="AD110" s="3">
        <v>113832</v>
      </c>
      <c r="AE110" s="3">
        <v>104263</v>
      </c>
      <c r="AF110" s="3">
        <v>113832</v>
      </c>
      <c r="AG110" s="3">
        <v>0</v>
      </c>
      <c r="AI110" s="3">
        <v>341497</v>
      </c>
      <c r="AK110" s="3">
        <v>0</v>
      </c>
      <c r="AX110" s="3">
        <v>227665</v>
      </c>
      <c r="AY110" s="3">
        <v>0</v>
      </c>
      <c r="BD110" s="3">
        <v>57558</v>
      </c>
      <c r="BE110" s="3">
        <v>0</v>
      </c>
      <c r="BK110" s="3">
        <v>113832</v>
      </c>
      <c r="BL110" s="3">
        <v>0</v>
      </c>
      <c r="BM110" s="3">
        <v>0</v>
      </c>
      <c r="BY110" s="5">
        <v>0</v>
      </c>
      <c r="CG110" s="3">
        <v>443636</v>
      </c>
      <c r="CI110" s="3">
        <v>131777</v>
      </c>
      <c r="CJ110" s="5">
        <v>204475</v>
      </c>
      <c r="CK110" s="5">
        <v>74241</v>
      </c>
      <c r="CL110" s="5">
        <v>211811</v>
      </c>
      <c r="CN110" s="5">
        <v>317120</v>
      </c>
      <c r="CO110" s="5"/>
      <c r="CP110" s="5">
        <v>0</v>
      </c>
      <c r="CQ110" s="5">
        <v>113832</v>
      </c>
      <c r="CR110" s="5"/>
      <c r="CS110" s="5">
        <v>0</v>
      </c>
      <c r="CT110" s="5">
        <v>113832</v>
      </c>
      <c r="CU110" s="5"/>
      <c r="CV110" s="5">
        <v>0</v>
      </c>
      <c r="CW110" s="5">
        <v>3489376</v>
      </c>
      <c r="CY110" s="5">
        <v>227664</v>
      </c>
      <c r="DE110" s="3">
        <v>70672</v>
      </c>
      <c r="DF110" s="3">
        <v>0</v>
      </c>
      <c r="DJ110" s="3">
        <v>119483</v>
      </c>
      <c r="DK110" s="3">
        <v>0</v>
      </c>
      <c r="DL110" s="5">
        <v>540732</v>
      </c>
      <c r="DM110" s="5">
        <v>0</v>
      </c>
      <c r="EF110" s="3">
        <v>238967</v>
      </c>
      <c r="EG110" s="3">
        <v>0</v>
      </c>
      <c r="EL110" s="3">
        <v>120467</v>
      </c>
      <c r="EM110" s="3">
        <v>120467</v>
      </c>
      <c r="EV110" s="3">
        <v>0</v>
      </c>
      <c r="EW110" s="3">
        <v>798</v>
      </c>
      <c r="FN110" s="3">
        <v>9112197.5</v>
      </c>
      <c r="FO110" s="3">
        <v>706168</v>
      </c>
      <c r="FP110" s="3">
        <f t="shared" si="17"/>
        <v>194708</v>
      </c>
      <c r="FQ110" s="3">
        <v>0</v>
      </c>
      <c r="FR110" s="3">
        <f t="shared" si="12"/>
        <v>511460</v>
      </c>
      <c r="FS110" s="3">
        <f t="shared" si="13"/>
        <v>706168</v>
      </c>
      <c r="FT110" s="3">
        <v>706168</v>
      </c>
      <c r="FU110" s="29">
        <f t="shared" si="14"/>
        <v>0.27572475671511593</v>
      </c>
      <c r="FV110" s="29">
        <f t="shared" si="15"/>
        <v>0.72427524328488402</v>
      </c>
      <c r="FY110" s="5">
        <v>0</v>
      </c>
      <c r="FZ110" s="5">
        <v>227665</v>
      </c>
      <c r="GA110" s="5">
        <v>0</v>
      </c>
      <c r="GB110" s="5">
        <v>57558</v>
      </c>
      <c r="GC110" s="5">
        <v>0</v>
      </c>
    </row>
    <row r="111" spans="1:185" x14ac:dyDescent="0.25">
      <c r="A111" t="s">
        <v>205</v>
      </c>
      <c r="B111" s="2">
        <v>478</v>
      </c>
      <c r="C111" t="s">
        <v>339</v>
      </c>
      <c r="D111">
        <v>5</v>
      </c>
      <c r="E111">
        <v>352</v>
      </c>
      <c r="F111">
        <v>352</v>
      </c>
      <c r="G111" s="3">
        <v>198942</v>
      </c>
      <c r="K111" s="3">
        <v>256850</v>
      </c>
      <c r="L111" s="3">
        <v>0</v>
      </c>
      <c r="M111" s="3">
        <v>10012</v>
      </c>
      <c r="N111" s="3">
        <v>0</v>
      </c>
      <c r="O111" s="3">
        <v>79025</v>
      </c>
      <c r="P111" s="3">
        <v>180176</v>
      </c>
      <c r="Q111" s="3">
        <v>0</v>
      </c>
      <c r="T111" s="3">
        <v>113832</v>
      </c>
      <c r="AA111" s="3">
        <v>569162</v>
      </c>
      <c r="AB111" s="3">
        <v>0</v>
      </c>
      <c r="AC111" s="3">
        <v>257730</v>
      </c>
      <c r="AD111" s="3">
        <v>227665</v>
      </c>
      <c r="AF111" s="3">
        <v>113832</v>
      </c>
      <c r="AG111" s="3">
        <v>0</v>
      </c>
      <c r="AI111" s="3">
        <v>113832</v>
      </c>
      <c r="AK111" s="3">
        <v>0</v>
      </c>
      <c r="AX111" s="3">
        <v>569162</v>
      </c>
      <c r="AY111" s="3">
        <v>0</v>
      </c>
      <c r="BD111" s="3">
        <v>0</v>
      </c>
      <c r="BE111" s="3">
        <v>115116</v>
      </c>
      <c r="BK111" s="3">
        <v>113832</v>
      </c>
      <c r="BL111" s="3">
        <v>0</v>
      </c>
      <c r="BM111" s="3">
        <v>0</v>
      </c>
      <c r="BW111" s="3">
        <v>40000</v>
      </c>
      <c r="BY111" s="5">
        <v>0</v>
      </c>
      <c r="CG111" s="3">
        <v>147879</v>
      </c>
      <c r="CH111" s="3">
        <v>119483</v>
      </c>
      <c r="CJ111" s="5">
        <v>158448</v>
      </c>
      <c r="CL111" s="5">
        <v>15425</v>
      </c>
      <c r="CN111" s="5">
        <v>317120</v>
      </c>
      <c r="CO111" s="5"/>
      <c r="CP111" s="5">
        <v>0</v>
      </c>
      <c r="CQ111" s="5">
        <v>113832</v>
      </c>
      <c r="CR111" s="5"/>
      <c r="CS111" s="5">
        <v>0</v>
      </c>
      <c r="CT111" s="5">
        <v>0</v>
      </c>
      <c r="CU111" s="5">
        <v>341496</v>
      </c>
      <c r="CV111" s="5">
        <v>113832</v>
      </c>
      <c r="CW111" s="5">
        <v>1584529</v>
      </c>
      <c r="CX111" s="5">
        <v>0</v>
      </c>
      <c r="CY111" s="5"/>
      <c r="DE111" s="3">
        <v>0</v>
      </c>
      <c r="DF111" s="3">
        <v>0</v>
      </c>
      <c r="DG111" s="3">
        <v>70672</v>
      </c>
      <c r="DL111" s="5">
        <v>260008</v>
      </c>
      <c r="DM111" s="5">
        <v>0</v>
      </c>
      <c r="EH111" s="3">
        <v>119483</v>
      </c>
      <c r="EI111" s="3">
        <v>0</v>
      </c>
      <c r="FN111" s="3">
        <v>5664834</v>
      </c>
      <c r="FO111" s="3">
        <v>656541</v>
      </c>
      <c r="FP111" s="3">
        <f t="shared" si="17"/>
        <v>456612</v>
      </c>
      <c r="FQ111" s="3">
        <v>0</v>
      </c>
      <c r="FR111" s="3">
        <f t="shared" si="12"/>
        <v>199929</v>
      </c>
      <c r="FS111" s="3">
        <f t="shared" si="13"/>
        <v>656541</v>
      </c>
      <c r="FT111" s="3">
        <v>656541</v>
      </c>
      <c r="FU111" s="29">
        <f t="shared" si="14"/>
        <v>0.69548131799841895</v>
      </c>
      <c r="FV111" s="29">
        <f t="shared" si="15"/>
        <v>0.304518682001581</v>
      </c>
      <c r="FY111" s="5">
        <v>0</v>
      </c>
      <c r="FZ111" s="5">
        <v>569162</v>
      </c>
      <c r="GA111" s="5">
        <v>0</v>
      </c>
      <c r="GB111" s="5">
        <v>0</v>
      </c>
      <c r="GC111" s="5">
        <v>115116</v>
      </c>
    </row>
    <row r="112" spans="1:185" x14ac:dyDescent="0.25">
      <c r="A112" t="s">
        <v>213</v>
      </c>
      <c r="B112" s="2">
        <v>436</v>
      </c>
      <c r="C112" t="s">
        <v>339</v>
      </c>
      <c r="D112">
        <v>7</v>
      </c>
      <c r="E112">
        <v>200</v>
      </c>
      <c r="F112">
        <v>200</v>
      </c>
      <c r="G112" s="3">
        <v>198942</v>
      </c>
      <c r="K112" s="3">
        <v>128425</v>
      </c>
      <c r="L112" s="3">
        <v>128425</v>
      </c>
      <c r="M112" s="3">
        <v>16548</v>
      </c>
      <c r="N112" s="3">
        <v>0</v>
      </c>
      <c r="O112" s="3">
        <v>79025</v>
      </c>
      <c r="P112" s="3">
        <v>60059</v>
      </c>
      <c r="Q112" s="3">
        <v>0</v>
      </c>
      <c r="R112" s="3">
        <v>153562</v>
      </c>
      <c r="S112" s="3">
        <v>0</v>
      </c>
      <c r="T112" s="3">
        <v>113832</v>
      </c>
      <c r="AA112" s="3">
        <v>113832</v>
      </c>
      <c r="AB112" s="3">
        <v>0</v>
      </c>
      <c r="AD112" s="3">
        <v>227665</v>
      </c>
      <c r="AF112" s="3">
        <v>170749</v>
      </c>
      <c r="AG112" s="3">
        <v>0</v>
      </c>
      <c r="AI112" s="3">
        <v>227665</v>
      </c>
      <c r="AK112" s="3">
        <v>0</v>
      </c>
      <c r="AX112" s="3">
        <v>682995</v>
      </c>
      <c r="AY112" s="3">
        <v>0</v>
      </c>
      <c r="BD112" s="3">
        <v>115116</v>
      </c>
      <c r="BE112" s="3">
        <v>0</v>
      </c>
      <c r="BK112" s="3">
        <v>0</v>
      </c>
      <c r="BM112" s="3">
        <v>7484</v>
      </c>
      <c r="BP112" s="3">
        <v>0</v>
      </c>
      <c r="BW112" s="3">
        <v>60000</v>
      </c>
      <c r="BY112" s="5">
        <v>0</v>
      </c>
      <c r="CJ112" s="5">
        <v>253146</v>
      </c>
      <c r="CK112" s="5">
        <v>12169</v>
      </c>
      <c r="CL112" s="5"/>
      <c r="CN112" s="5">
        <v>158560</v>
      </c>
      <c r="CO112" s="5"/>
      <c r="CP112" s="5">
        <v>0</v>
      </c>
      <c r="CQ112" s="5">
        <v>0</v>
      </c>
      <c r="CR112" s="5"/>
      <c r="CS112" s="5">
        <v>0</v>
      </c>
      <c r="CT112" s="5">
        <v>569160</v>
      </c>
      <c r="CU112" s="5"/>
      <c r="CV112" s="5">
        <v>0</v>
      </c>
      <c r="CW112" s="5">
        <v>1524380</v>
      </c>
      <c r="CX112" s="5">
        <v>227665</v>
      </c>
      <c r="CY112" s="5"/>
      <c r="DE112" s="3">
        <v>70672</v>
      </c>
      <c r="DF112" s="3">
        <v>0</v>
      </c>
      <c r="DJ112" s="3">
        <v>119483</v>
      </c>
      <c r="DK112" s="3">
        <v>0</v>
      </c>
      <c r="DL112" s="5">
        <v>424355</v>
      </c>
      <c r="DM112" s="5">
        <v>101180</v>
      </c>
      <c r="DY112" s="3">
        <v>119483</v>
      </c>
      <c r="EL112" s="3">
        <v>120467</v>
      </c>
      <c r="EM112" s="3">
        <v>0</v>
      </c>
      <c r="FL112" s="3">
        <v>0</v>
      </c>
      <c r="FM112" s="3">
        <v>0</v>
      </c>
      <c r="FN112" s="3">
        <v>5718671</v>
      </c>
      <c r="FO112" s="3">
        <v>469439</v>
      </c>
      <c r="FP112" s="3">
        <f t="shared" si="17"/>
        <v>368259</v>
      </c>
      <c r="FQ112" s="3">
        <v>3066</v>
      </c>
      <c r="FR112" s="3">
        <f t="shared" si="12"/>
        <v>101180</v>
      </c>
      <c r="FS112" s="3">
        <f t="shared" si="13"/>
        <v>472505</v>
      </c>
      <c r="FT112" s="3">
        <v>469439</v>
      </c>
      <c r="FU112" s="29">
        <f t="shared" si="14"/>
        <v>0.78586469984444607</v>
      </c>
      <c r="FV112" s="29">
        <f t="shared" si="15"/>
        <v>0.2141353001555539</v>
      </c>
      <c r="FY112" s="5">
        <v>0</v>
      </c>
      <c r="FZ112" s="5">
        <v>682995</v>
      </c>
      <c r="GA112" s="5">
        <v>0</v>
      </c>
      <c r="GB112" s="5">
        <v>115116</v>
      </c>
      <c r="GC112" s="5">
        <v>0</v>
      </c>
    </row>
    <row r="113" spans="1:185" x14ac:dyDescent="0.25">
      <c r="A113" t="s">
        <v>214</v>
      </c>
      <c r="B113" s="2">
        <v>459</v>
      </c>
      <c r="C113" t="s">
        <v>339</v>
      </c>
      <c r="D113">
        <v>4</v>
      </c>
      <c r="E113">
        <v>868</v>
      </c>
      <c r="F113">
        <v>868</v>
      </c>
      <c r="G113" s="3">
        <v>198942</v>
      </c>
      <c r="K113" s="3">
        <v>256850</v>
      </c>
      <c r="L113" s="3">
        <v>0</v>
      </c>
      <c r="M113" s="3">
        <v>30000</v>
      </c>
      <c r="N113" s="3">
        <v>0</v>
      </c>
      <c r="O113" s="3">
        <v>158049</v>
      </c>
      <c r="P113" s="3">
        <v>120118</v>
      </c>
      <c r="Q113" s="3">
        <v>0</v>
      </c>
      <c r="R113" s="3">
        <v>307124</v>
      </c>
      <c r="S113" s="3">
        <v>0</v>
      </c>
      <c r="T113" s="3">
        <v>113832</v>
      </c>
      <c r="AA113" s="3">
        <v>227665</v>
      </c>
      <c r="AB113" s="3">
        <v>227665</v>
      </c>
      <c r="AD113" s="3">
        <v>227665</v>
      </c>
      <c r="AF113" s="3">
        <v>227665</v>
      </c>
      <c r="AG113" s="3">
        <v>0</v>
      </c>
      <c r="AI113" s="3">
        <v>682995</v>
      </c>
      <c r="AK113" s="3">
        <v>0</v>
      </c>
      <c r="AL113" s="3">
        <v>113832</v>
      </c>
      <c r="AM113" s="3">
        <v>227665</v>
      </c>
      <c r="AR113" s="3">
        <v>227665</v>
      </c>
      <c r="AW113" s="3">
        <v>113832</v>
      </c>
      <c r="AX113" s="3">
        <v>1365989.4000000001</v>
      </c>
      <c r="AY113" s="3">
        <v>0</v>
      </c>
      <c r="BA113" s="3">
        <v>195832</v>
      </c>
      <c r="BB113" s="3">
        <v>0</v>
      </c>
      <c r="BD113" s="3">
        <v>0</v>
      </c>
      <c r="BE113" s="3">
        <v>402906</v>
      </c>
      <c r="BF113" s="3">
        <v>0</v>
      </c>
      <c r="BG113" s="3">
        <v>57558</v>
      </c>
      <c r="BK113" s="3">
        <v>1802282.2000000002</v>
      </c>
      <c r="BL113" s="3">
        <v>19037</v>
      </c>
      <c r="BM113" s="3">
        <v>0</v>
      </c>
      <c r="BP113" s="3">
        <v>0</v>
      </c>
      <c r="BQ113" s="3">
        <v>385275</v>
      </c>
      <c r="BR113" s="3">
        <v>0</v>
      </c>
      <c r="BW113" s="3">
        <v>75000</v>
      </c>
      <c r="BY113" s="5">
        <v>0</v>
      </c>
      <c r="CA113" s="3">
        <v>113832</v>
      </c>
      <c r="CC113" s="3">
        <v>140941</v>
      </c>
      <c r="CD113" s="3">
        <v>5000</v>
      </c>
      <c r="CG113" s="3">
        <v>147879</v>
      </c>
      <c r="CJ113" s="5">
        <v>376233</v>
      </c>
      <c r="CL113" s="5">
        <v>120720</v>
      </c>
      <c r="CN113" s="5">
        <v>475679</v>
      </c>
      <c r="CO113" s="5"/>
      <c r="CP113" s="5">
        <v>0</v>
      </c>
      <c r="CQ113" s="5">
        <v>113832</v>
      </c>
      <c r="CR113" s="5"/>
      <c r="CS113" s="5">
        <v>0</v>
      </c>
      <c r="CT113" s="5">
        <v>1024491</v>
      </c>
      <c r="CU113" s="5"/>
      <c r="CV113" s="5">
        <v>0</v>
      </c>
      <c r="CW113" s="5">
        <v>3446481</v>
      </c>
      <c r="CY113" s="5">
        <v>227664</v>
      </c>
      <c r="DE113" s="3">
        <v>141344</v>
      </c>
      <c r="DF113" s="3">
        <v>0</v>
      </c>
      <c r="DL113" s="5">
        <v>1068395</v>
      </c>
      <c r="DM113" s="5">
        <v>0</v>
      </c>
      <c r="DV113" s="3">
        <v>158560</v>
      </c>
      <c r="DW113" s="3">
        <v>0</v>
      </c>
      <c r="DY113" s="3">
        <v>119483</v>
      </c>
      <c r="EF113" s="3">
        <v>0</v>
      </c>
      <c r="EG113" s="3">
        <v>119483</v>
      </c>
      <c r="EL113" s="3">
        <v>0</v>
      </c>
      <c r="EM113" s="3">
        <v>120467</v>
      </c>
      <c r="EN113" s="3">
        <v>0</v>
      </c>
      <c r="EO113" s="3">
        <v>147879</v>
      </c>
      <c r="EP113" s="3">
        <v>0</v>
      </c>
      <c r="EQ113" s="3">
        <v>227665</v>
      </c>
      <c r="FA113" s="3">
        <v>113832</v>
      </c>
      <c r="FB113" s="3">
        <v>0</v>
      </c>
      <c r="FI113" s="3">
        <v>0</v>
      </c>
      <c r="FJ113" s="3">
        <v>219450</v>
      </c>
      <c r="FL113" s="3">
        <v>0</v>
      </c>
      <c r="FN113" s="3">
        <v>14507325.600000001</v>
      </c>
      <c r="FO113" s="3">
        <v>1890494</v>
      </c>
      <c r="FP113" s="3">
        <f t="shared" si="17"/>
        <v>889558</v>
      </c>
      <c r="FQ113" s="3">
        <v>275458</v>
      </c>
      <c r="FR113" s="3">
        <f t="shared" si="12"/>
        <v>1000936</v>
      </c>
      <c r="FS113" s="3">
        <f t="shared" si="13"/>
        <v>2165952</v>
      </c>
      <c r="FT113" s="3">
        <v>1890494</v>
      </c>
      <c r="FU113" s="29">
        <f t="shared" si="14"/>
        <v>0.53787710900333896</v>
      </c>
      <c r="FV113" s="29">
        <f t="shared" si="15"/>
        <v>0.46212289099666104</v>
      </c>
      <c r="FY113" s="5">
        <v>682994</v>
      </c>
      <c r="FZ113" s="5">
        <v>1365989.4000000001</v>
      </c>
      <c r="GA113" s="5">
        <v>0</v>
      </c>
      <c r="GB113" s="5">
        <v>0</v>
      </c>
      <c r="GC113" s="5">
        <v>460464</v>
      </c>
    </row>
    <row r="114" spans="1:185" x14ac:dyDescent="0.25">
      <c r="A114" t="s">
        <v>215</v>
      </c>
      <c r="B114" s="2">
        <v>456</v>
      </c>
      <c r="C114" t="s">
        <v>339</v>
      </c>
      <c r="D114">
        <v>4</v>
      </c>
      <c r="E114">
        <v>590</v>
      </c>
      <c r="F114">
        <v>590</v>
      </c>
      <c r="G114" s="3">
        <v>198942</v>
      </c>
      <c r="M114" s="3">
        <v>11000</v>
      </c>
      <c r="N114" s="3">
        <v>0</v>
      </c>
      <c r="O114" s="3">
        <v>79025</v>
      </c>
      <c r="P114" s="3">
        <v>120118</v>
      </c>
      <c r="Q114" s="3">
        <v>0</v>
      </c>
      <c r="R114" s="3">
        <v>51187</v>
      </c>
      <c r="S114" s="3">
        <v>0</v>
      </c>
      <c r="T114" s="3">
        <v>113832</v>
      </c>
      <c r="AA114" s="3">
        <v>455330</v>
      </c>
      <c r="AB114" s="3">
        <v>0</v>
      </c>
      <c r="AC114" s="3">
        <v>171820</v>
      </c>
      <c r="AF114" s="3">
        <v>113832</v>
      </c>
      <c r="AG114" s="3">
        <v>0</v>
      </c>
      <c r="AI114" s="3">
        <v>341497</v>
      </c>
      <c r="AK114" s="3">
        <v>0</v>
      </c>
      <c r="AT114" s="3">
        <v>227665</v>
      </c>
      <c r="AX114" s="3">
        <v>796827</v>
      </c>
      <c r="AY114" s="3">
        <v>0</v>
      </c>
      <c r="BA114" s="3">
        <v>78333</v>
      </c>
      <c r="BB114" s="3">
        <v>0</v>
      </c>
      <c r="BF114" s="3">
        <v>57558</v>
      </c>
      <c r="BG114" s="3">
        <v>0</v>
      </c>
      <c r="BK114" s="3">
        <v>1138324.5</v>
      </c>
      <c r="BL114" s="3">
        <v>0</v>
      </c>
      <c r="BM114" s="3">
        <v>0</v>
      </c>
      <c r="BN114" s="3">
        <v>39166</v>
      </c>
      <c r="BO114" s="3">
        <v>0</v>
      </c>
      <c r="BP114" s="3">
        <v>0</v>
      </c>
      <c r="BQ114" s="3">
        <v>385275</v>
      </c>
      <c r="BR114" s="3">
        <v>0</v>
      </c>
      <c r="BW114" s="3">
        <v>70000</v>
      </c>
      <c r="BY114" s="5">
        <v>0</v>
      </c>
      <c r="CJ114" s="5">
        <v>461308</v>
      </c>
      <c r="CK114" s="5">
        <v>0</v>
      </c>
      <c r="CL114" s="5"/>
      <c r="CN114" s="5">
        <v>317120</v>
      </c>
      <c r="CO114" s="5"/>
      <c r="CP114" s="5">
        <v>0</v>
      </c>
      <c r="CQ114" s="5">
        <v>227665</v>
      </c>
      <c r="CR114" s="5"/>
      <c r="CS114" s="5">
        <v>0</v>
      </c>
      <c r="CT114" s="5">
        <v>227664</v>
      </c>
      <c r="CU114" s="5"/>
      <c r="CV114" s="5">
        <v>0</v>
      </c>
      <c r="CW114" s="5">
        <v>2162814</v>
      </c>
      <c r="CX114" s="5">
        <v>0</v>
      </c>
      <c r="CY114" s="5"/>
      <c r="DF114" s="3">
        <v>0</v>
      </c>
      <c r="DL114" s="5">
        <v>609262</v>
      </c>
      <c r="DM114" s="5">
        <v>0</v>
      </c>
      <c r="DX114" s="3">
        <v>158560</v>
      </c>
      <c r="DZ114" s="3">
        <v>59075</v>
      </c>
      <c r="EA114" s="3">
        <v>0</v>
      </c>
      <c r="EB114" s="3">
        <v>71590</v>
      </c>
      <c r="EC114" s="3">
        <v>0</v>
      </c>
      <c r="EF114" s="3">
        <v>119483</v>
      </c>
      <c r="EG114" s="3">
        <v>0</v>
      </c>
      <c r="EH114" s="3">
        <v>119483</v>
      </c>
      <c r="EI114" s="3">
        <v>0</v>
      </c>
      <c r="EJ114" s="3">
        <v>238967</v>
      </c>
      <c r="EK114" s="3">
        <v>0</v>
      </c>
      <c r="EL114" s="3">
        <v>240933</v>
      </c>
      <c r="EM114" s="3">
        <v>0</v>
      </c>
      <c r="EP114" s="3">
        <v>227665</v>
      </c>
      <c r="EQ114" s="3">
        <v>0</v>
      </c>
      <c r="ET114" s="3">
        <v>105009</v>
      </c>
      <c r="EU114" s="3">
        <v>0</v>
      </c>
      <c r="FE114" s="3">
        <v>227665</v>
      </c>
      <c r="FF114" s="3">
        <v>0</v>
      </c>
      <c r="FK114" s="3">
        <v>84453</v>
      </c>
      <c r="FN114" s="3">
        <v>10108447.5</v>
      </c>
      <c r="FO114" s="3">
        <v>0</v>
      </c>
      <c r="FP114" s="3">
        <f t="shared" si="11"/>
        <v>0</v>
      </c>
      <c r="FQ114" s="3">
        <v>332674</v>
      </c>
      <c r="FR114" s="3">
        <f t="shared" si="12"/>
        <v>0</v>
      </c>
      <c r="FS114" s="3">
        <f t="shared" si="13"/>
        <v>332674</v>
      </c>
      <c r="FT114" s="3">
        <v>0</v>
      </c>
      <c r="FU114" s="29">
        <f t="shared" si="14"/>
        <v>1</v>
      </c>
      <c r="FV114" s="30" t="s">
        <v>368</v>
      </c>
      <c r="FY114" s="5">
        <v>227665</v>
      </c>
      <c r="FZ114" s="5">
        <v>796827</v>
      </c>
      <c r="GA114" s="5">
        <v>0</v>
      </c>
      <c r="GB114" s="5">
        <v>57558</v>
      </c>
      <c r="GC114" s="5">
        <v>0</v>
      </c>
    </row>
    <row r="115" spans="1:185" x14ac:dyDescent="0.25">
      <c r="A115" t="s">
        <v>220</v>
      </c>
      <c r="B115" s="2">
        <v>466</v>
      </c>
      <c r="C115" t="s">
        <v>339</v>
      </c>
      <c r="D115">
        <v>2</v>
      </c>
      <c r="E115">
        <v>600</v>
      </c>
      <c r="F115">
        <v>600</v>
      </c>
      <c r="G115" s="3">
        <v>198942</v>
      </c>
      <c r="K115" s="3">
        <v>513700</v>
      </c>
      <c r="L115" s="3">
        <v>0</v>
      </c>
      <c r="M115" s="3">
        <v>5977</v>
      </c>
      <c r="N115" s="3">
        <v>18000</v>
      </c>
      <c r="O115" s="3">
        <v>79025</v>
      </c>
      <c r="P115" s="3">
        <v>120118</v>
      </c>
      <c r="Q115" s="3">
        <v>0</v>
      </c>
      <c r="R115" s="3">
        <v>51187</v>
      </c>
      <c r="S115" s="3">
        <v>0</v>
      </c>
      <c r="T115" s="3">
        <v>113832</v>
      </c>
      <c r="AF115" s="3">
        <v>113832</v>
      </c>
      <c r="AG115" s="3">
        <v>0</v>
      </c>
      <c r="AI115" s="3">
        <v>0</v>
      </c>
      <c r="AK115" s="3">
        <v>170749</v>
      </c>
      <c r="AX115" s="3">
        <v>113832</v>
      </c>
      <c r="AY115" s="3">
        <v>0</v>
      </c>
      <c r="BK115" s="3">
        <v>0</v>
      </c>
      <c r="BM115" s="3">
        <v>13829</v>
      </c>
      <c r="BP115" s="3">
        <v>0</v>
      </c>
      <c r="BY115" s="5">
        <v>0</v>
      </c>
      <c r="CJ115" s="5">
        <v>66693</v>
      </c>
      <c r="CL115" s="5">
        <v>39860</v>
      </c>
      <c r="CN115" s="5">
        <v>317120</v>
      </c>
      <c r="CO115" s="5"/>
      <c r="CP115" s="5">
        <v>0</v>
      </c>
      <c r="CQ115" s="5">
        <v>0</v>
      </c>
      <c r="CR115" s="5"/>
      <c r="CS115" s="5">
        <v>0</v>
      </c>
      <c r="CT115" s="5">
        <v>0</v>
      </c>
      <c r="CU115" s="5"/>
      <c r="CV115" s="5">
        <v>0</v>
      </c>
      <c r="CW115" s="5">
        <v>4149357</v>
      </c>
      <c r="CX115" s="5">
        <v>62443</v>
      </c>
      <c r="CY115" s="5"/>
      <c r="DE115" s="3">
        <v>70672</v>
      </c>
      <c r="DF115" s="3">
        <v>0</v>
      </c>
      <c r="DL115" s="5">
        <v>315027</v>
      </c>
      <c r="DM115" s="5">
        <v>0</v>
      </c>
      <c r="FN115" s="3">
        <v>6243143</v>
      </c>
      <c r="FO115" s="3">
        <v>291052</v>
      </c>
      <c r="FP115" s="3">
        <f t="shared" ref="FP115:FP117" si="18">SUM(I115,L115,Y115,AJ115,BB115,BE115,BL115,BO115,BR115,BV115,CK115,CO115,CR115,CU115,CX115,DC115,DF115,DO115,DQ115,DS115,DU115,DW115,EA115,EC115,EE115,EG115,EK115,EM115,EQ115,EU115,EY115,FB115,FH115,FL115:FM115,,)</f>
        <v>62443</v>
      </c>
      <c r="FQ115" s="3">
        <v>158560</v>
      </c>
      <c r="FR115" s="3">
        <f t="shared" si="12"/>
        <v>228609</v>
      </c>
      <c r="FS115" s="3">
        <f t="shared" si="13"/>
        <v>449612</v>
      </c>
      <c r="FT115" s="3">
        <v>291052</v>
      </c>
      <c r="FU115" s="29">
        <f t="shared" si="14"/>
        <v>0.49154159586487906</v>
      </c>
      <c r="FV115" s="29">
        <f t="shared" si="15"/>
        <v>0.508458404135121</v>
      </c>
      <c r="FY115" s="5">
        <v>0</v>
      </c>
      <c r="FZ115" s="5">
        <v>113832</v>
      </c>
      <c r="GA115" s="5">
        <v>0</v>
      </c>
      <c r="GB115" s="5">
        <v>0</v>
      </c>
      <c r="GC115" s="5">
        <v>0</v>
      </c>
    </row>
    <row r="116" spans="1:185" x14ac:dyDescent="0.25">
      <c r="A116" t="s">
        <v>244</v>
      </c>
      <c r="B116" s="2">
        <v>463</v>
      </c>
      <c r="C116" t="s">
        <v>339</v>
      </c>
      <c r="D116">
        <v>3</v>
      </c>
      <c r="E116">
        <v>2128</v>
      </c>
      <c r="F116">
        <v>2128</v>
      </c>
      <c r="G116" s="3">
        <v>198942</v>
      </c>
      <c r="K116" s="3">
        <v>1155824.3699999999</v>
      </c>
      <c r="L116" s="3">
        <v>0</v>
      </c>
      <c r="M116" s="3">
        <v>80000</v>
      </c>
      <c r="N116" s="3">
        <v>0</v>
      </c>
      <c r="O116" s="3">
        <v>158049</v>
      </c>
      <c r="P116" s="3">
        <v>240235</v>
      </c>
      <c r="Q116" s="3">
        <v>0</v>
      </c>
      <c r="R116" s="3">
        <v>716622</v>
      </c>
      <c r="S116" s="3">
        <v>0</v>
      </c>
      <c r="T116" s="3">
        <v>113832</v>
      </c>
      <c r="AA116" s="3">
        <v>910660</v>
      </c>
      <c r="AB116" s="3">
        <v>0</v>
      </c>
      <c r="AD116" s="3">
        <v>341497</v>
      </c>
      <c r="AF116" s="3">
        <v>227665</v>
      </c>
      <c r="AG116" s="3">
        <v>0</v>
      </c>
      <c r="AI116" s="3">
        <v>546396</v>
      </c>
      <c r="AJ116" s="3">
        <f>136599-AK116</f>
        <v>113833</v>
      </c>
      <c r="AK116" s="3">
        <f>569162-AI116</f>
        <v>22766</v>
      </c>
      <c r="AL116" s="3">
        <v>113832</v>
      </c>
      <c r="AM116" s="3">
        <v>227665</v>
      </c>
      <c r="AN116" s="3">
        <v>113832</v>
      </c>
      <c r="AO116" s="3">
        <v>113832</v>
      </c>
      <c r="AR116" s="3">
        <v>113832</v>
      </c>
      <c r="AW116" s="3">
        <v>113832</v>
      </c>
      <c r="AX116" s="3">
        <v>2048984.1</v>
      </c>
      <c r="AY116" s="3">
        <v>0</v>
      </c>
      <c r="BA116" s="3">
        <v>391664</v>
      </c>
      <c r="BB116" s="3">
        <v>0</v>
      </c>
      <c r="BD116" s="3">
        <v>0</v>
      </c>
      <c r="BE116" s="3">
        <v>57558</v>
      </c>
      <c r="BF116" s="3">
        <v>57558</v>
      </c>
      <c r="BG116" s="3">
        <v>0</v>
      </c>
      <c r="BK116" s="3">
        <v>910660</v>
      </c>
      <c r="BL116" s="3">
        <v>0</v>
      </c>
      <c r="BM116" s="3">
        <v>0</v>
      </c>
      <c r="BQ116" s="3">
        <v>128425</v>
      </c>
      <c r="BR116" s="3">
        <v>0</v>
      </c>
      <c r="BW116" s="3">
        <v>85000</v>
      </c>
      <c r="BY116" s="5">
        <v>0</v>
      </c>
      <c r="CG116" s="3">
        <v>295757</v>
      </c>
      <c r="CH116" s="3">
        <v>119483</v>
      </c>
      <c r="CJ116" s="5">
        <v>780442</v>
      </c>
      <c r="CL116" s="5">
        <v>160745</v>
      </c>
      <c r="CN116" s="5">
        <v>951360</v>
      </c>
      <c r="CO116" s="5"/>
      <c r="CP116" s="5">
        <v>0</v>
      </c>
      <c r="CQ116" s="5">
        <v>0</v>
      </c>
      <c r="CR116" s="5"/>
      <c r="CS116" s="5">
        <v>0</v>
      </c>
      <c r="CT116" s="5">
        <v>455328</v>
      </c>
      <c r="CU116" s="5">
        <v>227664</v>
      </c>
      <c r="CW116" s="5">
        <v>9675756.75</v>
      </c>
      <c r="CX116" s="5">
        <v>0</v>
      </c>
      <c r="CY116" s="5"/>
      <c r="DE116" s="3">
        <v>353361</v>
      </c>
      <c r="DF116" s="3">
        <v>0</v>
      </c>
      <c r="DJ116" s="3">
        <v>119483</v>
      </c>
      <c r="DK116" s="3">
        <v>0</v>
      </c>
      <c r="DL116" s="5">
        <v>1032667</v>
      </c>
      <c r="DM116" s="5">
        <v>735063</v>
      </c>
      <c r="DT116" s="3">
        <v>104907</v>
      </c>
      <c r="DU116" s="3">
        <v>0</v>
      </c>
      <c r="DV116" s="3">
        <v>0</v>
      </c>
      <c r="DW116" s="3">
        <v>158560</v>
      </c>
      <c r="EB116" s="3">
        <v>286358</v>
      </c>
      <c r="EC116" s="3">
        <v>0</v>
      </c>
      <c r="EF116" s="3">
        <v>272422</v>
      </c>
      <c r="EG116" s="3">
        <v>86028</v>
      </c>
      <c r="EN116" s="3">
        <v>0</v>
      </c>
      <c r="EO116" s="3">
        <v>147879</v>
      </c>
      <c r="EP116" s="3">
        <v>113832</v>
      </c>
      <c r="EQ116" s="3">
        <v>0</v>
      </c>
      <c r="ET116" s="3">
        <v>105009</v>
      </c>
      <c r="EU116" s="3">
        <v>0</v>
      </c>
      <c r="FG116" s="3">
        <v>113832</v>
      </c>
      <c r="FH116" s="3">
        <v>0</v>
      </c>
      <c r="FN116" s="3">
        <v>23888836.219999999</v>
      </c>
      <c r="FO116" s="3">
        <v>1710096</v>
      </c>
      <c r="FP116" s="3">
        <f t="shared" si="18"/>
        <v>643643</v>
      </c>
      <c r="FQ116" s="3">
        <v>332673</v>
      </c>
      <c r="FR116" s="3">
        <f t="shared" si="12"/>
        <v>1066453</v>
      </c>
      <c r="FS116" s="3">
        <f t="shared" si="13"/>
        <v>2042769</v>
      </c>
      <c r="FT116" s="3">
        <v>1710096</v>
      </c>
      <c r="FU116" s="29">
        <f t="shared" si="14"/>
        <v>0.47793754457797233</v>
      </c>
      <c r="FV116" s="29">
        <f t="shared" si="15"/>
        <v>0.52206245542202767</v>
      </c>
      <c r="FY116" s="5">
        <v>796825</v>
      </c>
      <c r="FZ116" s="5">
        <v>2048984.1</v>
      </c>
      <c r="GA116" s="5">
        <v>0</v>
      </c>
      <c r="GB116" s="5">
        <v>57558</v>
      </c>
      <c r="GC116" s="5">
        <v>57558</v>
      </c>
    </row>
    <row r="117" spans="1:185" x14ac:dyDescent="0.25">
      <c r="A117" t="s">
        <v>245</v>
      </c>
      <c r="B117" s="2">
        <v>464</v>
      </c>
      <c r="C117" t="s">
        <v>339</v>
      </c>
      <c r="D117">
        <v>7</v>
      </c>
      <c r="E117">
        <v>506</v>
      </c>
      <c r="F117">
        <v>506</v>
      </c>
      <c r="G117" s="3">
        <v>198942</v>
      </c>
      <c r="K117" s="3">
        <v>321062</v>
      </c>
      <c r="L117" s="3">
        <v>192637</v>
      </c>
      <c r="M117" s="3">
        <v>22923</v>
      </c>
      <c r="N117" s="3">
        <v>0</v>
      </c>
      <c r="O117" s="3">
        <v>79025</v>
      </c>
      <c r="P117" s="3">
        <v>120118</v>
      </c>
      <c r="Q117" s="3">
        <v>0</v>
      </c>
      <c r="R117" s="3">
        <v>255936</v>
      </c>
      <c r="S117" s="3">
        <v>0</v>
      </c>
      <c r="T117" s="3">
        <v>113832</v>
      </c>
      <c r="AA117" s="3">
        <v>569162</v>
      </c>
      <c r="AB117" s="3">
        <v>0</v>
      </c>
      <c r="AD117" s="3">
        <v>113832</v>
      </c>
      <c r="AE117" s="3">
        <v>104263</v>
      </c>
      <c r="AF117" s="3">
        <v>227665</v>
      </c>
      <c r="AG117" s="3">
        <v>0</v>
      </c>
      <c r="AI117" s="3">
        <v>455330</v>
      </c>
      <c r="AK117" s="3">
        <v>0</v>
      </c>
      <c r="AL117" s="3">
        <v>227665</v>
      </c>
      <c r="AM117" s="3">
        <v>227665</v>
      </c>
      <c r="AR117" s="3">
        <v>341497</v>
      </c>
      <c r="AW117" s="3">
        <v>227665</v>
      </c>
      <c r="AX117" s="3">
        <v>682995</v>
      </c>
      <c r="AY117" s="3">
        <v>0</v>
      </c>
      <c r="BA117" s="3">
        <v>430831</v>
      </c>
      <c r="BB117" s="3">
        <v>0</v>
      </c>
      <c r="BD117" s="3">
        <v>57558</v>
      </c>
      <c r="BE117" s="3">
        <v>115116</v>
      </c>
      <c r="BF117" s="3">
        <v>115116</v>
      </c>
      <c r="BG117" s="3">
        <v>0</v>
      </c>
      <c r="BK117" s="3">
        <v>113832</v>
      </c>
      <c r="BL117" s="3">
        <v>0</v>
      </c>
      <c r="BM117" s="3">
        <v>0</v>
      </c>
      <c r="BW117" s="3">
        <v>60000</v>
      </c>
      <c r="BY117" s="5">
        <v>0</v>
      </c>
      <c r="CA117" s="3">
        <v>113832</v>
      </c>
      <c r="CC117" s="3">
        <v>140941</v>
      </c>
      <c r="CD117" s="3">
        <v>5000</v>
      </c>
      <c r="CG117" s="3">
        <v>443636</v>
      </c>
      <c r="CH117" s="3">
        <v>238967</v>
      </c>
      <c r="CJ117" s="5">
        <v>222267</v>
      </c>
      <c r="CL117" s="5">
        <v>17399</v>
      </c>
      <c r="CN117" s="5">
        <v>158560</v>
      </c>
      <c r="CO117" s="5"/>
      <c r="CP117" s="5">
        <v>0</v>
      </c>
      <c r="CQ117" s="5">
        <v>227665</v>
      </c>
      <c r="CR117" s="5"/>
      <c r="CS117" s="5">
        <v>0</v>
      </c>
      <c r="CT117" s="5">
        <v>341496</v>
      </c>
      <c r="CU117" s="5">
        <v>113832</v>
      </c>
      <c r="CW117" s="5">
        <v>2461822</v>
      </c>
      <c r="CY117" s="5">
        <v>113831</v>
      </c>
      <c r="DE117" s="3">
        <v>0</v>
      </c>
      <c r="DG117" s="3">
        <v>70672</v>
      </c>
      <c r="DH117" s="3">
        <v>147879</v>
      </c>
      <c r="DI117" s="3">
        <v>0</v>
      </c>
      <c r="DL117" s="5">
        <v>406756</v>
      </c>
      <c r="DM117" s="5">
        <v>21279</v>
      </c>
      <c r="DV117" s="3">
        <v>0</v>
      </c>
      <c r="DW117" s="3">
        <v>158560</v>
      </c>
      <c r="EB117" s="3">
        <v>0</v>
      </c>
      <c r="EC117" s="3">
        <v>71590</v>
      </c>
      <c r="EL117" s="3">
        <v>0</v>
      </c>
      <c r="EM117" s="3">
        <v>120467</v>
      </c>
      <c r="ER117" s="3">
        <v>116262</v>
      </c>
      <c r="FA117" s="3">
        <v>0</v>
      </c>
      <c r="FB117" s="3">
        <v>113832</v>
      </c>
      <c r="FL117" s="3">
        <v>0</v>
      </c>
      <c r="FN117" s="3">
        <v>10095063</v>
      </c>
      <c r="FO117" s="3">
        <v>1109215</v>
      </c>
      <c r="FP117" s="3">
        <f t="shared" si="18"/>
        <v>886034</v>
      </c>
      <c r="FQ117" s="3">
        <v>3066</v>
      </c>
      <c r="FR117" s="3">
        <f t="shared" si="12"/>
        <v>223181</v>
      </c>
      <c r="FS117" s="3">
        <f t="shared" si="13"/>
        <v>1112281</v>
      </c>
      <c r="FT117" s="3">
        <v>1109215</v>
      </c>
      <c r="FU117" s="29">
        <f t="shared" si="14"/>
        <v>0.79934836610532767</v>
      </c>
      <c r="FV117" s="29">
        <f t="shared" si="15"/>
        <v>0.2006516338946723</v>
      </c>
      <c r="FY117" s="5">
        <v>1024492</v>
      </c>
      <c r="FZ117" s="5">
        <v>682995</v>
      </c>
      <c r="GA117" s="5">
        <v>0</v>
      </c>
      <c r="GB117" s="5">
        <v>172674</v>
      </c>
      <c r="GC117" s="5">
        <v>115116</v>
      </c>
    </row>
    <row r="118" spans="1:185" x14ac:dyDescent="0.25">
      <c r="A118" t="s">
        <v>210</v>
      </c>
      <c r="B118" s="2">
        <v>304</v>
      </c>
      <c r="C118" t="s">
        <v>343</v>
      </c>
      <c r="D118">
        <v>7</v>
      </c>
      <c r="E118">
        <v>106</v>
      </c>
      <c r="F118">
        <v>106</v>
      </c>
      <c r="G118" s="3">
        <v>198942</v>
      </c>
      <c r="M118" s="3">
        <v>10000</v>
      </c>
      <c r="N118" s="3">
        <v>0</v>
      </c>
      <c r="O118" s="3">
        <v>79025</v>
      </c>
      <c r="P118" s="3">
        <v>120118</v>
      </c>
      <c r="Q118" s="3">
        <v>0</v>
      </c>
      <c r="R118" s="3">
        <v>51187</v>
      </c>
      <c r="S118" s="3">
        <v>0</v>
      </c>
      <c r="T118" s="3">
        <v>113832</v>
      </c>
      <c r="AA118" s="3">
        <v>113832</v>
      </c>
      <c r="AB118" s="3">
        <v>0</v>
      </c>
      <c r="AF118" s="3">
        <v>113832</v>
      </c>
      <c r="AG118" s="3">
        <v>0</v>
      </c>
      <c r="AI118" s="3">
        <v>113832</v>
      </c>
      <c r="AK118" s="3">
        <v>0</v>
      </c>
      <c r="AU118" s="3">
        <v>227665</v>
      </c>
      <c r="AV118" s="3">
        <v>1655533.7500000002</v>
      </c>
      <c r="BC118" s="3">
        <v>1002850.2</v>
      </c>
      <c r="BD118" s="3">
        <v>115116</v>
      </c>
      <c r="BE118" s="3">
        <v>0</v>
      </c>
      <c r="BH118" s="3">
        <v>119483</v>
      </c>
      <c r="BI118" s="3">
        <v>0</v>
      </c>
      <c r="BJ118" s="3">
        <v>88400</v>
      </c>
      <c r="BK118" s="3">
        <v>113832</v>
      </c>
      <c r="BL118" s="3">
        <v>0</v>
      </c>
      <c r="BM118" s="3">
        <v>0</v>
      </c>
      <c r="BP118" s="3">
        <v>0</v>
      </c>
      <c r="BS118" s="3">
        <v>6800</v>
      </c>
      <c r="BT118" s="3">
        <v>6800</v>
      </c>
      <c r="BY118" s="5">
        <v>0</v>
      </c>
      <c r="CI118" s="3">
        <v>131777</v>
      </c>
      <c r="CJ118" s="5">
        <v>386228</v>
      </c>
      <c r="CK118" s="5">
        <v>0</v>
      </c>
      <c r="CL118" s="5"/>
      <c r="CN118" s="5">
        <v>16387</v>
      </c>
      <c r="CO118" s="5">
        <v>142173</v>
      </c>
      <c r="CQ118" s="5">
        <v>113832</v>
      </c>
      <c r="CR118" s="5"/>
      <c r="CS118" s="5">
        <v>0</v>
      </c>
      <c r="CT118" s="5">
        <v>0</v>
      </c>
      <c r="CU118" s="5"/>
      <c r="CV118" s="5">
        <v>0</v>
      </c>
      <c r="CW118" s="5">
        <v>455329</v>
      </c>
      <c r="CX118" s="5">
        <v>0</v>
      </c>
      <c r="CY118" s="5"/>
      <c r="DL118" s="5">
        <v>277823</v>
      </c>
      <c r="DM118" s="5">
        <v>0</v>
      </c>
      <c r="DT118" s="3">
        <v>52454</v>
      </c>
      <c r="DU118" s="3">
        <v>0</v>
      </c>
      <c r="DZ118" s="3">
        <v>59075</v>
      </c>
      <c r="EA118" s="3">
        <v>0</v>
      </c>
      <c r="EF118" s="3">
        <v>119483</v>
      </c>
      <c r="EG118" s="3">
        <v>0</v>
      </c>
      <c r="EH118" s="3">
        <v>119483</v>
      </c>
      <c r="EI118" s="3">
        <v>0</v>
      </c>
      <c r="EP118" s="3">
        <v>113832</v>
      </c>
      <c r="EQ118" s="3">
        <v>0</v>
      </c>
      <c r="FN118" s="3">
        <v>6096782.9500000002</v>
      </c>
      <c r="FO118" s="3">
        <v>142173</v>
      </c>
      <c r="FP118" s="3">
        <f t="shared" si="11"/>
        <v>142173</v>
      </c>
      <c r="FQ118" s="3">
        <v>113832</v>
      </c>
      <c r="FR118" s="3">
        <f t="shared" si="12"/>
        <v>0</v>
      </c>
      <c r="FS118" s="3">
        <f t="shared" si="13"/>
        <v>256005</v>
      </c>
      <c r="FT118" s="3">
        <v>142173</v>
      </c>
      <c r="FU118" s="29">
        <f t="shared" si="14"/>
        <v>1</v>
      </c>
      <c r="FV118" s="29">
        <f t="shared" si="15"/>
        <v>0</v>
      </c>
      <c r="FY118" s="5">
        <v>1883198.7500000002</v>
      </c>
      <c r="FZ118" s="5">
        <v>0</v>
      </c>
      <c r="GA118" s="5">
        <v>0</v>
      </c>
      <c r="GB118" s="5">
        <v>115116</v>
      </c>
      <c r="GC118" s="5">
        <v>0</v>
      </c>
    </row>
    <row r="119" spans="1:185" x14ac:dyDescent="0.25">
      <c r="A119" t="s">
        <v>318</v>
      </c>
      <c r="E119">
        <f t="shared" ref="E119:AV119" si="19">SUM(E2:E118)</f>
        <v>50499</v>
      </c>
      <c r="F119">
        <f t="shared" si="19"/>
        <v>44666</v>
      </c>
      <c r="G119" s="3">
        <f t="shared" si="19"/>
        <v>22480446</v>
      </c>
      <c r="H119" s="3">
        <f t="shared" si="19"/>
        <v>2998339</v>
      </c>
      <c r="I119" s="3">
        <f t="shared" si="19"/>
        <v>416625</v>
      </c>
      <c r="J119" s="3">
        <f t="shared" si="19"/>
        <v>170748</v>
      </c>
      <c r="K119" s="3">
        <f t="shared" si="19"/>
        <v>6978241.3700000001</v>
      </c>
      <c r="L119" s="3">
        <f t="shared" si="19"/>
        <v>598831</v>
      </c>
      <c r="M119" s="3">
        <f t="shared" si="19"/>
        <v>1495349</v>
      </c>
      <c r="N119" s="3">
        <f t="shared" si="19"/>
        <v>87304</v>
      </c>
      <c r="O119" s="3">
        <f t="shared" si="19"/>
        <v>9641044</v>
      </c>
      <c r="P119" s="3">
        <f t="shared" si="19"/>
        <v>11808910</v>
      </c>
      <c r="Q119" s="3">
        <f t="shared" si="19"/>
        <v>22701</v>
      </c>
      <c r="R119" s="3">
        <f t="shared" si="19"/>
        <v>11721891</v>
      </c>
      <c r="S119" s="3">
        <f t="shared" si="19"/>
        <v>102374</v>
      </c>
      <c r="T119" s="3">
        <f t="shared" si="19"/>
        <v>13432178</v>
      </c>
      <c r="U119" s="3">
        <f t="shared" si="19"/>
        <v>15481210</v>
      </c>
      <c r="V119" s="3">
        <f t="shared" si="19"/>
        <v>8992755</v>
      </c>
      <c r="W119" s="3">
        <f t="shared" si="19"/>
        <v>18554682</v>
      </c>
      <c r="X119" s="3">
        <f t="shared" si="19"/>
        <v>14395799</v>
      </c>
      <c r="Y119" s="3">
        <f t="shared" si="19"/>
        <v>107707</v>
      </c>
      <c r="Z119" s="3">
        <f t="shared" si="19"/>
        <v>183907</v>
      </c>
      <c r="AA119" s="3">
        <f t="shared" si="19"/>
        <v>7626772.5</v>
      </c>
      <c r="AB119" s="3">
        <f t="shared" si="19"/>
        <v>227665</v>
      </c>
      <c r="AC119" s="3">
        <f t="shared" si="19"/>
        <v>773190</v>
      </c>
      <c r="AD119" s="3">
        <f t="shared" si="19"/>
        <v>2390481</v>
      </c>
      <c r="AE119" s="3">
        <f t="shared" si="19"/>
        <v>208526</v>
      </c>
      <c r="AF119" s="3">
        <f t="shared" si="19"/>
        <v>13529365</v>
      </c>
      <c r="AG119" s="3">
        <f t="shared" si="19"/>
        <v>415068</v>
      </c>
      <c r="AH119" s="3">
        <f t="shared" si="19"/>
        <v>193767</v>
      </c>
      <c r="AI119" s="3">
        <f t="shared" si="19"/>
        <v>25116498</v>
      </c>
      <c r="AJ119" s="3">
        <f t="shared" si="19"/>
        <v>438110</v>
      </c>
      <c r="AK119" s="3">
        <f t="shared" si="19"/>
        <v>1139084</v>
      </c>
      <c r="AL119" s="3">
        <f t="shared" si="19"/>
        <v>3984128</v>
      </c>
      <c r="AM119" s="3">
        <f t="shared" si="19"/>
        <v>11497080</v>
      </c>
      <c r="AN119" s="3">
        <f t="shared" si="19"/>
        <v>682994</v>
      </c>
      <c r="AO119" s="3">
        <f t="shared" si="19"/>
        <v>569161</v>
      </c>
      <c r="AP119" s="3">
        <f t="shared" si="19"/>
        <v>3984122</v>
      </c>
      <c r="AQ119" s="3">
        <f t="shared" si="19"/>
        <v>4894796</v>
      </c>
      <c r="AR119" s="3">
        <f t="shared" si="19"/>
        <v>5463950</v>
      </c>
      <c r="AS119" s="3">
        <f t="shared" si="19"/>
        <v>569162</v>
      </c>
      <c r="AT119" s="3">
        <f t="shared" si="19"/>
        <v>455330</v>
      </c>
      <c r="AU119" s="3">
        <f t="shared" si="19"/>
        <v>227665</v>
      </c>
      <c r="AV119" s="3">
        <f t="shared" si="19"/>
        <v>1655533.7500000002</v>
      </c>
      <c r="AW119" s="3">
        <f t="shared" ref="AW119:CC119" si="20">SUM(AW2:AW118)</f>
        <v>5463949</v>
      </c>
      <c r="AX119" s="3">
        <f t="shared" si="20"/>
        <v>64676918</v>
      </c>
      <c r="AY119" s="3">
        <f t="shared" si="20"/>
        <v>560448</v>
      </c>
      <c r="AZ119" s="3">
        <f t="shared" si="20"/>
        <v>569160</v>
      </c>
      <c r="BA119" s="3">
        <f t="shared" si="20"/>
        <v>19472319</v>
      </c>
      <c r="BB119" s="3">
        <f t="shared" si="20"/>
        <v>267570</v>
      </c>
      <c r="BC119" s="3">
        <f t="shared" si="20"/>
        <v>1002850.2</v>
      </c>
      <c r="BD119" s="3">
        <f t="shared" si="20"/>
        <v>3607327</v>
      </c>
      <c r="BE119" s="3">
        <f t="shared" si="20"/>
        <v>4450793</v>
      </c>
      <c r="BF119" s="3">
        <f t="shared" si="20"/>
        <v>2242956</v>
      </c>
      <c r="BG119" s="3">
        <f t="shared" si="20"/>
        <v>289596</v>
      </c>
      <c r="BH119" s="3">
        <f t="shared" si="20"/>
        <v>611753</v>
      </c>
      <c r="BI119" s="3">
        <f t="shared" si="20"/>
        <v>105145</v>
      </c>
      <c r="BJ119" s="3">
        <f t="shared" si="20"/>
        <v>88400</v>
      </c>
      <c r="BK119" s="3">
        <f t="shared" si="20"/>
        <v>45157530.700000003</v>
      </c>
      <c r="BL119" s="3">
        <f t="shared" si="20"/>
        <v>90857</v>
      </c>
      <c r="BM119" s="3">
        <f t="shared" si="20"/>
        <v>1022947</v>
      </c>
      <c r="BN119" s="3">
        <f t="shared" si="20"/>
        <v>1565286</v>
      </c>
      <c r="BO119" s="3">
        <f t="shared" si="20"/>
        <v>1369</v>
      </c>
      <c r="BP119" s="3">
        <f t="shared" si="20"/>
        <v>3813383</v>
      </c>
      <c r="BQ119" s="3">
        <f t="shared" si="20"/>
        <v>2311650</v>
      </c>
      <c r="BR119" s="3">
        <f t="shared" si="20"/>
        <v>64213</v>
      </c>
      <c r="BS119" s="3">
        <f t="shared" si="20"/>
        <v>1054000</v>
      </c>
      <c r="BT119" s="3">
        <f t="shared" si="20"/>
        <v>1370200</v>
      </c>
      <c r="BU119" s="3">
        <f t="shared" si="20"/>
        <v>530554</v>
      </c>
      <c r="BV119" s="3">
        <f t="shared" si="20"/>
        <v>128226</v>
      </c>
      <c r="BW119" s="3">
        <f t="shared" si="20"/>
        <v>1000000</v>
      </c>
      <c r="BX119" s="3">
        <f t="shared" si="20"/>
        <v>955865</v>
      </c>
      <c r="BY119" s="3">
        <f>SUM(BY3:BY118)</f>
        <v>158908</v>
      </c>
      <c r="BZ119" s="3">
        <f t="shared" si="20"/>
        <v>147879</v>
      </c>
      <c r="CA119" s="3">
        <f t="shared" si="20"/>
        <v>682992</v>
      </c>
      <c r="CB119" s="3">
        <f t="shared" si="20"/>
        <v>74971</v>
      </c>
      <c r="CC119" s="3">
        <f t="shared" si="20"/>
        <v>802305</v>
      </c>
      <c r="CD119" s="3">
        <f t="shared" ref="CD119:DG119" si="21">SUM(CD2:CD118)</f>
        <v>30000</v>
      </c>
      <c r="CE119" s="3">
        <f t="shared" si="21"/>
        <v>613000</v>
      </c>
      <c r="CF119" s="3">
        <f t="shared" si="21"/>
        <v>1000000</v>
      </c>
      <c r="CG119" s="3">
        <f t="shared" si="21"/>
        <v>2957574</v>
      </c>
      <c r="CH119" s="3">
        <f t="shared" si="21"/>
        <v>836382</v>
      </c>
      <c r="CI119" s="3">
        <f t="shared" si="21"/>
        <v>263554</v>
      </c>
      <c r="CJ119" s="3">
        <f>SUM(CJ3:CJ118)</f>
        <v>23834680.359999999</v>
      </c>
      <c r="CK119" s="3">
        <f>SUM(CK3:CK118)</f>
        <v>2507576</v>
      </c>
      <c r="CL119" s="3">
        <f>SUM(CL3:CL118)</f>
        <v>1526214</v>
      </c>
      <c r="CM119" s="3">
        <f t="shared" si="21"/>
        <v>0</v>
      </c>
      <c r="CN119" s="3">
        <f t="shared" ref="CN119:CY119" si="22">SUM(CN3:CN118)</f>
        <v>20654254</v>
      </c>
      <c r="CO119" s="3">
        <f t="shared" si="22"/>
        <v>1606797</v>
      </c>
      <c r="CP119" s="3">
        <f t="shared" si="22"/>
        <v>1522943</v>
      </c>
      <c r="CQ119" s="3">
        <f t="shared" si="22"/>
        <v>14267128</v>
      </c>
      <c r="CR119" s="3">
        <f t="shared" si="22"/>
        <v>1513182</v>
      </c>
      <c r="CS119" s="3">
        <f t="shared" si="22"/>
        <v>2899536</v>
      </c>
      <c r="CT119" s="3">
        <f t="shared" si="22"/>
        <v>12539253</v>
      </c>
      <c r="CU119" s="3">
        <f t="shared" si="22"/>
        <v>3057694</v>
      </c>
      <c r="CV119" s="3">
        <f t="shared" si="22"/>
        <v>1307123</v>
      </c>
      <c r="CW119" s="3">
        <f t="shared" si="22"/>
        <v>232750070.94999999</v>
      </c>
      <c r="CX119" s="3">
        <f t="shared" si="22"/>
        <v>2790988.8</v>
      </c>
      <c r="CY119" s="3">
        <f t="shared" si="22"/>
        <v>5841996.2000000002</v>
      </c>
      <c r="CZ119" s="3">
        <f>SUM(CZ2:CZ118)</f>
        <v>5140033</v>
      </c>
      <c r="DA119" s="3">
        <f>SUM(DA2:DA118)</f>
        <v>852426</v>
      </c>
      <c r="DB119" s="3">
        <f>SUM(DB3:DB118)</f>
        <v>34305010</v>
      </c>
      <c r="DC119" s="3">
        <f>SUM(DC3:DC118)</f>
        <v>1293132</v>
      </c>
      <c r="DD119" s="3">
        <f>SUM(DD3:DD118)</f>
        <v>2251040</v>
      </c>
      <c r="DE119" s="3">
        <f t="shared" si="21"/>
        <v>2745748</v>
      </c>
      <c r="DF119" s="3">
        <f t="shared" si="21"/>
        <v>858525</v>
      </c>
      <c r="DG119" s="3">
        <f t="shared" si="21"/>
        <v>353360</v>
      </c>
      <c r="DH119" s="3">
        <f t="shared" ref="DH119:DZ119" si="23">SUM(DH2:DH118)</f>
        <v>295758</v>
      </c>
      <c r="DI119" s="3">
        <f t="shared" si="23"/>
        <v>147879</v>
      </c>
      <c r="DJ119" s="3">
        <f t="shared" si="23"/>
        <v>955864</v>
      </c>
      <c r="DK119" s="3">
        <f t="shared" si="23"/>
        <v>119483</v>
      </c>
      <c r="DL119" s="3">
        <f>SUM(DL3:DL118)</f>
        <v>27918658</v>
      </c>
      <c r="DM119" s="3">
        <f>SUM(DM3:DM118)</f>
        <v>6939527</v>
      </c>
      <c r="DN119" s="3">
        <f t="shared" si="23"/>
        <v>360743</v>
      </c>
      <c r="DO119" s="3">
        <f t="shared" si="23"/>
        <v>92914</v>
      </c>
      <c r="DP119" s="3">
        <f t="shared" si="23"/>
        <v>2716398</v>
      </c>
      <c r="DQ119" s="3">
        <f t="shared" si="23"/>
        <v>886900</v>
      </c>
      <c r="DR119" s="3">
        <f t="shared" si="23"/>
        <v>596239</v>
      </c>
      <c r="DS119" s="3">
        <f t="shared" si="23"/>
        <v>178690</v>
      </c>
      <c r="DT119" s="3">
        <f t="shared" si="23"/>
        <v>426058</v>
      </c>
      <c r="DU119" s="3">
        <f t="shared" si="23"/>
        <v>203387</v>
      </c>
      <c r="DV119" s="3">
        <f t="shared" si="23"/>
        <v>1636354</v>
      </c>
      <c r="DW119" s="3">
        <f t="shared" si="23"/>
        <v>1693405</v>
      </c>
      <c r="DX119" s="3">
        <f t="shared" si="23"/>
        <v>317120</v>
      </c>
      <c r="DY119" s="3">
        <f t="shared" si="23"/>
        <v>358449</v>
      </c>
      <c r="DZ119" s="3">
        <f t="shared" si="23"/>
        <v>1122426</v>
      </c>
      <c r="EA119" s="3">
        <f t="shared" ref="EA119:FK119" si="24">SUM(EA2:EA118)</f>
        <v>236300</v>
      </c>
      <c r="EB119" s="3">
        <f t="shared" si="24"/>
        <v>1494217</v>
      </c>
      <c r="EC119" s="3">
        <f t="shared" si="24"/>
        <v>1584144</v>
      </c>
      <c r="ED119" s="3">
        <f t="shared" si="24"/>
        <v>177225</v>
      </c>
      <c r="EE119" s="3">
        <f t="shared" si="24"/>
        <v>118150</v>
      </c>
      <c r="EF119" s="3">
        <f t="shared" si="24"/>
        <v>1992793</v>
      </c>
      <c r="EG119" s="3">
        <f t="shared" si="24"/>
        <v>576095</v>
      </c>
      <c r="EH119" s="3">
        <f t="shared" si="24"/>
        <v>1603362</v>
      </c>
      <c r="EI119" s="3">
        <f t="shared" si="24"/>
        <v>1025267</v>
      </c>
      <c r="EJ119" s="3">
        <f t="shared" si="24"/>
        <v>477933</v>
      </c>
      <c r="EK119" s="3">
        <f t="shared" si="24"/>
        <v>238967</v>
      </c>
      <c r="EL119" s="3">
        <f t="shared" si="24"/>
        <v>2529804</v>
      </c>
      <c r="EM119" s="3">
        <f t="shared" si="24"/>
        <v>2168404</v>
      </c>
      <c r="EN119" s="3">
        <f t="shared" si="24"/>
        <v>790321</v>
      </c>
      <c r="EO119" s="3">
        <f t="shared" si="24"/>
        <v>688468</v>
      </c>
      <c r="EP119" s="3">
        <f t="shared" si="24"/>
        <v>1565193</v>
      </c>
      <c r="EQ119" s="3">
        <f t="shared" si="24"/>
        <v>1280613</v>
      </c>
      <c r="ER119" s="3">
        <f t="shared" si="24"/>
        <v>813834</v>
      </c>
      <c r="ES119" s="3">
        <f t="shared" si="24"/>
        <v>82005</v>
      </c>
      <c r="ET119" s="3">
        <f t="shared" si="24"/>
        <v>1617918</v>
      </c>
      <c r="EU119" s="3">
        <f t="shared" si="24"/>
        <v>1477747</v>
      </c>
      <c r="EV119" s="3">
        <f t="shared" si="24"/>
        <v>8614</v>
      </c>
      <c r="EW119" s="3">
        <f t="shared" si="24"/>
        <v>4310</v>
      </c>
      <c r="EX119" s="3">
        <f t="shared" si="24"/>
        <v>2229018</v>
      </c>
      <c r="EY119" s="3">
        <f t="shared" si="24"/>
        <v>1042104</v>
      </c>
      <c r="EZ119" s="3">
        <f t="shared" si="24"/>
        <v>234378</v>
      </c>
      <c r="FA119" s="3">
        <f t="shared" si="24"/>
        <v>2400800</v>
      </c>
      <c r="FB119" s="3">
        <f t="shared" si="24"/>
        <v>905712</v>
      </c>
      <c r="FC119" s="3">
        <f t="shared" si="24"/>
        <v>796824</v>
      </c>
      <c r="FD119" s="3">
        <f t="shared" si="24"/>
        <v>569161</v>
      </c>
      <c r="FE119" s="3">
        <f t="shared" si="24"/>
        <v>1123761</v>
      </c>
      <c r="FF119" s="3">
        <f t="shared" si="24"/>
        <v>356057</v>
      </c>
      <c r="FG119" s="3">
        <f t="shared" si="24"/>
        <v>341496</v>
      </c>
      <c r="FH119" s="3">
        <f t="shared" si="24"/>
        <v>113832</v>
      </c>
      <c r="FI119" s="3">
        <f t="shared" si="24"/>
        <v>1963994</v>
      </c>
      <c r="FJ119" s="3">
        <f t="shared" si="24"/>
        <v>596256</v>
      </c>
      <c r="FK119" s="3">
        <f t="shared" si="24"/>
        <v>284453</v>
      </c>
      <c r="FL119" s="3">
        <f t="shared" ref="FL119:FS119" si="25">SUM(FL2:FL118)</f>
        <v>37000</v>
      </c>
      <c r="FM119" s="3">
        <f t="shared" si="25"/>
        <v>23000</v>
      </c>
      <c r="FN119" s="3">
        <f t="shared" si="25"/>
        <v>790586935.83000016</v>
      </c>
      <c r="FO119" s="3">
        <f t="shared" si="25"/>
        <v>63354646</v>
      </c>
      <c r="FP119" s="3">
        <f t="shared" si="25"/>
        <v>33049559.800000001</v>
      </c>
      <c r="FQ119" s="3">
        <f t="shared" si="25"/>
        <v>11900431</v>
      </c>
      <c r="FR119" s="3">
        <f t="shared" si="25"/>
        <v>30305086.199999999</v>
      </c>
      <c r="FS119" s="3">
        <f t="shared" si="25"/>
        <v>75255077</v>
      </c>
      <c r="FT119" s="3">
        <f>SUM(FT2:FT118)</f>
        <v>63354646</v>
      </c>
      <c r="FU119" s="29">
        <f t="shared" ref="FU119" si="26">FP119/$FS119</f>
        <v>0.43916717804966171</v>
      </c>
      <c r="FV119" s="29">
        <f>FR119/$FS119</f>
        <v>0.40269822858595972</v>
      </c>
      <c r="FY119" s="3">
        <f>SUM(FY3:FY118)</f>
        <v>39447870.75</v>
      </c>
      <c r="FZ119" s="3">
        <f t="shared" ref="FZ119:GC119" si="27">SUM(FZ3:FZ118)</f>
        <v>65246078</v>
      </c>
      <c r="GA119" s="3">
        <f t="shared" si="27"/>
        <v>560448</v>
      </c>
      <c r="GB119" s="3">
        <f t="shared" si="27"/>
        <v>5850283</v>
      </c>
      <c r="GC119" s="3">
        <f t="shared" si="27"/>
        <v>4740389</v>
      </c>
    </row>
    <row r="120" spans="1:185" x14ac:dyDescent="0.25">
      <c r="A120" t="s">
        <v>348</v>
      </c>
      <c r="G120" s="3">
        <v>198942</v>
      </c>
      <c r="H120" s="3">
        <v>113832</v>
      </c>
      <c r="I120" s="3">
        <v>113832</v>
      </c>
      <c r="J120" s="3">
        <v>113832</v>
      </c>
      <c r="K120" s="3">
        <v>128425</v>
      </c>
      <c r="L120" s="3">
        <v>128425</v>
      </c>
      <c r="O120" s="3">
        <v>79024.509999999995</v>
      </c>
      <c r="P120" s="3">
        <v>60058.83</v>
      </c>
      <c r="Q120" s="3">
        <v>60058.83</v>
      </c>
      <c r="R120" s="3">
        <v>51187.26</v>
      </c>
      <c r="S120" s="3">
        <v>51187.26</v>
      </c>
      <c r="T120" s="3">
        <v>113832</v>
      </c>
      <c r="U120" s="3">
        <v>113832</v>
      </c>
      <c r="V120" s="3">
        <v>113832</v>
      </c>
      <c r="W120" s="3">
        <v>113832</v>
      </c>
      <c r="X120" s="3">
        <v>39166.43</v>
      </c>
      <c r="Y120" s="3">
        <v>39166.43</v>
      </c>
      <c r="Z120" s="3">
        <v>39166.43</v>
      </c>
      <c r="AA120" s="3">
        <v>113832</v>
      </c>
      <c r="AB120" s="3">
        <v>113832</v>
      </c>
      <c r="AC120" s="3">
        <v>113832</v>
      </c>
      <c r="AD120" s="3">
        <v>113832</v>
      </c>
      <c r="AE120" s="3">
        <v>113832</v>
      </c>
      <c r="AF120" s="3">
        <v>113832</v>
      </c>
      <c r="AG120" s="3">
        <v>113832</v>
      </c>
      <c r="AH120" s="3">
        <v>129178</v>
      </c>
      <c r="AI120" s="3">
        <v>113832</v>
      </c>
      <c r="AJ120" s="3">
        <v>113832</v>
      </c>
      <c r="AK120" s="3">
        <v>113832</v>
      </c>
      <c r="AL120" s="3">
        <v>113832</v>
      </c>
      <c r="AM120" s="3">
        <v>113832</v>
      </c>
      <c r="AN120" s="3">
        <v>113832</v>
      </c>
      <c r="AO120" s="3">
        <v>113832</v>
      </c>
      <c r="AP120" s="3">
        <v>113832</v>
      </c>
      <c r="AQ120" s="3">
        <v>113832</v>
      </c>
      <c r="AR120" s="3">
        <v>113832</v>
      </c>
      <c r="AS120" s="3">
        <v>113832</v>
      </c>
      <c r="AT120" s="3">
        <v>113832</v>
      </c>
      <c r="AU120" s="3">
        <v>113832</v>
      </c>
      <c r="AV120" s="3">
        <v>113832</v>
      </c>
      <c r="AW120" s="3">
        <v>113832</v>
      </c>
      <c r="AX120" s="3">
        <v>113832</v>
      </c>
      <c r="AY120" s="3">
        <v>113832</v>
      </c>
      <c r="AZ120" s="3">
        <v>113832</v>
      </c>
      <c r="BA120" s="3">
        <v>39166.43</v>
      </c>
      <c r="BB120" s="3">
        <v>39166.43</v>
      </c>
      <c r="BC120" s="3">
        <v>39166.43</v>
      </c>
      <c r="BD120" s="3">
        <v>57558</v>
      </c>
      <c r="BE120" s="3">
        <v>57558</v>
      </c>
      <c r="BF120" s="3">
        <v>57558</v>
      </c>
      <c r="BG120" s="3">
        <v>57558</v>
      </c>
      <c r="BH120" s="3">
        <v>119483.41</v>
      </c>
      <c r="BI120" s="3">
        <v>119483.41</v>
      </c>
      <c r="BK120" s="3">
        <v>113832</v>
      </c>
      <c r="BL120" s="3">
        <v>113832</v>
      </c>
      <c r="BM120" s="3">
        <v>113832</v>
      </c>
      <c r="BN120" s="3">
        <v>39166.43</v>
      </c>
      <c r="BO120" s="3">
        <v>39166.43</v>
      </c>
      <c r="BP120" s="3">
        <v>113832</v>
      </c>
      <c r="BQ120" s="3">
        <v>128425</v>
      </c>
      <c r="BR120" s="3">
        <v>128425</v>
      </c>
      <c r="BX120" s="3">
        <v>119483.41</v>
      </c>
      <c r="BZ120" s="3">
        <v>147879</v>
      </c>
      <c r="CA120" s="3">
        <v>113832</v>
      </c>
      <c r="CB120" s="3">
        <v>74971</v>
      </c>
      <c r="CG120" s="3">
        <v>147879</v>
      </c>
      <c r="CH120" s="3">
        <v>119483.41</v>
      </c>
      <c r="CI120" s="3">
        <v>131777</v>
      </c>
      <c r="CJ120" s="5">
        <f>CJ119-'at-riskFTE'!PL119</f>
        <v>0</v>
      </c>
      <c r="CN120" s="5">
        <v>158560</v>
      </c>
      <c r="CO120" s="5">
        <v>158560</v>
      </c>
      <c r="CP120" s="5">
        <v>158560</v>
      </c>
      <c r="CQ120" s="3">
        <v>113832</v>
      </c>
      <c r="CR120" s="3">
        <v>113832</v>
      </c>
      <c r="CS120" s="3">
        <v>113832</v>
      </c>
      <c r="CT120" s="3">
        <v>113832</v>
      </c>
      <c r="CU120" s="3">
        <v>113832</v>
      </c>
      <c r="CV120" s="3">
        <v>113832</v>
      </c>
      <c r="CW120" s="3">
        <v>113832</v>
      </c>
      <c r="CX120" s="3">
        <v>113832</v>
      </c>
      <c r="CY120" s="3">
        <v>113832</v>
      </c>
      <c r="CZ120" s="3">
        <v>39166.43</v>
      </c>
      <c r="DA120" s="3">
        <v>39166.43</v>
      </c>
      <c r="DB120" s="3">
        <v>113832</v>
      </c>
      <c r="DC120" s="3">
        <v>113832</v>
      </c>
      <c r="DD120" s="3">
        <v>113832</v>
      </c>
      <c r="DE120" s="3">
        <v>70672</v>
      </c>
      <c r="DF120" s="3">
        <v>70672</v>
      </c>
      <c r="DG120" s="3">
        <v>70672</v>
      </c>
      <c r="DH120" s="3">
        <v>147879</v>
      </c>
      <c r="DI120" s="3">
        <v>147879</v>
      </c>
      <c r="DJ120" s="3">
        <v>119483.41</v>
      </c>
      <c r="DK120" s="3">
        <v>119483.41</v>
      </c>
      <c r="DL120" s="3"/>
      <c r="DM120" s="3"/>
      <c r="DN120" s="3">
        <v>64808</v>
      </c>
      <c r="DO120" s="3">
        <v>64808</v>
      </c>
      <c r="DP120" s="3">
        <v>39166</v>
      </c>
      <c r="DQ120" s="3">
        <v>39166</v>
      </c>
      <c r="DR120" s="3">
        <v>45584</v>
      </c>
      <c r="DS120" s="3">
        <v>45584</v>
      </c>
      <c r="DT120" s="3">
        <v>52454</v>
      </c>
      <c r="DU120" s="3">
        <v>52454</v>
      </c>
      <c r="DV120" s="3">
        <v>158560</v>
      </c>
      <c r="DW120" s="3">
        <v>158560</v>
      </c>
      <c r="DX120" s="3">
        <v>158560</v>
      </c>
      <c r="DY120" s="3">
        <v>119483.41</v>
      </c>
      <c r="DZ120" s="3">
        <v>59075</v>
      </c>
      <c r="EA120" s="3">
        <v>59075</v>
      </c>
      <c r="EB120" s="3">
        <v>71590</v>
      </c>
      <c r="EC120" s="3">
        <v>71590</v>
      </c>
      <c r="ED120" s="3">
        <v>59075</v>
      </c>
      <c r="EE120" s="3">
        <v>59075</v>
      </c>
      <c r="EF120" s="3">
        <v>119483.41</v>
      </c>
      <c r="EG120" s="3">
        <v>119483.41</v>
      </c>
      <c r="EH120" s="3">
        <v>119483.41</v>
      </c>
      <c r="EI120" s="3">
        <v>119483.41</v>
      </c>
      <c r="EJ120" s="3">
        <v>119483.41</v>
      </c>
      <c r="EK120" s="3">
        <v>119483.41</v>
      </c>
      <c r="EL120" s="3">
        <v>120467</v>
      </c>
      <c r="EM120" s="3">
        <v>120467</v>
      </c>
      <c r="EN120" s="3">
        <v>147879</v>
      </c>
      <c r="EO120" s="3">
        <v>147879</v>
      </c>
      <c r="EP120" s="3">
        <v>113832</v>
      </c>
      <c r="EQ120" s="3">
        <v>113832</v>
      </c>
      <c r="ER120" s="3">
        <v>116262</v>
      </c>
      <c r="ES120" s="3">
        <v>82005</v>
      </c>
      <c r="ET120" s="3">
        <v>105009</v>
      </c>
      <c r="EU120" s="3">
        <v>105009</v>
      </c>
      <c r="EV120" s="3">
        <v>800</v>
      </c>
      <c r="EW120" s="3">
        <v>800</v>
      </c>
      <c r="EX120" s="3">
        <v>113832</v>
      </c>
      <c r="EY120" s="3">
        <v>113832</v>
      </c>
      <c r="EZ120" s="3">
        <v>117189</v>
      </c>
      <c r="FA120" s="3">
        <v>113832</v>
      </c>
      <c r="FB120" s="3">
        <v>113832</v>
      </c>
      <c r="FC120" s="3">
        <v>113832</v>
      </c>
      <c r="FD120" s="3">
        <v>113832</v>
      </c>
      <c r="FE120" s="3">
        <v>113832</v>
      </c>
      <c r="FF120" s="3">
        <v>113832</v>
      </c>
      <c r="FG120" s="3">
        <v>113832</v>
      </c>
      <c r="FH120" s="3">
        <v>113832</v>
      </c>
      <c r="FI120" s="3">
        <v>36575</v>
      </c>
      <c r="FJ120" s="3">
        <v>36575</v>
      </c>
      <c r="FY120" s="3">
        <v>113832</v>
      </c>
      <c r="FZ120" s="3">
        <v>113832</v>
      </c>
      <c r="GA120" s="3">
        <v>113832</v>
      </c>
      <c r="GB120" s="3">
        <v>57558</v>
      </c>
      <c r="GC120" s="3">
        <v>57558</v>
      </c>
    </row>
    <row r="121" spans="1:185" x14ac:dyDescent="0.25">
      <c r="AF121" s="3" t="e">
        <f>SUM(AF119:BJ119,#REF!,EH119:EI119,EV119:EW119,)</f>
        <v>#REF!</v>
      </c>
    </row>
  </sheetData>
  <autoFilter ref="A1:GC121" xr:uid="{1EAB5DBF-6535-455C-B695-E5A3B630C957}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9A9B-2510-4734-826F-BC2E1DFB30BC}">
  <dimension ref="A1:PR121"/>
  <sheetViews>
    <sheetView zoomScale="80" zoomScaleNormal="80" workbookViewId="0">
      <pane xSplit="6" ySplit="2" topLeftCell="PJ3" activePane="bottomRight" state="frozen"/>
      <selection pane="topRight" activeCell="G1" sqref="G1"/>
      <selection pane="bottomLeft" activeCell="A3" sqref="A3"/>
      <selection pane="bottomRight" activeCell="PO11" sqref="PO11"/>
    </sheetView>
  </sheetViews>
  <sheetFormatPr defaultRowHeight="15" x14ac:dyDescent="0.25"/>
  <cols>
    <col min="1" max="1" width="25.5703125" customWidth="1"/>
    <col min="2" max="2" width="6" style="2" customWidth="1"/>
    <col min="3" max="3" width="5.28515625" customWidth="1"/>
    <col min="4" max="4" width="6" customWidth="1"/>
    <col min="5" max="5" width="8.7109375" customWidth="1"/>
    <col min="6" max="6" width="9.28515625" customWidth="1"/>
    <col min="7" max="7" width="15.28515625" style="3" bestFit="1" customWidth="1"/>
    <col min="8" max="8" width="12.28515625" style="3" customWidth="1"/>
    <col min="9" max="9" width="14.28515625" style="3" bestFit="1" customWidth="1"/>
    <col min="10" max="10" width="12.5703125" style="3" bestFit="1" customWidth="1"/>
    <col min="11" max="11" width="12.5703125" style="3" customWidth="1"/>
    <col min="12" max="12" width="14.28515625" style="3" bestFit="1" customWidth="1"/>
    <col min="13" max="13" width="12.5703125" style="3" bestFit="1" customWidth="1"/>
    <col min="14" max="14" width="14.28515625" style="3" bestFit="1" customWidth="1"/>
    <col min="15" max="15" width="12.5703125" style="3" bestFit="1" customWidth="1"/>
    <col min="16" max="16" width="14.28515625" style="3" bestFit="1" customWidth="1"/>
    <col min="17" max="17" width="11.5703125" style="3" bestFit="1" customWidth="1"/>
    <col min="18" max="18" width="14.28515625" style="3" bestFit="1" customWidth="1"/>
    <col min="19" max="19" width="9.28515625" style="3" bestFit="1" customWidth="1"/>
    <col min="20" max="20" width="15.28515625" style="3" bestFit="1" customWidth="1"/>
    <col min="21" max="21" width="11.5703125" style="3" bestFit="1" customWidth="1"/>
    <col min="22" max="22" width="15.28515625" style="3" bestFit="1" customWidth="1"/>
    <col min="23" max="23" width="12.5703125" style="3" bestFit="1" customWidth="1"/>
    <col min="24" max="24" width="15.28515625" style="3" bestFit="1" customWidth="1"/>
    <col min="25" max="25" width="12" style="3" customWidth="1"/>
    <col min="26" max="26" width="15.28515625" style="3" bestFit="1" customWidth="1"/>
    <col min="27" max="27" width="11.85546875" style="3" customWidth="1"/>
    <col min="28" max="28" width="14.28515625" style="3" bestFit="1" customWidth="1"/>
    <col min="29" max="29" width="12.140625" style="3" customWidth="1"/>
    <col min="30" max="30" width="15.28515625" style="3" bestFit="1" customWidth="1"/>
    <col min="31" max="31" width="10.7109375" style="3" customWidth="1"/>
    <col min="32" max="32" width="15.28515625" style="3" bestFit="1" customWidth="1"/>
    <col min="33" max="33" width="15.28515625" style="3" customWidth="1"/>
    <col min="34" max="34" width="12.5703125" style="3" bestFit="1" customWidth="1"/>
    <col min="35" max="35" width="14.28515625" style="3" bestFit="1" customWidth="1"/>
    <col min="36" max="37" width="12.5703125" style="3" bestFit="1" customWidth="1"/>
    <col min="38" max="38" width="10.7109375" style="3" customWidth="1"/>
    <col min="39" max="39" width="14.28515625" style="3" bestFit="1" customWidth="1"/>
    <col min="40" max="40" width="10.42578125" style="3" customWidth="1"/>
    <col min="41" max="41" width="12.5703125" style="3" bestFit="1" customWidth="1"/>
    <col min="42" max="42" width="10.85546875" style="3" customWidth="1"/>
    <col min="43" max="43" width="15.28515625" style="3" bestFit="1" customWidth="1"/>
    <col min="44" max="44" width="12.5703125" style="3" bestFit="1" customWidth="1"/>
    <col min="45" max="45" width="14" style="3" customWidth="1"/>
    <col min="46" max="46" width="10.7109375" style="3" customWidth="1"/>
    <col min="47" max="47" width="15.28515625" style="3" bestFit="1" customWidth="1"/>
    <col min="48" max="48" width="15.28515625" style="3" customWidth="1"/>
    <col min="49" max="50" width="14.28515625" style="3" bestFit="1" customWidth="1"/>
    <col min="51" max="51" width="11.140625" style="3" customWidth="1"/>
    <col min="52" max="52" width="15.28515625" style="3" bestFit="1" customWidth="1"/>
    <col min="53" max="53" width="10.5703125" style="3" customWidth="1"/>
    <col min="54" max="54" width="12.5703125" style="3" bestFit="1" customWidth="1"/>
    <col min="55" max="55" width="11.140625" style="3" customWidth="1"/>
    <col min="56" max="56" width="12.5703125" style="3" bestFit="1" customWidth="1"/>
    <col min="57" max="57" width="11.42578125" style="3" customWidth="1"/>
    <col min="58" max="58" width="14.28515625" style="3" bestFit="1" customWidth="1"/>
    <col min="59" max="59" width="10.42578125" style="3" customWidth="1"/>
    <col min="60" max="60" width="14.28515625" style="3" bestFit="1" customWidth="1"/>
    <col min="61" max="61" width="10.85546875" style="3" customWidth="1"/>
    <col min="62" max="62" width="14.28515625" style="3" bestFit="1" customWidth="1"/>
    <col min="63" max="63" width="10.5703125" style="3" customWidth="1"/>
    <col min="64" max="64" width="12.5703125" style="3" bestFit="1" customWidth="1"/>
    <col min="65" max="65" width="11.5703125" style="3" customWidth="1"/>
    <col min="66" max="66" width="12.5703125" style="3" bestFit="1" customWidth="1"/>
    <col min="67" max="67" width="11.85546875" style="3" customWidth="1"/>
    <col min="68" max="68" width="12.5703125" style="3" bestFit="1" customWidth="1"/>
    <col min="69" max="69" width="11.140625" style="3" customWidth="1"/>
    <col min="70" max="70" width="14.28515625" style="3" bestFit="1" customWidth="1"/>
    <col min="71" max="71" width="11.42578125" style="3" customWidth="1"/>
    <col min="72" max="72" width="14.28515625" style="3" bestFit="1" customWidth="1"/>
    <col min="73" max="73" width="10.7109375" style="3" customWidth="1"/>
    <col min="74" max="74" width="15.28515625" style="3" bestFit="1" customWidth="1"/>
    <col min="75" max="76" width="12.5703125" style="3" bestFit="1" customWidth="1"/>
    <col min="77" max="77" width="11.140625" style="3" customWidth="1"/>
    <col min="78" max="78" width="15.28515625" style="3" bestFit="1" customWidth="1"/>
    <col min="79" max="79" width="12.5703125" style="3" bestFit="1" customWidth="1"/>
    <col min="80" max="80" width="14.28515625" style="3" bestFit="1" customWidth="1"/>
    <col min="81" max="81" width="12.5703125" style="3" bestFit="1" customWidth="1"/>
    <col min="82" max="84" width="14.28515625" style="3" bestFit="1" customWidth="1"/>
    <col min="85" max="87" width="12.5703125" style="3" bestFit="1" customWidth="1"/>
    <col min="88" max="88" width="11.5703125" style="3" bestFit="1" customWidth="1"/>
    <col min="89" max="89" width="9.28515625" style="3" bestFit="1" customWidth="1"/>
    <col min="90" max="90" width="14.28515625" style="3" bestFit="1" customWidth="1"/>
    <col min="91" max="91" width="11.5703125" style="3" bestFit="1" customWidth="1"/>
    <col min="92" max="92" width="12.5703125" style="3" bestFit="1" customWidth="1"/>
    <col min="93" max="93" width="10.5703125" style="3" customWidth="1"/>
    <col min="94" max="94" width="12.5703125" style="3" bestFit="1" customWidth="1"/>
    <col min="95" max="95" width="10.5703125" style="3" bestFit="1" customWidth="1"/>
    <col min="96" max="96" width="12.5703125" style="3" bestFit="1" customWidth="1"/>
    <col min="97" max="97" width="11.7109375" style="3" customWidth="1"/>
    <col min="98" max="98" width="12.5703125" style="3" bestFit="1" customWidth="1"/>
    <col min="99" max="99" width="11.5703125" style="3" bestFit="1" customWidth="1"/>
    <col min="100" max="100" width="14.28515625" style="3" bestFit="1" customWidth="1"/>
    <col min="101" max="101" width="9.28515625" style="3" bestFit="1" customWidth="1"/>
    <col min="102" max="102" width="14.28515625" style="3" bestFit="1" customWidth="1"/>
    <col min="103" max="103" width="9.28515625" style="3" bestFit="1" customWidth="1"/>
    <col min="104" max="105" width="12.5703125" style="3" bestFit="1" customWidth="1"/>
    <col min="106" max="106" width="14.28515625" style="3" bestFit="1" customWidth="1"/>
    <col min="107" max="107" width="9.28515625" style="3" bestFit="1" customWidth="1"/>
    <col min="108" max="108" width="12.5703125" style="3" bestFit="1" customWidth="1"/>
    <col min="109" max="109" width="10.7109375" style="3" customWidth="1"/>
    <col min="110" max="110" width="10.5703125" style="3" bestFit="1" customWidth="1"/>
    <col min="111" max="111" width="9.28515625" style="3" bestFit="1" customWidth="1"/>
    <col min="112" max="112" width="11.5703125" style="3" bestFit="1" customWidth="1"/>
    <col min="113" max="113" width="9.28515625" style="3" bestFit="1" customWidth="1"/>
    <col min="114" max="114" width="11.5703125" style="3" bestFit="1" customWidth="1"/>
    <col min="115" max="115" width="9.28515625" style="3" bestFit="1" customWidth="1"/>
    <col min="116" max="116" width="11.5703125" style="3" bestFit="1" customWidth="1"/>
    <col min="117" max="119" width="9.28515625" style="3" bestFit="1" customWidth="1"/>
    <col min="120" max="120" width="10.5703125" style="3" bestFit="1" customWidth="1"/>
    <col min="121" max="121" width="9.28515625" style="3" bestFit="1" customWidth="1"/>
    <col min="122" max="122" width="11.5703125" style="3" bestFit="1" customWidth="1"/>
    <col min="123" max="123" width="9.28515625" style="3" bestFit="1" customWidth="1"/>
    <col min="124" max="124" width="11.5703125" style="3" bestFit="1" customWidth="1"/>
    <col min="125" max="125" width="9.28515625" style="3" bestFit="1" customWidth="1"/>
    <col min="126" max="126" width="10.5703125" style="3" bestFit="1" customWidth="1"/>
    <col min="127" max="127" width="9.28515625" style="3" bestFit="1" customWidth="1"/>
    <col min="128" max="128" width="12.5703125" style="3" bestFit="1" customWidth="1"/>
    <col min="129" max="129" width="10.5703125" style="3" customWidth="1"/>
    <col min="130" max="130" width="12.5703125" style="3" bestFit="1" customWidth="1"/>
    <col min="131" max="131" width="10.7109375" style="3" customWidth="1"/>
    <col min="132" max="132" width="11.5703125" style="3" bestFit="1" customWidth="1"/>
    <col min="133" max="133" width="9.28515625" style="3" bestFit="1" customWidth="1"/>
    <col min="134" max="134" width="12.5703125" style="3" bestFit="1" customWidth="1"/>
    <col min="135" max="135" width="9.28515625" style="3" bestFit="1" customWidth="1"/>
    <col min="136" max="136" width="11.5703125" style="3" bestFit="1" customWidth="1"/>
    <col min="137" max="137" width="9.28515625" style="3" bestFit="1" customWidth="1"/>
    <col min="138" max="138" width="12.5703125" style="3" bestFit="1" customWidth="1"/>
    <col min="139" max="139" width="9.28515625" style="3" bestFit="1" customWidth="1"/>
    <col min="140" max="140" width="14.28515625" style="3" bestFit="1" customWidth="1"/>
    <col min="141" max="141" width="9.28515625" style="3" bestFit="1" customWidth="1"/>
    <col min="142" max="142" width="14.28515625" style="3" bestFit="1" customWidth="1"/>
    <col min="143" max="143" width="11.28515625" style="3" customWidth="1"/>
    <col min="144" max="144" width="12.5703125" style="3" bestFit="1" customWidth="1"/>
    <col min="145" max="145" width="10.5703125" style="3" customWidth="1"/>
    <col min="146" max="146" width="12.5703125" style="3" bestFit="1" customWidth="1"/>
    <col min="147" max="147" width="10.85546875" style="3" customWidth="1"/>
    <col min="148" max="148" width="9.28515625" style="3" customWidth="1"/>
    <col min="149" max="149" width="14.28515625" style="3" bestFit="1" customWidth="1"/>
    <col min="150" max="150" width="10.7109375" style="3" customWidth="1"/>
    <col min="151" max="151" width="14.28515625" style="3" bestFit="1" customWidth="1"/>
    <col min="152" max="152" width="12.5703125" style="3" bestFit="1" customWidth="1"/>
    <col min="153" max="153" width="14.28515625" style="3" bestFit="1" customWidth="1"/>
    <col min="154" max="154" width="12.5703125" style="3" bestFit="1" customWidth="1"/>
    <col min="155" max="155" width="15.28515625" style="3" bestFit="1" customWidth="1"/>
    <col min="156" max="156" width="14.28515625" style="3" bestFit="1" customWidth="1"/>
    <col min="157" max="157" width="12.5703125" style="3" bestFit="1" customWidth="1"/>
    <col min="158" max="158" width="11.28515625" style="3" customWidth="1"/>
    <col min="159" max="159" width="12.5703125" style="3" bestFit="1" customWidth="1"/>
    <col min="160" max="160" width="11.28515625" style="3" customWidth="1"/>
    <col min="161" max="161" width="14.28515625" style="3" bestFit="1" customWidth="1"/>
    <col min="162" max="162" width="12.5703125" style="3" bestFit="1" customWidth="1"/>
    <col min="163" max="167" width="14.28515625" style="3" bestFit="1" customWidth="1"/>
    <col min="168" max="168" width="12.5703125" style="3" bestFit="1" customWidth="1"/>
    <col min="169" max="169" width="14.28515625" style="3" bestFit="1" customWidth="1"/>
    <col min="170" max="170" width="12.5703125" style="3" bestFit="1" customWidth="1"/>
    <col min="171" max="173" width="14.28515625" style="3" bestFit="1" customWidth="1"/>
    <col min="174" max="174" width="12.5703125" style="3" bestFit="1" customWidth="1"/>
    <col min="175" max="175" width="14.28515625" style="3" bestFit="1" customWidth="1"/>
    <col min="176" max="176" width="13" style="3" customWidth="1"/>
    <col min="177" max="177" width="10.85546875" style="3" customWidth="1"/>
    <col min="178" max="178" width="12.5703125" style="3" bestFit="1" customWidth="1"/>
    <col min="179" max="183" width="14.28515625" style="3" bestFit="1" customWidth="1"/>
    <col min="184" max="184" width="12.5703125" style="3" bestFit="1" customWidth="1"/>
    <col min="185" max="186" width="14.28515625" style="3" bestFit="1" customWidth="1"/>
    <col min="187" max="187" width="14.28515625" style="3" customWidth="1"/>
    <col min="188" max="188" width="15.28515625" style="3" bestFit="1" customWidth="1"/>
    <col min="189" max="189" width="12.5703125" style="3" bestFit="1" customWidth="1"/>
    <col min="190" max="190" width="15.28515625" style="3" bestFit="1" customWidth="1"/>
    <col min="191" max="191" width="14.28515625" style="3" bestFit="1" customWidth="1"/>
    <col min="192" max="192" width="15.28515625" style="3" bestFit="1" customWidth="1"/>
    <col min="193" max="194" width="14.28515625" style="3" bestFit="1" customWidth="1"/>
    <col min="195" max="195" width="12.5703125" style="3" bestFit="1" customWidth="1"/>
    <col min="196" max="196" width="14.28515625" style="3" bestFit="1" customWidth="1"/>
    <col min="197" max="197" width="13.7109375" style="3" customWidth="1"/>
    <col min="198" max="198" width="15.28515625" style="3" bestFit="1" customWidth="1"/>
    <col min="199" max="199" width="14.28515625" style="3" bestFit="1" customWidth="1"/>
    <col min="200" max="200" width="15.28515625" style="3" bestFit="1" customWidth="1"/>
    <col min="201" max="201" width="14.28515625" style="3" bestFit="1" customWidth="1"/>
    <col min="202" max="202" width="15.28515625" style="3" bestFit="1" customWidth="1"/>
    <col min="203" max="203" width="12.5703125" style="3" bestFit="1" customWidth="1"/>
    <col min="204" max="204" width="15.28515625" style="3" bestFit="1" customWidth="1"/>
    <col min="205" max="205" width="12.5703125" style="3" bestFit="1" customWidth="1"/>
    <col min="206" max="206" width="15.28515625" style="3" bestFit="1" customWidth="1"/>
    <col min="207" max="207" width="12.5703125" style="3" bestFit="1" customWidth="1"/>
    <col min="208" max="208" width="15.28515625" style="3" bestFit="1" customWidth="1"/>
    <col min="209" max="209" width="12.5703125" style="3" bestFit="1" customWidth="1"/>
    <col min="210" max="210" width="14.28515625" style="3" bestFit="1" customWidth="1"/>
    <col min="211" max="211" width="11.5703125" style="3" bestFit="1" customWidth="1"/>
    <col min="212" max="212" width="12.5703125" style="3" bestFit="1" customWidth="1"/>
    <col min="213" max="213" width="11.28515625" style="3" customWidth="1"/>
    <col min="214" max="214" width="15.28515625" style="3" bestFit="1" customWidth="1"/>
    <col min="215" max="215" width="12.5703125" style="3" bestFit="1" customWidth="1"/>
    <col min="216" max="216" width="15.28515625" style="3" bestFit="1" customWidth="1"/>
    <col min="217" max="217" width="12.5703125" style="3" bestFit="1" customWidth="1"/>
    <col min="218" max="218" width="14.28515625" style="3" bestFit="1" customWidth="1"/>
    <col min="219" max="219" width="10.5703125" style="3" customWidth="1"/>
    <col min="220" max="220" width="14.28515625" style="3" bestFit="1" customWidth="1"/>
    <col min="221" max="221" width="10.5703125" style="3" customWidth="1"/>
    <col min="222" max="222" width="15.28515625" style="3" bestFit="1" customWidth="1"/>
    <col min="223" max="223" width="12.5703125" style="3" bestFit="1" customWidth="1"/>
    <col min="224" max="224" width="14.28515625" style="3" bestFit="1" customWidth="1"/>
    <col min="225" max="225" width="12.5703125" style="3" bestFit="1" customWidth="1"/>
    <col min="226" max="226" width="15.28515625" style="3" bestFit="1" customWidth="1"/>
    <col min="227" max="227" width="12.5703125" style="3" bestFit="1" customWidth="1"/>
    <col min="228" max="228" width="14.28515625" style="3" bestFit="1" customWidth="1"/>
    <col min="229" max="229" width="12.5703125" style="3" bestFit="1" customWidth="1"/>
    <col min="230" max="230" width="15.28515625" style="3" bestFit="1" customWidth="1"/>
    <col min="231" max="234" width="12.5703125" style="3" bestFit="1" customWidth="1"/>
    <col min="235" max="235" width="10.7109375" style="3" customWidth="1"/>
    <col min="236" max="240" width="14.28515625" style="3" bestFit="1" customWidth="1"/>
    <col min="241" max="241" width="12.5703125" style="3" bestFit="1" customWidth="1"/>
    <col min="242" max="242" width="14.28515625" style="3" bestFit="1" customWidth="1"/>
    <col min="243" max="243" width="12.5703125" style="3" bestFit="1" customWidth="1"/>
    <col min="244" max="244" width="14.28515625" style="3" bestFit="1" customWidth="1"/>
    <col min="245" max="250" width="12.5703125" style="3" bestFit="1" customWidth="1"/>
    <col min="251" max="251" width="11.5703125" style="3" bestFit="1" customWidth="1"/>
    <col min="252" max="252" width="14.28515625" style="3" bestFit="1" customWidth="1"/>
    <col min="253" max="253" width="12.5703125" style="3" bestFit="1" customWidth="1"/>
    <col min="254" max="254" width="14.28515625" style="3" bestFit="1" customWidth="1"/>
    <col min="255" max="257" width="12.5703125" style="3" bestFit="1" customWidth="1"/>
    <col min="258" max="259" width="14.28515625" style="3" bestFit="1" customWidth="1"/>
    <col min="260" max="260" width="12.5703125" style="3" bestFit="1" customWidth="1"/>
    <col min="261" max="261" width="10.7109375" style="3" customWidth="1"/>
    <col min="262" max="262" width="12.5703125" style="3" bestFit="1" customWidth="1"/>
    <col min="263" max="263" width="10.7109375" style="3" customWidth="1"/>
    <col min="264" max="264" width="14.28515625" style="3" bestFit="1" customWidth="1"/>
    <col min="265" max="265" width="12.5703125" style="3" bestFit="1" customWidth="1"/>
    <col min="266" max="267" width="14.28515625" style="3" bestFit="1" customWidth="1"/>
    <col min="268" max="269" width="12.5703125" style="3" bestFit="1" customWidth="1"/>
    <col min="270" max="270" width="14.28515625" style="3" bestFit="1" customWidth="1"/>
    <col min="271" max="271" width="12.5703125" style="3" bestFit="1" customWidth="1"/>
    <col min="272" max="273" width="14.28515625" style="3" bestFit="1" customWidth="1"/>
    <col min="274" max="275" width="12.5703125" style="3" bestFit="1" customWidth="1"/>
    <col min="276" max="277" width="14.28515625" style="3" bestFit="1" customWidth="1"/>
    <col min="278" max="279" width="12.5703125" style="3" bestFit="1" customWidth="1"/>
    <col min="280" max="281" width="14.28515625" style="3" bestFit="1" customWidth="1"/>
    <col min="282" max="282" width="12.5703125" style="3" bestFit="1" customWidth="1"/>
    <col min="283" max="283" width="10.85546875" style="3" customWidth="1"/>
    <col min="284" max="284" width="11.5703125" style="3" bestFit="1" customWidth="1"/>
    <col min="285" max="285" width="10.7109375" style="3" customWidth="1"/>
    <col min="286" max="287" width="14.28515625" style="3" bestFit="1" customWidth="1"/>
    <col min="288" max="289" width="10.5703125" style="3" bestFit="1" customWidth="1"/>
    <col min="290" max="291" width="14.28515625" style="3" bestFit="1" customWidth="1"/>
    <col min="292" max="292" width="12.5703125" style="3" bestFit="1" customWidth="1"/>
    <col min="293" max="293" width="10.42578125" style="3" customWidth="1"/>
    <col min="294" max="294" width="14.28515625" style="3" bestFit="1" customWidth="1"/>
    <col min="295" max="297" width="12.5703125" style="3" bestFit="1" customWidth="1"/>
    <col min="298" max="298" width="14.28515625" style="3" bestFit="1" customWidth="1"/>
    <col min="299" max="301" width="12.5703125" style="3" bestFit="1" customWidth="1"/>
    <col min="302" max="302" width="14.28515625" style="3" bestFit="1" customWidth="1"/>
    <col min="303" max="304" width="12.5703125" style="3" bestFit="1" customWidth="1"/>
    <col min="305" max="305" width="9.28515625" style="3" bestFit="1" customWidth="1"/>
    <col min="306" max="306" width="12.5703125" style="3" customWidth="1"/>
    <col min="307" max="307" width="14.28515625" style="3" bestFit="1" customWidth="1"/>
    <col min="308" max="308" width="12.5703125" style="3" bestFit="1" customWidth="1"/>
    <col min="309" max="309" width="14.28515625" style="3" bestFit="1" customWidth="1"/>
    <col min="310" max="314" width="11.5703125" style="3" bestFit="1" customWidth="1"/>
    <col min="315" max="315" width="14.28515625" style="3" bestFit="1" customWidth="1"/>
    <col min="316" max="317" width="12.5703125" style="3" bestFit="1" customWidth="1"/>
    <col min="318" max="318" width="10.5703125" style="3" bestFit="1" customWidth="1"/>
    <col min="319" max="319" width="11.5703125" style="3" bestFit="1" customWidth="1"/>
    <col min="320" max="320" width="10.5703125" style="3" bestFit="1" customWidth="1"/>
    <col min="321" max="321" width="14.28515625" style="3" bestFit="1" customWidth="1"/>
    <col min="322" max="323" width="12.5703125" style="3" bestFit="1" customWidth="1"/>
    <col min="324" max="324" width="11.5703125" style="3" bestFit="1" customWidth="1"/>
    <col min="325" max="325" width="12.5703125" style="3" bestFit="1" customWidth="1"/>
    <col min="326" max="326" width="9.28515625" style="3" bestFit="1" customWidth="1"/>
    <col min="327" max="327" width="12.5703125" style="3" bestFit="1" customWidth="1"/>
    <col min="328" max="328" width="11.5703125" style="3" bestFit="1" customWidth="1"/>
    <col min="329" max="329" width="12.5703125" style="3" bestFit="1" customWidth="1"/>
    <col min="330" max="332" width="11.5703125" style="3" bestFit="1" customWidth="1"/>
    <col min="333" max="333" width="12.5703125" style="3" bestFit="1" customWidth="1"/>
    <col min="334" max="334" width="11.5703125" style="3" bestFit="1" customWidth="1"/>
    <col min="335" max="336" width="12.5703125" style="3" bestFit="1" customWidth="1"/>
    <col min="337" max="337" width="11.5703125" style="3" bestFit="1" customWidth="1"/>
    <col min="338" max="338" width="10.5703125" style="3" bestFit="1" customWidth="1"/>
    <col min="339" max="340" width="12.5703125" style="3" bestFit="1" customWidth="1"/>
    <col min="341" max="342" width="11.5703125" style="3" bestFit="1" customWidth="1"/>
    <col min="343" max="343" width="12.5703125" style="3" bestFit="1" customWidth="1"/>
    <col min="344" max="344" width="9.28515625" style="3" bestFit="1" customWidth="1"/>
    <col min="345" max="346" width="10.5703125" style="3" bestFit="1" customWidth="1"/>
    <col min="347" max="347" width="12.5703125" style="3" bestFit="1" customWidth="1"/>
    <col min="348" max="349" width="11.5703125" style="3" bestFit="1" customWidth="1"/>
    <col min="350" max="350" width="10.5703125" style="3" bestFit="1" customWidth="1"/>
    <col min="351" max="352" width="12.5703125" style="3" bestFit="1" customWidth="1"/>
    <col min="353" max="353" width="11.5703125" style="3" bestFit="1" customWidth="1"/>
    <col min="354" max="354" width="10.5703125" style="3" bestFit="1" customWidth="1"/>
    <col min="355" max="355" width="12.5703125" style="3" bestFit="1" customWidth="1"/>
    <col min="356" max="356" width="11.5703125" style="3" bestFit="1" customWidth="1"/>
    <col min="357" max="357" width="10.5703125" style="3" bestFit="1" customWidth="1"/>
    <col min="358" max="358" width="9.28515625" style="3" bestFit="1" customWidth="1"/>
    <col min="359" max="360" width="11.5703125" style="3" bestFit="1" customWidth="1"/>
    <col min="361" max="362" width="12.5703125" style="3" bestFit="1" customWidth="1"/>
    <col min="363" max="363" width="14.28515625" style="3" bestFit="1" customWidth="1"/>
    <col min="364" max="364" width="12.5703125" style="3" bestFit="1" customWidth="1"/>
    <col min="365" max="365" width="11.5703125" style="3" bestFit="1" customWidth="1"/>
    <col min="366" max="366" width="12.5703125" style="3" bestFit="1" customWidth="1"/>
    <col min="367" max="367" width="14.28515625" style="3" bestFit="1" customWidth="1"/>
    <col min="368" max="368" width="12.5703125" style="3" bestFit="1" customWidth="1"/>
    <col min="369" max="370" width="11.5703125" style="3" bestFit="1" customWidth="1"/>
    <col min="371" max="371" width="9.28515625" style="3" bestFit="1" customWidth="1"/>
    <col min="372" max="372" width="11.5703125" style="3" bestFit="1" customWidth="1"/>
    <col min="373" max="373" width="11.5703125" style="3" customWidth="1"/>
    <col min="374" max="374" width="11.5703125" style="3" bestFit="1" customWidth="1"/>
    <col min="375" max="375" width="10.42578125" style="3" customWidth="1"/>
    <col min="376" max="380" width="9.28515625" style="3" bestFit="1" customWidth="1"/>
    <col min="381" max="381" width="11.5703125" style="3" bestFit="1" customWidth="1"/>
    <col min="382" max="382" width="9.28515625" style="3" bestFit="1" customWidth="1"/>
    <col min="383" max="383" width="11.5703125" style="3" bestFit="1" customWidth="1"/>
    <col min="384" max="395" width="9.28515625" style="3" bestFit="1" customWidth="1"/>
    <col min="396" max="396" width="16.28515625" style="3" bestFit="1" customWidth="1"/>
    <col min="397" max="397" width="15.28515625" style="3" bestFit="1" customWidth="1"/>
    <col min="398" max="398" width="15.28515625" style="3" customWidth="1"/>
    <col min="399" max="399" width="9.85546875" style="3" customWidth="1"/>
    <col min="400" max="400" width="9.140625" style="3"/>
    <col min="401" max="434" width="14.7109375" customWidth="1"/>
  </cols>
  <sheetData>
    <row r="1" spans="1:434" s="8" customFormat="1" ht="60" customHeight="1" x14ac:dyDescent="0.25">
      <c r="A1" s="8" t="s">
        <v>0</v>
      </c>
      <c r="B1" s="9" t="s">
        <v>319</v>
      </c>
      <c r="C1" s="8" t="s">
        <v>334</v>
      </c>
      <c r="D1" s="8" t="s">
        <v>335</v>
      </c>
      <c r="E1" s="8" t="s">
        <v>336</v>
      </c>
      <c r="F1" s="8" t="s">
        <v>337</v>
      </c>
      <c r="G1" s="7" t="s">
        <v>31</v>
      </c>
      <c r="H1" s="7"/>
      <c r="I1" s="7" t="s">
        <v>122</v>
      </c>
      <c r="J1" s="10" t="s">
        <v>122</v>
      </c>
      <c r="K1" s="11" t="s">
        <v>122</v>
      </c>
      <c r="L1" s="28" t="s">
        <v>59</v>
      </c>
      <c r="M1" s="10" t="s">
        <v>59</v>
      </c>
      <c r="N1" s="28" t="s">
        <v>4</v>
      </c>
      <c r="O1" s="11" t="s">
        <v>4</v>
      </c>
      <c r="P1" s="7" t="s">
        <v>266</v>
      </c>
      <c r="Q1" s="11" t="s">
        <v>266</v>
      </c>
      <c r="R1" s="7" t="s">
        <v>17</v>
      </c>
      <c r="S1" s="7"/>
      <c r="T1" s="7" t="s">
        <v>20</v>
      </c>
      <c r="U1" s="11" t="s">
        <v>20</v>
      </c>
      <c r="V1" s="7" t="s">
        <v>22</v>
      </c>
      <c r="W1" s="11" t="s">
        <v>22</v>
      </c>
      <c r="X1" s="7" t="s">
        <v>30</v>
      </c>
      <c r="Y1" s="7" t="s">
        <v>349</v>
      </c>
      <c r="Z1" s="7" t="s">
        <v>18</v>
      </c>
      <c r="AA1" s="7" t="s">
        <v>349</v>
      </c>
      <c r="AB1" s="7" t="s">
        <v>49</v>
      </c>
      <c r="AC1" s="7" t="s">
        <v>349</v>
      </c>
      <c r="AD1" s="7" t="s">
        <v>19</v>
      </c>
      <c r="AE1" s="7" t="s">
        <v>349</v>
      </c>
      <c r="AF1" s="7" t="s">
        <v>23</v>
      </c>
      <c r="AG1" s="10" t="s">
        <v>23</v>
      </c>
      <c r="AH1" s="11" t="s">
        <v>23</v>
      </c>
      <c r="AI1" s="7" t="s">
        <v>67</v>
      </c>
      <c r="AJ1" s="11" t="s">
        <v>67</v>
      </c>
      <c r="AK1" s="7" t="s">
        <v>82</v>
      </c>
      <c r="AL1" s="7" t="s">
        <v>349</v>
      </c>
      <c r="AM1" s="7" t="s">
        <v>133</v>
      </c>
      <c r="AN1" s="7" t="s">
        <v>349</v>
      </c>
      <c r="AO1" s="7" t="s">
        <v>194</v>
      </c>
      <c r="AP1" s="7" t="s">
        <v>349</v>
      </c>
      <c r="AQ1" s="12" t="s">
        <v>21</v>
      </c>
      <c r="AR1" s="13" t="s">
        <v>21</v>
      </c>
      <c r="AS1" s="12" t="s">
        <v>118</v>
      </c>
      <c r="AT1" s="12" t="s">
        <v>349</v>
      </c>
      <c r="AU1" s="12" t="s">
        <v>16</v>
      </c>
      <c r="AV1" s="14" t="s">
        <v>16</v>
      </c>
      <c r="AW1" s="13" t="s">
        <v>16</v>
      </c>
      <c r="AX1" s="12" t="s">
        <v>29</v>
      </c>
      <c r="AY1" s="12" t="s">
        <v>349</v>
      </c>
      <c r="AZ1" s="12" t="s">
        <v>52</v>
      </c>
      <c r="BA1" s="12" t="s">
        <v>349</v>
      </c>
      <c r="BB1" s="12" t="s">
        <v>219</v>
      </c>
      <c r="BC1" s="12" t="s">
        <v>349</v>
      </c>
      <c r="BD1" s="12" t="s">
        <v>157</v>
      </c>
      <c r="BE1" s="12" t="s">
        <v>349</v>
      </c>
      <c r="BF1" s="12" t="s">
        <v>50</v>
      </c>
      <c r="BG1" s="12" t="s">
        <v>349</v>
      </c>
      <c r="BH1" s="12" t="s">
        <v>104</v>
      </c>
      <c r="BI1" s="12" t="s">
        <v>349</v>
      </c>
      <c r="BJ1" s="12" t="s">
        <v>70</v>
      </c>
      <c r="BK1" s="12" t="s">
        <v>349</v>
      </c>
      <c r="BL1" s="12" t="s">
        <v>222</v>
      </c>
      <c r="BM1" s="12" t="s">
        <v>349</v>
      </c>
      <c r="BN1" s="12" t="s">
        <v>184</v>
      </c>
      <c r="BO1" s="12" t="s">
        <v>349</v>
      </c>
      <c r="BP1" s="12" t="s">
        <v>212</v>
      </c>
      <c r="BQ1" s="12" t="s">
        <v>349</v>
      </c>
      <c r="BR1" s="12" t="s">
        <v>211</v>
      </c>
      <c r="BS1" s="12" t="s">
        <v>349</v>
      </c>
      <c r="BT1" s="12" t="s">
        <v>71</v>
      </c>
      <c r="BU1" s="12" t="s">
        <v>349</v>
      </c>
      <c r="BV1" s="12" t="s">
        <v>14</v>
      </c>
      <c r="BW1" s="13" t="s">
        <v>14</v>
      </c>
      <c r="BX1" s="12" t="s">
        <v>51</v>
      </c>
      <c r="BY1" s="12" t="s">
        <v>349</v>
      </c>
      <c r="BZ1" s="12" t="s">
        <v>15</v>
      </c>
      <c r="CA1" s="14" t="s">
        <v>15</v>
      </c>
      <c r="CB1" s="12" t="s">
        <v>10</v>
      </c>
      <c r="CC1" s="12" t="s">
        <v>349</v>
      </c>
      <c r="CD1" s="12" t="s">
        <v>11</v>
      </c>
      <c r="CE1" s="14" t="s">
        <v>11</v>
      </c>
      <c r="CF1" s="12" t="s">
        <v>13</v>
      </c>
      <c r="CG1" s="13" t="s">
        <v>13</v>
      </c>
      <c r="CH1" s="12" t="s">
        <v>162</v>
      </c>
      <c r="CI1" s="13" t="s">
        <v>162</v>
      </c>
      <c r="CJ1" s="12" t="s">
        <v>309</v>
      </c>
      <c r="CK1" s="12" t="s">
        <v>349</v>
      </c>
      <c r="CL1" s="15" t="s">
        <v>81</v>
      </c>
      <c r="CM1" s="14" t="s">
        <v>81</v>
      </c>
      <c r="CN1" s="15" t="s">
        <v>313</v>
      </c>
      <c r="CO1" s="15" t="s">
        <v>349</v>
      </c>
      <c r="CP1" s="15" t="s">
        <v>101</v>
      </c>
      <c r="CQ1" s="14" t="s">
        <v>101</v>
      </c>
      <c r="CR1" s="15" t="s">
        <v>315</v>
      </c>
      <c r="CS1" s="15" t="s">
        <v>349</v>
      </c>
      <c r="CT1" s="15" t="s">
        <v>115</v>
      </c>
      <c r="CU1" s="14" t="s">
        <v>115</v>
      </c>
      <c r="CV1" s="16" t="s">
        <v>257</v>
      </c>
      <c r="CW1" s="16" t="s">
        <v>349</v>
      </c>
      <c r="CX1" s="16" t="s">
        <v>314</v>
      </c>
      <c r="CY1" s="16" t="s">
        <v>349</v>
      </c>
      <c r="CZ1" s="16" t="s">
        <v>108</v>
      </c>
      <c r="DA1" s="14" t="s">
        <v>108</v>
      </c>
      <c r="DB1" s="16" t="s">
        <v>253</v>
      </c>
      <c r="DC1" s="16" t="s">
        <v>349</v>
      </c>
      <c r="DD1" s="17" t="s">
        <v>117</v>
      </c>
      <c r="DE1" s="17" t="s">
        <v>349</v>
      </c>
      <c r="DF1" s="17" t="s">
        <v>304</v>
      </c>
      <c r="DG1" s="17" t="s">
        <v>349</v>
      </c>
      <c r="DH1" s="17" t="s">
        <v>296</v>
      </c>
      <c r="DI1" s="17" t="s">
        <v>349</v>
      </c>
      <c r="DJ1" s="17" t="s">
        <v>297</v>
      </c>
      <c r="DK1" s="17" t="s">
        <v>349</v>
      </c>
      <c r="DL1" s="17" t="s">
        <v>294</v>
      </c>
      <c r="DM1" s="17" t="s">
        <v>349</v>
      </c>
      <c r="DN1" s="17" t="s">
        <v>293</v>
      </c>
      <c r="DO1" s="17" t="s">
        <v>349</v>
      </c>
      <c r="DP1" s="17" t="s">
        <v>307</v>
      </c>
      <c r="DQ1" s="17" t="s">
        <v>349</v>
      </c>
      <c r="DR1" s="17" t="s">
        <v>292</v>
      </c>
      <c r="DS1" s="17" t="s">
        <v>349</v>
      </c>
      <c r="DT1" s="17" t="s">
        <v>295</v>
      </c>
      <c r="DU1" s="17" t="s">
        <v>349</v>
      </c>
      <c r="DV1" s="17" t="s">
        <v>291</v>
      </c>
      <c r="DW1" s="17" t="s">
        <v>349</v>
      </c>
      <c r="DX1" s="17" t="s">
        <v>140</v>
      </c>
      <c r="DY1" s="17" t="s">
        <v>349</v>
      </c>
      <c r="DZ1" s="17" t="s">
        <v>91</v>
      </c>
      <c r="EA1" s="17" t="s">
        <v>349</v>
      </c>
      <c r="EB1" s="17" t="s">
        <v>189</v>
      </c>
      <c r="EC1" s="17" t="s">
        <v>349</v>
      </c>
      <c r="ED1" s="17" t="s">
        <v>249</v>
      </c>
      <c r="EE1" s="17" t="s">
        <v>349</v>
      </c>
      <c r="EF1" s="17" t="s">
        <v>250</v>
      </c>
      <c r="EG1" s="17" t="s">
        <v>349</v>
      </c>
      <c r="EH1" s="17" t="s">
        <v>246</v>
      </c>
      <c r="EI1" s="17" t="s">
        <v>349</v>
      </c>
      <c r="EJ1" s="17" t="s">
        <v>302</v>
      </c>
      <c r="EK1" s="17" t="s">
        <v>349</v>
      </c>
      <c r="EL1" s="17" t="s">
        <v>69</v>
      </c>
      <c r="EM1" s="23" t="s">
        <v>349</v>
      </c>
      <c r="EN1" s="17" t="s">
        <v>90</v>
      </c>
      <c r="EO1" s="23" t="s">
        <v>349</v>
      </c>
      <c r="EP1" s="17" t="s">
        <v>193</v>
      </c>
      <c r="EQ1" s="23" t="s">
        <v>349</v>
      </c>
      <c r="ER1" s="19" t="s">
        <v>325</v>
      </c>
      <c r="ES1" s="20" t="s">
        <v>48</v>
      </c>
      <c r="ET1" s="20" t="s">
        <v>349</v>
      </c>
      <c r="EU1" s="20" t="s">
        <v>124</v>
      </c>
      <c r="EV1" s="14" t="s">
        <v>124</v>
      </c>
      <c r="EW1" s="20" t="s">
        <v>114</v>
      </c>
      <c r="EX1" s="20" t="s">
        <v>114</v>
      </c>
      <c r="EY1" s="20" t="s">
        <v>68</v>
      </c>
      <c r="EZ1" s="20"/>
      <c r="FA1" s="20" t="s">
        <v>136</v>
      </c>
      <c r="FB1" s="20"/>
      <c r="FC1" s="20" t="s">
        <v>137</v>
      </c>
      <c r="FD1" s="20"/>
      <c r="FE1" s="20" t="s">
        <v>44</v>
      </c>
      <c r="FF1" s="24" t="s">
        <v>44</v>
      </c>
      <c r="FG1" s="20" t="s">
        <v>24</v>
      </c>
      <c r="FH1" s="24" t="s">
        <v>24</v>
      </c>
      <c r="FI1" s="20" t="s">
        <v>40</v>
      </c>
      <c r="FJ1" s="24" t="s">
        <v>40</v>
      </c>
      <c r="FK1" s="20" t="s">
        <v>47</v>
      </c>
      <c r="FL1" s="20" t="s">
        <v>47</v>
      </c>
      <c r="FM1" s="20" t="s">
        <v>79</v>
      </c>
      <c r="FN1" s="20"/>
      <c r="FO1" s="7" t="s">
        <v>57</v>
      </c>
      <c r="FP1" s="7"/>
      <c r="FQ1" s="7" t="s">
        <v>55</v>
      </c>
      <c r="FR1" s="7"/>
      <c r="FS1" s="7" t="s">
        <v>54</v>
      </c>
      <c r="FT1" s="7"/>
      <c r="FU1" s="7" t="s">
        <v>80</v>
      </c>
      <c r="FV1" s="7"/>
      <c r="FW1" s="7" t="s">
        <v>8</v>
      </c>
      <c r="FX1" s="7"/>
      <c r="FY1" s="7" t="s">
        <v>58</v>
      </c>
      <c r="FZ1" s="7"/>
      <c r="GA1" s="20" t="s">
        <v>78</v>
      </c>
      <c r="GB1" s="24"/>
      <c r="GC1" s="20" t="s">
        <v>45</v>
      </c>
      <c r="GD1" s="25" t="s">
        <v>45</v>
      </c>
      <c r="GE1" s="13" t="s">
        <v>45</v>
      </c>
      <c r="GF1" s="20" t="s">
        <v>7</v>
      </c>
      <c r="GG1" s="20"/>
      <c r="GH1" s="20" t="s">
        <v>37</v>
      </c>
      <c r="GI1" s="20"/>
      <c r="GJ1" s="20" t="s">
        <v>12</v>
      </c>
      <c r="GK1" s="20"/>
      <c r="GL1" s="20" t="s">
        <v>56</v>
      </c>
      <c r="GM1" s="20"/>
      <c r="GN1" s="20" t="s">
        <v>32</v>
      </c>
      <c r="GO1" s="20" t="s">
        <v>32</v>
      </c>
      <c r="GP1" s="20" t="s">
        <v>28</v>
      </c>
      <c r="GQ1" s="20" t="s">
        <v>28</v>
      </c>
      <c r="GR1" s="20" t="s">
        <v>33</v>
      </c>
      <c r="GS1" s="20" t="s">
        <v>33</v>
      </c>
      <c r="GT1" s="20" t="s">
        <v>34</v>
      </c>
      <c r="GU1" s="20"/>
      <c r="GV1" s="20" t="s">
        <v>35</v>
      </c>
      <c r="GW1" s="20"/>
      <c r="GX1" s="20" t="s">
        <v>26</v>
      </c>
      <c r="GY1" s="20"/>
      <c r="GZ1" s="20" t="s">
        <v>25</v>
      </c>
      <c r="HA1" s="20"/>
      <c r="HB1" s="20" t="s">
        <v>151</v>
      </c>
      <c r="HC1" s="20"/>
      <c r="HD1" s="20" t="s">
        <v>116</v>
      </c>
      <c r="HE1" s="20"/>
      <c r="HF1" s="20" t="s">
        <v>74</v>
      </c>
      <c r="HG1" s="20"/>
      <c r="HH1" s="20" t="s">
        <v>41</v>
      </c>
      <c r="HI1" s="20"/>
      <c r="HJ1" s="20" t="s">
        <v>65</v>
      </c>
      <c r="HK1" s="20"/>
      <c r="HL1" s="20" t="s">
        <v>64</v>
      </c>
      <c r="HM1" s="20"/>
      <c r="HN1" s="20" t="s">
        <v>46</v>
      </c>
      <c r="HO1" s="20"/>
      <c r="HP1" s="20" t="s">
        <v>88</v>
      </c>
      <c r="HQ1" s="20"/>
      <c r="HR1" s="20" t="s">
        <v>66</v>
      </c>
      <c r="HS1" s="20"/>
      <c r="HT1" s="20" t="s">
        <v>87</v>
      </c>
      <c r="HU1" s="20"/>
      <c r="HV1" s="20" t="s">
        <v>60</v>
      </c>
      <c r="HW1" s="20"/>
      <c r="HX1" s="20" t="s">
        <v>142</v>
      </c>
      <c r="HY1" s="20"/>
      <c r="HZ1" s="20" t="s">
        <v>102</v>
      </c>
      <c r="IA1" s="20"/>
      <c r="IB1" s="20" t="s">
        <v>86</v>
      </c>
      <c r="IC1" s="20"/>
      <c r="ID1" s="20" t="s">
        <v>85</v>
      </c>
      <c r="IE1" s="20"/>
      <c r="IF1" s="20" t="s">
        <v>84</v>
      </c>
      <c r="IG1" s="20"/>
      <c r="IH1" s="20" t="s">
        <v>83</v>
      </c>
      <c r="II1" s="20"/>
      <c r="IJ1" s="12" t="s">
        <v>72</v>
      </c>
      <c r="IK1" s="20"/>
      <c r="IL1" s="20" t="s">
        <v>138</v>
      </c>
      <c r="IM1" s="13" t="s">
        <v>138</v>
      </c>
      <c r="IN1" s="20" t="s">
        <v>63</v>
      </c>
      <c r="IO1" s="13" t="s">
        <v>63</v>
      </c>
      <c r="IP1" s="7" t="s">
        <v>110</v>
      </c>
      <c r="IQ1" s="10" t="s">
        <v>110</v>
      </c>
      <c r="IR1" s="7" t="s">
        <v>103</v>
      </c>
      <c r="IS1" s="10" t="s">
        <v>103</v>
      </c>
      <c r="IT1" s="7" t="s">
        <v>10</v>
      </c>
      <c r="IU1" s="10" t="s">
        <v>10</v>
      </c>
      <c r="IV1" s="7" t="s">
        <v>61</v>
      </c>
      <c r="IW1" s="10" t="s">
        <v>61</v>
      </c>
      <c r="IX1" s="7" t="s">
        <v>6</v>
      </c>
      <c r="IY1" s="10" t="s">
        <v>6</v>
      </c>
      <c r="IZ1" s="12" t="s">
        <v>155</v>
      </c>
      <c r="JA1" s="7" t="s">
        <v>349</v>
      </c>
      <c r="JB1" s="7" t="s">
        <v>98</v>
      </c>
      <c r="JC1" s="7" t="s">
        <v>349</v>
      </c>
      <c r="JD1" s="7" t="s">
        <v>76</v>
      </c>
      <c r="JE1" s="10" t="s">
        <v>76</v>
      </c>
      <c r="JF1" s="7" t="s">
        <v>42</v>
      </c>
      <c r="JG1" s="10" t="s">
        <v>42</v>
      </c>
      <c r="JH1" s="7" t="s">
        <v>94</v>
      </c>
      <c r="JI1" s="10" t="s">
        <v>94</v>
      </c>
      <c r="JJ1" s="7" t="s">
        <v>62</v>
      </c>
      <c r="JK1" s="10" t="s">
        <v>62</v>
      </c>
      <c r="JL1" s="12" t="s">
        <v>43</v>
      </c>
      <c r="JM1" s="13" t="s">
        <v>43</v>
      </c>
      <c r="JN1" s="7" t="s">
        <v>89</v>
      </c>
      <c r="JO1" s="10" t="s">
        <v>89</v>
      </c>
      <c r="JP1" s="7" t="s">
        <v>77</v>
      </c>
      <c r="JQ1" s="10" t="s">
        <v>77</v>
      </c>
      <c r="JR1" s="12" t="s">
        <v>97</v>
      </c>
      <c r="JS1" s="13" t="s">
        <v>97</v>
      </c>
      <c r="JT1" s="7" t="s">
        <v>112</v>
      </c>
      <c r="JU1" s="10" t="s">
        <v>112</v>
      </c>
      <c r="JV1" s="12" t="s">
        <v>27</v>
      </c>
      <c r="JW1" s="12" t="s">
        <v>349</v>
      </c>
      <c r="JX1" s="7" t="s">
        <v>165</v>
      </c>
      <c r="JY1" s="7" t="s">
        <v>349</v>
      </c>
      <c r="JZ1" s="7" t="s">
        <v>5</v>
      </c>
      <c r="KA1" s="10" t="s">
        <v>5</v>
      </c>
      <c r="KB1" s="12" t="s">
        <v>287</v>
      </c>
      <c r="KC1" s="13" t="s">
        <v>287</v>
      </c>
      <c r="KD1" s="7" t="s">
        <v>39</v>
      </c>
      <c r="KE1" s="10" t="s">
        <v>39</v>
      </c>
      <c r="KF1" s="12" t="s">
        <v>93</v>
      </c>
      <c r="KG1" s="12" t="s">
        <v>349</v>
      </c>
      <c r="KH1" s="7" t="s">
        <v>109</v>
      </c>
      <c r="KI1" s="10" t="s">
        <v>109</v>
      </c>
      <c r="KJ1" s="7" t="s">
        <v>99</v>
      </c>
      <c r="KK1" s="11" t="s">
        <v>99</v>
      </c>
      <c r="KL1" s="7" t="s">
        <v>95</v>
      </c>
      <c r="KM1" s="11" t="s">
        <v>95</v>
      </c>
      <c r="KN1" s="7" t="s">
        <v>132</v>
      </c>
      <c r="KO1" s="10" t="s">
        <v>132</v>
      </c>
      <c r="KP1" s="7" t="s">
        <v>96</v>
      </c>
      <c r="KQ1" s="11" t="s">
        <v>96</v>
      </c>
      <c r="KR1" s="7" t="s">
        <v>256</v>
      </c>
      <c r="KS1" s="7" t="s">
        <v>349</v>
      </c>
      <c r="KT1" s="21" t="s">
        <v>326</v>
      </c>
      <c r="KU1" s="7" t="s">
        <v>251</v>
      </c>
      <c r="KV1" s="7"/>
      <c r="KW1" s="7" t="s">
        <v>252</v>
      </c>
      <c r="KX1" s="7"/>
      <c r="KY1" s="7" t="s">
        <v>308</v>
      </c>
      <c r="KZ1" s="7"/>
      <c r="LA1" s="7" t="s">
        <v>259</v>
      </c>
      <c r="LB1" s="7"/>
      <c r="LC1" s="7" t="s">
        <v>263</v>
      </c>
      <c r="LD1" s="7"/>
      <c r="LE1" s="7" t="s">
        <v>286</v>
      </c>
      <c r="LF1" s="7"/>
      <c r="LG1" s="7" t="s">
        <v>279</v>
      </c>
      <c r="LH1" s="7"/>
      <c r="LI1" s="7" t="s">
        <v>265</v>
      </c>
      <c r="LJ1" s="7"/>
      <c r="LK1" s="7" t="s">
        <v>262</v>
      </c>
      <c r="LL1" s="7"/>
      <c r="LM1" s="7" t="s">
        <v>248</v>
      </c>
      <c r="LN1" s="7"/>
      <c r="LO1" s="7" t="s">
        <v>283</v>
      </c>
      <c r="LP1" s="7"/>
      <c r="LQ1" s="7" t="s">
        <v>282</v>
      </c>
      <c r="LR1" s="7"/>
      <c r="LS1" s="7" t="s">
        <v>290</v>
      </c>
      <c r="LT1" s="7"/>
      <c r="LU1" s="7" t="s">
        <v>300</v>
      </c>
      <c r="LV1" s="7"/>
      <c r="LW1" s="7" t="s">
        <v>264</v>
      </c>
      <c r="LX1" s="7"/>
      <c r="LY1" s="7" t="s">
        <v>260</v>
      </c>
      <c r="LZ1" s="7"/>
      <c r="MA1" s="7" t="s">
        <v>261</v>
      </c>
      <c r="MB1" s="7"/>
      <c r="MC1" s="7" t="s">
        <v>278</v>
      </c>
      <c r="MD1" s="7"/>
      <c r="ME1" s="7" t="s">
        <v>247</v>
      </c>
      <c r="MF1" s="7"/>
      <c r="MG1" s="7" t="s">
        <v>299</v>
      </c>
      <c r="MH1" s="7"/>
      <c r="MI1" s="7" t="s">
        <v>270</v>
      </c>
      <c r="MJ1" s="7"/>
      <c r="MK1" s="7" t="s">
        <v>298</v>
      </c>
      <c r="ML1" s="7"/>
      <c r="MM1" s="7" t="s">
        <v>267</v>
      </c>
      <c r="MN1" s="7"/>
      <c r="MO1" s="7" t="s">
        <v>289</v>
      </c>
      <c r="MP1" s="7"/>
      <c r="MQ1" s="7" t="s">
        <v>280</v>
      </c>
      <c r="MR1" s="7"/>
      <c r="MS1" s="7" t="s">
        <v>305</v>
      </c>
      <c r="MT1" s="7"/>
      <c r="MU1" s="7" t="s">
        <v>281</v>
      </c>
      <c r="MV1" s="7"/>
      <c r="MW1" s="7" t="s">
        <v>277</v>
      </c>
      <c r="MX1" s="7"/>
      <c r="MY1" s="7" t="s">
        <v>258</v>
      </c>
      <c r="MZ1" s="7"/>
      <c r="NA1" s="7" t="s">
        <v>268</v>
      </c>
      <c r="NB1" s="7"/>
      <c r="NC1" s="7" t="s">
        <v>288</v>
      </c>
      <c r="ND1" s="7"/>
      <c r="NE1" s="7" t="s">
        <v>285</v>
      </c>
      <c r="NF1" s="7"/>
      <c r="NG1" s="7" t="s">
        <v>301</v>
      </c>
      <c r="NH1" s="7"/>
      <c r="NI1" s="26" t="s">
        <v>360</v>
      </c>
      <c r="NJ1" s="22" t="s">
        <v>73</v>
      </c>
      <c r="NK1" s="18"/>
      <c r="NL1" s="22" t="s">
        <v>303</v>
      </c>
      <c r="NM1" s="18"/>
      <c r="NN1" s="22" t="s">
        <v>274</v>
      </c>
      <c r="NO1" s="18"/>
      <c r="NP1" s="22" t="s">
        <v>275</v>
      </c>
      <c r="NQ1" s="18"/>
      <c r="NR1" s="22" t="s">
        <v>273</v>
      </c>
      <c r="NS1" s="18"/>
      <c r="NT1" s="22" t="s">
        <v>272</v>
      </c>
      <c r="NU1" s="18"/>
      <c r="NV1" s="22" t="s">
        <v>271</v>
      </c>
      <c r="NW1" s="18"/>
      <c r="NX1" s="22" t="s">
        <v>276</v>
      </c>
      <c r="NY1" s="18"/>
      <c r="NZ1" s="22" t="s">
        <v>306</v>
      </c>
      <c r="OA1" s="18"/>
      <c r="OB1" s="22" t="s">
        <v>254</v>
      </c>
      <c r="OC1" s="18"/>
      <c r="OD1" s="22" t="s">
        <v>255</v>
      </c>
      <c r="OE1" s="18"/>
      <c r="OF1" s="7" t="s">
        <v>322</v>
      </c>
      <c r="OG1" s="7" t="s">
        <v>323</v>
      </c>
      <c r="OH1" s="7"/>
      <c r="OI1" s="7" t="s">
        <v>320</v>
      </c>
      <c r="OJ1" s="19" t="s">
        <v>327</v>
      </c>
      <c r="OK1" s="7" t="s">
        <v>328</v>
      </c>
      <c r="OL1" s="7" t="s">
        <v>349</v>
      </c>
      <c r="OM1" s="7" t="s">
        <v>329</v>
      </c>
      <c r="ON1" s="7"/>
      <c r="OO1" s="7" t="s">
        <v>330</v>
      </c>
      <c r="OP1" s="7"/>
      <c r="OQ1" s="7" t="s">
        <v>331</v>
      </c>
      <c r="OR1" s="7" t="s">
        <v>349</v>
      </c>
      <c r="OS1" s="7" t="s">
        <v>332</v>
      </c>
      <c r="OT1" s="10" t="s">
        <v>332</v>
      </c>
      <c r="OU1" s="11" t="s">
        <v>332</v>
      </c>
      <c r="OV1" s="7" t="s">
        <v>333</v>
      </c>
      <c r="OW1" s="10" t="s">
        <v>333</v>
      </c>
      <c r="OX1" s="11" t="s">
        <v>333</v>
      </c>
      <c r="OY1" s="7" t="s">
        <v>346</v>
      </c>
      <c r="OZ1" s="10" t="s">
        <v>346</v>
      </c>
      <c r="PA1" s="11" t="s">
        <v>346</v>
      </c>
      <c r="PB1" s="7" t="s">
        <v>351</v>
      </c>
      <c r="PC1" s="11" t="s">
        <v>351</v>
      </c>
      <c r="PD1" s="7" t="s">
        <v>350</v>
      </c>
      <c r="PE1" s="7"/>
      <c r="PF1" s="7" t="s">
        <v>345</v>
      </c>
      <c r="PG1" s="10" t="s">
        <v>345</v>
      </c>
      <c r="PH1" s="11" t="s">
        <v>345</v>
      </c>
      <c r="PI1" s="7" t="s">
        <v>344</v>
      </c>
      <c r="PJ1" s="10" t="s">
        <v>344</v>
      </c>
      <c r="PK1" s="11" t="s">
        <v>344</v>
      </c>
      <c r="PL1" s="7" t="s">
        <v>347</v>
      </c>
      <c r="PM1" s="10" t="s">
        <v>347</v>
      </c>
      <c r="PN1" s="11" t="s">
        <v>347</v>
      </c>
      <c r="PO1" s="7" t="s">
        <v>361</v>
      </c>
      <c r="PP1" s="7"/>
      <c r="PQ1" s="7"/>
      <c r="PR1" s="7"/>
    </row>
    <row r="2" spans="1:434" x14ac:dyDescent="0.25">
      <c r="G2" s="3" t="s">
        <v>321</v>
      </c>
      <c r="H2" s="3" t="s">
        <v>324</v>
      </c>
      <c r="I2" s="3" t="s">
        <v>321</v>
      </c>
      <c r="J2" s="3" t="s">
        <v>324</v>
      </c>
      <c r="L2" s="3" t="s">
        <v>321</v>
      </c>
      <c r="M2" s="3" t="s">
        <v>324</v>
      </c>
      <c r="N2" s="3" t="s">
        <v>321</v>
      </c>
      <c r="O2" s="3" t="s">
        <v>324</v>
      </c>
      <c r="P2" s="3" t="s">
        <v>321</v>
      </c>
      <c r="Q2" s="3" t="s">
        <v>324</v>
      </c>
      <c r="R2" s="3" t="s">
        <v>321</v>
      </c>
      <c r="S2" s="3" t="s">
        <v>324</v>
      </c>
      <c r="T2" s="3" t="s">
        <v>321</v>
      </c>
      <c r="U2" s="3" t="s">
        <v>324</v>
      </c>
      <c r="V2" s="3" t="s">
        <v>321</v>
      </c>
      <c r="W2" s="3" t="s">
        <v>324</v>
      </c>
      <c r="X2" s="3" t="s">
        <v>321</v>
      </c>
      <c r="Y2" s="3" t="s">
        <v>324</v>
      </c>
      <c r="Z2" s="3" t="s">
        <v>321</v>
      </c>
      <c r="AA2" s="3" t="s">
        <v>324</v>
      </c>
      <c r="AB2" s="3" t="s">
        <v>321</v>
      </c>
      <c r="AC2" s="3" t="s">
        <v>324</v>
      </c>
      <c r="AD2" s="3" t="s">
        <v>321</v>
      </c>
      <c r="AE2" s="3" t="s">
        <v>324</v>
      </c>
      <c r="AF2" s="3" t="s">
        <v>321</v>
      </c>
      <c r="AG2" s="3" t="s">
        <v>324</v>
      </c>
      <c r="AH2" s="3" t="s">
        <v>324</v>
      </c>
      <c r="AI2" s="3" t="s">
        <v>321</v>
      </c>
      <c r="AJ2" s="3" t="s">
        <v>324</v>
      </c>
      <c r="AK2" s="3" t="s">
        <v>321</v>
      </c>
      <c r="AL2" s="3" t="s">
        <v>324</v>
      </c>
      <c r="AM2" s="3" t="s">
        <v>321</v>
      </c>
      <c r="AN2" s="3" t="s">
        <v>324</v>
      </c>
      <c r="AO2" s="3" t="s">
        <v>321</v>
      </c>
      <c r="AP2" s="3" t="s">
        <v>324</v>
      </c>
      <c r="AQ2" s="3" t="s">
        <v>321</v>
      </c>
      <c r="AR2" s="3" t="s">
        <v>324</v>
      </c>
      <c r="AS2" s="3" t="s">
        <v>321</v>
      </c>
      <c r="AT2" s="3" t="s">
        <v>324</v>
      </c>
      <c r="AU2" s="3" t="s">
        <v>321</v>
      </c>
      <c r="AV2" s="3" t="s">
        <v>324</v>
      </c>
      <c r="AW2" s="3" t="s">
        <v>324</v>
      </c>
      <c r="AX2" s="3" t="s">
        <v>321</v>
      </c>
      <c r="AY2" s="3" t="s">
        <v>324</v>
      </c>
      <c r="AZ2" s="3" t="s">
        <v>321</v>
      </c>
      <c r="BA2" s="3" t="s">
        <v>324</v>
      </c>
      <c r="BB2" s="3" t="s">
        <v>321</v>
      </c>
      <c r="BC2" s="3" t="s">
        <v>324</v>
      </c>
      <c r="BD2" s="3" t="s">
        <v>321</v>
      </c>
      <c r="BE2" s="3" t="s">
        <v>324</v>
      </c>
      <c r="BF2" s="3" t="s">
        <v>321</v>
      </c>
      <c r="BG2" s="3" t="s">
        <v>324</v>
      </c>
      <c r="BH2" s="3" t="s">
        <v>321</v>
      </c>
      <c r="BI2" s="3" t="s">
        <v>324</v>
      </c>
      <c r="BJ2" s="3" t="s">
        <v>321</v>
      </c>
      <c r="BK2" s="3" t="s">
        <v>324</v>
      </c>
      <c r="BL2" s="3" t="s">
        <v>321</v>
      </c>
      <c r="BM2" s="3" t="s">
        <v>324</v>
      </c>
      <c r="BN2" s="3" t="s">
        <v>321</v>
      </c>
      <c r="BO2" s="3" t="s">
        <v>324</v>
      </c>
      <c r="BP2" s="3" t="s">
        <v>321</v>
      </c>
      <c r="BQ2" s="3" t="s">
        <v>324</v>
      </c>
      <c r="BR2" s="3" t="s">
        <v>321</v>
      </c>
      <c r="BS2" s="3" t="s">
        <v>324</v>
      </c>
      <c r="BT2" s="3" t="s">
        <v>321</v>
      </c>
      <c r="BU2" s="3" t="s">
        <v>324</v>
      </c>
      <c r="BV2" s="3" t="s">
        <v>321</v>
      </c>
      <c r="BW2" s="3" t="s">
        <v>324</v>
      </c>
      <c r="BX2" s="3" t="s">
        <v>321</v>
      </c>
      <c r="BY2" s="3" t="s">
        <v>324</v>
      </c>
      <c r="BZ2" s="3" t="s">
        <v>321</v>
      </c>
      <c r="CA2" s="3" t="s">
        <v>324</v>
      </c>
      <c r="CB2" s="3" t="s">
        <v>321</v>
      </c>
      <c r="CC2" s="3" t="s">
        <v>324</v>
      </c>
      <c r="CD2" s="3" t="s">
        <v>321</v>
      </c>
      <c r="CE2" s="3" t="s">
        <v>324</v>
      </c>
      <c r="CF2" s="3" t="s">
        <v>321</v>
      </c>
      <c r="CG2" s="3" t="s">
        <v>324</v>
      </c>
      <c r="CH2" s="3" t="s">
        <v>321</v>
      </c>
      <c r="CI2" s="3" t="s">
        <v>324</v>
      </c>
      <c r="CJ2" s="3" t="s">
        <v>321</v>
      </c>
      <c r="CK2" s="3" t="s">
        <v>324</v>
      </c>
      <c r="CL2" s="3" t="s">
        <v>321</v>
      </c>
      <c r="CM2" s="3" t="s">
        <v>324</v>
      </c>
      <c r="CN2" s="3" t="s">
        <v>321</v>
      </c>
      <c r="CO2" s="3" t="s">
        <v>324</v>
      </c>
      <c r="CP2" s="3" t="s">
        <v>321</v>
      </c>
      <c r="CQ2" s="3" t="s">
        <v>324</v>
      </c>
      <c r="CR2" s="3" t="s">
        <v>321</v>
      </c>
      <c r="CS2" s="3" t="s">
        <v>324</v>
      </c>
      <c r="CT2" s="3" t="s">
        <v>321</v>
      </c>
      <c r="CU2" s="3" t="s">
        <v>324</v>
      </c>
      <c r="CV2" s="3" t="s">
        <v>321</v>
      </c>
      <c r="CW2" s="3" t="s">
        <v>324</v>
      </c>
      <c r="CX2" s="3" t="s">
        <v>321</v>
      </c>
      <c r="CY2" s="3" t="s">
        <v>324</v>
      </c>
      <c r="CZ2" s="3" t="s">
        <v>321</v>
      </c>
      <c r="DA2" s="3" t="s">
        <v>324</v>
      </c>
      <c r="DB2" s="3" t="s">
        <v>321</v>
      </c>
      <c r="DC2" s="3" t="s">
        <v>324</v>
      </c>
      <c r="DD2" s="3" t="s">
        <v>321</v>
      </c>
      <c r="DE2" s="3" t="s">
        <v>324</v>
      </c>
      <c r="DF2" s="3" t="s">
        <v>321</v>
      </c>
      <c r="DG2" s="3" t="s">
        <v>324</v>
      </c>
      <c r="DH2" s="3" t="s">
        <v>321</v>
      </c>
      <c r="DI2" s="3" t="s">
        <v>324</v>
      </c>
      <c r="DJ2" s="3" t="s">
        <v>321</v>
      </c>
      <c r="DK2" s="3" t="s">
        <v>324</v>
      </c>
      <c r="DL2" s="3" t="s">
        <v>321</v>
      </c>
      <c r="DM2" s="3" t="s">
        <v>324</v>
      </c>
      <c r="DN2" s="3" t="s">
        <v>321</v>
      </c>
      <c r="DO2" s="3" t="s">
        <v>324</v>
      </c>
      <c r="DP2" s="3" t="s">
        <v>321</v>
      </c>
      <c r="DQ2" s="3" t="s">
        <v>324</v>
      </c>
      <c r="DR2" s="3" t="s">
        <v>321</v>
      </c>
      <c r="DS2" s="3" t="s">
        <v>324</v>
      </c>
      <c r="DT2" s="3" t="s">
        <v>321</v>
      </c>
      <c r="DU2" s="3" t="s">
        <v>324</v>
      </c>
      <c r="DV2" s="3" t="s">
        <v>321</v>
      </c>
      <c r="DW2" s="3" t="s">
        <v>324</v>
      </c>
      <c r="DX2" s="3" t="s">
        <v>321</v>
      </c>
      <c r="DY2" s="3" t="s">
        <v>324</v>
      </c>
      <c r="DZ2" s="3" t="s">
        <v>321</v>
      </c>
      <c r="EA2" s="3" t="s">
        <v>324</v>
      </c>
      <c r="EB2" s="3" t="s">
        <v>321</v>
      </c>
      <c r="EC2" s="3" t="s">
        <v>324</v>
      </c>
      <c r="ED2" s="3" t="s">
        <v>321</v>
      </c>
      <c r="EE2" s="3" t="s">
        <v>324</v>
      </c>
      <c r="EF2" s="3" t="s">
        <v>321</v>
      </c>
      <c r="EG2" s="3" t="s">
        <v>324</v>
      </c>
      <c r="EH2" s="3" t="s">
        <v>321</v>
      </c>
      <c r="EI2" s="3" t="s">
        <v>324</v>
      </c>
      <c r="EJ2" s="3" t="s">
        <v>321</v>
      </c>
      <c r="EK2" s="3" t="s">
        <v>324</v>
      </c>
      <c r="EL2" s="3" t="s">
        <v>321</v>
      </c>
      <c r="EM2" s="3" t="s">
        <v>324</v>
      </c>
      <c r="EN2" s="3" t="s">
        <v>321</v>
      </c>
      <c r="EO2" s="3" t="s">
        <v>324</v>
      </c>
      <c r="EP2" s="3" t="s">
        <v>321</v>
      </c>
      <c r="EQ2" s="3" t="s">
        <v>324</v>
      </c>
      <c r="ES2" s="3" t="s">
        <v>321</v>
      </c>
      <c r="ET2" s="3" t="s">
        <v>324</v>
      </c>
      <c r="EU2" s="3" t="s">
        <v>321</v>
      </c>
      <c r="EV2" s="3" t="s">
        <v>324</v>
      </c>
      <c r="EW2" s="3" t="s">
        <v>321</v>
      </c>
      <c r="EX2" s="3" t="s">
        <v>324</v>
      </c>
      <c r="EY2" s="3" t="s">
        <v>321</v>
      </c>
      <c r="EZ2" s="3" t="s">
        <v>324</v>
      </c>
      <c r="FA2" s="3" t="s">
        <v>321</v>
      </c>
      <c r="FB2" s="3" t="s">
        <v>324</v>
      </c>
      <c r="FC2" s="3" t="s">
        <v>321</v>
      </c>
      <c r="FD2" s="3" t="s">
        <v>324</v>
      </c>
      <c r="FE2" s="3" t="s">
        <v>321</v>
      </c>
      <c r="FF2" s="3" t="s">
        <v>324</v>
      </c>
      <c r="FG2" s="3" t="s">
        <v>321</v>
      </c>
      <c r="FH2" s="3" t="s">
        <v>324</v>
      </c>
      <c r="FI2" s="3" t="s">
        <v>321</v>
      </c>
      <c r="FJ2" s="3" t="s">
        <v>324</v>
      </c>
      <c r="FK2" s="3" t="s">
        <v>321</v>
      </c>
      <c r="FL2" s="3" t="s">
        <v>324</v>
      </c>
      <c r="FM2" s="3" t="s">
        <v>321</v>
      </c>
      <c r="FN2" s="3" t="s">
        <v>324</v>
      </c>
      <c r="FO2" s="3" t="s">
        <v>321</v>
      </c>
      <c r="FP2" s="3" t="s">
        <v>324</v>
      </c>
      <c r="FQ2" s="3" t="s">
        <v>321</v>
      </c>
      <c r="FR2" s="3" t="s">
        <v>324</v>
      </c>
      <c r="FS2" s="3" t="s">
        <v>321</v>
      </c>
      <c r="FT2" s="3" t="s">
        <v>324</v>
      </c>
      <c r="FU2" s="3" t="s">
        <v>321</v>
      </c>
      <c r="FV2" s="3" t="s">
        <v>324</v>
      </c>
      <c r="FW2" s="3" t="s">
        <v>321</v>
      </c>
      <c r="FX2" s="3" t="s">
        <v>324</v>
      </c>
      <c r="FY2" s="3" t="s">
        <v>321</v>
      </c>
      <c r="FZ2" s="3" t="s">
        <v>324</v>
      </c>
      <c r="GA2" s="3" t="s">
        <v>321</v>
      </c>
      <c r="GB2" s="3" t="s">
        <v>324</v>
      </c>
      <c r="GC2" s="3" t="s">
        <v>321</v>
      </c>
      <c r="GD2" s="3" t="s">
        <v>324</v>
      </c>
      <c r="GF2" s="3" t="s">
        <v>321</v>
      </c>
      <c r="GG2" s="3" t="s">
        <v>324</v>
      </c>
      <c r="GH2" s="3" t="s">
        <v>321</v>
      </c>
      <c r="GI2" s="3" t="s">
        <v>324</v>
      </c>
      <c r="GJ2" s="3" t="s">
        <v>321</v>
      </c>
      <c r="GK2" s="3" t="s">
        <v>324</v>
      </c>
      <c r="GL2" s="3" t="s">
        <v>321</v>
      </c>
      <c r="GM2" s="3" t="s">
        <v>324</v>
      </c>
      <c r="GN2" s="3" t="s">
        <v>321</v>
      </c>
      <c r="GO2" s="3" t="s">
        <v>324</v>
      </c>
      <c r="GP2" s="3" t="s">
        <v>321</v>
      </c>
      <c r="GQ2" s="3" t="s">
        <v>324</v>
      </c>
      <c r="GR2" s="3" t="s">
        <v>321</v>
      </c>
      <c r="GS2" s="3" t="s">
        <v>324</v>
      </c>
      <c r="GT2" s="3" t="s">
        <v>321</v>
      </c>
      <c r="GU2" s="3" t="s">
        <v>324</v>
      </c>
      <c r="GV2" s="3" t="s">
        <v>321</v>
      </c>
      <c r="GW2" s="3" t="s">
        <v>324</v>
      </c>
      <c r="GX2" s="3" t="s">
        <v>321</v>
      </c>
      <c r="GY2" s="3" t="s">
        <v>324</v>
      </c>
      <c r="GZ2" s="3" t="s">
        <v>321</v>
      </c>
      <c r="HA2" s="3" t="s">
        <v>324</v>
      </c>
      <c r="HB2" s="3" t="s">
        <v>321</v>
      </c>
      <c r="HC2" s="3" t="s">
        <v>324</v>
      </c>
      <c r="HD2" s="3" t="s">
        <v>321</v>
      </c>
      <c r="HE2" s="3" t="s">
        <v>324</v>
      </c>
      <c r="HF2" s="3" t="s">
        <v>321</v>
      </c>
      <c r="HG2" s="3" t="s">
        <v>324</v>
      </c>
      <c r="HH2" s="3" t="s">
        <v>321</v>
      </c>
      <c r="HI2" s="3" t="s">
        <v>324</v>
      </c>
      <c r="HJ2" s="3" t="s">
        <v>321</v>
      </c>
      <c r="HK2" s="3" t="s">
        <v>324</v>
      </c>
      <c r="HL2" s="3" t="s">
        <v>321</v>
      </c>
      <c r="HM2" s="3" t="s">
        <v>324</v>
      </c>
      <c r="HN2" s="3" t="s">
        <v>321</v>
      </c>
      <c r="HO2" s="3" t="s">
        <v>324</v>
      </c>
      <c r="HP2" s="3" t="s">
        <v>321</v>
      </c>
      <c r="HQ2" s="3" t="s">
        <v>324</v>
      </c>
      <c r="HR2" s="3" t="s">
        <v>321</v>
      </c>
      <c r="HS2" s="3" t="s">
        <v>324</v>
      </c>
      <c r="HT2" s="3" t="s">
        <v>321</v>
      </c>
      <c r="HU2" s="3" t="s">
        <v>324</v>
      </c>
      <c r="HV2" s="3" t="s">
        <v>321</v>
      </c>
      <c r="HW2" s="3" t="s">
        <v>324</v>
      </c>
      <c r="HX2" s="3" t="s">
        <v>321</v>
      </c>
      <c r="HY2" s="3" t="s">
        <v>324</v>
      </c>
      <c r="HZ2" s="3" t="s">
        <v>321</v>
      </c>
      <c r="IA2" s="3" t="s">
        <v>324</v>
      </c>
      <c r="IB2" s="3" t="s">
        <v>321</v>
      </c>
      <c r="IC2" s="3" t="s">
        <v>324</v>
      </c>
      <c r="ID2" s="3" t="s">
        <v>321</v>
      </c>
      <c r="IE2" s="3" t="s">
        <v>324</v>
      </c>
      <c r="IF2" s="3" t="s">
        <v>321</v>
      </c>
      <c r="IG2" s="3" t="s">
        <v>324</v>
      </c>
      <c r="IH2" s="3" t="s">
        <v>321</v>
      </c>
      <c r="II2" s="3" t="s">
        <v>324</v>
      </c>
      <c r="IJ2" s="3" t="s">
        <v>321</v>
      </c>
      <c r="IK2" s="3" t="s">
        <v>324</v>
      </c>
      <c r="IL2" s="3" t="s">
        <v>321</v>
      </c>
      <c r="IM2" s="3" t="s">
        <v>324</v>
      </c>
      <c r="IN2" s="3" t="s">
        <v>321</v>
      </c>
      <c r="IO2" s="3" t="s">
        <v>324</v>
      </c>
      <c r="IP2" s="3" t="s">
        <v>321</v>
      </c>
      <c r="IQ2" s="3" t="s">
        <v>324</v>
      </c>
      <c r="IR2" s="3" t="s">
        <v>321</v>
      </c>
      <c r="IS2" s="3" t="s">
        <v>324</v>
      </c>
      <c r="IT2" s="3" t="s">
        <v>321</v>
      </c>
      <c r="IU2" s="3" t="s">
        <v>324</v>
      </c>
      <c r="IV2" s="3" t="s">
        <v>321</v>
      </c>
      <c r="IW2" s="3" t="s">
        <v>324</v>
      </c>
      <c r="IX2" s="3" t="s">
        <v>321</v>
      </c>
      <c r="IY2" s="3" t="s">
        <v>324</v>
      </c>
      <c r="IZ2" s="3" t="s">
        <v>321</v>
      </c>
      <c r="JA2" s="3" t="s">
        <v>324</v>
      </c>
      <c r="JB2" s="3" t="s">
        <v>321</v>
      </c>
      <c r="JC2" s="3" t="s">
        <v>324</v>
      </c>
      <c r="JD2" s="3" t="s">
        <v>321</v>
      </c>
      <c r="JE2" s="3" t="s">
        <v>324</v>
      </c>
      <c r="JF2" s="3" t="s">
        <v>321</v>
      </c>
      <c r="JG2" s="3" t="s">
        <v>324</v>
      </c>
      <c r="JH2" s="3" t="s">
        <v>321</v>
      </c>
      <c r="JI2" s="3" t="s">
        <v>324</v>
      </c>
      <c r="JJ2" s="3" t="s">
        <v>321</v>
      </c>
      <c r="JK2" s="3" t="s">
        <v>324</v>
      </c>
      <c r="JL2" s="3" t="s">
        <v>321</v>
      </c>
      <c r="JM2" s="3" t="s">
        <v>324</v>
      </c>
      <c r="JN2" s="3" t="s">
        <v>321</v>
      </c>
      <c r="JO2" s="3" t="s">
        <v>324</v>
      </c>
      <c r="JP2" s="3" t="s">
        <v>321</v>
      </c>
      <c r="JQ2" s="3" t="s">
        <v>324</v>
      </c>
      <c r="JR2" s="3" t="s">
        <v>321</v>
      </c>
      <c r="JS2" s="3" t="s">
        <v>324</v>
      </c>
      <c r="JT2" s="3" t="s">
        <v>321</v>
      </c>
      <c r="JU2" s="3" t="s">
        <v>324</v>
      </c>
      <c r="JV2" s="3" t="s">
        <v>321</v>
      </c>
      <c r="JW2" s="3" t="s">
        <v>324</v>
      </c>
      <c r="JX2" s="3" t="s">
        <v>321</v>
      </c>
      <c r="JY2" s="3" t="s">
        <v>324</v>
      </c>
      <c r="JZ2" s="3" t="s">
        <v>321</v>
      </c>
      <c r="KA2" s="3" t="s">
        <v>324</v>
      </c>
      <c r="KB2" s="3" t="s">
        <v>321</v>
      </c>
      <c r="KC2" s="3" t="s">
        <v>324</v>
      </c>
      <c r="KD2" s="3" t="s">
        <v>321</v>
      </c>
      <c r="KE2" s="3" t="s">
        <v>324</v>
      </c>
      <c r="KF2" s="3" t="s">
        <v>321</v>
      </c>
      <c r="KG2" s="3" t="s">
        <v>324</v>
      </c>
      <c r="KH2" s="3" t="s">
        <v>321</v>
      </c>
      <c r="KI2" s="3" t="s">
        <v>324</v>
      </c>
      <c r="KJ2" s="3" t="s">
        <v>321</v>
      </c>
      <c r="KK2" s="3" t="s">
        <v>324</v>
      </c>
      <c r="KL2" s="3" t="s">
        <v>321</v>
      </c>
      <c r="KM2" s="3" t="s">
        <v>324</v>
      </c>
      <c r="KN2" s="3" t="s">
        <v>321</v>
      </c>
      <c r="KO2" s="3" t="s">
        <v>324</v>
      </c>
      <c r="KP2" s="3" t="s">
        <v>321</v>
      </c>
      <c r="KQ2" s="3" t="s">
        <v>324</v>
      </c>
      <c r="KR2" s="3" t="s">
        <v>321</v>
      </c>
      <c r="KS2" s="3" t="s">
        <v>324</v>
      </c>
      <c r="KU2" s="3" t="s">
        <v>321</v>
      </c>
      <c r="KV2" s="3" t="s">
        <v>324</v>
      </c>
      <c r="KW2" s="3" t="s">
        <v>321</v>
      </c>
      <c r="KX2" s="3" t="s">
        <v>324</v>
      </c>
      <c r="KY2" s="3" t="s">
        <v>321</v>
      </c>
      <c r="KZ2" s="3" t="s">
        <v>324</v>
      </c>
      <c r="LA2" s="3" t="s">
        <v>321</v>
      </c>
      <c r="LB2" s="3" t="s">
        <v>324</v>
      </c>
      <c r="LC2" s="3" t="s">
        <v>321</v>
      </c>
      <c r="LD2" s="3" t="s">
        <v>324</v>
      </c>
      <c r="LE2" s="3" t="s">
        <v>321</v>
      </c>
      <c r="LF2" s="3" t="s">
        <v>324</v>
      </c>
      <c r="LG2" s="3" t="s">
        <v>321</v>
      </c>
      <c r="LH2" s="3" t="s">
        <v>324</v>
      </c>
      <c r="LI2" s="3" t="s">
        <v>321</v>
      </c>
      <c r="LJ2" s="3" t="s">
        <v>324</v>
      </c>
      <c r="LK2" s="3" t="s">
        <v>321</v>
      </c>
      <c r="LL2" s="3" t="s">
        <v>324</v>
      </c>
      <c r="LM2" s="3" t="s">
        <v>321</v>
      </c>
      <c r="LN2" s="3" t="s">
        <v>324</v>
      </c>
      <c r="LO2" s="3" t="s">
        <v>321</v>
      </c>
      <c r="LP2" s="3" t="s">
        <v>324</v>
      </c>
      <c r="LQ2" s="3" t="s">
        <v>321</v>
      </c>
      <c r="LR2" s="3" t="s">
        <v>324</v>
      </c>
      <c r="LS2" s="3" t="s">
        <v>321</v>
      </c>
      <c r="LT2" s="3" t="s">
        <v>324</v>
      </c>
      <c r="LU2" s="3" t="s">
        <v>321</v>
      </c>
      <c r="LV2" s="3" t="s">
        <v>324</v>
      </c>
      <c r="LW2" s="3" t="s">
        <v>321</v>
      </c>
      <c r="LX2" s="3" t="s">
        <v>324</v>
      </c>
      <c r="LY2" s="3" t="s">
        <v>321</v>
      </c>
      <c r="LZ2" s="3" t="s">
        <v>324</v>
      </c>
      <c r="MA2" s="3" t="s">
        <v>321</v>
      </c>
      <c r="MB2" s="3" t="s">
        <v>324</v>
      </c>
      <c r="MC2" s="3" t="s">
        <v>321</v>
      </c>
      <c r="MD2" s="3" t="s">
        <v>324</v>
      </c>
      <c r="ME2" s="3" t="s">
        <v>321</v>
      </c>
      <c r="MF2" s="3" t="s">
        <v>324</v>
      </c>
      <c r="MG2" s="3" t="s">
        <v>321</v>
      </c>
      <c r="MH2" s="3" t="s">
        <v>324</v>
      </c>
      <c r="MI2" s="3" t="s">
        <v>321</v>
      </c>
      <c r="MJ2" s="3" t="s">
        <v>324</v>
      </c>
      <c r="MK2" s="3" t="s">
        <v>321</v>
      </c>
      <c r="ML2" s="3" t="s">
        <v>324</v>
      </c>
      <c r="MM2" s="3" t="s">
        <v>321</v>
      </c>
      <c r="MN2" s="3" t="s">
        <v>324</v>
      </c>
      <c r="MO2" s="3" t="s">
        <v>321</v>
      </c>
      <c r="MP2" s="3" t="s">
        <v>324</v>
      </c>
      <c r="MQ2" s="3" t="s">
        <v>321</v>
      </c>
      <c r="MR2" s="3" t="s">
        <v>324</v>
      </c>
      <c r="MS2" s="3" t="s">
        <v>321</v>
      </c>
      <c r="MT2" s="3" t="s">
        <v>324</v>
      </c>
      <c r="MU2" s="3" t="s">
        <v>321</v>
      </c>
      <c r="MV2" s="3" t="s">
        <v>324</v>
      </c>
      <c r="MW2" s="3" t="s">
        <v>321</v>
      </c>
      <c r="MX2" s="3" t="s">
        <v>324</v>
      </c>
      <c r="MY2" s="3" t="s">
        <v>321</v>
      </c>
      <c r="MZ2" s="3" t="s">
        <v>324</v>
      </c>
      <c r="NA2" s="3" t="s">
        <v>321</v>
      </c>
      <c r="NB2" s="3" t="s">
        <v>324</v>
      </c>
      <c r="NC2" s="3" t="s">
        <v>321</v>
      </c>
      <c r="ND2" s="3" t="s">
        <v>324</v>
      </c>
      <c r="NE2" s="3" t="s">
        <v>321</v>
      </c>
      <c r="NF2" s="3" t="s">
        <v>324</v>
      </c>
      <c r="NG2" s="3" t="s">
        <v>321</v>
      </c>
      <c r="NH2" s="3" t="s">
        <v>324</v>
      </c>
      <c r="NJ2" s="3" t="s">
        <v>321</v>
      </c>
      <c r="NK2" s="3" t="s">
        <v>324</v>
      </c>
      <c r="NL2" s="3" t="s">
        <v>321</v>
      </c>
      <c r="NM2" s="3" t="s">
        <v>324</v>
      </c>
      <c r="NN2" s="3" t="s">
        <v>321</v>
      </c>
      <c r="NO2" s="3" t="s">
        <v>324</v>
      </c>
      <c r="NP2" s="3" t="s">
        <v>321</v>
      </c>
      <c r="NQ2" s="3" t="s">
        <v>324</v>
      </c>
      <c r="NR2" s="3" t="s">
        <v>321</v>
      </c>
      <c r="NS2" s="3" t="s">
        <v>324</v>
      </c>
      <c r="NT2" s="3" t="s">
        <v>321</v>
      </c>
      <c r="NU2" s="3" t="s">
        <v>324</v>
      </c>
      <c r="NV2" s="3" t="s">
        <v>321</v>
      </c>
      <c r="NW2" s="3" t="s">
        <v>324</v>
      </c>
      <c r="NX2" s="3" t="s">
        <v>321</v>
      </c>
      <c r="NY2" s="3" t="s">
        <v>324</v>
      </c>
      <c r="NZ2" s="3" t="s">
        <v>321</v>
      </c>
      <c r="OA2" s="3" t="s">
        <v>324</v>
      </c>
      <c r="OB2" s="3" t="s">
        <v>321</v>
      </c>
      <c r="OC2" s="3" t="s">
        <v>324</v>
      </c>
      <c r="OD2" s="3" t="s">
        <v>321</v>
      </c>
      <c r="OE2" s="3" t="s">
        <v>324</v>
      </c>
      <c r="OK2" s="3" t="s">
        <v>321</v>
      </c>
      <c r="OL2" s="3" t="s">
        <v>324</v>
      </c>
      <c r="OM2" s="3" t="s">
        <v>321</v>
      </c>
      <c r="ON2" s="3" t="s">
        <v>324</v>
      </c>
      <c r="OO2" s="3" t="s">
        <v>321</v>
      </c>
      <c r="OP2" s="3" t="s">
        <v>324</v>
      </c>
      <c r="OQ2" s="3" t="s">
        <v>321</v>
      </c>
      <c r="OR2" s="3" t="s">
        <v>324</v>
      </c>
      <c r="OS2" s="3" t="s">
        <v>321</v>
      </c>
      <c r="OT2" s="3" t="s">
        <v>324</v>
      </c>
      <c r="OU2" s="3" t="s">
        <v>324</v>
      </c>
      <c r="OV2" s="3" t="s">
        <v>321</v>
      </c>
      <c r="OW2" s="3" t="s">
        <v>324</v>
      </c>
      <c r="OX2" s="3" t="s">
        <v>324</v>
      </c>
      <c r="OY2" s="3" t="s">
        <v>321</v>
      </c>
      <c r="OZ2" s="3" t="s">
        <v>324</v>
      </c>
      <c r="PA2" s="3" t="s">
        <v>324</v>
      </c>
      <c r="PB2" s="3" t="s">
        <v>321</v>
      </c>
      <c r="PC2" s="3" t="s">
        <v>324</v>
      </c>
      <c r="PD2" s="3" t="s">
        <v>321</v>
      </c>
      <c r="PE2" s="3" t="s">
        <v>352</v>
      </c>
      <c r="PF2" s="3" t="s">
        <v>321</v>
      </c>
      <c r="PG2" s="3"/>
      <c r="PH2" s="3" t="s">
        <v>324</v>
      </c>
      <c r="PI2" s="3" t="s">
        <v>321</v>
      </c>
      <c r="PJ2" s="3" t="s">
        <v>324</v>
      </c>
      <c r="PK2" s="3" t="s">
        <v>324</v>
      </c>
      <c r="PL2" s="3" t="s">
        <v>321</v>
      </c>
      <c r="PM2" s="3" t="s">
        <v>324</v>
      </c>
      <c r="PN2" s="3" t="s">
        <v>324</v>
      </c>
      <c r="PO2" s="3"/>
      <c r="PP2" s="3"/>
      <c r="PQ2" s="3"/>
      <c r="PR2" s="3"/>
    </row>
    <row r="3" spans="1:434" x14ac:dyDescent="0.25">
      <c r="A3" t="s">
        <v>2</v>
      </c>
      <c r="B3" s="2">
        <v>202</v>
      </c>
      <c r="C3" t="s">
        <v>338</v>
      </c>
      <c r="D3">
        <v>7</v>
      </c>
      <c r="E3">
        <v>204</v>
      </c>
      <c r="F3">
        <v>153</v>
      </c>
      <c r="G3" s="3">
        <v>198942</v>
      </c>
      <c r="H3" s="3">
        <v>0</v>
      </c>
      <c r="N3" s="3">
        <v>71961</v>
      </c>
      <c r="O3" s="3">
        <v>71961</v>
      </c>
      <c r="P3" s="3">
        <v>11561</v>
      </c>
      <c r="Q3" s="3">
        <v>0</v>
      </c>
      <c r="R3" s="3">
        <v>79025</v>
      </c>
      <c r="S3" s="3">
        <v>0</v>
      </c>
      <c r="T3" s="3">
        <v>60059</v>
      </c>
      <c r="U3" s="3">
        <v>0</v>
      </c>
      <c r="V3" s="3">
        <v>51187</v>
      </c>
      <c r="W3" s="3">
        <v>0</v>
      </c>
      <c r="X3" s="3">
        <v>113832</v>
      </c>
      <c r="Y3" s="3">
        <v>0</v>
      </c>
      <c r="Z3" s="3">
        <v>227665</v>
      </c>
      <c r="AA3" s="3">
        <v>0</v>
      </c>
      <c r="AD3" s="3">
        <v>227665</v>
      </c>
      <c r="AE3" s="3">
        <v>0</v>
      </c>
      <c r="AF3" s="3">
        <v>156666</v>
      </c>
      <c r="AH3" s="3">
        <v>0</v>
      </c>
      <c r="AQ3" s="3">
        <v>113832</v>
      </c>
      <c r="AR3" s="3">
        <v>0</v>
      </c>
      <c r="AU3" s="3">
        <v>113832</v>
      </c>
      <c r="AW3" s="3">
        <v>0</v>
      </c>
      <c r="AX3" s="3">
        <v>113832</v>
      </c>
      <c r="AY3" s="3">
        <v>0</v>
      </c>
      <c r="BV3" s="3">
        <v>227665</v>
      </c>
      <c r="BW3" s="3">
        <v>0</v>
      </c>
      <c r="BZ3" s="3">
        <v>39166</v>
      </c>
      <c r="CA3" s="3">
        <v>0</v>
      </c>
      <c r="CD3" s="3">
        <v>57558</v>
      </c>
      <c r="CE3" s="3">
        <v>0</v>
      </c>
      <c r="CF3" s="3">
        <v>57558</v>
      </c>
      <c r="CG3" s="3">
        <v>0</v>
      </c>
      <c r="CL3" s="3">
        <v>0</v>
      </c>
      <c r="CN3" s="3">
        <v>41486</v>
      </c>
      <c r="CO3" s="3">
        <v>0</v>
      </c>
      <c r="CV3" s="3">
        <v>6800</v>
      </c>
      <c r="CW3" s="3">
        <v>0</v>
      </c>
      <c r="CX3" s="3">
        <v>17000</v>
      </c>
      <c r="CY3" s="3">
        <v>0</v>
      </c>
      <c r="EH3" s="3">
        <v>15325</v>
      </c>
      <c r="EI3" s="3">
        <v>0</v>
      </c>
      <c r="FG3" s="3">
        <v>113832</v>
      </c>
      <c r="FH3" s="3">
        <v>0</v>
      </c>
      <c r="FW3" s="3">
        <v>0</v>
      </c>
      <c r="FX3" s="3">
        <v>116262</v>
      </c>
      <c r="GF3" s="3">
        <v>33905</v>
      </c>
      <c r="GG3" s="3">
        <v>23011</v>
      </c>
      <c r="GH3" s="3">
        <v>113832</v>
      </c>
      <c r="GI3" s="3">
        <v>0</v>
      </c>
      <c r="GJ3" s="3">
        <v>113832</v>
      </c>
      <c r="GK3" s="3">
        <v>0</v>
      </c>
      <c r="GN3" s="3">
        <v>78333</v>
      </c>
      <c r="GO3" s="3">
        <v>0</v>
      </c>
      <c r="GP3" s="3">
        <v>227665</v>
      </c>
      <c r="GQ3" s="3">
        <v>0</v>
      </c>
      <c r="GR3" s="3">
        <v>117264</v>
      </c>
      <c r="GS3" s="3">
        <v>0</v>
      </c>
      <c r="GT3" s="3">
        <v>227665</v>
      </c>
      <c r="GU3" s="3">
        <v>0</v>
      </c>
      <c r="GV3" s="3">
        <v>227665</v>
      </c>
      <c r="GW3" s="3">
        <v>0</v>
      </c>
      <c r="GX3" s="3">
        <v>113832</v>
      </c>
      <c r="GY3" s="3">
        <v>0</v>
      </c>
      <c r="GZ3" s="3">
        <v>113832</v>
      </c>
      <c r="HA3" s="3">
        <v>0</v>
      </c>
      <c r="IT3" s="3">
        <v>91168</v>
      </c>
      <c r="IU3" s="3">
        <v>0</v>
      </c>
      <c r="IX3" s="3">
        <v>0</v>
      </c>
      <c r="IY3" s="3">
        <v>158560</v>
      </c>
      <c r="JV3" s="3">
        <v>116262</v>
      </c>
      <c r="JW3" s="3">
        <v>0</v>
      </c>
      <c r="JZ3" s="3">
        <v>0</v>
      </c>
      <c r="KA3" s="3">
        <v>105009</v>
      </c>
      <c r="KU3" s="3">
        <v>21999</v>
      </c>
      <c r="KV3" s="3">
        <v>0</v>
      </c>
      <c r="KW3" s="3">
        <v>4524</v>
      </c>
      <c r="KX3" s="3">
        <v>0</v>
      </c>
      <c r="LA3" s="3">
        <v>500</v>
      </c>
      <c r="LB3" s="3">
        <v>0</v>
      </c>
      <c r="LC3" s="3">
        <v>3500</v>
      </c>
      <c r="LD3" s="3">
        <v>0</v>
      </c>
      <c r="LI3" s="3">
        <v>6000</v>
      </c>
      <c r="LJ3" s="3">
        <v>0</v>
      </c>
      <c r="LK3" s="3">
        <v>5000</v>
      </c>
      <c r="LL3" s="3">
        <v>0</v>
      </c>
      <c r="LM3" s="3">
        <v>930</v>
      </c>
      <c r="LN3" s="3">
        <v>0</v>
      </c>
      <c r="LW3" s="3">
        <v>6000</v>
      </c>
      <c r="LX3" s="3">
        <v>0</v>
      </c>
      <c r="LY3" s="3">
        <v>500</v>
      </c>
      <c r="LZ3" s="3">
        <v>0</v>
      </c>
      <c r="MA3" s="3">
        <v>11568</v>
      </c>
      <c r="MB3" s="3">
        <v>0</v>
      </c>
      <c r="ME3" s="3">
        <v>3411</v>
      </c>
      <c r="MF3" s="3">
        <v>0</v>
      </c>
      <c r="MM3" s="3">
        <v>4108</v>
      </c>
      <c r="MN3" s="3">
        <v>0</v>
      </c>
      <c r="MY3" s="3">
        <v>5045</v>
      </c>
      <c r="MZ3" s="3">
        <v>0</v>
      </c>
      <c r="NA3" s="3">
        <v>3158</v>
      </c>
      <c r="NB3" s="3">
        <v>0</v>
      </c>
      <c r="OF3" s="3">
        <v>3767947</v>
      </c>
      <c r="OG3" s="3">
        <v>474803</v>
      </c>
      <c r="OK3" s="5">
        <f t="shared" ref="OK3:OK34" si="0">SUM(AX3,AZ3,BB3,BD3,BF3,BH3,BJ3,BL3,BN3,BP3,BR3,BT3)</f>
        <v>113832</v>
      </c>
      <c r="OL3" s="5">
        <f t="shared" ref="OL3:OL34" si="1">SUM(AY3,BA3,BC3,BE3,BG3,BI3,BK3,BM3,BO3,BQ3,BS3,BU3)</f>
        <v>0</v>
      </c>
      <c r="OM3" s="5">
        <f t="shared" ref="OM3:OM34" si="2">SUM(BV3,BX3)</f>
        <v>227665</v>
      </c>
      <c r="ON3" s="5">
        <f t="shared" ref="ON3:ON34" si="3">SUM(BW3,BY3)</f>
        <v>0</v>
      </c>
      <c r="OO3" s="5">
        <f t="shared" ref="OO3:OO34" si="4">SUM(CD3,CF3)</f>
        <v>115116</v>
      </c>
      <c r="OP3" s="5">
        <f t="shared" ref="OP3:OP34" si="5">SUM(CE3,CG3)</f>
        <v>0</v>
      </c>
      <c r="OQ3" s="5">
        <f t="shared" ref="OQ3:OQ34" si="6">SUM(DF3,DH3,DJ3,DL3,DN3,DP3,DR3,DT3,DV3,)</f>
        <v>0</v>
      </c>
      <c r="OR3" s="5">
        <f t="shared" ref="OR3:OR34" si="7">SUM(DG3,DI3,DK3,DM3,DO3,DQ3,DS3,DU3,DW3,)</f>
        <v>0</v>
      </c>
      <c r="OS3" s="5">
        <f t="shared" ref="OS3:OS34" si="8">SUM(ES3,EU3,EW3,EY3,FA3,FC3,)</f>
        <v>0</v>
      </c>
      <c r="OT3" s="5"/>
      <c r="OU3" s="5">
        <f t="shared" ref="OU3:OU10" si="9">SUM(ET3,EV3,EX3,EZ3,FB3,FD3,)</f>
        <v>0</v>
      </c>
      <c r="OV3" s="5">
        <f t="shared" ref="OV3:OV34" si="10">SUM(FE3,FG3,FI3)</f>
        <v>113832</v>
      </c>
      <c r="OW3" s="5"/>
      <c r="OX3" s="5">
        <f>SUM(FF3,FH3,FJ3)</f>
        <v>0</v>
      </c>
      <c r="OY3" s="5">
        <f t="shared" ref="OY3:OY34" si="11">SUM(HX3,HZ3,IB3,ID3,IF3,IH3,IJ3,)</f>
        <v>0</v>
      </c>
      <c r="OZ3" s="5"/>
      <c r="PA3" s="5">
        <f>SUM(HY3,IA3,IC3,IE3,IG3,II3,IK3,)</f>
        <v>0</v>
      </c>
      <c r="PB3" s="5">
        <f t="shared" ref="PB3:PB34" si="12">SUM(N3,FK3,FM3,FO3,FQ3,FS3,FU3,FW3,FY3,GA3)</f>
        <v>71961</v>
      </c>
      <c r="PC3" s="5">
        <f t="shared" ref="PC3:PC34" si="13">SUM(O3,FL3,FN3,FP3,FR3,FT3,FV3,FX3,FZ3,GB3)</f>
        <v>188223</v>
      </c>
      <c r="PD3" s="5">
        <v>118154.53</v>
      </c>
      <c r="PE3" s="4">
        <f>PB3-PD3</f>
        <v>-46193.53</v>
      </c>
      <c r="PF3" s="5">
        <f t="shared" ref="PF3:PF34" si="14">SUM(GF3,GH3,GJ3,GL3,HV3)</f>
        <v>261569</v>
      </c>
      <c r="PG3" s="5"/>
      <c r="PH3" s="5">
        <f t="shared" ref="PH3:PH11" si="15">SUM(GG3,GI3,GK3,GM3,HW3)</f>
        <v>23011</v>
      </c>
      <c r="PI3" s="5">
        <f t="shared" ref="PI3:PI66" si="16">SUM(GP3,GR3,GT3,GV3,GX3,GZ3,HB3,HD3,HF3,HH3,HJ3,HL3,HN3,HP3,HR3,HT3,)</f>
        <v>1027923</v>
      </c>
      <c r="PJ3" s="5">
        <f t="shared" ref="PJ3:PJ5" si="17">SUM(GQ3,GS3,GU3,GW3,GY3,HA3,HC3,HE3,HG3,HI3,HK3,HM3,HO3,HQ3,HS3,HU3,)</f>
        <v>0</v>
      </c>
      <c r="PK3" s="5"/>
      <c r="PL3" s="5">
        <f>SUM(KU3,KW3,KY3,LA3,LC3,LE3,LG3,LI3,LK3,LM3,LO3,LQ3,LS3,LU3,LW3,LY3,MA3,MC3,ME3,MG3,MI3,MK3,MM3,MO3,MQ3,MS3,MU3,MW3,MY3,NA3,NC3,NE3,NG3,)</f>
        <v>76243</v>
      </c>
      <c r="PM3" s="5">
        <f>SUM(KV3,KX3,KZ3,LB3,LD3,LF3,LH3,LJ3,LL3,LN3,LP3,LR3,LT3,LV3,LX3,LZ3,MB3,MD3,MF3,MH3,MJ3,ML3,MN3,MP3,MR3,MT3,MV3,MX3,MZ3,NB3,ND3,NF3,NH3,)</f>
        <v>0</v>
      </c>
      <c r="PN3" s="5"/>
      <c r="PO3" s="5">
        <v>66300</v>
      </c>
      <c r="PP3" s="5"/>
      <c r="PQ3" s="5"/>
      <c r="PR3" s="5"/>
    </row>
    <row r="4" spans="1:434" x14ac:dyDescent="0.25">
      <c r="A4" t="s">
        <v>38</v>
      </c>
      <c r="B4" s="2">
        <v>203</v>
      </c>
      <c r="C4" t="s">
        <v>338</v>
      </c>
      <c r="D4">
        <v>6</v>
      </c>
      <c r="E4">
        <v>360</v>
      </c>
      <c r="F4">
        <v>288</v>
      </c>
      <c r="G4" s="3">
        <v>198942</v>
      </c>
      <c r="H4" s="3">
        <v>0</v>
      </c>
      <c r="P4" s="3">
        <v>5001</v>
      </c>
      <c r="Q4" s="3">
        <v>0</v>
      </c>
      <c r="R4" s="3">
        <v>79025</v>
      </c>
      <c r="S4" s="3">
        <v>0</v>
      </c>
      <c r="T4" s="3">
        <v>106289</v>
      </c>
      <c r="U4" s="3">
        <v>13829</v>
      </c>
      <c r="X4" s="3">
        <v>113832</v>
      </c>
      <c r="Y4" s="3">
        <v>0</v>
      </c>
      <c r="Z4" s="3">
        <v>227665</v>
      </c>
      <c r="AA4" s="3">
        <v>0</v>
      </c>
      <c r="AB4" s="3">
        <v>113832</v>
      </c>
      <c r="AC4" s="3">
        <v>0</v>
      </c>
      <c r="AD4" s="3">
        <v>227665</v>
      </c>
      <c r="AE4" s="3">
        <v>0</v>
      </c>
      <c r="AF4" s="3">
        <v>195832</v>
      </c>
      <c r="AH4" s="3">
        <v>0</v>
      </c>
      <c r="AQ4" s="3">
        <v>113832</v>
      </c>
      <c r="AR4" s="3">
        <v>0</v>
      </c>
      <c r="AU4" s="3">
        <v>170749</v>
      </c>
      <c r="AW4" s="3">
        <v>0</v>
      </c>
      <c r="AZ4" s="3">
        <v>227665</v>
      </c>
      <c r="BA4" s="3">
        <v>0</v>
      </c>
      <c r="BF4" s="3">
        <v>113832</v>
      </c>
      <c r="BG4" s="3">
        <v>0</v>
      </c>
      <c r="BV4" s="3">
        <v>455330</v>
      </c>
      <c r="BW4" s="3">
        <v>0</v>
      </c>
      <c r="BX4" s="3">
        <v>113832</v>
      </c>
      <c r="BY4" s="3">
        <v>0</v>
      </c>
      <c r="BZ4" s="3">
        <v>234999</v>
      </c>
      <c r="CA4" s="3">
        <v>0</v>
      </c>
      <c r="CD4" s="3">
        <v>57558</v>
      </c>
      <c r="CE4" s="3">
        <v>0</v>
      </c>
      <c r="CL4" s="3">
        <v>0</v>
      </c>
      <c r="CN4" s="3">
        <v>55315</v>
      </c>
      <c r="CO4" s="3">
        <v>0</v>
      </c>
      <c r="CV4" s="3">
        <v>17000</v>
      </c>
      <c r="CW4" s="3">
        <v>0</v>
      </c>
      <c r="CX4" s="3">
        <v>27200</v>
      </c>
      <c r="CY4" s="3">
        <v>0</v>
      </c>
      <c r="ES4" s="3">
        <v>158560</v>
      </c>
      <c r="ET4" s="3">
        <v>0</v>
      </c>
      <c r="FE4" s="3">
        <v>0</v>
      </c>
      <c r="FF4" s="3">
        <v>56916</v>
      </c>
      <c r="FI4" s="3">
        <v>0</v>
      </c>
      <c r="FJ4" s="3">
        <v>113832</v>
      </c>
      <c r="FK4" s="3">
        <v>46193</v>
      </c>
      <c r="FL4" s="3">
        <v>0</v>
      </c>
      <c r="GC4" s="3">
        <v>70672</v>
      </c>
      <c r="GD4" s="3">
        <v>0</v>
      </c>
      <c r="GF4" s="3">
        <v>113832</v>
      </c>
      <c r="GG4" s="3">
        <v>0</v>
      </c>
      <c r="GH4" s="3">
        <v>113832</v>
      </c>
      <c r="GI4" s="3">
        <v>0</v>
      </c>
      <c r="GJ4" s="3">
        <v>113832</v>
      </c>
      <c r="GK4" s="3">
        <v>0</v>
      </c>
      <c r="GN4" s="3">
        <v>117499</v>
      </c>
      <c r="GO4" s="3">
        <v>0</v>
      </c>
      <c r="GP4" s="3">
        <v>341497</v>
      </c>
      <c r="GQ4" s="3">
        <v>0</v>
      </c>
      <c r="GR4" s="3">
        <v>61414</v>
      </c>
      <c r="GS4" s="3">
        <v>0</v>
      </c>
      <c r="GT4" s="3">
        <v>227665</v>
      </c>
      <c r="GU4" s="3">
        <v>0</v>
      </c>
      <c r="GV4" s="3">
        <v>227665</v>
      </c>
      <c r="GW4" s="3">
        <v>0</v>
      </c>
      <c r="GX4" s="3">
        <v>227665</v>
      </c>
      <c r="GY4" s="3">
        <v>0</v>
      </c>
      <c r="GZ4" s="3">
        <v>227665</v>
      </c>
      <c r="HA4" s="3">
        <v>0</v>
      </c>
      <c r="HH4" s="3">
        <v>0</v>
      </c>
      <c r="HI4" s="3">
        <v>113832</v>
      </c>
      <c r="HN4" s="3">
        <v>113832</v>
      </c>
      <c r="HO4" s="3">
        <v>0</v>
      </c>
      <c r="JF4" s="3">
        <v>0</v>
      </c>
      <c r="JG4" s="3">
        <v>71590</v>
      </c>
      <c r="JL4" s="3">
        <v>58288</v>
      </c>
      <c r="JM4" s="3">
        <v>61195</v>
      </c>
      <c r="KD4" s="3">
        <v>0</v>
      </c>
      <c r="KE4" s="3">
        <v>113832</v>
      </c>
      <c r="KW4" s="3">
        <v>5500</v>
      </c>
      <c r="KX4" s="3">
        <v>0</v>
      </c>
      <c r="LC4" s="3">
        <v>0</v>
      </c>
      <c r="LD4" s="3">
        <v>53000</v>
      </c>
      <c r="LM4" s="3">
        <v>1642</v>
      </c>
      <c r="LN4" s="3">
        <v>0</v>
      </c>
      <c r="LW4" s="3">
        <v>3000</v>
      </c>
      <c r="LX4" s="3">
        <v>172</v>
      </c>
      <c r="ME4" s="3">
        <v>6019</v>
      </c>
      <c r="MF4" s="3">
        <v>0</v>
      </c>
      <c r="OF4" s="3">
        <v>5091667</v>
      </c>
      <c r="OG4" s="3">
        <v>598198</v>
      </c>
      <c r="OK4" s="5">
        <f t="shared" si="0"/>
        <v>341497</v>
      </c>
      <c r="OL4" s="5">
        <f t="shared" si="1"/>
        <v>0</v>
      </c>
      <c r="OM4" s="5">
        <f t="shared" si="2"/>
        <v>569162</v>
      </c>
      <c r="ON4" s="5">
        <f t="shared" si="3"/>
        <v>0</v>
      </c>
      <c r="OO4" s="5">
        <f t="shared" si="4"/>
        <v>57558</v>
      </c>
      <c r="OP4" s="5">
        <f t="shared" si="5"/>
        <v>0</v>
      </c>
      <c r="OQ4" s="5">
        <f t="shared" si="6"/>
        <v>0</v>
      </c>
      <c r="OR4" s="5">
        <f t="shared" si="7"/>
        <v>0</v>
      </c>
      <c r="OS4" s="5">
        <f t="shared" si="8"/>
        <v>158560</v>
      </c>
      <c r="OT4" s="5"/>
      <c r="OU4" s="5">
        <f t="shared" si="9"/>
        <v>0</v>
      </c>
      <c r="OV4" s="5">
        <f t="shared" si="10"/>
        <v>0</v>
      </c>
      <c r="OW4" s="5">
        <f>SUM(FF4,FH4,FJ4)-OX4</f>
        <v>56916</v>
      </c>
      <c r="OX4" s="5">
        <v>113832</v>
      </c>
      <c r="OY4" s="5">
        <f t="shared" si="11"/>
        <v>0</v>
      </c>
      <c r="OZ4" s="5"/>
      <c r="PA4" s="5">
        <f>SUM(HY4,IA4,IC4,IE4,IG4,II4,IK4,)</f>
        <v>0</v>
      </c>
      <c r="PB4" s="5">
        <f t="shared" si="12"/>
        <v>46193</v>
      </c>
      <c r="PC4" s="5">
        <f t="shared" si="13"/>
        <v>0</v>
      </c>
      <c r="PD4" s="5">
        <v>164348.03</v>
      </c>
      <c r="PE4" s="4">
        <f t="shared" ref="PE4:PE67" si="18">PB4-PD4</f>
        <v>-118155.03</v>
      </c>
      <c r="PF4" s="5">
        <f t="shared" si="14"/>
        <v>341496</v>
      </c>
      <c r="PG4" s="5"/>
      <c r="PH4" s="5">
        <f t="shared" si="15"/>
        <v>0</v>
      </c>
      <c r="PI4" s="5">
        <f t="shared" si="16"/>
        <v>1427403</v>
      </c>
      <c r="PJ4" s="5">
        <f t="shared" si="17"/>
        <v>113832</v>
      </c>
      <c r="PK4" s="5"/>
      <c r="PL4" s="5">
        <f t="shared" ref="PL4:PL35" si="19">SUM(KU4,KW4,KY4,LA4,LC4,LE4,LG4,LI4,LK4,LM4,LO4,LQ4,LS4,LU4,LW4,LY4,MA4,MC4,ME4,MG4,MI4,MK4,MM4,MO4,MQ4,MS4,MU4,MW4,MY4,NA4,NC4,NE4,NG4,)</f>
        <v>16161</v>
      </c>
      <c r="PN4" s="5">
        <f>SUM(KV4,KX4,KZ4,LB4,LD4,LF4,LH4,LJ4,LL4,LN4,LP4,LR4,LT4,LV4,LX4,LZ4,MB4,MD4,MF4,MH4,MJ4,ML4,MN4,MP4,MR4,MT4,MV4,MX4,MZ4,NB4,ND4,NF4,NH4,)</f>
        <v>53172</v>
      </c>
      <c r="PO4" s="5">
        <v>117000</v>
      </c>
    </row>
    <row r="5" spans="1:434" x14ac:dyDescent="0.25">
      <c r="A5" t="s">
        <v>100</v>
      </c>
      <c r="B5" s="2">
        <v>204</v>
      </c>
      <c r="C5" t="s">
        <v>338</v>
      </c>
      <c r="D5">
        <v>1</v>
      </c>
      <c r="E5">
        <v>711</v>
      </c>
      <c r="F5">
        <v>609</v>
      </c>
      <c r="G5" s="3">
        <v>198942</v>
      </c>
      <c r="H5" s="3">
        <v>0</v>
      </c>
      <c r="N5" s="3">
        <v>71961</v>
      </c>
      <c r="O5" s="3">
        <v>0</v>
      </c>
      <c r="P5" s="3">
        <v>20078</v>
      </c>
      <c r="Q5" s="3">
        <v>0</v>
      </c>
      <c r="R5" s="3">
        <v>79025</v>
      </c>
      <c r="S5" s="3">
        <v>0</v>
      </c>
      <c r="T5" s="3">
        <v>120118</v>
      </c>
      <c r="U5" s="3">
        <v>0</v>
      </c>
      <c r="V5" s="3">
        <v>153562</v>
      </c>
      <c r="W5" s="3">
        <v>0</v>
      </c>
      <c r="X5" s="3">
        <v>113832</v>
      </c>
      <c r="Y5" s="3">
        <v>0</v>
      </c>
      <c r="Z5" s="3">
        <v>341497</v>
      </c>
      <c r="AA5" s="3">
        <v>0</v>
      </c>
      <c r="AD5" s="3">
        <v>341497</v>
      </c>
      <c r="AE5" s="3">
        <v>0</v>
      </c>
      <c r="AF5" s="3">
        <v>234999</v>
      </c>
      <c r="AH5" s="3">
        <v>0</v>
      </c>
      <c r="AQ5" s="3">
        <v>113832</v>
      </c>
      <c r="AR5" s="3">
        <v>0</v>
      </c>
      <c r="AU5" s="3">
        <v>227665</v>
      </c>
      <c r="AW5" s="3">
        <v>0</v>
      </c>
      <c r="BH5" s="3">
        <v>227665</v>
      </c>
      <c r="BI5" s="3">
        <v>0</v>
      </c>
      <c r="BT5" s="3">
        <v>113832</v>
      </c>
      <c r="BU5" s="3">
        <v>0</v>
      </c>
      <c r="BV5" s="3">
        <v>796827</v>
      </c>
      <c r="BW5" s="3">
        <v>0</v>
      </c>
      <c r="BZ5" s="3">
        <v>195832</v>
      </c>
      <c r="CA5" s="3">
        <v>0</v>
      </c>
      <c r="CL5" s="3">
        <v>1935151.6500000001</v>
      </c>
      <c r="CM5" s="3">
        <v>0</v>
      </c>
      <c r="CN5" s="3">
        <v>0</v>
      </c>
      <c r="CP5" s="3">
        <v>78333</v>
      </c>
      <c r="CQ5" s="3">
        <v>0</v>
      </c>
      <c r="CR5" s="3">
        <v>341497</v>
      </c>
      <c r="CS5" s="3">
        <v>0</v>
      </c>
      <c r="CV5" s="3">
        <v>13600</v>
      </c>
      <c r="CW5" s="3">
        <v>0</v>
      </c>
      <c r="CX5" s="3">
        <v>23800</v>
      </c>
      <c r="CY5" s="3">
        <v>0</v>
      </c>
      <c r="EY5" s="3">
        <v>317120</v>
      </c>
      <c r="EZ5" s="3">
        <v>0</v>
      </c>
      <c r="FE5" s="3">
        <v>113832</v>
      </c>
      <c r="FF5" s="3">
        <v>0</v>
      </c>
      <c r="FM5" s="3">
        <v>53629</v>
      </c>
      <c r="FN5" s="3">
        <v>0</v>
      </c>
      <c r="FQ5" s="3">
        <v>214333</v>
      </c>
      <c r="FR5" s="3">
        <v>0</v>
      </c>
      <c r="FS5" s="3">
        <v>101180</v>
      </c>
      <c r="FT5" s="3">
        <v>0</v>
      </c>
      <c r="FY5" s="3">
        <v>147879</v>
      </c>
      <c r="FZ5" s="3">
        <v>0</v>
      </c>
      <c r="GF5" s="3">
        <v>113832</v>
      </c>
      <c r="GG5" s="3">
        <v>0</v>
      </c>
      <c r="GH5" s="3">
        <v>227665</v>
      </c>
      <c r="GI5" s="3">
        <v>0</v>
      </c>
      <c r="GJ5" s="3">
        <v>113832</v>
      </c>
      <c r="GK5" s="3">
        <v>0</v>
      </c>
      <c r="GN5" s="3">
        <v>117499</v>
      </c>
      <c r="GO5" s="3">
        <v>0</v>
      </c>
      <c r="GP5" s="3">
        <v>569162</v>
      </c>
      <c r="GQ5" s="3">
        <v>0</v>
      </c>
      <c r="GV5" s="3">
        <v>364411</v>
      </c>
      <c r="GW5" s="3">
        <v>0</v>
      </c>
      <c r="GX5" s="3">
        <v>455330</v>
      </c>
      <c r="GY5" s="3">
        <v>0</v>
      </c>
      <c r="GZ5" s="3">
        <v>455330</v>
      </c>
      <c r="HA5" s="3">
        <v>0</v>
      </c>
      <c r="HN5" s="3">
        <v>0</v>
      </c>
      <c r="HO5" s="3">
        <v>113832</v>
      </c>
      <c r="HZ5" s="3">
        <v>113832</v>
      </c>
      <c r="IA5" s="3">
        <v>0</v>
      </c>
      <c r="IB5" s="3">
        <v>0</v>
      </c>
      <c r="IC5" s="3">
        <v>227665</v>
      </c>
      <c r="ID5" s="3">
        <v>0</v>
      </c>
      <c r="IE5" s="3">
        <v>113832</v>
      </c>
      <c r="IJ5" s="3">
        <v>113832</v>
      </c>
      <c r="IK5" s="3">
        <v>0</v>
      </c>
      <c r="IR5" s="3">
        <v>234999</v>
      </c>
      <c r="IS5" s="3">
        <v>0</v>
      </c>
      <c r="IT5" s="3">
        <v>0</v>
      </c>
      <c r="IU5" s="3">
        <v>45584</v>
      </c>
      <c r="IV5" s="3">
        <v>52454</v>
      </c>
      <c r="IW5" s="3">
        <v>0</v>
      </c>
      <c r="JJ5" s="3">
        <v>59742</v>
      </c>
      <c r="JK5" s="3">
        <v>0</v>
      </c>
      <c r="JL5" s="3">
        <v>119483</v>
      </c>
      <c r="JM5" s="3">
        <v>0</v>
      </c>
      <c r="JP5" s="3">
        <v>120467</v>
      </c>
      <c r="JQ5" s="3">
        <v>0</v>
      </c>
      <c r="LC5" s="3">
        <v>100000</v>
      </c>
      <c r="LD5" s="3">
        <v>0</v>
      </c>
      <c r="LE5" s="3">
        <v>2500</v>
      </c>
      <c r="LF5" s="3">
        <v>0</v>
      </c>
      <c r="LI5" s="3">
        <v>24272</v>
      </c>
      <c r="LJ5" s="3">
        <v>0</v>
      </c>
      <c r="LK5" s="3">
        <v>23000</v>
      </c>
      <c r="LL5" s="3">
        <v>0</v>
      </c>
      <c r="LM5" s="3">
        <v>3243</v>
      </c>
      <c r="LN5" s="3">
        <v>0</v>
      </c>
      <c r="LW5" s="3">
        <v>5000</v>
      </c>
      <c r="LX5" s="3">
        <v>17000</v>
      </c>
      <c r="MC5" s="3">
        <v>6000</v>
      </c>
      <c r="MD5" s="3">
        <v>0</v>
      </c>
      <c r="ME5" s="3">
        <v>11888</v>
      </c>
      <c r="MF5" s="3">
        <v>0</v>
      </c>
      <c r="MI5" s="3">
        <v>10000</v>
      </c>
      <c r="MJ5" s="3">
        <v>0</v>
      </c>
      <c r="MW5" s="3">
        <v>48000</v>
      </c>
      <c r="MX5" s="3">
        <v>0</v>
      </c>
      <c r="MY5" s="3">
        <v>40000</v>
      </c>
      <c r="MZ5" s="3">
        <v>0</v>
      </c>
      <c r="NE5" s="3">
        <v>55508</v>
      </c>
      <c r="NF5" s="3">
        <v>2492</v>
      </c>
      <c r="OF5" s="3">
        <v>10252799.65</v>
      </c>
      <c r="OG5" s="3">
        <v>520405</v>
      </c>
      <c r="OK5" s="5">
        <f t="shared" si="0"/>
        <v>341497</v>
      </c>
      <c r="OL5" s="5">
        <f t="shared" si="1"/>
        <v>0</v>
      </c>
      <c r="OM5" s="5">
        <f t="shared" si="2"/>
        <v>796827</v>
      </c>
      <c r="ON5" s="5">
        <f t="shared" si="3"/>
        <v>0</v>
      </c>
      <c r="OO5" s="5">
        <f t="shared" si="4"/>
        <v>0</v>
      </c>
      <c r="OP5" s="5">
        <f t="shared" si="5"/>
        <v>0</v>
      </c>
      <c r="OQ5" s="5">
        <f t="shared" si="6"/>
        <v>0</v>
      </c>
      <c r="OR5" s="5">
        <f t="shared" si="7"/>
        <v>0</v>
      </c>
      <c r="OS5" s="5">
        <f t="shared" si="8"/>
        <v>317120</v>
      </c>
      <c r="OT5" s="5"/>
      <c r="OU5" s="5">
        <f t="shared" si="9"/>
        <v>0</v>
      </c>
      <c r="OV5" s="5">
        <f t="shared" si="10"/>
        <v>113832</v>
      </c>
      <c r="OW5" s="5"/>
      <c r="OX5" s="5">
        <f t="shared" ref="OX5:OX20" si="20">SUM(FF5,FH5,FJ5)</f>
        <v>0</v>
      </c>
      <c r="OY5" s="5">
        <f t="shared" si="11"/>
        <v>227664</v>
      </c>
      <c r="OZ5" s="5">
        <f>SUM(HY5,IA5,IC5,IE5,IG5,II5,IK5,)</f>
        <v>341497</v>
      </c>
      <c r="PB5" s="5">
        <f t="shared" si="12"/>
        <v>588982</v>
      </c>
      <c r="PC5" s="5">
        <f t="shared" si="13"/>
        <v>0</v>
      </c>
      <c r="PD5" s="5">
        <v>259671.8</v>
      </c>
      <c r="PE5" s="4">
        <f t="shared" si="18"/>
        <v>329310.2</v>
      </c>
      <c r="PF5" s="5">
        <f t="shared" si="14"/>
        <v>455329</v>
      </c>
      <c r="PG5" s="5"/>
      <c r="PH5" s="5">
        <f t="shared" si="15"/>
        <v>0</v>
      </c>
      <c r="PI5" s="5">
        <f t="shared" si="16"/>
        <v>1844233</v>
      </c>
      <c r="PJ5" s="5">
        <f t="shared" si="17"/>
        <v>113832</v>
      </c>
      <c r="PK5" s="5"/>
      <c r="PL5" s="5">
        <f t="shared" si="19"/>
        <v>329411</v>
      </c>
      <c r="PM5" s="5">
        <f>SUM(KV5,KX5,KZ5,LB5,LD5,LF5,LH5,LJ5,LL5,LN5,LP5,LR5,LT5,LV5,LX5,LZ5,MB5,MD5,MF5,MH5,MJ5,ML5,MN5,MP5,MR5,MT5,MV5,MX5,MZ5,NB5,ND5,NF5,NH5,)</f>
        <v>19492</v>
      </c>
      <c r="PN5" s="5"/>
      <c r="PO5" s="5">
        <v>231075</v>
      </c>
    </row>
    <row r="6" spans="1:434" x14ac:dyDescent="0.25">
      <c r="A6" t="s">
        <v>107</v>
      </c>
      <c r="B6" s="2">
        <v>205</v>
      </c>
      <c r="C6" t="s">
        <v>338</v>
      </c>
      <c r="D6">
        <v>4</v>
      </c>
      <c r="E6">
        <v>601</v>
      </c>
      <c r="F6">
        <v>465</v>
      </c>
      <c r="G6" s="3">
        <v>198942</v>
      </c>
      <c r="H6" s="3">
        <v>0</v>
      </c>
      <c r="P6" s="3">
        <v>30802</v>
      </c>
      <c r="Q6" s="3">
        <v>0</v>
      </c>
      <c r="R6" s="3">
        <v>79025</v>
      </c>
      <c r="S6" s="3">
        <v>0</v>
      </c>
      <c r="T6" s="3">
        <v>120118</v>
      </c>
      <c r="U6" s="3">
        <v>0</v>
      </c>
      <c r="V6" s="3">
        <v>153562</v>
      </c>
      <c r="W6" s="3">
        <v>0</v>
      </c>
      <c r="X6" s="3">
        <v>113832</v>
      </c>
      <c r="Y6" s="3">
        <v>0</v>
      </c>
      <c r="Z6" s="3">
        <v>455330</v>
      </c>
      <c r="AA6" s="3">
        <v>0</v>
      </c>
      <c r="AD6" s="3">
        <v>455330</v>
      </c>
      <c r="AE6" s="3">
        <v>0</v>
      </c>
      <c r="AF6" s="3">
        <v>313331</v>
      </c>
      <c r="AH6" s="3">
        <v>0</v>
      </c>
      <c r="AQ6" s="3">
        <v>113832</v>
      </c>
      <c r="AR6" s="3">
        <v>0</v>
      </c>
      <c r="AU6" s="3">
        <v>227665</v>
      </c>
      <c r="AW6" s="3">
        <v>0</v>
      </c>
      <c r="AZ6" s="3">
        <v>227665</v>
      </c>
      <c r="BA6" s="3">
        <v>0</v>
      </c>
      <c r="BF6" s="3">
        <v>113832</v>
      </c>
      <c r="BG6" s="3">
        <v>0</v>
      </c>
      <c r="BV6" s="3">
        <v>569162</v>
      </c>
      <c r="BW6" s="3">
        <v>0</v>
      </c>
      <c r="BZ6" s="3">
        <v>234999</v>
      </c>
      <c r="CA6" s="3">
        <v>0</v>
      </c>
      <c r="CL6" s="3">
        <v>1479821.85</v>
      </c>
      <c r="CM6" s="3">
        <v>0</v>
      </c>
      <c r="CN6" s="3">
        <v>0</v>
      </c>
      <c r="CR6" s="3">
        <v>113832</v>
      </c>
      <c r="CS6" s="3">
        <v>0</v>
      </c>
      <c r="CV6" s="3">
        <v>44200</v>
      </c>
      <c r="CW6" s="3">
        <v>0</v>
      </c>
      <c r="CX6" s="3">
        <v>34000</v>
      </c>
      <c r="CY6" s="3">
        <v>0</v>
      </c>
      <c r="CZ6" s="3">
        <v>101350</v>
      </c>
      <c r="DA6" s="3">
        <v>0</v>
      </c>
      <c r="EH6" s="3">
        <v>15325</v>
      </c>
      <c r="EI6" s="3">
        <v>0</v>
      </c>
      <c r="EY6" s="3">
        <v>317120</v>
      </c>
      <c r="EZ6" s="3">
        <v>0</v>
      </c>
      <c r="FG6" s="3">
        <v>113832</v>
      </c>
      <c r="FH6" s="3">
        <v>0</v>
      </c>
      <c r="FI6" s="3">
        <v>113832</v>
      </c>
      <c r="FJ6" s="3">
        <v>0</v>
      </c>
      <c r="FK6" s="3">
        <v>92386</v>
      </c>
      <c r="FL6" s="3">
        <v>0</v>
      </c>
      <c r="FM6" s="3">
        <v>53629</v>
      </c>
      <c r="FN6" s="3">
        <v>0</v>
      </c>
      <c r="GC6" s="3">
        <v>0</v>
      </c>
      <c r="GD6" s="3">
        <v>70672</v>
      </c>
      <c r="GF6" s="3">
        <v>227665</v>
      </c>
      <c r="GG6" s="3">
        <v>0</v>
      </c>
      <c r="GH6" s="3">
        <v>227665</v>
      </c>
      <c r="GI6" s="3">
        <v>0</v>
      </c>
      <c r="GJ6" s="3">
        <v>113832</v>
      </c>
      <c r="GK6" s="3">
        <v>0</v>
      </c>
      <c r="GN6" s="3">
        <v>0</v>
      </c>
      <c r="GO6" s="3">
        <v>156666</v>
      </c>
      <c r="GP6" s="3">
        <v>0</v>
      </c>
      <c r="GQ6" s="3">
        <v>455330</v>
      </c>
      <c r="GR6" s="3">
        <v>270029</v>
      </c>
      <c r="GS6" s="3">
        <v>0</v>
      </c>
      <c r="GT6" s="3">
        <v>455330</v>
      </c>
      <c r="GU6" s="3">
        <v>0</v>
      </c>
      <c r="GV6" s="3">
        <v>455330</v>
      </c>
      <c r="GW6" s="3">
        <v>0</v>
      </c>
      <c r="GX6" s="3">
        <v>455330</v>
      </c>
      <c r="GY6" s="3">
        <v>0</v>
      </c>
      <c r="GZ6" s="3">
        <v>455330</v>
      </c>
      <c r="HA6" s="3">
        <v>0</v>
      </c>
      <c r="HV6" s="3">
        <v>113832</v>
      </c>
      <c r="HW6" s="3">
        <v>0</v>
      </c>
      <c r="IP6" s="3">
        <v>64808</v>
      </c>
      <c r="IQ6" s="3">
        <v>0</v>
      </c>
      <c r="KB6" s="3">
        <v>638</v>
      </c>
      <c r="KC6" s="3">
        <v>0</v>
      </c>
      <c r="KH6" s="3">
        <v>113832</v>
      </c>
      <c r="KI6" s="3">
        <v>0</v>
      </c>
      <c r="KU6" s="3">
        <v>69466</v>
      </c>
      <c r="KV6" s="3">
        <v>0</v>
      </c>
      <c r="KW6" s="3">
        <v>13940</v>
      </c>
      <c r="KX6" s="3">
        <v>0</v>
      </c>
      <c r="LC6" s="3">
        <v>11920</v>
      </c>
      <c r="LD6" s="3">
        <v>0</v>
      </c>
      <c r="LI6" s="3">
        <v>40000</v>
      </c>
      <c r="LJ6" s="3">
        <v>14784</v>
      </c>
      <c r="LK6" s="3">
        <v>12620</v>
      </c>
      <c r="LL6" s="3">
        <v>0</v>
      </c>
      <c r="LM6" s="3">
        <v>2741</v>
      </c>
      <c r="LN6" s="3">
        <v>0</v>
      </c>
      <c r="LW6" s="3">
        <v>30907</v>
      </c>
      <c r="LX6" s="3">
        <v>0</v>
      </c>
      <c r="LY6" s="3">
        <v>3000</v>
      </c>
      <c r="LZ6" s="3">
        <v>0</v>
      </c>
      <c r="MA6" s="3">
        <v>12784</v>
      </c>
      <c r="MB6" s="3">
        <v>0</v>
      </c>
      <c r="ME6" s="3">
        <v>10049</v>
      </c>
      <c r="MF6" s="3">
        <v>0</v>
      </c>
      <c r="MI6" s="3">
        <v>15000</v>
      </c>
      <c r="MJ6" s="3">
        <v>0</v>
      </c>
      <c r="MM6" s="3">
        <v>2000</v>
      </c>
      <c r="MN6" s="3">
        <v>0</v>
      </c>
      <c r="NA6" s="3">
        <v>4000</v>
      </c>
      <c r="NB6" s="3">
        <v>0</v>
      </c>
      <c r="OF6" s="3">
        <v>9068802.8499999996</v>
      </c>
      <c r="OG6" s="3">
        <v>697452</v>
      </c>
      <c r="OK6" s="5">
        <f t="shared" si="0"/>
        <v>341497</v>
      </c>
      <c r="OL6" s="5">
        <f t="shared" si="1"/>
        <v>0</v>
      </c>
      <c r="OM6" s="5">
        <f t="shared" si="2"/>
        <v>569162</v>
      </c>
      <c r="ON6" s="5">
        <f t="shared" si="3"/>
        <v>0</v>
      </c>
      <c r="OO6" s="5">
        <f t="shared" si="4"/>
        <v>0</v>
      </c>
      <c r="OP6" s="5">
        <f t="shared" si="5"/>
        <v>0</v>
      </c>
      <c r="OQ6" s="5">
        <f t="shared" si="6"/>
        <v>0</v>
      </c>
      <c r="OR6" s="5">
        <f t="shared" si="7"/>
        <v>0</v>
      </c>
      <c r="OS6" s="5">
        <f t="shared" si="8"/>
        <v>317120</v>
      </c>
      <c r="OT6" s="5"/>
      <c r="OU6" s="5">
        <f t="shared" si="9"/>
        <v>0</v>
      </c>
      <c r="OV6" s="5">
        <f t="shared" si="10"/>
        <v>227664</v>
      </c>
      <c r="OW6" s="5"/>
      <c r="OX6" s="5">
        <f t="shared" si="20"/>
        <v>0</v>
      </c>
      <c r="OY6" s="5">
        <f t="shared" si="11"/>
        <v>0</v>
      </c>
      <c r="OZ6" s="5"/>
      <c r="PA6" s="5">
        <f t="shared" ref="PA6:PA28" si="21">SUM(HY6,IA6,IC6,IE6,IG6,II6,IK6,)</f>
        <v>0</v>
      </c>
      <c r="PB6" s="5">
        <f t="shared" si="12"/>
        <v>146015</v>
      </c>
      <c r="PC6" s="5">
        <f t="shared" si="13"/>
        <v>0</v>
      </c>
      <c r="PD6" s="5">
        <v>244924.09999999998</v>
      </c>
      <c r="PE6" s="4">
        <f t="shared" si="18"/>
        <v>-98909.099999999977</v>
      </c>
      <c r="PF6" s="5">
        <f t="shared" si="14"/>
        <v>682994</v>
      </c>
      <c r="PG6" s="5"/>
      <c r="PH6" s="5">
        <f t="shared" si="15"/>
        <v>0</v>
      </c>
      <c r="PI6" s="5">
        <f t="shared" si="16"/>
        <v>2091349</v>
      </c>
      <c r="PK6" s="5">
        <f>SUM(GQ6,GS6,GU6,GW6,GY6,HA6,HC6,HE6,HG6,HI6,HK6,HM6,HO6,HQ6,HS6,HU6,)</f>
        <v>455330</v>
      </c>
      <c r="PL6" s="5">
        <f t="shared" si="19"/>
        <v>228427</v>
      </c>
      <c r="PM6" s="5">
        <f>SUM(KV6,KX6,KZ6,LB6,LD6,LF6,LH6,LJ6,LL6,LN6,LP6,LR6,LT6,LV6,LX6,LZ6,MB6,MD6,MF6,MH6,MJ6,ML6,MN6,MP6,MR6,MT6,MV6,MX6,MZ6,NB6,ND6,NF6,NH6,)</f>
        <v>14784</v>
      </c>
      <c r="PN6" s="5"/>
      <c r="PO6" s="5">
        <v>195325</v>
      </c>
    </row>
    <row r="7" spans="1:434" x14ac:dyDescent="0.25">
      <c r="A7" t="s">
        <v>111</v>
      </c>
      <c r="B7" s="2">
        <v>206</v>
      </c>
      <c r="C7" t="s">
        <v>338</v>
      </c>
      <c r="D7">
        <v>7</v>
      </c>
      <c r="E7">
        <v>367</v>
      </c>
      <c r="F7">
        <v>288</v>
      </c>
      <c r="G7" s="3">
        <v>198942</v>
      </c>
      <c r="H7" s="3">
        <v>0</v>
      </c>
      <c r="N7" s="3">
        <v>71961</v>
      </c>
      <c r="O7" s="3">
        <v>0</v>
      </c>
      <c r="P7" s="3">
        <v>6422</v>
      </c>
      <c r="Q7" s="3">
        <v>15000</v>
      </c>
      <c r="R7" s="3">
        <v>79025</v>
      </c>
      <c r="S7" s="3">
        <v>0</v>
      </c>
      <c r="T7" s="3">
        <v>60059</v>
      </c>
      <c r="U7" s="3">
        <v>0</v>
      </c>
      <c r="V7" s="3">
        <v>51187</v>
      </c>
      <c r="W7" s="3">
        <v>0</v>
      </c>
      <c r="X7" s="3">
        <v>113832</v>
      </c>
      <c r="Y7" s="3">
        <v>0</v>
      </c>
      <c r="Z7" s="3">
        <v>227665</v>
      </c>
      <c r="AA7" s="3">
        <v>0</v>
      </c>
      <c r="AB7" s="3">
        <v>113832</v>
      </c>
      <c r="AC7" s="3">
        <v>0</v>
      </c>
      <c r="AD7" s="3">
        <v>227665</v>
      </c>
      <c r="AE7" s="3">
        <v>0</v>
      </c>
      <c r="AF7" s="3">
        <v>195832</v>
      </c>
      <c r="AH7" s="3">
        <v>0</v>
      </c>
      <c r="AQ7" s="3">
        <v>113832</v>
      </c>
      <c r="AR7" s="3">
        <v>0</v>
      </c>
      <c r="AU7" s="3">
        <v>227665</v>
      </c>
      <c r="AW7" s="3">
        <v>0</v>
      </c>
      <c r="AZ7" s="3">
        <v>455330</v>
      </c>
      <c r="BA7" s="3">
        <v>0</v>
      </c>
      <c r="BF7" s="3">
        <v>227665</v>
      </c>
      <c r="BG7" s="3">
        <v>0</v>
      </c>
      <c r="BV7" s="3">
        <v>455330</v>
      </c>
      <c r="BW7" s="3">
        <v>0</v>
      </c>
      <c r="BZ7" s="3">
        <v>469997</v>
      </c>
      <c r="CA7" s="3">
        <v>0</v>
      </c>
      <c r="CL7" s="3">
        <v>0</v>
      </c>
      <c r="CN7" s="3">
        <v>7484</v>
      </c>
      <c r="CO7" s="3">
        <v>0</v>
      </c>
      <c r="CV7" s="3">
        <v>23800</v>
      </c>
      <c r="CW7" s="3">
        <v>0</v>
      </c>
      <c r="CX7" s="3">
        <v>34000</v>
      </c>
      <c r="CY7" s="3">
        <v>0</v>
      </c>
      <c r="CZ7" s="3">
        <v>0</v>
      </c>
      <c r="DA7" s="3">
        <v>101351</v>
      </c>
      <c r="EH7" s="3">
        <v>15325</v>
      </c>
      <c r="EI7" s="3">
        <v>0</v>
      </c>
      <c r="EY7" s="3">
        <v>85101</v>
      </c>
      <c r="EZ7" s="3">
        <v>73459</v>
      </c>
      <c r="FG7" s="3">
        <v>113832</v>
      </c>
      <c r="FH7" s="3">
        <v>0</v>
      </c>
      <c r="FI7" s="3">
        <v>113832</v>
      </c>
      <c r="FJ7" s="3">
        <v>0</v>
      </c>
      <c r="FW7" s="3">
        <v>0</v>
      </c>
      <c r="FX7" s="3">
        <v>116262</v>
      </c>
      <c r="GC7" s="3">
        <v>70672</v>
      </c>
      <c r="GD7" s="3">
        <v>0</v>
      </c>
      <c r="GF7" s="3">
        <v>113832</v>
      </c>
      <c r="GG7" s="3">
        <v>0</v>
      </c>
      <c r="GH7" s="3">
        <v>113832</v>
      </c>
      <c r="GI7" s="3">
        <v>0</v>
      </c>
      <c r="GJ7" s="3">
        <v>0</v>
      </c>
      <c r="GK7" s="3">
        <v>113832</v>
      </c>
      <c r="GN7" s="3">
        <v>117499</v>
      </c>
      <c r="GO7" s="3">
        <v>0</v>
      </c>
      <c r="GP7" s="3">
        <v>341497</v>
      </c>
      <c r="GQ7" s="3">
        <v>0</v>
      </c>
      <c r="GR7" s="3">
        <v>161392</v>
      </c>
      <c r="GS7" s="3">
        <v>0</v>
      </c>
      <c r="GT7" s="3">
        <v>341497</v>
      </c>
      <c r="GU7" s="3">
        <v>0</v>
      </c>
      <c r="GV7" s="3">
        <v>227665</v>
      </c>
      <c r="GW7" s="3">
        <v>0</v>
      </c>
      <c r="GX7" s="3">
        <v>341497</v>
      </c>
      <c r="GY7" s="3">
        <v>0</v>
      </c>
      <c r="GZ7" s="3">
        <v>341497</v>
      </c>
      <c r="HA7" s="3">
        <v>0</v>
      </c>
      <c r="IR7" s="3">
        <v>78333</v>
      </c>
      <c r="IS7" s="3">
        <v>0</v>
      </c>
      <c r="JR7" s="3">
        <v>147879</v>
      </c>
      <c r="JS7" s="3">
        <v>0</v>
      </c>
      <c r="JT7" s="3">
        <v>113832</v>
      </c>
      <c r="JU7" s="3">
        <v>0</v>
      </c>
      <c r="JZ7" s="3">
        <v>0</v>
      </c>
      <c r="KA7" s="3">
        <v>105009</v>
      </c>
      <c r="KD7" s="3">
        <v>113832</v>
      </c>
      <c r="KE7" s="3">
        <v>0</v>
      </c>
      <c r="KU7" s="3">
        <v>83141</v>
      </c>
      <c r="KV7" s="3">
        <v>10000</v>
      </c>
      <c r="KW7" s="3">
        <v>13794</v>
      </c>
      <c r="KX7" s="3">
        <v>0</v>
      </c>
      <c r="LI7" s="3">
        <v>0</v>
      </c>
      <c r="LJ7" s="3">
        <v>10000</v>
      </c>
      <c r="LM7" s="3">
        <v>1674</v>
      </c>
      <c r="LN7" s="3">
        <v>0</v>
      </c>
      <c r="LW7" s="3">
        <v>0</v>
      </c>
      <c r="LX7" s="3">
        <v>5000</v>
      </c>
      <c r="ME7" s="3">
        <v>6136</v>
      </c>
      <c r="MF7" s="3">
        <v>0</v>
      </c>
      <c r="MM7" s="3">
        <v>3000</v>
      </c>
      <c r="MN7" s="3">
        <v>0</v>
      </c>
      <c r="MW7" s="3">
        <v>5397</v>
      </c>
      <c r="MX7" s="3">
        <v>0</v>
      </c>
      <c r="OF7" s="3">
        <v>6427513</v>
      </c>
      <c r="OG7" s="3">
        <v>549913</v>
      </c>
      <c r="OK7" s="5">
        <f t="shared" si="0"/>
        <v>682995</v>
      </c>
      <c r="OL7" s="5">
        <f t="shared" si="1"/>
        <v>0</v>
      </c>
      <c r="OM7" s="5">
        <f t="shared" si="2"/>
        <v>455330</v>
      </c>
      <c r="ON7" s="5">
        <f t="shared" si="3"/>
        <v>0</v>
      </c>
      <c r="OO7" s="5">
        <f t="shared" si="4"/>
        <v>0</v>
      </c>
      <c r="OP7" s="5">
        <f t="shared" si="5"/>
        <v>0</v>
      </c>
      <c r="OQ7" s="5">
        <f t="shared" si="6"/>
        <v>0</v>
      </c>
      <c r="OR7" s="5">
        <f t="shared" si="7"/>
        <v>0</v>
      </c>
      <c r="OS7" s="5">
        <f t="shared" si="8"/>
        <v>85101</v>
      </c>
      <c r="OT7" s="5"/>
      <c r="OU7" s="5">
        <f t="shared" si="9"/>
        <v>73459</v>
      </c>
      <c r="OV7" s="5">
        <f t="shared" si="10"/>
        <v>227664</v>
      </c>
      <c r="OW7" s="5"/>
      <c r="OX7" s="5">
        <f t="shared" si="20"/>
        <v>0</v>
      </c>
      <c r="OY7" s="5">
        <f t="shared" si="11"/>
        <v>0</v>
      </c>
      <c r="OZ7" s="5"/>
      <c r="PA7" s="5">
        <f t="shared" si="21"/>
        <v>0</v>
      </c>
      <c r="PB7" s="5">
        <f t="shared" si="12"/>
        <v>71961</v>
      </c>
      <c r="PC7" s="5">
        <f t="shared" si="13"/>
        <v>116262</v>
      </c>
      <c r="PD7" s="5">
        <v>164348.03</v>
      </c>
      <c r="PE7" s="4">
        <f t="shared" si="18"/>
        <v>-92387.03</v>
      </c>
      <c r="PF7" s="5">
        <f t="shared" si="14"/>
        <v>227664</v>
      </c>
      <c r="PG7" s="5"/>
      <c r="PH7" s="5">
        <f t="shared" si="15"/>
        <v>113832</v>
      </c>
      <c r="PI7" s="5">
        <f t="shared" si="16"/>
        <v>1755045</v>
      </c>
      <c r="PJ7" s="5">
        <f t="shared" ref="PJ7:PJ11" si="22">SUM(GQ7,GS7,GU7,GW7,GY7,HA7,HC7,HE7,HG7,HI7,HK7,HM7,HO7,HQ7,HS7,HU7,)</f>
        <v>0</v>
      </c>
      <c r="PK7" s="5"/>
      <c r="PL7" s="5">
        <f t="shared" si="19"/>
        <v>113142</v>
      </c>
      <c r="PM7" s="5">
        <f>SUM(KV7,KX7,KZ7,LB7,LD7,LF7,LH7,LJ7,LL7,LN7,LP7,LR7,LT7,LV7,LX7,LZ7,MB7,MD7,MF7,MH7,MJ7,ML7,MN7,MP7,MR7,MT7,MV7,MX7,MZ7,NB7,ND7,NF7,NH7,)-PN7</f>
        <v>18867</v>
      </c>
      <c r="PN7" s="5">
        <f>PO7-PL7</f>
        <v>6133</v>
      </c>
      <c r="PO7" s="5">
        <v>119275</v>
      </c>
    </row>
    <row r="8" spans="1:434" x14ac:dyDescent="0.25">
      <c r="A8" t="s">
        <v>119</v>
      </c>
      <c r="B8" s="2">
        <v>291</v>
      </c>
      <c r="C8" t="s">
        <v>338</v>
      </c>
      <c r="D8">
        <v>8</v>
      </c>
      <c r="E8">
        <v>437</v>
      </c>
      <c r="F8">
        <v>337</v>
      </c>
      <c r="G8" s="3">
        <v>198942</v>
      </c>
      <c r="H8" s="3">
        <v>0</v>
      </c>
      <c r="P8" s="3">
        <v>11000</v>
      </c>
      <c r="Q8" s="3">
        <v>0</v>
      </c>
      <c r="R8" s="3">
        <v>79025</v>
      </c>
      <c r="S8" s="3">
        <v>0</v>
      </c>
      <c r="T8" s="3">
        <v>180176</v>
      </c>
      <c r="U8" s="3">
        <v>0</v>
      </c>
      <c r="X8" s="3">
        <v>113832</v>
      </c>
      <c r="Y8" s="3">
        <v>0</v>
      </c>
      <c r="Z8" s="3">
        <v>341497</v>
      </c>
      <c r="AA8" s="3">
        <v>0</v>
      </c>
      <c r="AD8" s="3">
        <v>341497</v>
      </c>
      <c r="AE8" s="3">
        <v>0</v>
      </c>
      <c r="AF8" s="3">
        <v>234999</v>
      </c>
      <c r="AH8" s="3">
        <v>0</v>
      </c>
      <c r="AQ8" s="3">
        <v>113832</v>
      </c>
      <c r="AR8" s="3">
        <v>0</v>
      </c>
      <c r="AU8" s="3">
        <v>227665</v>
      </c>
      <c r="AW8" s="3">
        <v>0</v>
      </c>
      <c r="AZ8" s="3">
        <v>227665</v>
      </c>
      <c r="BA8" s="3">
        <v>0</v>
      </c>
      <c r="BF8" s="3">
        <v>113832</v>
      </c>
      <c r="BG8" s="3">
        <v>0</v>
      </c>
      <c r="BV8" s="3">
        <v>341497</v>
      </c>
      <c r="BW8" s="3">
        <v>0</v>
      </c>
      <c r="BZ8" s="3">
        <v>234999</v>
      </c>
      <c r="CA8" s="3">
        <v>0</v>
      </c>
      <c r="CD8" s="3">
        <v>8796</v>
      </c>
      <c r="CE8" s="3">
        <v>48762</v>
      </c>
      <c r="CL8" s="3">
        <v>0</v>
      </c>
      <c r="CN8" s="3">
        <v>21312</v>
      </c>
      <c r="CO8" s="3">
        <v>0</v>
      </c>
      <c r="CV8" s="3">
        <v>20400</v>
      </c>
      <c r="CW8" s="3">
        <v>0</v>
      </c>
      <c r="CX8" s="3">
        <v>30600</v>
      </c>
      <c r="CY8" s="3">
        <v>0</v>
      </c>
      <c r="EW8" s="3">
        <v>0</v>
      </c>
      <c r="EX8" s="3">
        <v>158560</v>
      </c>
      <c r="FG8" s="3">
        <v>113832</v>
      </c>
      <c r="FH8" s="3">
        <v>0</v>
      </c>
      <c r="FK8" s="3">
        <v>0</v>
      </c>
      <c r="FL8" s="3">
        <v>92386</v>
      </c>
      <c r="FM8" s="3">
        <v>20942</v>
      </c>
      <c r="FN8" s="3">
        <v>32687</v>
      </c>
      <c r="GC8" s="3">
        <v>70672</v>
      </c>
      <c r="GD8" s="3">
        <v>0</v>
      </c>
      <c r="GF8" s="3">
        <v>113832</v>
      </c>
      <c r="GG8" s="3">
        <v>0</v>
      </c>
      <c r="GH8" s="3">
        <v>227665</v>
      </c>
      <c r="GI8" s="3">
        <v>0</v>
      </c>
      <c r="GJ8" s="3">
        <v>113832</v>
      </c>
      <c r="GK8" s="3">
        <v>0</v>
      </c>
      <c r="GN8" s="3">
        <v>117499</v>
      </c>
      <c r="GO8" s="3">
        <v>0</v>
      </c>
      <c r="GP8" s="3">
        <v>341497</v>
      </c>
      <c r="GQ8" s="3">
        <v>0</v>
      </c>
      <c r="GR8" s="3">
        <v>105001</v>
      </c>
      <c r="GS8" s="3">
        <v>0</v>
      </c>
      <c r="GT8" s="3">
        <v>341497</v>
      </c>
      <c r="GU8" s="3">
        <v>0</v>
      </c>
      <c r="GV8" s="3">
        <v>341497</v>
      </c>
      <c r="GW8" s="3">
        <v>0</v>
      </c>
      <c r="GX8" s="3">
        <v>341497</v>
      </c>
      <c r="GY8" s="3">
        <v>0</v>
      </c>
      <c r="GZ8" s="3">
        <v>227665</v>
      </c>
      <c r="HA8" s="3">
        <v>0</v>
      </c>
      <c r="IR8" s="3">
        <v>0</v>
      </c>
      <c r="IS8" s="3">
        <v>156666</v>
      </c>
      <c r="IV8" s="3">
        <v>4470</v>
      </c>
      <c r="IW8" s="3">
        <v>47984</v>
      </c>
      <c r="JF8" s="3">
        <v>67588</v>
      </c>
      <c r="JG8" s="3">
        <v>4002</v>
      </c>
      <c r="JT8" s="3">
        <v>0</v>
      </c>
      <c r="JU8" s="3">
        <v>113832</v>
      </c>
      <c r="JV8" s="3">
        <v>116262</v>
      </c>
      <c r="JW8" s="3">
        <v>0</v>
      </c>
      <c r="KD8" s="3">
        <v>0</v>
      </c>
      <c r="KE8" s="3">
        <v>113832</v>
      </c>
      <c r="KH8" s="3">
        <v>0</v>
      </c>
      <c r="KI8" s="3">
        <v>113832</v>
      </c>
      <c r="KU8" s="3">
        <v>9000</v>
      </c>
      <c r="KV8" s="3">
        <v>0</v>
      </c>
      <c r="KW8" s="3">
        <v>5525</v>
      </c>
      <c r="KX8" s="3">
        <v>0</v>
      </c>
      <c r="LI8" s="3">
        <v>11001</v>
      </c>
      <c r="LJ8" s="3">
        <v>0</v>
      </c>
      <c r="LM8" s="3">
        <v>1993</v>
      </c>
      <c r="LN8" s="3">
        <v>0</v>
      </c>
      <c r="LW8" s="3">
        <v>5000</v>
      </c>
      <c r="LX8" s="3">
        <v>0</v>
      </c>
      <c r="ME8" s="3">
        <v>7307</v>
      </c>
      <c r="MF8" s="3">
        <v>0</v>
      </c>
      <c r="MI8" s="3">
        <v>7000</v>
      </c>
      <c r="MJ8" s="3">
        <v>0</v>
      </c>
      <c r="MM8" s="3">
        <v>5000</v>
      </c>
      <c r="MN8" s="3">
        <v>0</v>
      </c>
      <c r="MY8" s="3">
        <v>6000</v>
      </c>
      <c r="MZ8" s="3">
        <v>0</v>
      </c>
      <c r="OF8" s="3">
        <v>5564640</v>
      </c>
      <c r="OG8" s="3">
        <v>882543</v>
      </c>
      <c r="OK8" s="5">
        <f t="shared" si="0"/>
        <v>341497</v>
      </c>
      <c r="OL8" s="5">
        <f t="shared" si="1"/>
        <v>0</v>
      </c>
      <c r="OM8" s="5">
        <f t="shared" si="2"/>
        <v>341497</v>
      </c>
      <c r="ON8" s="5">
        <f t="shared" si="3"/>
        <v>0</v>
      </c>
      <c r="OO8" s="5">
        <f t="shared" si="4"/>
        <v>8796</v>
      </c>
      <c r="OP8" s="5">
        <f t="shared" si="5"/>
        <v>48762</v>
      </c>
      <c r="OQ8" s="5">
        <f t="shared" si="6"/>
        <v>0</v>
      </c>
      <c r="OR8" s="5">
        <f t="shared" si="7"/>
        <v>0</v>
      </c>
      <c r="OS8" s="5">
        <f t="shared" si="8"/>
        <v>0</v>
      </c>
      <c r="OT8" s="5"/>
      <c r="OU8" s="5">
        <f t="shared" si="9"/>
        <v>158560</v>
      </c>
      <c r="OV8" s="5">
        <f t="shared" si="10"/>
        <v>113832</v>
      </c>
      <c r="OW8" s="5"/>
      <c r="OX8" s="5">
        <f t="shared" si="20"/>
        <v>0</v>
      </c>
      <c r="OY8" s="5">
        <f t="shared" si="11"/>
        <v>0</v>
      </c>
      <c r="OZ8" s="5"/>
      <c r="PA8" s="5">
        <f t="shared" si="21"/>
        <v>0</v>
      </c>
      <c r="PB8" s="5">
        <f t="shared" si="12"/>
        <v>20942</v>
      </c>
      <c r="PC8" s="5">
        <f t="shared" si="13"/>
        <v>125073</v>
      </c>
      <c r="PD8" s="5">
        <v>222936.62</v>
      </c>
      <c r="PE8" s="4">
        <f t="shared" si="18"/>
        <v>-201994.62</v>
      </c>
      <c r="PF8" s="5">
        <f t="shared" si="14"/>
        <v>455329</v>
      </c>
      <c r="PG8" s="5"/>
      <c r="PH8" s="5">
        <f t="shared" si="15"/>
        <v>0</v>
      </c>
      <c r="PI8" s="5">
        <f t="shared" si="16"/>
        <v>1698654</v>
      </c>
      <c r="PJ8" s="5">
        <f t="shared" si="22"/>
        <v>0</v>
      </c>
      <c r="PK8" s="5"/>
      <c r="PL8" s="5">
        <f t="shared" si="19"/>
        <v>57826</v>
      </c>
      <c r="PM8" s="5">
        <f>SUM(KV8,KX8,KZ8,LB8,LD8,LF8,LH8,LJ8,LL8,LN8,LP8,LR8,LT8,LV8,LX8,LZ8,MB8,MD8,MF8,MH8,MJ8,ML8,MN8,MP8,MR8,MT8,MV8,MX8,MZ8,NB8,ND8,NF8,NH8,)</f>
        <v>0</v>
      </c>
      <c r="PN8" s="5"/>
      <c r="PO8" s="5">
        <v>142025</v>
      </c>
    </row>
    <row r="9" spans="1:434" x14ac:dyDescent="0.25">
      <c r="A9" t="s">
        <v>120</v>
      </c>
      <c r="B9" s="2">
        <v>212</v>
      </c>
      <c r="C9" t="s">
        <v>338</v>
      </c>
      <c r="D9">
        <v>6</v>
      </c>
      <c r="E9">
        <v>428</v>
      </c>
      <c r="F9">
        <v>364</v>
      </c>
      <c r="G9" s="3">
        <v>198942</v>
      </c>
      <c r="H9" s="3">
        <v>0</v>
      </c>
      <c r="R9" s="3">
        <v>79025</v>
      </c>
      <c r="S9" s="3">
        <v>0</v>
      </c>
      <c r="T9" s="3">
        <v>120118</v>
      </c>
      <c r="U9" s="3">
        <v>0</v>
      </c>
      <c r="X9" s="3">
        <v>113832</v>
      </c>
      <c r="Y9" s="3">
        <v>0</v>
      </c>
      <c r="AB9" s="3">
        <v>455330</v>
      </c>
      <c r="AC9" s="3">
        <v>0</v>
      </c>
      <c r="AF9" s="3">
        <v>156666</v>
      </c>
      <c r="AH9" s="3">
        <v>0</v>
      </c>
      <c r="AQ9" s="3">
        <v>113832</v>
      </c>
      <c r="AR9" s="3">
        <v>0</v>
      </c>
      <c r="AU9" s="3">
        <v>227665</v>
      </c>
      <c r="AW9" s="3">
        <v>0</v>
      </c>
      <c r="BV9" s="3">
        <v>578445</v>
      </c>
      <c r="BW9" s="3">
        <v>59015</v>
      </c>
      <c r="CL9" s="3">
        <v>113832</v>
      </c>
      <c r="CM9" s="3">
        <v>0</v>
      </c>
      <c r="CN9" s="3">
        <v>0</v>
      </c>
      <c r="EY9" s="3">
        <v>158560</v>
      </c>
      <c r="EZ9" s="3">
        <v>0</v>
      </c>
      <c r="FG9" s="3">
        <v>113832</v>
      </c>
      <c r="FH9" s="3">
        <v>0</v>
      </c>
      <c r="FQ9" s="3">
        <v>142889</v>
      </c>
      <c r="FR9" s="3">
        <v>0</v>
      </c>
      <c r="FW9" s="3">
        <v>116262</v>
      </c>
      <c r="FX9" s="3">
        <v>0</v>
      </c>
      <c r="GF9" s="3">
        <v>113832</v>
      </c>
      <c r="GG9" s="3">
        <v>0</v>
      </c>
      <c r="GH9" s="3">
        <v>113832</v>
      </c>
      <c r="GI9" s="3">
        <v>0</v>
      </c>
      <c r="GJ9" s="3">
        <v>113832</v>
      </c>
      <c r="GK9" s="3">
        <v>0</v>
      </c>
      <c r="GN9" s="3">
        <v>117499</v>
      </c>
      <c r="GO9" s="3">
        <v>0</v>
      </c>
      <c r="GP9" s="3">
        <v>341497</v>
      </c>
      <c r="GQ9" s="3">
        <v>0</v>
      </c>
      <c r="GR9" s="3">
        <v>227665</v>
      </c>
      <c r="GS9" s="3">
        <v>0</v>
      </c>
      <c r="GT9" s="3">
        <v>341497</v>
      </c>
      <c r="GU9" s="3">
        <v>0</v>
      </c>
      <c r="GV9" s="3">
        <v>341497</v>
      </c>
      <c r="GW9" s="3">
        <v>0</v>
      </c>
      <c r="GX9" s="3">
        <v>341497</v>
      </c>
      <c r="GY9" s="3">
        <v>0</v>
      </c>
      <c r="GZ9" s="3">
        <v>227665</v>
      </c>
      <c r="HA9" s="3">
        <v>0</v>
      </c>
      <c r="HN9" s="3">
        <v>113832</v>
      </c>
      <c r="HO9" s="3">
        <v>0</v>
      </c>
      <c r="HZ9" s="3">
        <v>113832</v>
      </c>
      <c r="IA9" s="3">
        <v>0</v>
      </c>
      <c r="IB9" s="3">
        <v>113832</v>
      </c>
      <c r="IC9" s="3">
        <v>0</v>
      </c>
      <c r="IJ9" s="3">
        <v>113832</v>
      </c>
      <c r="IK9" s="3">
        <v>0</v>
      </c>
      <c r="KU9" s="3">
        <v>4085</v>
      </c>
      <c r="KV9" s="3">
        <v>0</v>
      </c>
      <c r="KW9" s="3">
        <v>8217</v>
      </c>
      <c r="KX9" s="3">
        <v>0</v>
      </c>
      <c r="LM9" s="3">
        <v>1952</v>
      </c>
      <c r="LN9" s="3">
        <v>0</v>
      </c>
      <c r="ME9" s="3">
        <v>7156</v>
      </c>
      <c r="MF9" s="3">
        <v>0</v>
      </c>
      <c r="OF9" s="3">
        <v>5446281</v>
      </c>
      <c r="OG9" s="3">
        <v>59015</v>
      </c>
      <c r="OK9" s="5">
        <f t="shared" si="0"/>
        <v>0</v>
      </c>
      <c r="OL9" s="5">
        <f t="shared" si="1"/>
        <v>0</v>
      </c>
      <c r="OM9" s="5">
        <f t="shared" si="2"/>
        <v>578445</v>
      </c>
      <c r="ON9" s="5">
        <f t="shared" si="3"/>
        <v>59015</v>
      </c>
      <c r="OO9" s="5">
        <f t="shared" si="4"/>
        <v>0</v>
      </c>
      <c r="OP9" s="5">
        <f t="shared" si="5"/>
        <v>0</v>
      </c>
      <c r="OQ9" s="5">
        <f t="shared" si="6"/>
        <v>0</v>
      </c>
      <c r="OR9" s="5">
        <f t="shared" si="7"/>
        <v>0</v>
      </c>
      <c r="OS9" s="5">
        <f t="shared" si="8"/>
        <v>158560</v>
      </c>
      <c r="OT9" s="5"/>
      <c r="OU9" s="5">
        <f t="shared" si="9"/>
        <v>0</v>
      </c>
      <c r="OV9" s="5">
        <f t="shared" si="10"/>
        <v>113832</v>
      </c>
      <c r="OW9" s="5"/>
      <c r="OX9" s="5">
        <f t="shared" si="20"/>
        <v>0</v>
      </c>
      <c r="OY9" s="5">
        <f t="shared" si="11"/>
        <v>341496</v>
      </c>
      <c r="OZ9" s="5"/>
      <c r="PA9" s="5">
        <f t="shared" si="21"/>
        <v>0</v>
      </c>
      <c r="PB9" s="5">
        <f t="shared" si="12"/>
        <v>259151</v>
      </c>
      <c r="PC9" s="5">
        <f t="shared" si="13"/>
        <v>0</v>
      </c>
      <c r="PD9" s="5">
        <v>221729.99</v>
      </c>
      <c r="PE9" s="4">
        <f t="shared" si="18"/>
        <v>37421.010000000009</v>
      </c>
      <c r="PF9" s="5">
        <f t="shared" si="14"/>
        <v>341496</v>
      </c>
      <c r="PG9" s="5"/>
      <c r="PH9" s="5">
        <f t="shared" si="15"/>
        <v>0</v>
      </c>
      <c r="PI9" s="5">
        <f t="shared" si="16"/>
        <v>1935150</v>
      </c>
      <c r="PJ9" s="5">
        <f t="shared" si="22"/>
        <v>0</v>
      </c>
      <c r="PK9" s="5"/>
      <c r="PL9" s="5">
        <f t="shared" si="19"/>
        <v>21410</v>
      </c>
      <c r="PM9" s="5">
        <f>SUM(KV9,KX9,KZ9,LB9,LD9,LF9,LH9,LJ9,LL9,LN9,LP9,LR9,LT9,LV9,LX9,LZ9,MB9,MD9,MF9,MH9,MJ9,ML9,MN9,MP9,MR9,MT9,MV9,MX9,MZ9,NB9,ND9,NF9,NH9,)</f>
        <v>0</v>
      </c>
      <c r="PN9" s="5"/>
      <c r="PO9" s="5">
        <v>139100</v>
      </c>
    </row>
    <row r="10" spans="1:434" x14ac:dyDescent="0.25">
      <c r="A10" t="s">
        <v>316</v>
      </c>
      <c r="B10" s="2">
        <v>213</v>
      </c>
      <c r="C10" t="s">
        <v>338</v>
      </c>
      <c r="D10">
        <v>4</v>
      </c>
      <c r="E10">
        <v>596</v>
      </c>
      <c r="F10">
        <v>495</v>
      </c>
      <c r="G10" s="3">
        <v>198942</v>
      </c>
      <c r="H10" s="3">
        <v>0</v>
      </c>
      <c r="P10" s="3">
        <v>18878</v>
      </c>
      <c r="Q10" s="3">
        <v>0</v>
      </c>
      <c r="R10" s="3">
        <v>79025</v>
      </c>
      <c r="S10" s="3">
        <v>0</v>
      </c>
      <c r="T10" s="3">
        <v>120118</v>
      </c>
      <c r="U10" s="3">
        <v>0</v>
      </c>
      <c r="V10" s="3">
        <v>102375</v>
      </c>
      <c r="W10" s="3">
        <v>0</v>
      </c>
      <c r="X10" s="3">
        <v>113832</v>
      </c>
      <c r="Y10" s="3">
        <v>0</v>
      </c>
      <c r="Z10" s="3">
        <v>341497</v>
      </c>
      <c r="AA10" s="3">
        <v>0</v>
      </c>
      <c r="AD10" s="3">
        <v>341497</v>
      </c>
      <c r="AE10" s="3">
        <v>0</v>
      </c>
      <c r="AF10" s="3">
        <v>234999</v>
      </c>
      <c r="AH10" s="3">
        <v>0</v>
      </c>
      <c r="AQ10" s="3">
        <v>113832</v>
      </c>
      <c r="AR10" s="3">
        <v>0</v>
      </c>
      <c r="AU10" s="3">
        <v>341497</v>
      </c>
      <c r="AW10" s="3">
        <v>0</v>
      </c>
      <c r="AZ10" s="3">
        <v>227665</v>
      </c>
      <c r="BA10" s="3">
        <v>0</v>
      </c>
      <c r="BF10" s="3">
        <v>113832</v>
      </c>
      <c r="BG10" s="3">
        <v>0</v>
      </c>
      <c r="BV10" s="3">
        <v>910660</v>
      </c>
      <c r="BW10" s="3">
        <v>0</v>
      </c>
      <c r="BZ10" s="3">
        <v>234999</v>
      </c>
      <c r="CA10" s="3">
        <v>0</v>
      </c>
      <c r="CL10" s="3">
        <v>2731978.8000000003</v>
      </c>
      <c r="CM10" s="3">
        <v>0</v>
      </c>
      <c r="CN10" s="3">
        <v>0</v>
      </c>
      <c r="CP10" s="3">
        <v>429462</v>
      </c>
      <c r="CQ10" s="3">
        <v>1369</v>
      </c>
      <c r="CR10" s="3">
        <v>341497</v>
      </c>
      <c r="CS10" s="3">
        <v>0</v>
      </c>
      <c r="CV10" s="3">
        <v>27200</v>
      </c>
      <c r="CW10" s="3">
        <v>0</v>
      </c>
      <c r="CX10" s="3">
        <v>27200</v>
      </c>
      <c r="CY10" s="3">
        <v>0</v>
      </c>
      <c r="CZ10" s="3">
        <v>23800</v>
      </c>
      <c r="DA10" s="3">
        <v>26875</v>
      </c>
      <c r="EH10" s="3">
        <v>15325</v>
      </c>
      <c r="EI10" s="3">
        <v>0</v>
      </c>
      <c r="EY10" s="3">
        <v>0</v>
      </c>
      <c r="EZ10" s="3">
        <v>158560</v>
      </c>
      <c r="FG10" s="3">
        <v>227665</v>
      </c>
      <c r="FH10" s="3">
        <v>0</v>
      </c>
      <c r="FI10" s="3">
        <v>113832</v>
      </c>
      <c r="FJ10" s="3">
        <v>0</v>
      </c>
      <c r="FQ10" s="3">
        <v>0</v>
      </c>
      <c r="FR10" s="3">
        <v>214333</v>
      </c>
      <c r="FS10" s="3">
        <v>101180</v>
      </c>
      <c r="FT10" s="3">
        <v>0</v>
      </c>
      <c r="FY10" s="3">
        <v>0</v>
      </c>
      <c r="FZ10" s="3">
        <v>147879</v>
      </c>
      <c r="GF10" s="3">
        <v>113832</v>
      </c>
      <c r="GG10" s="3">
        <v>0</v>
      </c>
      <c r="GH10" s="3">
        <v>227665</v>
      </c>
      <c r="GI10" s="3">
        <v>0</v>
      </c>
      <c r="GJ10" s="3">
        <v>227665</v>
      </c>
      <c r="GK10" s="3">
        <v>0</v>
      </c>
      <c r="GP10" s="3">
        <v>455330</v>
      </c>
      <c r="GQ10" s="3">
        <v>0</v>
      </c>
      <c r="GR10" s="3">
        <v>289079</v>
      </c>
      <c r="GS10" s="3">
        <v>0</v>
      </c>
      <c r="GT10" s="3">
        <v>455330</v>
      </c>
      <c r="GU10" s="3">
        <v>0</v>
      </c>
      <c r="GV10" s="3">
        <v>455330</v>
      </c>
      <c r="GW10" s="3">
        <v>0</v>
      </c>
      <c r="GX10" s="3">
        <v>455330</v>
      </c>
      <c r="GY10" s="3">
        <v>0</v>
      </c>
      <c r="GZ10" s="3">
        <v>455330</v>
      </c>
      <c r="HA10" s="3">
        <v>0</v>
      </c>
      <c r="HV10" s="3">
        <v>113832</v>
      </c>
      <c r="HW10" s="3">
        <v>0</v>
      </c>
      <c r="JT10" s="3">
        <v>113832</v>
      </c>
      <c r="JU10" s="3">
        <v>0</v>
      </c>
      <c r="KU10" s="3">
        <v>32329</v>
      </c>
      <c r="KV10" s="3">
        <v>0</v>
      </c>
      <c r="KW10" s="3">
        <v>10724</v>
      </c>
      <c r="KX10" s="3">
        <v>0</v>
      </c>
      <c r="LC10" s="3">
        <v>0</v>
      </c>
      <c r="LD10" s="3">
        <v>20000</v>
      </c>
      <c r="LI10" s="3">
        <v>0</v>
      </c>
      <c r="LJ10" s="3">
        <v>51301</v>
      </c>
      <c r="LM10" s="3">
        <v>2718</v>
      </c>
      <c r="LN10" s="3">
        <v>0</v>
      </c>
      <c r="LO10" s="3">
        <v>0</v>
      </c>
      <c r="LP10" s="3">
        <v>19325</v>
      </c>
      <c r="ME10" s="3">
        <v>9965</v>
      </c>
      <c r="MF10" s="3">
        <v>0</v>
      </c>
      <c r="MI10" s="3">
        <v>0</v>
      </c>
      <c r="MJ10" s="3">
        <v>9525</v>
      </c>
      <c r="MM10" s="3">
        <v>15510</v>
      </c>
      <c r="MN10" s="3">
        <v>0</v>
      </c>
      <c r="OF10" s="3">
        <v>10966588.800000001</v>
      </c>
      <c r="OG10" s="3">
        <v>649167</v>
      </c>
      <c r="OK10" s="5">
        <f t="shared" si="0"/>
        <v>341497</v>
      </c>
      <c r="OL10" s="5">
        <f t="shared" si="1"/>
        <v>0</v>
      </c>
      <c r="OM10" s="5">
        <f t="shared" si="2"/>
        <v>910660</v>
      </c>
      <c r="ON10" s="5">
        <f t="shared" si="3"/>
        <v>0</v>
      </c>
      <c r="OO10" s="5">
        <f t="shared" si="4"/>
        <v>0</v>
      </c>
      <c r="OP10" s="5">
        <f t="shared" si="5"/>
        <v>0</v>
      </c>
      <c r="OQ10" s="5">
        <f t="shared" si="6"/>
        <v>0</v>
      </c>
      <c r="OR10" s="5">
        <f t="shared" si="7"/>
        <v>0</v>
      </c>
      <c r="OS10" s="5">
        <f t="shared" si="8"/>
        <v>0</v>
      </c>
      <c r="OT10" s="5"/>
      <c r="OU10" s="5">
        <f t="shared" si="9"/>
        <v>158560</v>
      </c>
      <c r="OV10" s="5">
        <f t="shared" si="10"/>
        <v>341497</v>
      </c>
      <c r="OW10" s="5"/>
      <c r="OX10" s="5">
        <f t="shared" si="20"/>
        <v>0</v>
      </c>
      <c r="OY10" s="5">
        <f t="shared" si="11"/>
        <v>0</v>
      </c>
      <c r="OZ10" s="5"/>
      <c r="PA10" s="5">
        <f t="shared" si="21"/>
        <v>0</v>
      </c>
      <c r="PB10" s="5">
        <f t="shared" si="12"/>
        <v>101180</v>
      </c>
      <c r="PC10" s="5">
        <f t="shared" si="13"/>
        <v>362212</v>
      </c>
      <c r="PD10" s="5">
        <v>244253.75</v>
      </c>
      <c r="PE10" s="4">
        <f t="shared" si="18"/>
        <v>-143073.75</v>
      </c>
      <c r="PF10" s="5">
        <f t="shared" si="14"/>
        <v>682994</v>
      </c>
      <c r="PG10" s="5"/>
      <c r="PH10" s="5">
        <f t="shared" si="15"/>
        <v>0</v>
      </c>
      <c r="PI10" s="5">
        <f t="shared" si="16"/>
        <v>2565729</v>
      </c>
      <c r="PJ10" s="5">
        <f t="shared" si="22"/>
        <v>0</v>
      </c>
      <c r="PK10" s="5"/>
      <c r="PL10" s="5">
        <f t="shared" si="19"/>
        <v>71246</v>
      </c>
      <c r="PN10" s="5">
        <f>SUM(KV10,KX10,KZ10,LB10,LD10,LF10,LH10,LJ10,LL10,LN10,LP10,LR10,LT10,LV10,LX10,LZ10,MB10,MD10,MF10,MH10,MJ10,ML10,MN10,MP10,MR10,MT10,MV10,MX10,MZ10,NB10,ND10,NF10,NH10,)</f>
        <v>100151</v>
      </c>
      <c r="PO10" s="5">
        <v>193700</v>
      </c>
    </row>
    <row r="11" spans="1:434" x14ac:dyDescent="0.25">
      <c r="A11" t="s">
        <v>125</v>
      </c>
      <c r="B11" s="2">
        <v>296</v>
      </c>
      <c r="C11" t="s">
        <v>338</v>
      </c>
      <c r="D11">
        <v>1</v>
      </c>
      <c r="E11">
        <v>421</v>
      </c>
      <c r="F11">
        <v>328</v>
      </c>
      <c r="G11" s="3">
        <v>198942</v>
      </c>
      <c r="H11" s="3">
        <v>0</v>
      </c>
      <c r="P11" s="3">
        <v>12000</v>
      </c>
      <c r="Q11" s="3">
        <v>0</v>
      </c>
      <c r="R11" s="3">
        <v>79025</v>
      </c>
      <c r="S11" s="3">
        <v>0</v>
      </c>
      <c r="T11" s="3">
        <v>60059</v>
      </c>
      <c r="U11" s="3">
        <v>0</v>
      </c>
      <c r="V11" s="3">
        <v>153562</v>
      </c>
      <c r="W11" s="3">
        <v>0</v>
      </c>
      <c r="X11" s="3">
        <v>113832</v>
      </c>
      <c r="Y11" s="3">
        <v>0</v>
      </c>
      <c r="AB11" s="3">
        <v>682995</v>
      </c>
      <c r="AC11" s="3">
        <v>0</v>
      </c>
      <c r="AF11" s="3">
        <v>234999</v>
      </c>
      <c r="AH11" s="3">
        <v>0</v>
      </c>
      <c r="AQ11" s="3">
        <v>113832</v>
      </c>
      <c r="AR11" s="3">
        <v>0</v>
      </c>
      <c r="AU11" s="3">
        <v>227665</v>
      </c>
      <c r="AW11" s="3">
        <v>0</v>
      </c>
      <c r="BV11" s="3">
        <v>468989</v>
      </c>
      <c r="BW11" s="3">
        <v>100173</v>
      </c>
      <c r="CD11" s="3">
        <v>0</v>
      </c>
      <c r="CE11" s="3">
        <v>57558</v>
      </c>
      <c r="CL11" s="3">
        <v>1479821.85</v>
      </c>
      <c r="CM11" s="3">
        <v>0</v>
      </c>
      <c r="CN11" s="3">
        <v>0</v>
      </c>
      <c r="EU11" s="3">
        <v>158560</v>
      </c>
      <c r="EV11" s="3">
        <v>0</v>
      </c>
      <c r="EW11" s="3">
        <v>0</v>
      </c>
      <c r="EX11" s="3">
        <v>158560</v>
      </c>
      <c r="FE11" s="3">
        <v>113832</v>
      </c>
      <c r="FF11" s="3">
        <v>0</v>
      </c>
      <c r="FG11" s="3">
        <v>113832</v>
      </c>
      <c r="FH11" s="3">
        <v>0</v>
      </c>
      <c r="FM11" s="3">
        <v>53629</v>
      </c>
      <c r="FN11" s="3">
        <v>0</v>
      </c>
      <c r="FQ11" s="3">
        <v>142889</v>
      </c>
      <c r="FR11" s="3">
        <v>0</v>
      </c>
      <c r="FY11" s="3">
        <v>147879</v>
      </c>
      <c r="FZ11" s="3">
        <v>0</v>
      </c>
      <c r="GF11" s="3">
        <v>113832</v>
      </c>
      <c r="GG11" s="3">
        <v>0</v>
      </c>
      <c r="GH11" s="3">
        <v>227665</v>
      </c>
      <c r="GI11" s="3">
        <v>0</v>
      </c>
      <c r="GJ11" s="3">
        <v>113832</v>
      </c>
      <c r="GK11" s="3">
        <v>0</v>
      </c>
      <c r="GN11" s="3">
        <v>117499</v>
      </c>
      <c r="GO11" s="3">
        <v>0</v>
      </c>
      <c r="GP11" s="3">
        <v>227665</v>
      </c>
      <c r="GQ11" s="3">
        <v>0</v>
      </c>
      <c r="GR11" s="3">
        <v>135881</v>
      </c>
      <c r="GS11" s="3">
        <v>0</v>
      </c>
      <c r="GT11" s="3">
        <v>341497</v>
      </c>
      <c r="GU11" s="3">
        <v>0</v>
      </c>
      <c r="GV11" s="3">
        <v>341497</v>
      </c>
      <c r="GW11" s="3">
        <v>0</v>
      </c>
      <c r="GX11" s="3">
        <v>227665</v>
      </c>
      <c r="GY11" s="3">
        <v>0</v>
      </c>
      <c r="GZ11" s="3">
        <v>227665</v>
      </c>
      <c r="HA11" s="3">
        <v>0</v>
      </c>
      <c r="HV11" s="3">
        <v>0</v>
      </c>
      <c r="ID11" s="3">
        <v>227665</v>
      </c>
      <c r="IE11" s="3">
        <v>0</v>
      </c>
      <c r="IR11" s="3">
        <v>117499</v>
      </c>
      <c r="IS11" s="3">
        <v>0</v>
      </c>
      <c r="JD11" s="3">
        <v>0</v>
      </c>
      <c r="JE11" s="3">
        <v>59075</v>
      </c>
      <c r="JL11" s="3">
        <v>119483</v>
      </c>
      <c r="JM11" s="3">
        <v>0</v>
      </c>
      <c r="JP11" s="3">
        <v>120467</v>
      </c>
      <c r="JQ11" s="3">
        <v>0</v>
      </c>
      <c r="KU11" s="3">
        <v>60000</v>
      </c>
      <c r="KV11" s="3">
        <v>0</v>
      </c>
      <c r="KW11" s="3">
        <v>15000</v>
      </c>
      <c r="KX11" s="3">
        <v>0</v>
      </c>
      <c r="LC11" s="3">
        <v>49000</v>
      </c>
      <c r="LD11" s="3">
        <v>0</v>
      </c>
      <c r="LI11" s="3">
        <v>31705</v>
      </c>
      <c r="LJ11" s="3">
        <v>0</v>
      </c>
      <c r="LK11" s="3">
        <v>6870</v>
      </c>
      <c r="LL11" s="3">
        <v>185</v>
      </c>
      <c r="LM11" s="3">
        <v>1920</v>
      </c>
      <c r="LN11" s="3">
        <v>0</v>
      </c>
      <c r="LW11" s="3">
        <v>3500</v>
      </c>
      <c r="LX11" s="3">
        <v>0</v>
      </c>
      <c r="MC11" s="3">
        <v>5720</v>
      </c>
      <c r="MD11" s="3">
        <v>0</v>
      </c>
      <c r="ME11" s="3">
        <v>7039</v>
      </c>
      <c r="MF11" s="3">
        <v>0</v>
      </c>
      <c r="MM11" s="3">
        <v>4500</v>
      </c>
      <c r="MN11" s="3">
        <v>0</v>
      </c>
      <c r="MW11" s="3">
        <v>11500</v>
      </c>
      <c r="MX11" s="3">
        <v>0</v>
      </c>
      <c r="MY11" s="3">
        <v>6981</v>
      </c>
      <c r="MZ11" s="3">
        <v>0</v>
      </c>
      <c r="NE11" s="3">
        <v>20000</v>
      </c>
      <c r="NF11" s="3">
        <v>0</v>
      </c>
      <c r="OF11" s="3">
        <v>7439889.8499999996</v>
      </c>
      <c r="OG11" s="3">
        <v>375551</v>
      </c>
      <c r="OK11" s="5">
        <f t="shared" si="0"/>
        <v>0</v>
      </c>
      <c r="OL11" s="5">
        <f t="shared" si="1"/>
        <v>0</v>
      </c>
      <c r="OM11" s="5">
        <f t="shared" si="2"/>
        <v>468989</v>
      </c>
      <c r="ON11" s="5">
        <f t="shared" si="3"/>
        <v>100173</v>
      </c>
      <c r="OO11" s="5">
        <f t="shared" si="4"/>
        <v>0</v>
      </c>
      <c r="OP11" s="5">
        <f t="shared" si="5"/>
        <v>57558</v>
      </c>
      <c r="OQ11" s="5">
        <f t="shared" si="6"/>
        <v>0</v>
      </c>
      <c r="OR11" s="5">
        <f t="shared" si="7"/>
        <v>0</v>
      </c>
      <c r="OS11" s="5">
        <f t="shared" si="8"/>
        <v>158560</v>
      </c>
      <c r="OT11" s="5">
        <f>SUM(ET11,EV11,EX11,EZ11,FB11,FD11,)</f>
        <v>158560</v>
      </c>
      <c r="OV11" s="5">
        <f t="shared" si="10"/>
        <v>227664</v>
      </c>
      <c r="OW11" s="5"/>
      <c r="OX11" s="5">
        <f t="shared" si="20"/>
        <v>0</v>
      </c>
      <c r="OY11" s="5">
        <f t="shared" si="11"/>
        <v>227665</v>
      </c>
      <c r="OZ11" s="5"/>
      <c r="PA11" s="5">
        <f t="shared" si="21"/>
        <v>0</v>
      </c>
      <c r="PB11" s="5">
        <f t="shared" si="12"/>
        <v>344397</v>
      </c>
      <c r="PC11" s="5">
        <f t="shared" si="13"/>
        <v>0</v>
      </c>
      <c r="PD11" s="5">
        <v>220791.5</v>
      </c>
      <c r="PE11" s="4">
        <f t="shared" si="18"/>
        <v>123605.5</v>
      </c>
      <c r="PF11" s="5">
        <f t="shared" si="14"/>
        <v>455329</v>
      </c>
      <c r="PG11" s="5"/>
      <c r="PH11" s="5">
        <f t="shared" si="15"/>
        <v>0</v>
      </c>
      <c r="PI11" s="5">
        <f t="shared" si="16"/>
        <v>1501870</v>
      </c>
      <c r="PJ11" s="5">
        <f t="shared" si="22"/>
        <v>0</v>
      </c>
      <c r="PK11" s="5"/>
      <c r="PL11" s="5">
        <f t="shared" si="19"/>
        <v>223735</v>
      </c>
      <c r="PM11" s="5">
        <f>SUM(KV11,KX11,KZ11,LB11,LD11,LF11,LH11,LJ11,LL11,LN11,LP11,LR11,LT11,LV11,LX11,LZ11,MB11,MD11,MF11,MH11,MJ11,ML11,MN11,MP11,MR11,MT11,MV11,MX11,MZ11,NB11,ND11,NF11,NH11,)</f>
        <v>185</v>
      </c>
      <c r="PN11" s="5"/>
      <c r="PO11" s="5">
        <v>136825</v>
      </c>
    </row>
    <row r="12" spans="1:434" x14ac:dyDescent="0.25">
      <c r="A12" t="s">
        <v>126</v>
      </c>
      <c r="B12" s="2">
        <v>219</v>
      </c>
      <c r="C12" t="s">
        <v>338</v>
      </c>
      <c r="D12">
        <v>5</v>
      </c>
      <c r="E12">
        <v>210</v>
      </c>
      <c r="F12">
        <v>154</v>
      </c>
      <c r="G12" s="3">
        <v>198942</v>
      </c>
      <c r="H12" s="3">
        <v>0</v>
      </c>
      <c r="N12" s="3">
        <v>71961</v>
      </c>
      <c r="O12" s="3">
        <v>0</v>
      </c>
      <c r="P12" s="3">
        <v>4255</v>
      </c>
      <c r="Q12" s="3">
        <v>0</v>
      </c>
      <c r="R12" s="3">
        <v>79025</v>
      </c>
      <c r="S12" s="3">
        <v>0</v>
      </c>
      <c r="T12" s="3">
        <v>60059</v>
      </c>
      <c r="U12" s="3">
        <v>0</v>
      </c>
      <c r="V12" s="3">
        <v>51187</v>
      </c>
      <c r="W12" s="3">
        <v>0</v>
      </c>
      <c r="X12" s="3">
        <v>113832</v>
      </c>
      <c r="Y12" s="3">
        <v>0</v>
      </c>
      <c r="Z12" s="3">
        <v>227665</v>
      </c>
      <c r="AA12" s="3">
        <v>0</v>
      </c>
      <c r="AD12" s="3">
        <v>341497</v>
      </c>
      <c r="AE12" s="3">
        <v>0</v>
      </c>
      <c r="AF12" s="3">
        <v>195832</v>
      </c>
      <c r="AH12" s="3">
        <v>0</v>
      </c>
      <c r="AQ12" s="3">
        <v>113832</v>
      </c>
      <c r="AR12" s="3">
        <v>0</v>
      </c>
      <c r="AU12" s="3">
        <v>113832</v>
      </c>
      <c r="AW12" s="3">
        <v>0</v>
      </c>
      <c r="AZ12" s="3">
        <v>227665</v>
      </c>
      <c r="BA12" s="3">
        <v>0</v>
      </c>
      <c r="BF12" s="3">
        <v>113832</v>
      </c>
      <c r="BG12" s="3">
        <v>0</v>
      </c>
      <c r="BV12" s="3">
        <v>341497</v>
      </c>
      <c r="BW12" s="3">
        <v>0</v>
      </c>
      <c r="BZ12" s="3">
        <v>234999</v>
      </c>
      <c r="CA12" s="3">
        <v>0</v>
      </c>
      <c r="CD12" s="3">
        <v>57558</v>
      </c>
      <c r="CE12" s="3">
        <v>0</v>
      </c>
      <c r="CL12" s="3">
        <v>113832</v>
      </c>
      <c r="CM12" s="3">
        <v>0</v>
      </c>
      <c r="CN12" s="3">
        <v>0</v>
      </c>
      <c r="CV12" s="3">
        <v>13600</v>
      </c>
      <c r="CW12" s="3">
        <v>0</v>
      </c>
      <c r="CX12" s="3">
        <v>23800</v>
      </c>
      <c r="CY12" s="3">
        <v>0</v>
      </c>
      <c r="ES12" s="3">
        <v>158560</v>
      </c>
      <c r="ET12" s="3">
        <v>0</v>
      </c>
      <c r="FI12" s="3">
        <v>0</v>
      </c>
      <c r="FJ12" s="3">
        <v>113832</v>
      </c>
      <c r="FW12" s="3">
        <v>116262</v>
      </c>
      <c r="FX12" s="3">
        <v>0</v>
      </c>
      <c r="GF12" s="3">
        <v>113832</v>
      </c>
      <c r="GG12" s="3">
        <v>0</v>
      </c>
      <c r="GH12" s="3">
        <v>113832</v>
      </c>
      <c r="GI12" s="3">
        <v>0</v>
      </c>
      <c r="GJ12" s="3">
        <v>39387</v>
      </c>
      <c r="GK12" s="3">
        <v>17529</v>
      </c>
      <c r="GN12" s="3">
        <v>39166</v>
      </c>
      <c r="GO12" s="3">
        <v>0</v>
      </c>
      <c r="GP12" s="3">
        <v>113832</v>
      </c>
      <c r="GQ12" s="3">
        <v>0</v>
      </c>
      <c r="GR12" s="3">
        <v>155796</v>
      </c>
      <c r="GS12" s="3">
        <v>0</v>
      </c>
      <c r="GT12" s="3">
        <v>113832</v>
      </c>
      <c r="GU12" s="3">
        <v>0</v>
      </c>
      <c r="GV12" s="3">
        <v>0</v>
      </c>
      <c r="GW12" s="3">
        <v>113832</v>
      </c>
      <c r="GX12" s="3">
        <v>113832</v>
      </c>
      <c r="GY12" s="3">
        <v>0</v>
      </c>
      <c r="GZ12" s="3">
        <v>113832</v>
      </c>
      <c r="HA12" s="3">
        <v>0</v>
      </c>
      <c r="HV12" s="3">
        <v>103506</v>
      </c>
      <c r="HW12" s="3">
        <v>10326</v>
      </c>
      <c r="IT12" s="3">
        <v>45584</v>
      </c>
      <c r="IU12" s="3">
        <v>0</v>
      </c>
      <c r="KJ12" s="3">
        <v>113832</v>
      </c>
      <c r="KK12" s="3">
        <v>0</v>
      </c>
      <c r="KU12" s="3">
        <v>15800</v>
      </c>
      <c r="KV12" s="3">
        <v>0</v>
      </c>
      <c r="KW12" s="3">
        <v>3581</v>
      </c>
      <c r="KX12" s="3">
        <v>0</v>
      </c>
      <c r="LC12" s="3">
        <v>4200</v>
      </c>
      <c r="LD12" s="3">
        <v>0</v>
      </c>
      <c r="LI12" s="3">
        <v>3000</v>
      </c>
      <c r="LJ12" s="3">
        <v>0</v>
      </c>
      <c r="LM12" s="3">
        <v>958</v>
      </c>
      <c r="LN12" s="3">
        <v>0</v>
      </c>
      <c r="LW12" s="3">
        <v>3000</v>
      </c>
      <c r="LX12" s="3">
        <v>0</v>
      </c>
      <c r="MA12" s="3">
        <v>0</v>
      </c>
      <c r="MB12" s="3">
        <v>2000</v>
      </c>
      <c r="ME12" s="3">
        <v>3511</v>
      </c>
      <c r="MF12" s="3">
        <v>0</v>
      </c>
      <c r="MY12" s="3">
        <v>1089</v>
      </c>
      <c r="MZ12" s="3">
        <v>0</v>
      </c>
      <c r="OF12" s="3">
        <v>4188926</v>
      </c>
      <c r="OG12" s="3">
        <v>257519</v>
      </c>
      <c r="OK12" s="5">
        <f t="shared" si="0"/>
        <v>341497</v>
      </c>
      <c r="OL12" s="5">
        <f t="shared" si="1"/>
        <v>0</v>
      </c>
      <c r="OM12" s="5">
        <f t="shared" si="2"/>
        <v>341497</v>
      </c>
      <c r="ON12" s="5">
        <f t="shared" si="3"/>
        <v>0</v>
      </c>
      <c r="OO12" s="5">
        <f t="shared" si="4"/>
        <v>57558</v>
      </c>
      <c r="OP12" s="5">
        <f t="shared" si="5"/>
        <v>0</v>
      </c>
      <c r="OQ12" s="5">
        <f t="shared" si="6"/>
        <v>0</v>
      </c>
      <c r="OR12" s="5">
        <f t="shared" si="7"/>
        <v>0</v>
      </c>
      <c r="OS12" s="5">
        <f t="shared" si="8"/>
        <v>158560</v>
      </c>
      <c r="OT12" s="5"/>
      <c r="OU12" s="5">
        <f t="shared" ref="OU12:OU17" si="23">SUM(ET12,EV12,EX12,EZ12,FB12,FD12,)</f>
        <v>0</v>
      </c>
      <c r="OV12" s="5">
        <f t="shared" si="10"/>
        <v>0</v>
      </c>
      <c r="OW12" s="5"/>
      <c r="OX12" s="5">
        <f t="shared" si="20"/>
        <v>113832</v>
      </c>
      <c r="OY12" s="5">
        <f t="shared" si="11"/>
        <v>0</v>
      </c>
      <c r="OZ12" s="5"/>
      <c r="PA12" s="5">
        <f t="shared" si="21"/>
        <v>0</v>
      </c>
      <c r="PB12" s="5">
        <f t="shared" si="12"/>
        <v>188223</v>
      </c>
      <c r="PC12" s="5">
        <f t="shared" si="13"/>
        <v>0</v>
      </c>
      <c r="PD12" s="5">
        <v>118154.53</v>
      </c>
      <c r="PE12" s="4">
        <f t="shared" si="18"/>
        <v>70068.47</v>
      </c>
      <c r="PF12" s="5">
        <f t="shared" si="14"/>
        <v>370557</v>
      </c>
      <c r="PG12" s="5">
        <f>SUM(GG12,GI12,GK12,GM12,HW12)</f>
        <v>27855</v>
      </c>
      <c r="PI12" s="5">
        <f t="shared" si="16"/>
        <v>611124</v>
      </c>
      <c r="PK12" s="5">
        <f>SUM(GQ12,GS12,GU12,GW12,GY12,HA12,HC12,HE12,HG12,HI12,HK12,HM12,HO12,HQ12,HS12,HU12,)</f>
        <v>113832</v>
      </c>
      <c r="PL12" s="5">
        <f t="shared" si="19"/>
        <v>35139</v>
      </c>
      <c r="PN12" s="5">
        <f>SUM(KV12,KX12,KZ12,LB12,LD12,LF12,LH12,LJ12,LL12,LN12,LP12,LR12,LT12,LV12,LX12,LZ12,MB12,MD12,MF12,MH12,MJ12,ML12,MN12,MP12,MR12,MT12,MV12,MX12,MZ12,NB12,ND12,NF12,NH12,)</f>
        <v>2000</v>
      </c>
      <c r="PO12" s="5">
        <v>68250</v>
      </c>
    </row>
    <row r="13" spans="1:434" x14ac:dyDescent="0.25">
      <c r="A13" t="s">
        <v>127</v>
      </c>
      <c r="B13" s="2">
        <v>220</v>
      </c>
      <c r="C13" t="s">
        <v>338</v>
      </c>
      <c r="D13">
        <v>5</v>
      </c>
      <c r="E13">
        <v>233</v>
      </c>
      <c r="F13">
        <v>166</v>
      </c>
      <c r="G13" s="3">
        <v>198942</v>
      </c>
      <c r="H13" s="3">
        <v>0</v>
      </c>
      <c r="P13" s="3">
        <v>4276</v>
      </c>
      <c r="Q13" s="3">
        <v>0</v>
      </c>
      <c r="R13" s="3">
        <v>79025</v>
      </c>
      <c r="S13" s="3">
        <v>0</v>
      </c>
      <c r="T13" s="3">
        <v>60059</v>
      </c>
      <c r="U13" s="3">
        <v>0</v>
      </c>
      <c r="V13" s="3">
        <v>51187</v>
      </c>
      <c r="W13" s="3">
        <v>0</v>
      </c>
      <c r="X13" s="3">
        <v>113832</v>
      </c>
      <c r="Y13" s="3">
        <v>0</v>
      </c>
      <c r="Z13" s="3">
        <v>227665</v>
      </c>
      <c r="AA13" s="3">
        <v>0</v>
      </c>
      <c r="AB13" s="3">
        <v>113832</v>
      </c>
      <c r="AC13" s="3">
        <v>0</v>
      </c>
      <c r="AD13" s="3">
        <v>227665</v>
      </c>
      <c r="AE13" s="3">
        <v>0</v>
      </c>
      <c r="AF13" s="3">
        <v>195832</v>
      </c>
      <c r="AH13" s="3">
        <v>0</v>
      </c>
      <c r="AQ13" s="3">
        <v>56916</v>
      </c>
      <c r="AR13" s="3">
        <v>0</v>
      </c>
      <c r="AU13" s="3">
        <v>113832</v>
      </c>
      <c r="AW13" s="3">
        <v>0</v>
      </c>
      <c r="AZ13" s="3">
        <v>227665</v>
      </c>
      <c r="BA13" s="3">
        <v>0</v>
      </c>
      <c r="BF13" s="3">
        <v>113832</v>
      </c>
      <c r="BG13" s="3">
        <v>0</v>
      </c>
      <c r="BV13" s="3">
        <v>227665</v>
      </c>
      <c r="BW13" s="3">
        <v>0</v>
      </c>
      <c r="BX13" s="3">
        <v>113832</v>
      </c>
      <c r="BY13" s="3">
        <v>0</v>
      </c>
      <c r="BZ13" s="3">
        <v>234999</v>
      </c>
      <c r="CA13" s="3">
        <v>0</v>
      </c>
      <c r="CL13" s="3">
        <v>113832</v>
      </c>
      <c r="CM13" s="3">
        <v>0</v>
      </c>
      <c r="CN13" s="3">
        <v>0</v>
      </c>
      <c r="CV13" s="3">
        <v>20400</v>
      </c>
      <c r="CW13" s="3">
        <v>0</v>
      </c>
      <c r="CX13" s="3">
        <v>30600</v>
      </c>
      <c r="CY13" s="3">
        <v>0</v>
      </c>
      <c r="EH13" s="3">
        <v>15325</v>
      </c>
      <c r="EI13" s="3">
        <v>0</v>
      </c>
      <c r="FG13" s="3">
        <v>0</v>
      </c>
      <c r="FH13" s="3">
        <v>113832</v>
      </c>
      <c r="FM13" s="3">
        <v>53629</v>
      </c>
      <c r="FN13" s="3">
        <v>0</v>
      </c>
      <c r="GA13" s="3">
        <v>58500</v>
      </c>
      <c r="GB13" s="3">
        <v>0</v>
      </c>
      <c r="GF13" s="3">
        <v>113832</v>
      </c>
      <c r="GG13" s="3">
        <v>0</v>
      </c>
      <c r="GH13" s="3">
        <v>113832</v>
      </c>
      <c r="GI13" s="3">
        <v>0</v>
      </c>
      <c r="GJ13" s="3">
        <v>33687</v>
      </c>
      <c r="GK13" s="3">
        <v>80146</v>
      </c>
      <c r="GP13" s="3">
        <v>227665</v>
      </c>
      <c r="GQ13" s="3">
        <v>0</v>
      </c>
      <c r="GR13" s="3">
        <v>137612</v>
      </c>
      <c r="GS13" s="3">
        <v>0</v>
      </c>
      <c r="GT13" s="3">
        <v>227665</v>
      </c>
      <c r="GU13" s="3">
        <v>0</v>
      </c>
      <c r="GV13" s="3">
        <v>227665</v>
      </c>
      <c r="GW13" s="3">
        <v>0</v>
      </c>
      <c r="GX13" s="3">
        <v>227665</v>
      </c>
      <c r="GY13" s="3">
        <v>0</v>
      </c>
      <c r="GZ13" s="3">
        <v>227665</v>
      </c>
      <c r="HA13" s="3">
        <v>0</v>
      </c>
      <c r="HT13" s="3">
        <v>113832</v>
      </c>
      <c r="HU13" s="3">
        <v>0</v>
      </c>
      <c r="HV13" s="3">
        <v>56917</v>
      </c>
      <c r="HW13" s="3">
        <v>0</v>
      </c>
      <c r="IR13" s="3">
        <v>39166</v>
      </c>
      <c r="IS13" s="3">
        <v>0</v>
      </c>
      <c r="IX13" s="3">
        <v>158560</v>
      </c>
      <c r="IY13" s="3">
        <v>0</v>
      </c>
      <c r="JF13" s="3">
        <v>0</v>
      </c>
      <c r="JG13" s="3">
        <v>71590</v>
      </c>
      <c r="KP13" s="3">
        <v>36575</v>
      </c>
      <c r="KQ13" s="3">
        <v>0</v>
      </c>
      <c r="KU13" s="3">
        <v>15000</v>
      </c>
      <c r="KV13" s="3">
        <v>0</v>
      </c>
      <c r="KW13" s="3">
        <v>11302</v>
      </c>
      <c r="KX13" s="3">
        <v>0</v>
      </c>
      <c r="LA13" s="3">
        <v>300</v>
      </c>
      <c r="LB13" s="3">
        <v>0</v>
      </c>
      <c r="LC13" s="3">
        <v>7500</v>
      </c>
      <c r="LD13" s="3">
        <v>0</v>
      </c>
      <c r="LI13" s="3">
        <v>1498</v>
      </c>
      <c r="LJ13" s="3">
        <v>0</v>
      </c>
      <c r="LK13" s="3">
        <v>5000</v>
      </c>
      <c r="LL13" s="3">
        <v>0</v>
      </c>
      <c r="LM13" s="3">
        <v>1063</v>
      </c>
      <c r="LN13" s="3">
        <v>0</v>
      </c>
      <c r="LQ13" s="3">
        <v>2501</v>
      </c>
      <c r="LR13" s="3">
        <v>0</v>
      </c>
      <c r="LW13" s="3">
        <v>5000</v>
      </c>
      <c r="LX13" s="3">
        <v>0</v>
      </c>
      <c r="ME13" s="3">
        <v>3896</v>
      </c>
      <c r="MF13" s="3">
        <v>0</v>
      </c>
      <c r="MI13" s="3">
        <v>1000</v>
      </c>
      <c r="MJ13" s="3">
        <v>0</v>
      </c>
      <c r="MM13" s="3">
        <v>4000</v>
      </c>
      <c r="MN13" s="3">
        <v>0</v>
      </c>
      <c r="MW13" s="3">
        <v>2000</v>
      </c>
      <c r="MX13" s="3">
        <v>0</v>
      </c>
      <c r="MY13" s="3">
        <v>3000</v>
      </c>
      <c r="MZ13" s="3">
        <v>0</v>
      </c>
      <c r="NA13" s="3">
        <v>500</v>
      </c>
      <c r="NB13" s="3">
        <v>0</v>
      </c>
      <c r="OF13" s="3">
        <v>4659240</v>
      </c>
      <c r="OG13" s="3">
        <v>265568</v>
      </c>
      <c r="OK13" s="5">
        <f t="shared" si="0"/>
        <v>341497</v>
      </c>
      <c r="OL13" s="5">
        <f t="shared" si="1"/>
        <v>0</v>
      </c>
      <c r="OM13" s="5">
        <f t="shared" si="2"/>
        <v>341497</v>
      </c>
      <c r="ON13" s="5">
        <f t="shared" si="3"/>
        <v>0</v>
      </c>
      <c r="OO13" s="5">
        <f t="shared" si="4"/>
        <v>0</v>
      </c>
      <c r="OP13" s="5">
        <f t="shared" si="5"/>
        <v>0</v>
      </c>
      <c r="OQ13" s="5">
        <f t="shared" si="6"/>
        <v>0</v>
      </c>
      <c r="OR13" s="5">
        <f t="shared" si="7"/>
        <v>0</v>
      </c>
      <c r="OS13" s="5">
        <f t="shared" si="8"/>
        <v>0</v>
      </c>
      <c r="OT13" s="5"/>
      <c r="OU13" s="5">
        <f t="shared" si="23"/>
        <v>0</v>
      </c>
      <c r="OV13" s="5">
        <f t="shared" si="10"/>
        <v>0</v>
      </c>
      <c r="OW13" s="5"/>
      <c r="OX13" s="5">
        <f t="shared" si="20"/>
        <v>113832</v>
      </c>
      <c r="OY13" s="5">
        <f t="shared" si="11"/>
        <v>0</v>
      </c>
      <c r="OZ13" s="5"/>
      <c r="PA13" s="5">
        <f t="shared" si="21"/>
        <v>0</v>
      </c>
      <c r="PB13" s="5">
        <f t="shared" si="12"/>
        <v>112129</v>
      </c>
      <c r="PC13" s="5">
        <f t="shared" si="13"/>
        <v>0</v>
      </c>
      <c r="PD13" s="5">
        <v>118154.53</v>
      </c>
      <c r="PE13" s="4">
        <f t="shared" si="18"/>
        <v>-6025.5299999999988</v>
      </c>
      <c r="PF13" s="5">
        <f t="shared" si="14"/>
        <v>318268</v>
      </c>
      <c r="PG13" s="5">
        <v>56918</v>
      </c>
      <c r="PH13" s="5">
        <f>SUM(GG13,GI13,GK13,GM13,HW13)-PG13</f>
        <v>23228</v>
      </c>
      <c r="PI13" s="5">
        <f t="shared" si="16"/>
        <v>1389769</v>
      </c>
      <c r="PJ13" s="5">
        <f t="shared" ref="PJ13:PJ23" si="24">SUM(GQ13,GS13,GU13,GW13,GY13,HA13,HC13,HE13,HG13,HI13,HK13,HM13,HO13,HQ13,HS13,HU13,)</f>
        <v>0</v>
      </c>
      <c r="PK13" s="5"/>
      <c r="PL13" s="5">
        <f t="shared" si="19"/>
        <v>63560</v>
      </c>
      <c r="PM13" s="5">
        <f>SUM(KV13,KX13,KZ13,LB13,LD13,LF13,LH13,LJ13,LL13,LN13,LP13,LR13,LT13,LV13,LX13,LZ13,MB13,MD13,MF13,MH13,MJ13,ML13,MN13,MP13,MR13,MT13,MV13,MX13,MZ13,NB13,ND13,NF13,NH13,)</f>
        <v>0</v>
      </c>
      <c r="PN13" s="5"/>
      <c r="PO13" s="5">
        <v>75725</v>
      </c>
    </row>
    <row r="14" spans="1:434" x14ac:dyDescent="0.25">
      <c r="A14" t="s">
        <v>128</v>
      </c>
      <c r="B14" s="2">
        <v>221</v>
      </c>
      <c r="C14" t="s">
        <v>338</v>
      </c>
      <c r="D14">
        <v>7</v>
      </c>
      <c r="E14">
        <v>257</v>
      </c>
      <c r="F14">
        <v>185</v>
      </c>
      <c r="G14" s="3">
        <v>198942</v>
      </c>
      <c r="H14" s="3">
        <v>0</v>
      </c>
      <c r="P14" s="3">
        <v>10000</v>
      </c>
      <c r="Q14" s="3">
        <v>0</v>
      </c>
      <c r="R14" s="3">
        <v>79025</v>
      </c>
      <c r="S14" s="3">
        <v>0</v>
      </c>
      <c r="T14" s="3">
        <v>120118</v>
      </c>
      <c r="U14" s="3">
        <v>0</v>
      </c>
      <c r="V14" s="3">
        <v>51187</v>
      </c>
      <c r="W14" s="3">
        <v>0</v>
      </c>
      <c r="X14" s="3">
        <v>113832</v>
      </c>
      <c r="Y14" s="3">
        <v>0</v>
      </c>
      <c r="Z14" s="3">
        <v>227665</v>
      </c>
      <c r="AA14" s="3">
        <v>0</v>
      </c>
      <c r="AB14" s="3">
        <v>113832</v>
      </c>
      <c r="AC14" s="3">
        <v>0</v>
      </c>
      <c r="AD14" s="3">
        <v>341497</v>
      </c>
      <c r="AE14" s="3">
        <v>0</v>
      </c>
      <c r="AF14" s="3">
        <v>234999</v>
      </c>
      <c r="AH14" s="3">
        <v>0</v>
      </c>
      <c r="AQ14" s="3">
        <v>113832</v>
      </c>
      <c r="AR14" s="3">
        <v>0</v>
      </c>
      <c r="AU14" s="3">
        <v>113832</v>
      </c>
      <c r="AW14" s="3">
        <v>0</v>
      </c>
      <c r="BV14" s="3">
        <v>341497</v>
      </c>
      <c r="BW14" s="3">
        <v>0</v>
      </c>
      <c r="CL14" s="3">
        <v>0</v>
      </c>
      <c r="CN14" s="3">
        <v>27657</v>
      </c>
      <c r="CO14" s="3">
        <v>0</v>
      </c>
      <c r="CV14" s="3">
        <v>13600</v>
      </c>
      <c r="CW14" s="3">
        <v>0</v>
      </c>
      <c r="CX14" s="3">
        <v>23800</v>
      </c>
      <c r="CY14" s="3">
        <v>0</v>
      </c>
      <c r="EH14" s="3">
        <v>15325</v>
      </c>
      <c r="EI14" s="3">
        <v>0</v>
      </c>
      <c r="FG14" s="3">
        <v>113832</v>
      </c>
      <c r="FH14" s="3">
        <v>0</v>
      </c>
      <c r="FI14" s="3">
        <v>0</v>
      </c>
      <c r="FJ14" s="3">
        <v>113832</v>
      </c>
      <c r="FW14" s="3">
        <v>36134</v>
      </c>
      <c r="FX14" s="3">
        <v>80128</v>
      </c>
      <c r="GA14" s="3">
        <v>58500</v>
      </c>
      <c r="GB14" s="3">
        <v>0</v>
      </c>
      <c r="GF14" s="3">
        <v>113832</v>
      </c>
      <c r="GG14" s="3">
        <v>0</v>
      </c>
      <c r="GH14" s="3">
        <v>113832</v>
      </c>
      <c r="GI14" s="3">
        <v>0</v>
      </c>
      <c r="GJ14" s="3">
        <v>113832</v>
      </c>
      <c r="GK14" s="3">
        <v>0</v>
      </c>
      <c r="GP14" s="3">
        <v>140627</v>
      </c>
      <c r="GQ14" s="3">
        <v>87038</v>
      </c>
      <c r="GR14" s="3">
        <v>88581</v>
      </c>
      <c r="GS14" s="3">
        <v>0</v>
      </c>
      <c r="GT14" s="3">
        <v>227665</v>
      </c>
      <c r="GU14" s="3">
        <v>0</v>
      </c>
      <c r="GV14" s="3">
        <v>227665</v>
      </c>
      <c r="GW14" s="3">
        <v>0</v>
      </c>
      <c r="GX14" s="3">
        <v>227665</v>
      </c>
      <c r="GY14" s="3">
        <v>0</v>
      </c>
      <c r="GZ14" s="3">
        <v>113832</v>
      </c>
      <c r="HA14" s="3">
        <v>0</v>
      </c>
      <c r="HT14" s="3">
        <v>113832</v>
      </c>
      <c r="HU14" s="3">
        <v>0</v>
      </c>
      <c r="IR14" s="3">
        <v>39166</v>
      </c>
      <c r="IS14" s="3">
        <v>0</v>
      </c>
      <c r="IT14" s="3">
        <v>38291</v>
      </c>
      <c r="IU14" s="3">
        <v>98462</v>
      </c>
      <c r="JZ14" s="3">
        <v>0</v>
      </c>
      <c r="KA14" s="3">
        <v>105009</v>
      </c>
      <c r="KU14" s="3">
        <v>25000</v>
      </c>
      <c r="KV14" s="3">
        <v>0</v>
      </c>
      <c r="KW14" s="3">
        <v>12000</v>
      </c>
      <c r="KX14" s="3">
        <v>0</v>
      </c>
      <c r="LI14" s="3">
        <v>9486</v>
      </c>
      <c r="LJ14" s="3">
        <v>1000</v>
      </c>
      <c r="LM14" s="3">
        <v>1172</v>
      </c>
      <c r="LN14" s="3">
        <v>0</v>
      </c>
      <c r="MA14" s="3">
        <v>20000</v>
      </c>
      <c r="MB14" s="3">
        <v>0</v>
      </c>
      <c r="ME14" s="3">
        <v>4297</v>
      </c>
      <c r="MF14" s="3">
        <v>0</v>
      </c>
      <c r="MY14" s="3">
        <v>7250</v>
      </c>
      <c r="MZ14" s="3">
        <v>2747</v>
      </c>
      <c r="OF14" s="3">
        <v>3987131</v>
      </c>
      <c r="OG14" s="3">
        <v>488216</v>
      </c>
      <c r="OK14" s="5">
        <f t="shared" si="0"/>
        <v>0</v>
      </c>
      <c r="OL14" s="5">
        <f t="shared" si="1"/>
        <v>0</v>
      </c>
      <c r="OM14" s="5">
        <f t="shared" si="2"/>
        <v>341497</v>
      </c>
      <c r="ON14" s="5">
        <f t="shared" si="3"/>
        <v>0</v>
      </c>
      <c r="OO14" s="5">
        <f t="shared" si="4"/>
        <v>0</v>
      </c>
      <c r="OP14" s="5">
        <f t="shared" si="5"/>
        <v>0</v>
      </c>
      <c r="OQ14" s="5">
        <f t="shared" si="6"/>
        <v>0</v>
      </c>
      <c r="OR14" s="5">
        <f t="shared" si="7"/>
        <v>0</v>
      </c>
      <c r="OS14" s="5">
        <f t="shared" si="8"/>
        <v>0</v>
      </c>
      <c r="OT14" s="5"/>
      <c r="OU14" s="5">
        <f t="shared" si="23"/>
        <v>0</v>
      </c>
      <c r="OV14" s="5">
        <f t="shared" si="10"/>
        <v>113832</v>
      </c>
      <c r="OW14" s="5"/>
      <c r="OX14" s="5">
        <f t="shared" si="20"/>
        <v>113832</v>
      </c>
      <c r="OY14" s="5">
        <f t="shared" si="11"/>
        <v>0</v>
      </c>
      <c r="OZ14" s="5"/>
      <c r="PA14" s="5">
        <f t="shared" si="21"/>
        <v>0</v>
      </c>
      <c r="PB14" s="5">
        <f t="shared" si="12"/>
        <v>94634</v>
      </c>
      <c r="PC14" s="5">
        <f t="shared" si="13"/>
        <v>80128</v>
      </c>
      <c r="PD14" s="5">
        <v>118154.53</v>
      </c>
      <c r="PE14" s="4">
        <f t="shared" si="18"/>
        <v>-23520.53</v>
      </c>
      <c r="PF14" s="5">
        <f t="shared" si="14"/>
        <v>341496</v>
      </c>
      <c r="PG14" s="5"/>
      <c r="PH14" s="5">
        <f>SUM(GG14,GI14,GK14,GM14,HW14)</f>
        <v>0</v>
      </c>
      <c r="PI14" s="5">
        <f t="shared" si="16"/>
        <v>1139867</v>
      </c>
      <c r="PJ14" s="5">
        <f t="shared" si="24"/>
        <v>87038</v>
      </c>
      <c r="PK14" s="5"/>
      <c r="PL14" s="5">
        <f t="shared" si="19"/>
        <v>79205</v>
      </c>
      <c r="PN14" s="5">
        <f>SUM(KV14,KX14,KZ14,LB14,LD14,LF14,LH14,LJ14,LL14,LN14,LP14,LR14,LT14,LV14,LX14,LZ14,MB14,MD14,MF14,MH14,MJ14,ML14,MN14,MP14,MR14,MT14,MV14,MX14,MZ14,NB14,ND14,NF14,NH14,)</f>
        <v>3747</v>
      </c>
      <c r="PO14" s="5">
        <v>83525</v>
      </c>
    </row>
    <row r="15" spans="1:434" x14ac:dyDescent="0.25">
      <c r="A15" t="s">
        <v>129</v>
      </c>
      <c r="B15" s="2">
        <v>247</v>
      </c>
      <c r="C15" t="s">
        <v>338</v>
      </c>
      <c r="D15">
        <v>7</v>
      </c>
      <c r="E15">
        <v>238</v>
      </c>
      <c r="F15">
        <v>190</v>
      </c>
      <c r="G15" s="3">
        <v>198942</v>
      </c>
      <c r="H15" s="3">
        <v>0</v>
      </c>
      <c r="P15" s="3">
        <v>5000</v>
      </c>
      <c r="Q15" s="3">
        <v>0</v>
      </c>
      <c r="R15" s="3">
        <v>79025</v>
      </c>
      <c r="S15" s="3">
        <v>0</v>
      </c>
      <c r="T15" s="3">
        <v>60059</v>
      </c>
      <c r="U15" s="3">
        <v>0</v>
      </c>
      <c r="V15" s="3">
        <v>51187</v>
      </c>
      <c r="W15" s="3">
        <v>0</v>
      </c>
      <c r="X15" s="3">
        <v>113832</v>
      </c>
      <c r="Y15" s="3">
        <v>0</v>
      </c>
      <c r="AB15" s="3">
        <v>341497</v>
      </c>
      <c r="AC15" s="3">
        <v>0</v>
      </c>
      <c r="AF15" s="3">
        <v>117499</v>
      </c>
      <c r="AH15" s="3">
        <v>0</v>
      </c>
      <c r="AQ15" s="3">
        <v>56916</v>
      </c>
      <c r="AR15" s="3">
        <v>0</v>
      </c>
      <c r="AU15" s="3">
        <v>227665</v>
      </c>
      <c r="AW15" s="3">
        <v>0</v>
      </c>
      <c r="BH15" s="3">
        <v>227665</v>
      </c>
      <c r="BI15" s="3">
        <v>0</v>
      </c>
      <c r="BJ15" s="3">
        <v>113832</v>
      </c>
      <c r="BK15" s="3">
        <v>0</v>
      </c>
      <c r="BT15" s="3">
        <v>113832</v>
      </c>
      <c r="BU15" s="3">
        <v>0</v>
      </c>
      <c r="BV15" s="3">
        <v>341497</v>
      </c>
      <c r="BW15" s="3">
        <v>0</v>
      </c>
      <c r="BZ15" s="3">
        <v>156666</v>
      </c>
      <c r="CA15" s="3">
        <v>0</v>
      </c>
      <c r="CL15" s="3">
        <v>0</v>
      </c>
      <c r="CN15" s="3">
        <v>21312</v>
      </c>
      <c r="CO15" s="3">
        <v>0</v>
      </c>
      <c r="CV15" s="3">
        <v>10200</v>
      </c>
      <c r="CW15" s="3">
        <v>0</v>
      </c>
      <c r="CX15" s="3">
        <v>20400</v>
      </c>
      <c r="CY15" s="3">
        <v>0</v>
      </c>
      <c r="EH15" s="3">
        <v>15325</v>
      </c>
      <c r="EI15" s="3">
        <v>0</v>
      </c>
      <c r="EU15" s="3">
        <v>158560</v>
      </c>
      <c r="EV15" s="3">
        <v>0</v>
      </c>
      <c r="FI15" s="3">
        <v>0</v>
      </c>
      <c r="FJ15" s="3">
        <v>113832</v>
      </c>
      <c r="FK15" s="3">
        <v>0</v>
      </c>
      <c r="FL15" s="3">
        <v>92386</v>
      </c>
      <c r="GA15" s="3">
        <v>58500</v>
      </c>
      <c r="GB15" s="3">
        <v>0</v>
      </c>
      <c r="GF15" s="3">
        <v>0</v>
      </c>
      <c r="GG15" s="3">
        <v>113832</v>
      </c>
      <c r="GH15" s="3">
        <v>113832</v>
      </c>
      <c r="GI15" s="3">
        <v>0</v>
      </c>
      <c r="GJ15" s="3">
        <v>113832</v>
      </c>
      <c r="GK15" s="3">
        <v>0</v>
      </c>
      <c r="GN15" s="3">
        <v>0</v>
      </c>
      <c r="GO15" s="3">
        <v>78333</v>
      </c>
      <c r="GP15" s="3">
        <v>227665</v>
      </c>
      <c r="GQ15" s="3">
        <v>0</v>
      </c>
      <c r="GR15" s="3">
        <v>112134</v>
      </c>
      <c r="GS15" s="3">
        <v>100562</v>
      </c>
      <c r="GT15" s="3">
        <v>227665</v>
      </c>
      <c r="GU15" s="3">
        <v>0</v>
      </c>
      <c r="GV15" s="3">
        <v>227665</v>
      </c>
      <c r="GW15" s="3">
        <v>0</v>
      </c>
      <c r="GX15" s="3">
        <v>227665</v>
      </c>
      <c r="GY15" s="3">
        <v>0</v>
      </c>
      <c r="GZ15" s="3">
        <v>227665</v>
      </c>
      <c r="HA15" s="3">
        <v>0</v>
      </c>
      <c r="IT15" s="3">
        <v>45584</v>
      </c>
      <c r="IU15" s="3">
        <v>0</v>
      </c>
      <c r="JD15" s="3">
        <v>59075</v>
      </c>
      <c r="JE15" s="3">
        <v>0</v>
      </c>
      <c r="JZ15" s="3">
        <v>105009</v>
      </c>
      <c r="KA15" s="3">
        <v>0</v>
      </c>
      <c r="KD15" s="3">
        <v>5381</v>
      </c>
      <c r="KE15" s="3">
        <v>0</v>
      </c>
      <c r="KP15" s="3">
        <v>73150</v>
      </c>
      <c r="KQ15" s="3">
        <v>0</v>
      </c>
      <c r="KU15" s="3">
        <v>8000</v>
      </c>
      <c r="KV15" s="3">
        <v>0</v>
      </c>
      <c r="KW15" s="3">
        <v>6000</v>
      </c>
      <c r="KX15" s="3">
        <v>0</v>
      </c>
      <c r="LI15" s="3">
        <v>17500</v>
      </c>
      <c r="LJ15" s="3">
        <v>0</v>
      </c>
      <c r="LM15" s="3">
        <v>1086</v>
      </c>
      <c r="LN15" s="3">
        <v>0</v>
      </c>
      <c r="ME15" s="3">
        <v>3979</v>
      </c>
      <c r="MF15" s="3">
        <v>0</v>
      </c>
      <c r="MY15" s="3">
        <v>26764</v>
      </c>
      <c r="MZ15" s="3">
        <v>0</v>
      </c>
      <c r="OF15" s="3">
        <v>4319062</v>
      </c>
      <c r="OG15" s="3">
        <v>498945</v>
      </c>
      <c r="OK15" s="5">
        <f t="shared" si="0"/>
        <v>455329</v>
      </c>
      <c r="OL15" s="5">
        <f t="shared" si="1"/>
        <v>0</v>
      </c>
      <c r="OM15" s="5">
        <f t="shared" si="2"/>
        <v>341497</v>
      </c>
      <c r="ON15" s="5">
        <f t="shared" si="3"/>
        <v>0</v>
      </c>
      <c r="OO15" s="5">
        <f t="shared" si="4"/>
        <v>0</v>
      </c>
      <c r="OP15" s="5">
        <f t="shared" si="5"/>
        <v>0</v>
      </c>
      <c r="OQ15" s="5">
        <f t="shared" si="6"/>
        <v>0</v>
      </c>
      <c r="OR15" s="5">
        <f t="shared" si="7"/>
        <v>0</v>
      </c>
      <c r="OS15" s="5">
        <f t="shared" si="8"/>
        <v>158560</v>
      </c>
      <c r="OT15" s="5"/>
      <c r="OU15" s="5">
        <f t="shared" si="23"/>
        <v>0</v>
      </c>
      <c r="OV15" s="5">
        <f t="shared" si="10"/>
        <v>0</v>
      </c>
      <c r="OW15" s="5"/>
      <c r="OX15" s="5">
        <f t="shared" si="20"/>
        <v>113832</v>
      </c>
      <c r="OY15" s="5">
        <f t="shared" si="11"/>
        <v>0</v>
      </c>
      <c r="OZ15" s="5"/>
      <c r="PA15" s="5">
        <f t="shared" si="21"/>
        <v>0</v>
      </c>
      <c r="PB15" s="5">
        <f t="shared" si="12"/>
        <v>58500</v>
      </c>
      <c r="PC15" s="5">
        <f t="shared" si="13"/>
        <v>92386</v>
      </c>
      <c r="PD15" s="5">
        <v>118154.53</v>
      </c>
      <c r="PE15" s="4">
        <f t="shared" si="18"/>
        <v>-59654.53</v>
      </c>
      <c r="PF15" s="5">
        <f t="shared" si="14"/>
        <v>227664</v>
      </c>
      <c r="PG15" s="5"/>
      <c r="PH15" s="5">
        <f>SUM(GG15,GI15,GK15,GM15,HW15)</f>
        <v>113832</v>
      </c>
      <c r="PI15" s="5">
        <f t="shared" si="16"/>
        <v>1250459</v>
      </c>
      <c r="PJ15" s="5">
        <f t="shared" si="24"/>
        <v>100562</v>
      </c>
      <c r="PK15" s="5"/>
      <c r="PL15" s="5">
        <f t="shared" si="19"/>
        <v>63329</v>
      </c>
      <c r="PM15" s="5">
        <f>SUM(KV15,KX15,KZ15,LB15,LD15,LF15,LH15,LJ15,LL15,LN15,LP15,LR15,LT15,LV15,LX15,LZ15,MB15,MD15,MF15,MH15,MJ15,ML15,MN15,MP15,MR15,MT15,MV15,MX15,MZ15,NB15,ND15,NF15,NH15,)</f>
        <v>0</v>
      </c>
      <c r="PN15" s="5"/>
      <c r="PO15" s="5">
        <v>77350</v>
      </c>
    </row>
    <row r="16" spans="1:434" x14ac:dyDescent="0.25">
      <c r="A16" t="s">
        <v>134</v>
      </c>
      <c r="B16" s="2">
        <v>224</v>
      </c>
      <c r="C16" t="s">
        <v>338</v>
      </c>
      <c r="D16">
        <v>1</v>
      </c>
      <c r="E16">
        <v>277</v>
      </c>
      <c r="F16">
        <v>206</v>
      </c>
      <c r="G16" s="3">
        <v>198942</v>
      </c>
      <c r="H16" s="3">
        <v>0</v>
      </c>
      <c r="P16" s="3">
        <v>7000</v>
      </c>
      <c r="Q16" s="3">
        <v>0</v>
      </c>
      <c r="R16" s="3">
        <v>79025</v>
      </c>
      <c r="S16" s="3">
        <v>0</v>
      </c>
      <c r="T16" s="3">
        <v>120118</v>
      </c>
      <c r="U16" s="3">
        <v>0</v>
      </c>
      <c r="X16" s="3">
        <v>113832</v>
      </c>
      <c r="Y16" s="3">
        <v>0</v>
      </c>
      <c r="Z16" s="3">
        <v>227665</v>
      </c>
      <c r="AA16" s="3">
        <v>0</v>
      </c>
      <c r="AB16" s="3">
        <v>113832</v>
      </c>
      <c r="AC16" s="3">
        <v>0</v>
      </c>
      <c r="AD16" s="3">
        <v>227665</v>
      </c>
      <c r="AE16" s="3">
        <v>0</v>
      </c>
      <c r="AF16" s="3">
        <v>234999</v>
      </c>
      <c r="AH16" s="3">
        <v>0</v>
      </c>
      <c r="AQ16" s="3">
        <v>56916</v>
      </c>
      <c r="AR16" s="3">
        <v>0</v>
      </c>
      <c r="AU16" s="3">
        <v>113832</v>
      </c>
      <c r="AW16" s="3">
        <v>0</v>
      </c>
      <c r="AZ16" s="3">
        <v>113832</v>
      </c>
      <c r="BA16" s="3">
        <v>0</v>
      </c>
      <c r="BF16" s="3">
        <v>113832</v>
      </c>
      <c r="BG16" s="3">
        <v>0</v>
      </c>
      <c r="BV16" s="3">
        <v>227665</v>
      </c>
      <c r="BW16" s="3">
        <v>0</v>
      </c>
      <c r="BX16" s="3">
        <v>113832</v>
      </c>
      <c r="BY16" s="3">
        <v>0</v>
      </c>
      <c r="BZ16" s="3">
        <v>156666</v>
      </c>
      <c r="CA16" s="3">
        <v>0</v>
      </c>
      <c r="CD16" s="3">
        <v>57558</v>
      </c>
      <c r="CE16" s="3">
        <v>0</v>
      </c>
      <c r="CL16" s="3">
        <v>455330</v>
      </c>
      <c r="CM16" s="3">
        <v>0</v>
      </c>
      <c r="CN16" s="3">
        <v>0</v>
      </c>
      <c r="CR16" s="3">
        <v>113832</v>
      </c>
      <c r="CS16" s="3">
        <v>0</v>
      </c>
      <c r="CT16" s="3">
        <v>0</v>
      </c>
      <c r="CV16" s="3">
        <v>27200</v>
      </c>
      <c r="CW16" s="3">
        <v>0</v>
      </c>
      <c r="CX16" s="3">
        <v>37400</v>
      </c>
      <c r="CY16" s="3">
        <v>0</v>
      </c>
      <c r="EH16" s="3">
        <v>15325</v>
      </c>
      <c r="EI16" s="3">
        <v>0</v>
      </c>
      <c r="EY16" s="3">
        <v>158560</v>
      </c>
      <c r="EZ16" s="3">
        <v>0</v>
      </c>
      <c r="FG16" s="3">
        <v>0</v>
      </c>
      <c r="FH16" s="3">
        <v>113832</v>
      </c>
      <c r="FM16" s="3">
        <v>53629</v>
      </c>
      <c r="FN16" s="3">
        <v>0</v>
      </c>
      <c r="FW16" s="3">
        <v>116262</v>
      </c>
      <c r="FX16" s="3">
        <v>0</v>
      </c>
      <c r="GA16" s="3">
        <v>58500</v>
      </c>
      <c r="GB16" s="3">
        <v>0</v>
      </c>
      <c r="GF16" s="3">
        <v>113832</v>
      </c>
      <c r="GG16" s="3">
        <v>0</v>
      </c>
      <c r="GH16" s="3">
        <v>170749</v>
      </c>
      <c r="GI16" s="3">
        <v>0</v>
      </c>
      <c r="GJ16" s="3">
        <v>0</v>
      </c>
      <c r="GK16" s="3">
        <v>113832</v>
      </c>
      <c r="GN16" s="3">
        <v>39166</v>
      </c>
      <c r="GO16" s="3">
        <v>0</v>
      </c>
      <c r="GP16" s="3">
        <v>0</v>
      </c>
      <c r="GQ16" s="3">
        <v>113832</v>
      </c>
      <c r="GR16" s="3">
        <v>117697</v>
      </c>
      <c r="GS16" s="3">
        <v>0</v>
      </c>
      <c r="GT16" s="3">
        <v>227665</v>
      </c>
      <c r="GU16" s="3">
        <v>0</v>
      </c>
      <c r="GV16" s="3">
        <v>227665</v>
      </c>
      <c r="GW16" s="3">
        <v>0</v>
      </c>
      <c r="GX16" s="3">
        <v>227665</v>
      </c>
      <c r="GY16" s="3">
        <v>0</v>
      </c>
      <c r="GZ16" s="3">
        <v>113832</v>
      </c>
      <c r="HA16" s="3">
        <v>0</v>
      </c>
      <c r="HN16" s="3">
        <v>113832</v>
      </c>
      <c r="HO16" s="3">
        <v>0</v>
      </c>
      <c r="ID16" s="3">
        <v>227665</v>
      </c>
      <c r="IE16" s="3">
        <v>0</v>
      </c>
      <c r="KD16" s="3">
        <v>109968</v>
      </c>
      <c r="KE16" s="3">
        <v>3864</v>
      </c>
      <c r="KH16" s="3">
        <v>113832</v>
      </c>
      <c r="KI16" s="3">
        <v>0</v>
      </c>
      <c r="KU16" s="3">
        <v>8000</v>
      </c>
      <c r="KV16" s="3">
        <v>681</v>
      </c>
      <c r="LI16" s="3">
        <v>14643</v>
      </c>
      <c r="LJ16" s="3">
        <v>0</v>
      </c>
      <c r="LK16" s="3">
        <v>11690</v>
      </c>
      <c r="LL16" s="3">
        <v>0</v>
      </c>
      <c r="LM16" s="3">
        <v>1263</v>
      </c>
      <c r="LN16" s="3">
        <v>0</v>
      </c>
      <c r="ME16" s="3">
        <v>4631</v>
      </c>
      <c r="MF16" s="3">
        <v>0</v>
      </c>
      <c r="OF16" s="3">
        <v>5157044</v>
      </c>
      <c r="OG16" s="3">
        <v>346041</v>
      </c>
      <c r="OK16" s="5">
        <f t="shared" si="0"/>
        <v>227664</v>
      </c>
      <c r="OL16" s="5">
        <f t="shared" si="1"/>
        <v>0</v>
      </c>
      <c r="OM16" s="5">
        <f t="shared" si="2"/>
        <v>341497</v>
      </c>
      <c r="ON16" s="5">
        <f t="shared" si="3"/>
        <v>0</v>
      </c>
      <c r="OO16" s="5">
        <f t="shared" si="4"/>
        <v>57558</v>
      </c>
      <c r="OP16" s="5">
        <f t="shared" si="5"/>
        <v>0</v>
      </c>
      <c r="OQ16" s="5">
        <f t="shared" si="6"/>
        <v>0</v>
      </c>
      <c r="OR16" s="5">
        <f t="shared" si="7"/>
        <v>0</v>
      </c>
      <c r="OS16" s="5">
        <f t="shared" si="8"/>
        <v>158560</v>
      </c>
      <c r="OT16" s="5"/>
      <c r="OU16" s="5">
        <f t="shared" si="23"/>
        <v>0</v>
      </c>
      <c r="OV16" s="5">
        <f t="shared" si="10"/>
        <v>0</v>
      </c>
      <c r="OW16" s="5"/>
      <c r="OX16" s="5">
        <f t="shared" si="20"/>
        <v>113832</v>
      </c>
      <c r="OY16" s="5">
        <f t="shared" si="11"/>
        <v>227665</v>
      </c>
      <c r="OZ16" s="5"/>
      <c r="PA16" s="5">
        <f t="shared" si="21"/>
        <v>0</v>
      </c>
      <c r="PB16" s="5">
        <f t="shared" si="12"/>
        <v>228391</v>
      </c>
      <c r="PC16" s="5">
        <f t="shared" si="13"/>
        <v>0</v>
      </c>
      <c r="PD16" s="5">
        <v>118154.53</v>
      </c>
      <c r="PE16" s="4">
        <f t="shared" si="18"/>
        <v>110236.47</v>
      </c>
      <c r="PF16" s="5">
        <f t="shared" si="14"/>
        <v>284581</v>
      </c>
      <c r="PG16" s="5">
        <v>56915</v>
      </c>
      <c r="PH16" s="5">
        <f>SUM(GG16,GI16,GK16,GM16,HW16)-PG16</f>
        <v>56917</v>
      </c>
      <c r="PI16" s="5">
        <f t="shared" si="16"/>
        <v>1028356</v>
      </c>
      <c r="PJ16" s="5">
        <f t="shared" si="24"/>
        <v>113832</v>
      </c>
      <c r="PK16" s="5"/>
      <c r="PL16" s="5">
        <f t="shared" si="19"/>
        <v>40227</v>
      </c>
      <c r="PN16" s="5">
        <f>SUM(KV16,KX16,KZ16,LB16,LD16,LF16,LH16,LJ16,LL16,LN16,LP16,LR16,LT16,LV16,LX16,LZ16,MB16,MD16,MF16,MH16,MJ16,ML16,MN16,MP16,MR16,MT16,MV16,MX16,MZ16,NB16,ND16,NF16,NH16,)</f>
        <v>681</v>
      </c>
      <c r="PO16" s="5">
        <v>90025</v>
      </c>
    </row>
    <row r="17" spans="1:431" x14ac:dyDescent="0.25">
      <c r="A17" t="s">
        <v>143</v>
      </c>
      <c r="B17" s="2">
        <v>349</v>
      </c>
      <c r="C17" t="s">
        <v>338</v>
      </c>
      <c r="D17">
        <v>4</v>
      </c>
      <c r="E17">
        <v>435</v>
      </c>
      <c r="F17">
        <v>312</v>
      </c>
      <c r="G17" s="3">
        <v>198942</v>
      </c>
      <c r="H17" s="3">
        <v>0</v>
      </c>
      <c r="P17" s="3">
        <v>13280</v>
      </c>
      <c r="Q17" s="3">
        <v>0</v>
      </c>
      <c r="R17" s="3">
        <v>79025</v>
      </c>
      <c r="S17" s="3">
        <v>0</v>
      </c>
      <c r="T17" s="3">
        <v>120118</v>
      </c>
      <c r="U17" s="3">
        <v>0</v>
      </c>
      <c r="V17" s="3">
        <v>102375</v>
      </c>
      <c r="W17" s="3">
        <v>0</v>
      </c>
      <c r="X17" s="3">
        <v>113832</v>
      </c>
      <c r="Y17" s="3">
        <v>0</v>
      </c>
      <c r="Z17" s="3">
        <v>569162</v>
      </c>
      <c r="AA17" s="3">
        <v>0</v>
      </c>
      <c r="AD17" s="3">
        <v>455330</v>
      </c>
      <c r="AE17" s="3">
        <v>0</v>
      </c>
      <c r="AF17" s="3">
        <v>352498</v>
      </c>
      <c r="AH17" s="3">
        <v>0</v>
      </c>
      <c r="AQ17" s="3">
        <v>113832</v>
      </c>
      <c r="AR17" s="3">
        <v>0</v>
      </c>
      <c r="AU17" s="3">
        <v>227665</v>
      </c>
      <c r="AW17" s="3">
        <v>0</v>
      </c>
      <c r="AZ17" s="3">
        <v>227665</v>
      </c>
      <c r="BA17" s="3">
        <v>0</v>
      </c>
      <c r="BF17" s="3">
        <v>113832</v>
      </c>
      <c r="BG17" s="3">
        <v>0</v>
      </c>
      <c r="BV17" s="3">
        <v>455330</v>
      </c>
      <c r="BW17" s="3">
        <v>0</v>
      </c>
      <c r="BZ17" s="3">
        <v>234999</v>
      </c>
      <c r="CA17" s="3">
        <v>0</v>
      </c>
      <c r="CL17" s="3">
        <v>1024492</v>
      </c>
      <c r="CM17" s="3">
        <v>0</v>
      </c>
      <c r="CN17" s="3">
        <v>0</v>
      </c>
      <c r="CP17" s="3">
        <v>39166</v>
      </c>
      <c r="CQ17" s="3">
        <v>0</v>
      </c>
      <c r="CR17" s="3">
        <v>227665</v>
      </c>
      <c r="CS17" s="3">
        <v>0</v>
      </c>
      <c r="EH17" s="3">
        <v>15325</v>
      </c>
      <c r="EI17" s="3">
        <v>0</v>
      </c>
      <c r="EY17" s="3">
        <v>158560</v>
      </c>
      <c r="EZ17" s="3">
        <v>0</v>
      </c>
      <c r="FG17" s="3">
        <v>227665</v>
      </c>
      <c r="FH17" s="3">
        <v>0</v>
      </c>
      <c r="FI17" s="3">
        <v>113832</v>
      </c>
      <c r="FJ17" s="3">
        <v>0</v>
      </c>
      <c r="FS17" s="3">
        <v>90275</v>
      </c>
      <c r="FT17" s="3">
        <v>10905</v>
      </c>
      <c r="FY17" s="3">
        <v>0</v>
      </c>
      <c r="FZ17" s="3">
        <v>147879</v>
      </c>
      <c r="GA17" s="3">
        <v>58500</v>
      </c>
      <c r="GB17" s="3">
        <v>0</v>
      </c>
      <c r="GF17" s="3">
        <v>113832</v>
      </c>
      <c r="GG17" s="3">
        <v>0</v>
      </c>
      <c r="GH17" s="3">
        <v>98221</v>
      </c>
      <c r="GI17" s="3">
        <v>72528</v>
      </c>
      <c r="GJ17" s="3">
        <v>113832</v>
      </c>
      <c r="GK17" s="3">
        <v>0</v>
      </c>
      <c r="GN17" s="3">
        <v>117499</v>
      </c>
      <c r="GO17" s="3">
        <v>0</v>
      </c>
      <c r="GP17" s="3">
        <v>341497</v>
      </c>
      <c r="GQ17" s="3">
        <v>0</v>
      </c>
      <c r="GR17" s="3">
        <v>299470</v>
      </c>
      <c r="GS17" s="3">
        <v>0</v>
      </c>
      <c r="GT17" s="3">
        <v>341497</v>
      </c>
      <c r="GU17" s="3">
        <v>0</v>
      </c>
      <c r="GV17" s="3">
        <v>341497</v>
      </c>
      <c r="GW17" s="3">
        <v>0</v>
      </c>
      <c r="GX17" s="3">
        <v>227665</v>
      </c>
      <c r="GY17" s="3">
        <v>0</v>
      </c>
      <c r="GZ17" s="3">
        <v>0</v>
      </c>
      <c r="HA17" s="3">
        <v>227665</v>
      </c>
      <c r="HV17" s="3">
        <v>113833</v>
      </c>
      <c r="HW17" s="3">
        <v>0</v>
      </c>
      <c r="IP17" s="3">
        <v>39208</v>
      </c>
      <c r="IQ17" s="3">
        <v>25600</v>
      </c>
      <c r="JL17" s="3">
        <v>119483</v>
      </c>
      <c r="JM17" s="3">
        <v>0</v>
      </c>
      <c r="KD17" s="3">
        <v>113832</v>
      </c>
      <c r="KE17" s="3">
        <v>0</v>
      </c>
      <c r="KU17" s="3">
        <v>75000</v>
      </c>
      <c r="KV17" s="3">
        <v>0</v>
      </c>
      <c r="KW17" s="3">
        <v>26117</v>
      </c>
      <c r="KX17" s="3">
        <v>0</v>
      </c>
      <c r="LC17" s="3">
        <v>15000</v>
      </c>
      <c r="LD17" s="3">
        <v>0</v>
      </c>
      <c r="LI17" s="3">
        <v>51</v>
      </c>
      <c r="LJ17" s="3">
        <v>7360</v>
      </c>
      <c r="LK17" s="3">
        <v>10000</v>
      </c>
      <c r="LL17" s="3">
        <v>0</v>
      </c>
      <c r="LM17" s="3">
        <v>1984</v>
      </c>
      <c r="LN17" s="3">
        <v>0</v>
      </c>
      <c r="LW17" s="3">
        <v>0</v>
      </c>
      <c r="LX17" s="3">
        <v>9300</v>
      </c>
      <c r="LY17" s="3">
        <v>0</v>
      </c>
      <c r="LZ17" s="3">
        <v>1000</v>
      </c>
      <c r="MA17" s="3">
        <v>0</v>
      </c>
      <c r="MB17" s="3">
        <v>12000</v>
      </c>
      <c r="MC17" s="3">
        <v>0</v>
      </c>
      <c r="MD17" s="3">
        <v>1000</v>
      </c>
      <c r="ME17" s="3">
        <v>7273</v>
      </c>
      <c r="MF17" s="3">
        <v>0</v>
      </c>
      <c r="MO17" s="3">
        <v>0</v>
      </c>
      <c r="MP17" s="3">
        <v>1852</v>
      </c>
      <c r="MY17" s="3">
        <v>0</v>
      </c>
      <c r="MZ17" s="3">
        <v>6000</v>
      </c>
      <c r="OF17" s="3">
        <v>7850156</v>
      </c>
      <c r="OG17" s="3">
        <v>523089</v>
      </c>
      <c r="OK17" s="5">
        <f t="shared" si="0"/>
        <v>341497</v>
      </c>
      <c r="OL17" s="5">
        <f t="shared" si="1"/>
        <v>0</v>
      </c>
      <c r="OM17" s="5">
        <f t="shared" si="2"/>
        <v>455330</v>
      </c>
      <c r="ON17" s="5">
        <f t="shared" si="3"/>
        <v>0</v>
      </c>
      <c r="OO17" s="5">
        <f t="shared" si="4"/>
        <v>0</v>
      </c>
      <c r="OP17" s="5">
        <f t="shared" si="5"/>
        <v>0</v>
      </c>
      <c r="OQ17" s="5">
        <f t="shared" si="6"/>
        <v>0</v>
      </c>
      <c r="OR17" s="5">
        <f t="shared" si="7"/>
        <v>0</v>
      </c>
      <c r="OS17" s="5">
        <f t="shared" si="8"/>
        <v>158560</v>
      </c>
      <c r="OT17" s="5"/>
      <c r="OU17" s="5">
        <f t="shared" si="23"/>
        <v>0</v>
      </c>
      <c r="OV17" s="5">
        <f t="shared" si="10"/>
        <v>341497</v>
      </c>
      <c r="OW17" s="5"/>
      <c r="OX17" s="5">
        <f t="shared" si="20"/>
        <v>0</v>
      </c>
      <c r="OY17" s="5">
        <f t="shared" si="11"/>
        <v>0</v>
      </c>
      <c r="OZ17" s="5"/>
      <c r="PA17" s="5">
        <f t="shared" si="21"/>
        <v>0</v>
      </c>
      <c r="PB17" s="5">
        <f t="shared" si="12"/>
        <v>148775</v>
      </c>
      <c r="PC17" s="5">
        <f t="shared" si="13"/>
        <v>158784</v>
      </c>
      <c r="PD17" s="5">
        <v>222668.47999999998</v>
      </c>
      <c r="PE17" s="4">
        <f t="shared" si="18"/>
        <v>-73893.479999999981</v>
      </c>
      <c r="PF17" s="5">
        <f t="shared" si="14"/>
        <v>439718</v>
      </c>
      <c r="PG17" s="5"/>
      <c r="PH17" s="5">
        <f t="shared" ref="PH17:PH31" si="25">SUM(GG17,GI17,GK17,GM17,HW17)</f>
        <v>72528</v>
      </c>
      <c r="PI17" s="5">
        <f t="shared" si="16"/>
        <v>1551626</v>
      </c>
      <c r="PJ17" s="5">
        <f t="shared" si="24"/>
        <v>227665</v>
      </c>
      <c r="PK17" s="5"/>
      <c r="PL17" s="5">
        <f t="shared" si="19"/>
        <v>135425</v>
      </c>
      <c r="PM17" s="5">
        <f>SUM(KV17,KX17,KZ17,LB17,LD17,LF17,LH17,LJ17,LL17,LN17,LP17,LR17,LT17,LV17,LX17,LZ17,MB17,MD17,MF17,MH17,MJ17,ML17,MN17,MP17,MR17,MT17,MV17,MX17,MZ17,NB17,ND17,NF17,NH17,)-PN17</f>
        <v>32562</v>
      </c>
      <c r="PN17" s="5">
        <f>PO17-PL17</f>
        <v>5950</v>
      </c>
      <c r="PO17" s="5">
        <v>141375</v>
      </c>
    </row>
    <row r="18" spans="1:431" x14ac:dyDescent="0.25">
      <c r="A18" t="s">
        <v>144</v>
      </c>
      <c r="B18" s="2">
        <v>231</v>
      </c>
      <c r="C18" t="s">
        <v>338</v>
      </c>
      <c r="D18">
        <v>7</v>
      </c>
      <c r="E18">
        <v>192</v>
      </c>
      <c r="F18">
        <v>140</v>
      </c>
      <c r="G18" s="3">
        <v>198942</v>
      </c>
      <c r="H18" s="3">
        <v>0</v>
      </c>
      <c r="N18" s="3">
        <v>71961</v>
      </c>
      <c r="O18" s="3">
        <v>0</v>
      </c>
      <c r="P18" s="3">
        <v>7469</v>
      </c>
      <c r="Q18" s="3">
        <v>0</v>
      </c>
      <c r="R18" s="3">
        <v>79025</v>
      </c>
      <c r="S18" s="3">
        <v>0</v>
      </c>
      <c r="T18" s="3">
        <v>120118</v>
      </c>
      <c r="U18" s="3">
        <v>0</v>
      </c>
      <c r="X18" s="3">
        <v>113832</v>
      </c>
      <c r="Y18" s="3">
        <v>0</v>
      </c>
      <c r="Z18" s="3">
        <v>113832</v>
      </c>
      <c r="AA18" s="3">
        <v>0</v>
      </c>
      <c r="AB18" s="3">
        <v>113832</v>
      </c>
      <c r="AC18" s="3">
        <v>0</v>
      </c>
      <c r="AD18" s="3">
        <v>113832</v>
      </c>
      <c r="AE18" s="3">
        <v>0</v>
      </c>
      <c r="AF18" s="3">
        <v>117499</v>
      </c>
      <c r="AH18" s="3">
        <v>0</v>
      </c>
      <c r="AQ18" s="3">
        <v>56916</v>
      </c>
      <c r="AR18" s="3">
        <v>0</v>
      </c>
      <c r="AU18" s="3">
        <v>113832</v>
      </c>
      <c r="AW18" s="3">
        <v>0</v>
      </c>
      <c r="AZ18" s="3">
        <v>227665</v>
      </c>
      <c r="BA18" s="3">
        <v>0</v>
      </c>
      <c r="BF18" s="3">
        <v>113832</v>
      </c>
      <c r="BG18" s="3">
        <v>0</v>
      </c>
      <c r="BV18" s="3">
        <v>341497</v>
      </c>
      <c r="BW18" s="3">
        <v>0</v>
      </c>
      <c r="BZ18" s="3">
        <v>117499</v>
      </c>
      <c r="CA18" s="3">
        <v>0</v>
      </c>
      <c r="CL18" s="3">
        <v>0</v>
      </c>
      <c r="CN18" s="3">
        <v>35141</v>
      </c>
      <c r="CO18" s="3">
        <v>0</v>
      </c>
      <c r="CP18" s="3">
        <v>0</v>
      </c>
      <c r="CV18" s="3">
        <v>10200</v>
      </c>
      <c r="CW18" s="3">
        <v>0</v>
      </c>
      <c r="CX18" s="3">
        <v>20400</v>
      </c>
      <c r="CY18" s="3">
        <v>0</v>
      </c>
      <c r="EH18" s="3">
        <v>15325</v>
      </c>
      <c r="EI18" s="3">
        <v>0</v>
      </c>
      <c r="EU18" s="3">
        <v>0</v>
      </c>
      <c r="EV18" s="3">
        <v>158560</v>
      </c>
      <c r="FI18" s="3">
        <v>103588</v>
      </c>
      <c r="FJ18" s="3">
        <v>10245</v>
      </c>
      <c r="GC18" s="3">
        <v>70672</v>
      </c>
      <c r="GD18" s="3">
        <v>0</v>
      </c>
      <c r="GF18" s="3">
        <v>113832</v>
      </c>
      <c r="GG18" s="3">
        <v>0</v>
      </c>
      <c r="GH18" s="3">
        <v>113832</v>
      </c>
      <c r="GI18" s="3">
        <v>0</v>
      </c>
      <c r="GJ18" s="3">
        <v>113832</v>
      </c>
      <c r="GK18" s="3">
        <v>0</v>
      </c>
      <c r="GN18" s="3">
        <v>78332</v>
      </c>
      <c r="GO18" s="3">
        <v>0</v>
      </c>
      <c r="GP18" s="3">
        <v>227665</v>
      </c>
      <c r="GQ18" s="3">
        <v>0</v>
      </c>
      <c r="GR18" s="3">
        <v>16226</v>
      </c>
      <c r="GS18" s="3">
        <v>113832</v>
      </c>
      <c r="GT18" s="3">
        <v>221364</v>
      </c>
      <c r="GU18" s="3">
        <v>0</v>
      </c>
      <c r="GV18" s="3">
        <v>227665</v>
      </c>
      <c r="GW18" s="3">
        <v>0</v>
      </c>
      <c r="GX18" s="3">
        <v>113832</v>
      </c>
      <c r="GY18" s="3">
        <v>0</v>
      </c>
      <c r="GZ18" s="3">
        <v>108141</v>
      </c>
      <c r="HA18" s="3">
        <v>5692</v>
      </c>
      <c r="IB18" s="3">
        <v>0</v>
      </c>
      <c r="IC18" s="3">
        <v>113832</v>
      </c>
      <c r="JD18" s="3">
        <v>59075</v>
      </c>
      <c r="JE18" s="3">
        <v>0</v>
      </c>
      <c r="JL18" s="3">
        <v>59742</v>
      </c>
      <c r="JM18" s="3">
        <v>0</v>
      </c>
      <c r="KU18" s="3">
        <v>4070</v>
      </c>
      <c r="KV18" s="3">
        <v>0</v>
      </c>
      <c r="KW18" s="3">
        <v>2698</v>
      </c>
      <c r="KX18" s="3">
        <v>0</v>
      </c>
      <c r="LC18" s="3">
        <v>3900</v>
      </c>
      <c r="LD18" s="3">
        <v>0</v>
      </c>
      <c r="LI18" s="3">
        <v>9108</v>
      </c>
      <c r="LJ18" s="3">
        <v>214</v>
      </c>
      <c r="LM18" s="3">
        <v>876</v>
      </c>
      <c r="LN18" s="3">
        <v>0</v>
      </c>
      <c r="ME18" s="3">
        <v>3210</v>
      </c>
      <c r="MF18" s="3">
        <v>0</v>
      </c>
      <c r="MI18" s="3">
        <v>3357</v>
      </c>
      <c r="MJ18" s="3">
        <v>0</v>
      </c>
      <c r="OF18" s="3">
        <v>3757666</v>
      </c>
      <c r="OG18" s="3">
        <v>402375</v>
      </c>
      <c r="OK18" s="5">
        <f t="shared" si="0"/>
        <v>341497</v>
      </c>
      <c r="OL18" s="5">
        <f t="shared" si="1"/>
        <v>0</v>
      </c>
      <c r="OM18" s="5">
        <f t="shared" si="2"/>
        <v>341497</v>
      </c>
      <c r="ON18" s="5">
        <f t="shared" si="3"/>
        <v>0</v>
      </c>
      <c r="OO18" s="5">
        <f t="shared" si="4"/>
        <v>0</v>
      </c>
      <c r="OP18" s="5">
        <f t="shared" si="5"/>
        <v>0</v>
      </c>
      <c r="OQ18" s="5">
        <f t="shared" si="6"/>
        <v>0</v>
      </c>
      <c r="OR18" s="5">
        <f t="shared" si="7"/>
        <v>0</v>
      </c>
      <c r="OS18" s="5">
        <f t="shared" si="8"/>
        <v>0</v>
      </c>
      <c r="OT18" s="5">
        <f>SUM(ET18,EV18,EX18,EZ18,FB18,FD18,)</f>
        <v>158560</v>
      </c>
      <c r="OV18" s="5">
        <f t="shared" si="10"/>
        <v>103588</v>
      </c>
      <c r="OW18" s="5"/>
      <c r="OX18" s="5">
        <f t="shared" si="20"/>
        <v>10245</v>
      </c>
      <c r="OY18" s="5">
        <f t="shared" si="11"/>
        <v>0</v>
      </c>
      <c r="OZ18" s="5"/>
      <c r="PA18" s="5">
        <f t="shared" si="21"/>
        <v>113832</v>
      </c>
      <c r="PB18" s="5">
        <f t="shared" si="12"/>
        <v>71961</v>
      </c>
      <c r="PC18" s="5">
        <f t="shared" si="13"/>
        <v>0</v>
      </c>
      <c r="PD18" s="5">
        <v>118154.53</v>
      </c>
      <c r="PE18" s="4">
        <f t="shared" si="18"/>
        <v>-46193.53</v>
      </c>
      <c r="PF18" s="5">
        <f t="shared" si="14"/>
        <v>341496</v>
      </c>
      <c r="PG18" s="5"/>
      <c r="PH18" s="5">
        <f t="shared" si="25"/>
        <v>0</v>
      </c>
      <c r="PI18" s="5">
        <f t="shared" si="16"/>
        <v>914893</v>
      </c>
      <c r="PJ18" s="5">
        <f t="shared" si="24"/>
        <v>119524</v>
      </c>
      <c r="PK18" s="5"/>
      <c r="PL18" s="5">
        <f t="shared" si="19"/>
        <v>27219</v>
      </c>
      <c r="PN18" s="5">
        <f>SUM(KV18,KX18,KZ18,LB18,LD18,LF18,LH18,LJ18,LL18,LN18,LP18,LR18,LT18,LV18,LX18,LZ18,MB18,MD18,MF18,MH18,MJ18,ML18,MN18,MP18,MR18,MT18,MV18,MX18,MZ18,NB18,ND18,NF18,NH18,)</f>
        <v>214</v>
      </c>
      <c r="PO18" s="5">
        <v>62400</v>
      </c>
    </row>
    <row r="19" spans="1:431" x14ac:dyDescent="0.25">
      <c r="A19" t="s">
        <v>147</v>
      </c>
      <c r="B19" s="2">
        <v>232</v>
      </c>
      <c r="C19" t="s">
        <v>338</v>
      </c>
      <c r="D19">
        <v>3</v>
      </c>
      <c r="E19">
        <v>419</v>
      </c>
      <c r="F19">
        <v>380</v>
      </c>
      <c r="G19" s="3">
        <v>198942</v>
      </c>
      <c r="H19" s="3">
        <v>0</v>
      </c>
      <c r="N19" s="3">
        <v>71961</v>
      </c>
      <c r="O19" s="3">
        <v>0</v>
      </c>
      <c r="P19" s="3">
        <v>7222</v>
      </c>
      <c r="Q19" s="3">
        <v>0</v>
      </c>
      <c r="R19" s="3">
        <v>79025</v>
      </c>
      <c r="S19" s="3">
        <v>0</v>
      </c>
      <c r="T19" s="3">
        <v>60059</v>
      </c>
      <c r="U19" s="3">
        <v>0</v>
      </c>
      <c r="V19" s="3">
        <v>102375</v>
      </c>
      <c r="W19" s="3">
        <v>0</v>
      </c>
      <c r="X19" s="3">
        <v>113832</v>
      </c>
      <c r="Y19" s="3">
        <v>0</v>
      </c>
      <c r="AD19" s="3">
        <v>227665</v>
      </c>
      <c r="AE19" s="3">
        <v>0</v>
      </c>
      <c r="AF19" s="3">
        <v>78333</v>
      </c>
      <c r="AH19" s="3">
        <v>0</v>
      </c>
      <c r="AQ19" s="3">
        <v>113832</v>
      </c>
      <c r="AR19" s="3">
        <v>0</v>
      </c>
      <c r="AU19" s="3">
        <v>56916</v>
      </c>
      <c r="AW19" s="3">
        <v>56916</v>
      </c>
      <c r="AX19" s="3">
        <v>113832</v>
      </c>
      <c r="AY19" s="3">
        <v>0</v>
      </c>
      <c r="BV19" s="3">
        <v>341497</v>
      </c>
      <c r="BW19" s="3">
        <v>0</v>
      </c>
      <c r="BZ19" s="3">
        <v>39166</v>
      </c>
      <c r="CA19" s="3">
        <v>0</v>
      </c>
      <c r="CF19" s="3">
        <v>57558</v>
      </c>
      <c r="CG19" s="3">
        <v>0</v>
      </c>
      <c r="CL19" s="3">
        <v>341497</v>
      </c>
      <c r="CM19" s="3">
        <v>0</v>
      </c>
      <c r="CN19" s="3">
        <v>0</v>
      </c>
      <c r="FE19" s="3">
        <v>113832</v>
      </c>
      <c r="FF19" s="3">
        <v>0</v>
      </c>
      <c r="FM19" s="3">
        <v>53629</v>
      </c>
      <c r="FN19" s="3">
        <v>0</v>
      </c>
      <c r="FW19" s="3">
        <v>116262</v>
      </c>
      <c r="FX19" s="3">
        <v>0</v>
      </c>
      <c r="GF19" s="3">
        <v>113832</v>
      </c>
      <c r="GG19" s="3">
        <v>0</v>
      </c>
      <c r="GH19" s="3">
        <v>170749</v>
      </c>
      <c r="GI19" s="3">
        <v>0</v>
      </c>
      <c r="GJ19" s="3">
        <v>227664</v>
      </c>
      <c r="GK19" s="3">
        <v>0</v>
      </c>
      <c r="GN19" s="3">
        <v>117499</v>
      </c>
      <c r="GO19" s="3">
        <v>0</v>
      </c>
      <c r="GP19" s="3">
        <v>341497</v>
      </c>
      <c r="GQ19" s="3">
        <v>0</v>
      </c>
      <c r="GR19" s="3">
        <v>341497</v>
      </c>
      <c r="GS19" s="3">
        <v>0</v>
      </c>
      <c r="GT19" s="3">
        <v>341497</v>
      </c>
      <c r="GU19" s="3">
        <v>0</v>
      </c>
      <c r="GV19" s="3">
        <v>341497</v>
      </c>
      <c r="GW19" s="3">
        <v>0</v>
      </c>
      <c r="GX19" s="3">
        <v>341497</v>
      </c>
      <c r="GY19" s="3">
        <v>0</v>
      </c>
      <c r="GZ19" s="3">
        <v>341497</v>
      </c>
      <c r="HA19" s="3">
        <v>0</v>
      </c>
      <c r="HH19" s="3">
        <v>96758</v>
      </c>
      <c r="HI19" s="3">
        <v>17075</v>
      </c>
      <c r="HV19" s="3">
        <v>113832</v>
      </c>
      <c r="HW19" s="3">
        <v>0</v>
      </c>
      <c r="IX19" s="3">
        <v>158560</v>
      </c>
      <c r="IY19" s="3">
        <v>0</v>
      </c>
      <c r="KD19" s="3">
        <v>113832</v>
      </c>
      <c r="KE19" s="3">
        <v>0</v>
      </c>
      <c r="KU19" s="3">
        <v>27501</v>
      </c>
      <c r="KV19" s="3">
        <v>0</v>
      </c>
      <c r="KW19" s="3">
        <v>16707</v>
      </c>
      <c r="KX19" s="3">
        <v>0</v>
      </c>
      <c r="LE19" s="3">
        <v>0</v>
      </c>
      <c r="LF19" s="3">
        <v>1849</v>
      </c>
      <c r="LI19" s="3">
        <v>3929</v>
      </c>
      <c r="LJ19" s="3">
        <v>10000</v>
      </c>
      <c r="LM19" s="3">
        <v>1911</v>
      </c>
      <c r="LN19" s="3">
        <v>0</v>
      </c>
      <c r="LY19" s="3">
        <v>466</v>
      </c>
      <c r="LZ19" s="3">
        <v>0</v>
      </c>
      <c r="ME19" s="3">
        <v>7006</v>
      </c>
      <c r="MF19" s="3">
        <v>0</v>
      </c>
      <c r="MM19" s="3">
        <v>4687</v>
      </c>
      <c r="MN19" s="3">
        <v>0</v>
      </c>
      <c r="MS19" s="3">
        <v>235</v>
      </c>
      <c r="MT19" s="3">
        <v>0</v>
      </c>
      <c r="OF19" s="3">
        <v>5511586</v>
      </c>
      <c r="OG19" s="3">
        <v>85840</v>
      </c>
      <c r="OK19" s="5">
        <f t="shared" si="0"/>
        <v>113832</v>
      </c>
      <c r="OL19" s="5">
        <f t="shared" si="1"/>
        <v>0</v>
      </c>
      <c r="OM19" s="5">
        <f t="shared" si="2"/>
        <v>341497</v>
      </c>
      <c r="ON19" s="5">
        <f t="shared" si="3"/>
        <v>0</v>
      </c>
      <c r="OO19" s="5">
        <f t="shared" si="4"/>
        <v>57558</v>
      </c>
      <c r="OP19" s="5">
        <f t="shared" si="5"/>
        <v>0</v>
      </c>
      <c r="OQ19" s="5">
        <f t="shared" si="6"/>
        <v>0</v>
      </c>
      <c r="OR19" s="5">
        <f t="shared" si="7"/>
        <v>0</v>
      </c>
      <c r="OS19" s="5">
        <f t="shared" si="8"/>
        <v>0</v>
      </c>
      <c r="OT19" s="5"/>
      <c r="OU19" s="5">
        <f t="shared" ref="OU19:OU33" si="26">SUM(ET19,EV19,EX19,EZ19,FB19,FD19,)</f>
        <v>0</v>
      </c>
      <c r="OV19" s="5">
        <f t="shared" si="10"/>
        <v>113832</v>
      </c>
      <c r="OW19" s="5"/>
      <c r="OX19" s="5">
        <f t="shared" si="20"/>
        <v>0</v>
      </c>
      <c r="OY19" s="5">
        <f t="shared" si="11"/>
        <v>0</v>
      </c>
      <c r="OZ19" s="5"/>
      <c r="PA19" s="5">
        <f t="shared" si="21"/>
        <v>0</v>
      </c>
      <c r="PB19" s="5">
        <f t="shared" si="12"/>
        <v>241852</v>
      </c>
      <c r="PC19" s="5">
        <f t="shared" si="13"/>
        <v>0</v>
      </c>
      <c r="PD19" s="5">
        <v>220523.36</v>
      </c>
      <c r="PE19" s="4">
        <f t="shared" si="18"/>
        <v>21328.640000000014</v>
      </c>
      <c r="PF19" s="5">
        <f t="shared" si="14"/>
        <v>626077</v>
      </c>
      <c r="PG19" s="5"/>
      <c r="PH19" s="5">
        <f t="shared" si="25"/>
        <v>0</v>
      </c>
      <c r="PI19" s="5">
        <f t="shared" si="16"/>
        <v>2145740</v>
      </c>
      <c r="PJ19" s="5">
        <f t="shared" si="24"/>
        <v>17075</v>
      </c>
      <c r="PK19" s="5"/>
      <c r="PL19" s="5">
        <f t="shared" si="19"/>
        <v>62442</v>
      </c>
      <c r="PN19" s="5">
        <f>SUM(KV19,KX19,KZ19,LB19,LD19,LF19,LH19,LJ19,LL19,LN19,LP19,LR19,LT19,LV19,LX19,LZ19,MB19,MD19,MF19,MH19,MJ19,ML19,MN19,MP19,MR19,MT19,MV19,MX19,MZ19,NB19,ND19,NF19,NH19,)</f>
        <v>11849</v>
      </c>
      <c r="PO19" s="5">
        <v>136175</v>
      </c>
    </row>
    <row r="20" spans="1:431" x14ac:dyDescent="0.25">
      <c r="A20" t="s">
        <v>152</v>
      </c>
      <c r="B20" s="2">
        <v>238</v>
      </c>
      <c r="C20" t="s">
        <v>338</v>
      </c>
      <c r="D20">
        <v>8</v>
      </c>
      <c r="E20">
        <v>251</v>
      </c>
      <c r="F20">
        <v>202</v>
      </c>
      <c r="G20" s="3">
        <v>198942</v>
      </c>
      <c r="H20" s="3">
        <v>0</v>
      </c>
      <c r="P20" s="3">
        <v>5600</v>
      </c>
      <c r="Q20" s="3">
        <v>0</v>
      </c>
      <c r="R20" s="3">
        <v>79025</v>
      </c>
      <c r="S20" s="3">
        <v>0</v>
      </c>
      <c r="T20" s="3">
        <v>60059</v>
      </c>
      <c r="U20" s="3">
        <v>0</v>
      </c>
      <c r="V20" s="3">
        <v>51187</v>
      </c>
      <c r="W20" s="3">
        <v>0</v>
      </c>
      <c r="X20" s="3">
        <v>113832</v>
      </c>
      <c r="Y20" s="3">
        <v>0</v>
      </c>
      <c r="Z20" s="3">
        <v>113832</v>
      </c>
      <c r="AA20" s="3">
        <v>0</v>
      </c>
      <c r="AB20" s="3">
        <v>113832</v>
      </c>
      <c r="AC20" s="3">
        <v>0</v>
      </c>
      <c r="AD20" s="3">
        <v>113832</v>
      </c>
      <c r="AE20" s="3">
        <v>0</v>
      </c>
      <c r="AF20" s="3">
        <v>117499</v>
      </c>
      <c r="AH20" s="3">
        <v>0</v>
      </c>
      <c r="AQ20" s="3">
        <v>113832</v>
      </c>
      <c r="AR20" s="3">
        <v>0</v>
      </c>
      <c r="AU20" s="3">
        <v>113832</v>
      </c>
      <c r="AW20" s="3">
        <v>0</v>
      </c>
      <c r="AZ20" s="3">
        <v>227665</v>
      </c>
      <c r="BA20" s="3">
        <v>0</v>
      </c>
      <c r="BF20" s="3">
        <v>113832</v>
      </c>
      <c r="BG20" s="3">
        <v>0</v>
      </c>
      <c r="BV20" s="3">
        <v>341497</v>
      </c>
      <c r="BW20" s="3">
        <v>0</v>
      </c>
      <c r="BZ20" s="3">
        <v>234999</v>
      </c>
      <c r="CA20" s="3">
        <v>0</v>
      </c>
      <c r="CD20" s="3">
        <v>0</v>
      </c>
      <c r="CE20" s="3">
        <v>57558</v>
      </c>
      <c r="CL20" s="3">
        <v>0</v>
      </c>
      <c r="CN20" s="3">
        <v>7484</v>
      </c>
      <c r="CO20" s="3">
        <v>0</v>
      </c>
      <c r="CV20" s="3">
        <v>17000</v>
      </c>
      <c r="CW20" s="3">
        <v>0</v>
      </c>
      <c r="CX20" s="3">
        <v>27200</v>
      </c>
      <c r="CY20" s="3">
        <v>0</v>
      </c>
      <c r="EH20" s="3">
        <v>15325</v>
      </c>
      <c r="EI20" s="3">
        <v>0</v>
      </c>
      <c r="FG20" s="3">
        <v>227665</v>
      </c>
      <c r="FH20" s="3">
        <v>0</v>
      </c>
      <c r="FI20" s="3">
        <v>56916</v>
      </c>
      <c r="FJ20" s="3">
        <v>0</v>
      </c>
      <c r="FM20" s="3">
        <v>0</v>
      </c>
      <c r="FN20" s="3">
        <v>107258</v>
      </c>
      <c r="GH20" s="3">
        <v>113832</v>
      </c>
      <c r="GI20" s="3">
        <v>0</v>
      </c>
      <c r="GJ20" s="3">
        <v>0</v>
      </c>
      <c r="GK20" s="3">
        <v>56916</v>
      </c>
      <c r="GN20" s="3">
        <v>10443</v>
      </c>
      <c r="GO20" s="3">
        <v>67890</v>
      </c>
      <c r="GP20" s="3">
        <v>227665</v>
      </c>
      <c r="GQ20" s="3">
        <v>0</v>
      </c>
      <c r="GR20" s="3">
        <v>91828</v>
      </c>
      <c r="GS20" s="3">
        <v>0</v>
      </c>
      <c r="GT20" s="3">
        <v>227665</v>
      </c>
      <c r="GU20" s="3">
        <v>0</v>
      </c>
      <c r="GV20" s="3">
        <v>227665</v>
      </c>
      <c r="GW20" s="3">
        <v>0</v>
      </c>
      <c r="GX20" s="3">
        <v>227665</v>
      </c>
      <c r="GY20" s="3">
        <v>0</v>
      </c>
      <c r="GZ20" s="3">
        <v>227665</v>
      </c>
      <c r="HA20" s="3">
        <v>0</v>
      </c>
      <c r="HD20" s="3">
        <v>113832</v>
      </c>
      <c r="HE20" s="3">
        <v>0</v>
      </c>
      <c r="HN20" s="3">
        <v>22004</v>
      </c>
      <c r="HO20" s="3">
        <v>91828</v>
      </c>
      <c r="HV20" s="3">
        <v>0</v>
      </c>
      <c r="HW20" s="3">
        <v>56916</v>
      </c>
      <c r="JJ20" s="3">
        <v>119483</v>
      </c>
      <c r="JK20" s="3">
        <v>0</v>
      </c>
      <c r="KD20" s="3">
        <v>113832</v>
      </c>
      <c r="KE20" s="3">
        <v>0</v>
      </c>
      <c r="KU20" s="3">
        <v>11255</v>
      </c>
      <c r="KV20" s="3">
        <v>0</v>
      </c>
      <c r="KW20" s="3">
        <v>1933</v>
      </c>
      <c r="KX20" s="3">
        <v>0</v>
      </c>
      <c r="LC20" s="3">
        <v>0</v>
      </c>
      <c r="LD20" s="3">
        <v>10000</v>
      </c>
      <c r="LI20" s="3">
        <v>0</v>
      </c>
      <c r="LJ20" s="3">
        <v>34000</v>
      </c>
      <c r="LK20" s="3">
        <v>0</v>
      </c>
      <c r="LL20" s="3">
        <v>16000</v>
      </c>
      <c r="LM20" s="3">
        <v>1145</v>
      </c>
      <c r="LN20" s="3">
        <v>0</v>
      </c>
      <c r="LQ20" s="3">
        <v>0</v>
      </c>
      <c r="LR20" s="3">
        <v>20000</v>
      </c>
      <c r="LU20" s="3">
        <v>0</v>
      </c>
      <c r="LV20" s="3">
        <v>8141</v>
      </c>
      <c r="LW20" s="3">
        <v>0</v>
      </c>
      <c r="LX20" s="3">
        <v>6000</v>
      </c>
      <c r="LY20" s="3">
        <v>0</v>
      </c>
      <c r="LZ20" s="3">
        <v>500</v>
      </c>
      <c r="MA20" s="3">
        <v>0</v>
      </c>
      <c r="MB20" s="3">
        <v>20000</v>
      </c>
      <c r="MC20" s="3">
        <v>0</v>
      </c>
      <c r="MD20" s="3">
        <v>8000</v>
      </c>
      <c r="ME20" s="3">
        <v>4197</v>
      </c>
      <c r="MF20" s="3">
        <v>0</v>
      </c>
      <c r="MM20" s="3">
        <v>0</v>
      </c>
      <c r="MN20" s="3">
        <v>5000</v>
      </c>
      <c r="OF20" s="3">
        <v>4206996</v>
      </c>
      <c r="OG20" s="3">
        <v>566007</v>
      </c>
      <c r="OK20" s="5">
        <f t="shared" si="0"/>
        <v>341497</v>
      </c>
      <c r="OL20" s="5">
        <f t="shared" si="1"/>
        <v>0</v>
      </c>
      <c r="OM20" s="5">
        <f t="shared" si="2"/>
        <v>341497</v>
      </c>
      <c r="ON20" s="5">
        <f t="shared" si="3"/>
        <v>0</v>
      </c>
      <c r="OO20" s="5">
        <f t="shared" si="4"/>
        <v>0</v>
      </c>
      <c r="OP20" s="5">
        <f t="shared" si="5"/>
        <v>57558</v>
      </c>
      <c r="OQ20" s="5">
        <f t="shared" si="6"/>
        <v>0</v>
      </c>
      <c r="OR20" s="5">
        <f t="shared" si="7"/>
        <v>0</v>
      </c>
      <c r="OS20" s="5">
        <f t="shared" si="8"/>
        <v>0</v>
      </c>
      <c r="OT20" s="5"/>
      <c r="OU20" s="5">
        <f t="shared" si="26"/>
        <v>0</v>
      </c>
      <c r="OV20" s="5">
        <f t="shared" si="10"/>
        <v>284581</v>
      </c>
      <c r="OW20" s="5"/>
      <c r="OX20" s="5">
        <f t="shared" si="20"/>
        <v>0</v>
      </c>
      <c r="OY20" s="5">
        <f t="shared" si="11"/>
        <v>0</v>
      </c>
      <c r="OZ20" s="5"/>
      <c r="PA20" s="5">
        <f t="shared" si="21"/>
        <v>0</v>
      </c>
      <c r="PB20" s="5">
        <f t="shared" si="12"/>
        <v>0</v>
      </c>
      <c r="PC20" s="5">
        <f t="shared" si="13"/>
        <v>107258</v>
      </c>
      <c r="PD20" s="5">
        <v>118154.53</v>
      </c>
      <c r="PE20" s="4">
        <f t="shared" si="18"/>
        <v>-118154.53</v>
      </c>
      <c r="PF20" s="5">
        <f t="shared" si="14"/>
        <v>113832</v>
      </c>
      <c r="PG20" s="5"/>
      <c r="PH20" s="5">
        <f t="shared" si="25"/>
        <v>113832</v>
      </c>
      <c r="PI20" s="5">
        <f t="shared" si="16"/>
        <v>1365989</v>
      </c>
      <c r="PJ20" s="5">
        <f t="shared" si="24"/>
        <v>91828</v>
      </c>
      <c r="PK20" s="5"/>
      <c r="PL20" s="5">
        <f t="shared" si="19"/>
        <v>18530</v>
      </c>
      <c r="PM20" s="5">
        <f>SUM(KV20,KX20,KZ20,LB20,LD20,LF20,LH20,LJ20,LL20,LN20,LP20,LR20,LT20,LV20,LX20,LZ20,MB20,MD20,MF20,MH20,MJ20,ML20,MN20,MP20,MR20,MT20,MV20,MX20,MZ20,NB20,ND20,NF20,NH20,)-PN20</f>
        <v>64596</v>
      </c>
      <c r="PN20" s="5">
        <f>PO20-PL20</f>
        <v>63045</v>
      </c>
      <c r="PO20" s="5">
        <v>81575</v>
      </c>
    </row>
    <row r="21" spans="1:431" x14ac:dyDescent="0.25">
      <c r="A21" t="s">
        <v>153</v>
      </c>
      <c r="B21" s="2">
        <v>239</v>
      </c>
      <c r="C21" t="s">
        <v>338</v>
      </c>
      <c r="D21">
        <v>2</v>
      </c>
      <c r="E21">
        <v>354</v>
      </c>
      <c r="F21">
        <v>277</v>
      </c>
      <c r="G21" s="3">
        <v>198942</v>
      </c>
      <c r="H21" s="3">
        <v>0</v>
      </c>
      <c r="N21" s="3">
        <v>143922</v>
      </c>
      <c r="O21" s="3">
        <v>0</v>
      </c>
      <c r="P21" s="3">
        <v>3000</v>
      </c>
      <c r="Q21" s="3">
        <v>0</v>
      </c>
      <c r="R21" s="3">
        <v>79025</v>
      </c>
      <c r="S21" s="3">
        <v>0</v>
      </c>
      <c r="T21" s="3">
        <v>60059</v>
      </c>
      <c r="U21" s="3">
        <v>0</v>
      </c>
      <c r="V21" s="3">
        <v>102375</v>
      </c>
      <c r="W21" s="3">
        <v>0</v>
      </c>
      <c r="X21" s="3">
        <v>113832</v>
      </c>
      <c r="Y21" s="3">
        <v>0</v>
      </c>
      <c r="Z21" s="3">
        <v>227665</v>
      </c>
      <c r="AA21" s="3">
        <v>0</v>
      </c>
      <c r="AB21" s="3">
        <v>113832</v>
      </c>
      <c r="AC21" s="3">
        <v>0</v>
      </c>
      <c r="AD21" s="3">
        <v>227665</v>
      </c>
      <c r="AE21" s="3">
        <v>0</v>
      </c>
      <c r="AF21" s="3">
        <v>195832</v>
      </c>
      <c r="AH21" s="3">
        <v>0</v>
      </c>
      <c r="AQ21" s="3">
        <v>113832</v>
      </c>
      <c r="AR21" s="3">
        <v>0</v>
      </c>
      <c r="AU21" s="3">
        <v>113832</v>
      </c>
      <c r="AW21" s="3">
        <v>0</v>
      </c>
      <c r="AZ21" s="3">
        <v>227665</v>
      </c>
      <c r="BA21" s="3">
        <v>0</v>
      </c>
      <c r="BF21" s="3">
        <v>113832</v>
      </c>
      <c r="BG21" s="3">
        <v>0</v>
      </c>
      <c r="BV21" s="3">
        <v>455330</v>
      </c>
      <c r="BW21" s="3">
        <v>0</v>
      </c>
      <c r="BX21" s="3">
        <v>113832</v>
      </c>
      <c r="BY21" s="3">
        <v>0</v>
      </c>
      <c r="BZ21" s="3">
        <v>234999</v>
      </c>
      <c r="CA21" s="3">
        <v>0</v>
      </c>
      <c r="CD21" s="3">
        <v>57558</v>
      </c>
      <c r="CE21" s="3">
        <v>0</v>
      </c>
      <c r="CL21" s="3">
        <v>569162</v>
      </c>
      <c r="CM21" s="3">
        <v>0</v>
      </c>
      <c r="CN21" s="3">
        <v>0</v>
      </c>
      <c r="CR21" s="3">
        <v>56917</v>
      </c>
      <c r="CS21" s="3">
        <v>0</v>
      </c>
      <c r="CV21" s="3">
        <v>17000</v>
      </c>
      <c r="CW21" s="3">
        <v>0</v>
      </c>
      <c r="CX21" s="3">
        <v>27200</v>
      </c>
      <c r="CY21" s="3">
        <v>0</v>
      </c>
      <c r="EH21" s="3">
        <v>15325</v>
      </c>
      <c r="EI21" s="3">
        <v>0</v>
      </c>
      <c r="EY21" s="3">
        <v>158560</v>
      </c>
      <c r="EZ21" s="3">
        <v>0</v>
      </c>
      <c r="FG21" s="3">
        <v>0</v>
      </c>
      <c r="FH21" s="3">
        <v>91066</v>
      </c>
      <c r="FI21" s="3">
        <v>0</v>
      </c>
      <c r="FJ21" s="3">
        <v>113832</v>
      </c>
      <c r="GF21" s="3">
        <v>113832</v>
      </c>
      <c r="GG21" s="3">
        <v>0</v>
      </c>
      <c r="GH21" s="3">
        <v>113832</v>
      </c>
      <c r="GI21" s="3">
        <v>0</v>
      </c>
      <c r="GJ21" s="3">
        <v>113832</v>
      </c>
      <c r="GK21" s="3">
        <v>0</v>
      </c>
      <c r="GN21" s="3">
        <v>117499</v>
      </c>
      <c r="GO21" s="3">
        <v>0</v>
      </c>
      <c r="GP21" s="3">
        <v>341497</v>
      </c>
      <c r="GQ21" s="3">
        <v>0</v>
      </c>
      <c r="GR21" s="3">
        <v>86428</v>
      </c>
      <c r="GS21" s="3">
        <v>169346</v>
      </c>
      <c r="GT21" s="3">
        <v>227665</v>
      </c>
      <c r="GU21" s="3">
        <v>0</v>
      </c>
      <c r="GV21" s="3">
        <v>227665</v>
      </c>
      <c r="GW21" s="3">
        <v>0</v>
      </c>
      <c r="GX21" s="3">
        <v>227665</v>
      </c>
      <c r="GY21" s="3">
        <v>0</v>
      </c>
      <c r="GZ21" s="3">
        <v>227665</v>
      </c>
      <c r="HA21" s="3">
        <v>0</v>
      </c>
      <c r="IR21" s="3">
        <v>16400</v>
      </c>
      <c r="IS21" s="3">
        <v>22766</v>
      </c>
      <c r="KW21" s="3">
        <v>5524</v>
      </c>
      <c r="KX21" s="3">
        <v>0</v>
      </c>
      <c r="LC21" s="3">
        <v>56000</v>
      </c>
      <c r="LD21" s="3">
        <v>0</v>
      </c>
      <c r="LI21" s="3">
        <v>9373</v>
      </c>
      <c r="LJ21" s="3">
        <v>0</v>
      </c>
      <c r="LM21" s="3">
        <v>1615</v>
      </c>
      <c r="LN21" s="3">
        <v>0</v>
      </c>
      <c r="ME21" s="3">
        <v>5919</v>
      </c>
      <c r="MF21" s="3">
        <v>0</v>
      </c>
      <c r="MM21" s="3">
        <v>1000</v>
      </c>
      <c r="MN21" s="3">
        <v>0</v>
      </c>
      <c r="OF21" s="3">
        <v>5634604</v>
      </c>
      <c r="OG21" s="3">
        <v>397010</v>
      </c>
      <c r="OK21" s="5">
        <f t="shared" si="0"/>
        <v>341497</v>
      </c>
      <c r="OL21" s="5">
        <f t="shared" si="1"/>
        <v>0</v>
      </c>
      <c r="OM21" s="5">
        <f t="shared" si="2"/>
        <v>569162</v>
      </c>
      <c r="ON21" s="5">
        <f t="shared" si="3"/>
        <v>0</v>
      </c>
      <c r="OO21" s="5">
        <f t="shared" si="4"/>
        <v>57558</v>
      </c>
      <c r="OP21" s="5">
        <f t="shared" si="5"/>
        <v>0</v>
      </c>
      <c r="OQ21" s="5">
        <f t="shared" si="6"/>
        <v>0</v>
      </c>
      <c r="OR21" s="5">
        <f t="shared" si="7"/>
        <v>0</v>
      </c>
      <c r="OS21" s="5">
        <f t="shared" si="8"/>
        <v>158560</v>
      </c>
      <c r="OT21" s="5"/>
      <c r="OU21" s="5">
        <f t="shared" si="26"/>
        <v>0</v>
      </c>
      <c r="OV21" s="5">
        <f t="shared" si="10"/>
        <v>0</v>
      </c>
      <c r="OW21" s="5">
        <v>91066</v>
      </c>
      <c r="OX21" s="5">
        <f>SUM(FF21,FH21,FJ21)-OW21</f>
        <v>113832</v>
      </c>
      <c r="OY21" s="5">
        <f t="shared" si="11"/>
        <v>0</v>
      </c>
      <c r="OZ21" s="5"/>
      <c r="PA21" s="5">
        <f t="shared" si="21"/>
        <v>0</v>
      </c>
      <c r="PB21" s="5">
        <f t="shared" si="12"/>
        <v>143922</v>
      </c>
      <c r="PC21" s="5">
        <f t="shared" si="13"/>
        <v>0</v>
      </c>
      <c r="PD21" s="5">
        <v>164348.03</v>
      </c>
      <c r="PE21" s="4">
        <f t="shared" si="18"/>
        <v>-20426.03</v>
      </c>
      <c r="PF21" s="5">
        <f t="shared" si="14"/>
        <v>341496</v>
      </c>
      <c r="PG21" s="5"/>
      <c r="PH21" s="5">
        <f t="shared" si="25"/>
        <v>0</v>
      </c>
      <c r="PI21" s="5">
        <f t="shared" si="16"/>
        <v>1338585</v>
      </c>
      <c r="PJ21" s="5">
        <f t="shared" si="24"/>
        <v>169346</v>
      </c>
      <c r="PK21" s="5">
        <f>SUM(GQ21,GS21,GU21,GW21,GY21,HA21)-PJ21</f>
        <v>0</v>
      </c>
      <c r="PL21" s="5">
        <f t="shared" si="19"/>
        <v>79431</v>
      </c>
      <c r="PM21" s="5">
        <f>SUM(KV21,KX21,KZ21,LB21,LD21,LF21,LH21,LJ21,LL21,LN21,LP21,LR21,LT21,LV21,LX21,LZ21,MB21,MD21,MF21,MH21,MJ21,ML21,MN21,MP21,MR21,MT21,MV21,MX21,MZ21,NB21,ND21,NF21,NH21,)</f>
        <v>0</v>
      </c>
      <c r="PN21" s="5"/>
      <c r="PO21" s="5">
        <v>115050</v>
      </c>
    </row>
    <row r="22" spans="1:431" x14ac:dyDescent="0.25">
      <c r="A22" t="s">
        <v>154</v>
      </c>
      <c r="B22" s="2">
        <v>227</v>
      </c>
      <c r="C22" t="s">
        <v>338</v>
      </c>
      <c r="D22">
        <v>1</v>
      </c>
      <c r="E22">
        <v>366</v>
      </c>
      <c r="F22">
        <v>293</v>
      </c>
      <c r="G22" s="3">
        <v>198942</v>
      </c>
      <c r="H22" s="3">
        <v>0</v>
      </c>
      <c r="N22" s="3">
        <v>71961</v>
      </c>
      <c r="O22" s="3">
        <v>0</v>
      </c>
      <c r="P22" s="3">
        <v>4000</v>
      </c>
      <c r="Q22" s="3">
        <v>0</v>
      </c>
      <c r="R22" s="3">
        <v>79025</v>
      </c>
      <c r="S22" s="3">
        <v>0</v>
      </c>
      <c r="T22" s="3">
        <v>120118</v>
      </c>
      <c r="U22" s="3">
        <v>0</v>
      </c>
      <c r="V22" s="3">
        <v>51187</v>
      </c>
      <c r="W22" s="3">
        <v>0</v>
      </c>
      <c r="X22" s="3">
        <v>113832</v>
      </c>
      <c r="Y22" s="3">
        <v>0</v>
      </c>
      <c r="Z22" s="3">
        <v>227665</v>
      </c>
      <c r="AA22" s="3">
        <v>0</v>
      </c>
      <c r="AD22" s="3">
        <v>341497</v>
      </c>
      <c r="AE22" s="3">
        <v>0</v>
      </c>
      <c r="AF22" s="3">
        <v>39166</v>
      </c>
      <c r="AG22" s="3">
        <v>39166</v>
      </c>
      <c r="AH22" s="3">
        <f>195833-AG22</f>
        <v>156667</v>
      </c>
      <c r="AQ22" s="3">
        <v>113832</v>
      </c>
      <c r="AR22" s="3">
        <v>0</v>
      </c>
      <c r="AU22" s="3">
        <v>227665</v>
      </c>
      <c r="AW22" s="3">
        <v>0</v>
      </c>
      <c r="BH22" s="3">
        <v>227665</v>
      </c>
      <c r="BI22" s="3">
        <v>0</v>
      </c>
      <c r="BT22" s="3">
        <v>113832</v>
      </c>
      <c r="BU22" s="3">
        <v>0</v>
      </c>
      <c r="BV22" s="3">
        <v>287379</v>
      </c>
      <c r="BW22" s="3">
        <v>54118</v>
      </c>
      <c r="BZ22" s="3">
        <v>195832</v>
      </c>
      <c r="CA22" s="3">
        <v>0</v>
      </c>
      <c r="CD22" s="3">
        <v>0</v>
      </c>
      <c r="CE22" s="3">
        <v>115116</v>
      </c>
      <c r="CL22" s="3">
        <v>1024492</v>
      </c>
      <c r="CM22" s="3">
        <v>0</v>
      </c>
      <c r="CN22" s="3">
        <v>0</v>
      </c>
      <c r="CR22" s="3">
        <v>113832</v>
      </c>
      <c r="CS22" s="3">
        <v>0</v>
      </c>
      <c r="EH22" s="3">
        <v>15325</v>
      </c>
      <c r="EI22" s="3">
        <v>0</v>
      </c>
      <c r="FG22" s="3">
        <v>113832</v>
      </c>
      <c r="FH22" s="3">
        <v>0</v>
      </c>
      <c r="FI22" s="3">
        <v>113832</v>
      </c>
      <c r="FJ22" s="3">
        <v>0</v>
      </c>
      <c r="FY22" s="3">
        <v>147879</v>
      </c>
      <c r="FZ22" s="3">
        <v>0</v>
      </c>
      <c r="GF22" s="3">
        <v>113832</v>
      </c>
      <c r="GG22" s="3">
        <v>0</v>
      </c>
      <c r="GH22" s="3">
        <v>227665</v>
      </c>
      <c r="GI22" s="3">
        <v>0</v>
      </c>
      <c r="GJ22" s="3">
        <v>113832</v>
      </c>
      <c r="GK22" s="3">
        <v>0</v>
      </c>
      <c r="GN22" s="3">
        <v>117499</v>
      </c>
      <c r="GO22" s="3">
        <v>0</v>
      </c>
      <c r="GP22" s="3">
        <v>341497</v>
      </c>
      <c r="GQ22" s="3">
        <v>0</v>
      </c>
      <c r="GR22" s="3">
        <v>196894</v>
      </c>
      <c r="GS22" s="3">
        <v>0</v>
      </c>
      <c r="GT22" s="3">
        <v>341497</v>
      </c>
      <c r="GU22" s="3">
        <v>0</v>
      </c>
      <c r="GV22" s="3">
        <v>227665</v>
      </c>
      <c r="GW22" s="3">
        <v>0</v>
      </c>
      <c r="GX22" s="3">
        <v>341497</v>
      </c>
      <c r="GY22" s="3">
        <v>0</v>
      </c>
      <c r="GZ22" s="3">
        <v>227665</v>
      </c>
      <c r="HA22" s="3">
        <v>0</v>
      </c>
      <c r="HT22" s="3">
        <v>113832</v>
      </c>
      <c r="HU22" s="3">
        <v>0</v>
      </c>
      <c r="HV22" s="3">
        <v>113832</v>
      </c>
      <c r="HW22" s="3">
        <v>0</v>
      </c>
      <c r="HX22" s="3">
        <v>227665</v>
      </c>
      <c r="HY22" s="3">
        <v>0</v>
      </c>
      <c r="IZ22" s="3">
        <v>158560</v>
      </c>
      <c r="JA22" s="3">
        <v>0</v>
      </c>
      <c r="JP22" s="3">
        <v>0</v>
      </c>
      <c r="JQ22" s="3">
        <v>120467</v>
      </c>
      <c r="KD22" s="3">
        <v>113832</v>
      </c>
      <c r="KE22" s="3">
        <v>0</v>
      </c>
      <c r="KU22" s="3">
        <v>15000</v>
      </c>
      <c r="KV22" s="3">
        <v>0</v>
      </c>
      <c r="KW22" s="3">
        <v>10000</v>
      </c>
      <c r="KX22" s="3">
        <v>0</v>
      </c>
      <c r="LC22" s="3">
        <v>40000</v>
      </c>
      <c r="LD22" s="3">
        <v>0</v>
      </c>
      <c r="LI22" s="3">
        <v>11965</v>
      </c>
      <c r="LJ22" s="3">
        <v>0</v>
      </c>
      <c r="LK22" s="3">
        <v>9297</v>
      </c>
      <c r="LL22" s="3">
        <v>0</v>
      </c>
      <c r="LM22" s="3">
        <v>1669</v>
      </c>
      <c r="LN22" s="3">
        <v>0</v>
      </c>
      <c r="ME22" s="3">
        <v>6120</v>
      </c>
      <c r="MF22" s="3">
        <v>0</v>
      </c>
      <c r="MI22" s="3">
        <v>5000</v>
      </c>
      <c r="MJ22" s="3">
        <v>0</v>
      </c>
      <c r="MM22" s="3">
        <v>5464</v>
      </c>
      <c r="MN22" s="3">
        <v>0</v>
      </c>
      <c r="MW22" s="3">
        <v>5000</v>
      </c>
      <c r="MX22" s="3">
        <v>0</v>
      </c>
      <c r="NA22" s="3">
        <v>2500</v>
      </c>
      <c r="NB22" s="3">
        <v>0</v>
      </c>
      <c r="OF22" s="3">
        <v>7032069</v>
      </c>
      <c r="OG22" s="3">
        <v>485534</v>
      </c>
      <c r="OK22" s="5">
        <f t="shared" si="0"/>
        <v>341497</v>
      </c>
      <c r="OL22" s="5">
        <f t="shared" si="1"/>
        <v>0</v>
      </c>
      <c r="OM22" s="5">
        <f t="shared" si="2"/>
        <v>287379</v>
      </c>
      <c r="ON22" s="5">
        <f t="shared" si="3"/>
        <v>54118</v>
      </c>
      <c r="OO22" s="5">
        <f t="shared" si="4"/>
        <v>0</v>
      </c>
      <c r="OP22" s="5">
        <f t="shared" si="5"/>
        <v>115116</v>
      </c>
      <c r="OQ22" s="5">
        <f t="shared" si="6"/>
        <v>0</v>
      </c>
      <c r="OR22" s="5">
        <f t="shared" si="7"/>
        <v>0</v>
      </c>
      <c r="OS22" s="5">
        <f t="shared" si="8"/>
        <v>0</v>
      </c>
      <c r="OT22" s="5"/>
      <c r="OU22" s="5">
        <f t="shared" si="26"/>
        <v>0</v>
      </c>
      <c r="OV22" s="5">
        <f t="shared" si="10"/>
        <v>227664</v>
      </c>
      <c r="OW22" s="5"/>
      <c r="OX22" s="5">
        <f t="shared" ref="OX22:OX29" si="27">SUM(FF22,FH22,FJ22)</f>
        <v>0</v>
      </c>
      <c r="OY22" s="5">
        <f t="shared" si="11"/>
        <v>227665</v>
      </c>
      <c r="OZ22" s="5"/>
      <c r="PA22" s="5">
        <f t="shared" si="21"/>
        <v>0</v>
      </c>
      <c r="PB22" s="5">
        <f t="shared" si="12"/>
        <v>219840</v>
      </c>
      <c r="PC22" s="5">
        <f t="shared" si="13"/>
        <v>0</v>
      </c>
      <c r="PD22" s="5">
        <v>164348.03</v>
      </c>
      <c r="PE22" s="4">
        <f t="shared" si="18"/>
        <v>55491.97</v>
      </c>
      <c r="PF22" s="5">
        <f t="shared" si="14"/>
        <v>569161</v>
      </c>
      <c r="PG22" s="5"/>
      <c r="PH22" s="5">
        <f t="shared" si="25"/>
        <v>0</v>
      </c>
      <c r="PI22" s="5">
        <f t="shared" si="16"/>
        <v>1790547</v>
      </c>
      <c r="PJ22" s="5">
        <f t="shared" si="24"/>
        <v>0</v>
      </c>
      <c r="PK22" s="5"/>
      <c r="PL22" s="5">
        <f t="shared" si="19"/>
        <v>112015</v>
      </c>
      <c r="PM22" s="5">
        <f>SUM(KV22,KX22,KZ22,LB22,LD22,LF22,LH22,LJ22,LL22,LN22,LP22,LR22,LT22,LV22,LX22,LZ22,MB22,MD22,MF22,MH22,MJ22,ML22,MN22,MP22,MR22,MT22,MV22,MX22,MZ22,NB22,ND22,NF22,NH22,)</f>
        <v>0</v>
      </c>
      <c r="PN22" s="5"/>
      <c r="PO22" s="5">
        <v>118950</v>
      </c>
    </row>
    <row r="23" spans="1:431" x14ac:dyDescent="0.25">
      <c r="A23" t="s">
        <v>159</v>
      </c>
      <c r="B23" s="2">
        <v>258</v>
      </c>
      <c r="C23" t="s">
        <v>338</v>
      </c>
      <c r="D23">
        <v>3</v>
      </c>
      <c r="E23">
        <v>354</v>
      </c>
      <c r="F23">
        <v>313</v>
      </c>
      <c r="G23" s="3">
        <v>198942</v>
      </c>
      <c r="H23" s="3">
        <v>0</v>
      </c>
      <c r="P23" s="3">
        <v>3846</v>
      </c>
      <c r="Q23" s="3">
        <v>0</v>
      </c>
      <c r="R23" s="3">
        <v>79025</v>
      </c>
      <c r="S23" s="3">
        <v>0</v>
      </c>
      <c r="T23" s="3">
        <v>60059</v>
      </c>
      <c r="U23" s="3">
        <v>0</v>
      </c>
      <c r="V23" s="3">
        <v>102375</v>
      </c>
      <c r="W23" s="3">
        <v>0</v>
      </c>
      <c r="X23" s="3">
        <v>113832</v>
      </c>
      <c r="Y23" s="3">
        <v>0</v>
      </c>
      <c r="AD23" s="3">
        <v>227665</v>
      </c>
      <c r="AE23" s="3">
        <v>0</v>
      </c>
      <c r="AF23" s="3">
        <v>78333</v>
      </c>
      <c r="AH23" s="3">
        <v>0</v>
      </c>
      <c r="AQ23" s="3">
        <v>113832</v>
      </c>
      <c r="AR23" s="3">
        <v>0</v>
      </c>
      <c r="AU23" s="3">
        <v>113832</v>
      </c>
      <c r="AW23" s="3">
        <v>0</v>
      </c>
      <c r="AZ23" s="3">
        <v>227665</v>
      </c>
      <c r="BA23" s="3">
        <v>0</v>
      </c>
      <c r="BF23" s="3">
        <v>113832</v>
      </c>
      <c r="BG23" s="3">
        <v>0</v>
      </c>
      <c r="BV23" s="3">
        <v>341497</v>
      </c>
      <c r="BW23" s="3">
        <v>0</v>
      </c>
      <c r="BZ23" s="3">
        <v>234999</v>
      </c>
      <c r="CA23" s="3">
        <v>0</v>
      </c>
      <c r="CL23" s="3">
        <v>341497</v>
      </c>
      <c r="CM23" s="3">
        <v>0</v>
      </c>
      <c r="CN23" s="3">
        <v>0</v>
      </c>
      <c r="EY23" s="3">
        <v>158560</v>
      </c>
      <c r="EZ23" s="3">
        <v>0</v>
      </c>
      <c r="FE23" s="3">
        <v>113832</v>
      </c>
      <c r="FF23" s="3">
        <v>0</v>
      </c>
      <c r="FK23" s="3">
        <v>92386</v>
      </c>
      <c r="FL23" s="3">
        <v>0</v>
      </c>
      <c r="FM23" s="3">
        <v>53629</v>
      </c>
      <c r="FN23" s="3">
        <v>0</v>
      </c>
      <c r="GF23" s="3">
        <v>113832</v>
      </c>
      <c r="GG23" s="3">
        <v>0</v>
      </c>
      <c r="GH23" s="3">
        <v>170749</v>
      </c>
      <c r="GI23" s="3">
        <v>0</v>
      </c>
      <c r="GJ23" s="3">
        <v>113832</v>
      </c>
      <c r="GK23" s="3">
        <v>0</v>
      </c>
      <c r="GN23" s="3">
        <v>117500</v>
      </c>
      <c r="GO23" s="3">
        <v>0</v>
      </c>
      <c r="GP23" s="3">
        <v>341497</v>
      </c>
      <c r="GQ23" s="3">
        <v>0</v>
      </c>
      <c r="GR23" s="3">
        <v>227665</v>
      </c>
      <c r="GS23" s="3">
        <v>0</v>
      </c>
      <c r="GT23" s="3">
        <v>341497</v>
      </c>
      <c r="GU23" s="3">
        <v>0</v>
      </c>
      <c r="GV23" s="3">
        <v>227665</v>
      </c>
      <c r="GW23" s="3">
        <v>0</v>
      </c>
      <c r="GX23" s="3">
        <v>227665</v>
      </c>
      <c r="GY23" s="3">
        <v>0</v>
      </c>
      <c r="GZ23" s="3">
        <v>227665</v>
      </c>
      <c r="HA23" s="3">
        <v>0</v>
      </c>
      <c r="HH23" s="3">
        <v>113832</v>
      </c>
      <c r="HI23" s="3">
        <v>0</v>
      </c>
      <c r="IT23" s="3">
        <v>45584</v>
      </c>
      <c r="IU23" s="3">
        <v>0</v>
      </c>
      <c r="KB23" s="3">
        <v>638</v>
      </c>
      <c r="KC23" s="3">
        <v>0</v>
      </c>
      <c r="KH23" s="3">
        <v>33357</v>
      </c>
      <c r="KI23" s="3">
        <v>80475</v>
      </c>
      <c r="KP23" s="3">
        <v>182875</v>
      </c>
      <c r="KQ23" s="3">
        <v>0</v>
      </c>
      <c r="KU23" s="3">
        <v>2311</v>
      </c>
      <c r="KV23" s="3">
        <v>0</v>
      </c>
      <c r="KW23" s="3">
        <v>1639</v>
      </c>
      <c r="KX23" s="3">
        <v>0</v>
      </c>
      <c r="LM23" s="3">
        <v>1615</v>
      </c>
      <c r="LN23" s="3">
        <v>0</v>
      </c>
      <c r="ME23" s="3">
        <v>5919</v>
      </c>
      <c r="MF23" s="3">
        <v>0</v>
      </c>
      <c r="OF23" s="3">
        <v>5266975</v>
      </c>
      <c r="OG23" s="3">
        <v>80475</v>
      </c>
      <c r="OK23" s="5">
        <f t="shared" si="0"/>
        <v>341497</v>
      </c>
      <c r="OL23" s="5">
        <f t="shared" si="1"/>
        <v>0</v>
      </c>
      <c r="OM23" s="5">
        <f t="shared" si="2"/>
        <v>341497</v>
      </c>
      <c r="ON23" s="5">
        <f t="shared" si="3"/>
        <v>0</v>
      </c>
      <c r="OO23" s="5">
        <f t="shared" si="4"/>
        <v>0</v>
      </c>
      <c r="OP23" s="5">
        <f t="shared" si="5"/>
        <v>0</v>
      </c>
      <c r="OQ23" s="5">
        <f t="shared" si="6"/>
        <v>0</v>
      </c>
      <c r="OR23" s="5">
        <f t="shared" si="7"/>
        <v>0</v>
      </c>
      <c r="OS23" s="5">
        <f t="shared" si="8"/>
        <v>158560</v>
      </c>
      <c r="OT23" s="5"/>
      <c r="OU23" s="5">
        <f t="shared" si="26"/>
        <v>0</v>
      </c>
      <c r="OV23" s="5">
        <f t="shared" si="10"/>
        <v>113832</v>
      </c>
      <c r="OW23" s="5"/>
      <c r="OX23" s="5">
        <f t="shared" si="27"/>
        <v>0</v>
      </c>
      <c r="OY23" s="5">
        <f t="shared" si="11"/>
        <v>0</v>
      </c>
      <c r="OZ23" s="5"/>
      <c r="PA23" s="5">
        <f t="shared" si="21"/>
        <v>0</v>
      </c>
      <c r="PB23" s="5">
        <f t="shared" si="12"/>
        <v>146015</v>
      </c>
      <c r="PC23" s="5">
        <f t="shared" si="13"/>
        <v>0</v>
      </c>
      <c r="PD23" s="5">
        <v>164348.03</v>
      </c>
      <c r="PE23" s="4">
        <f t="shared" si="18"/>
        <v>-18333.03</v>
      </c>
      <c r="PF23" s="5">
        <f t="shared" si="14"/>
        <v>398413</v>
      </c>
      <c r="PG23" s="5"/>
      <c r="PH23" s="5">
        <f t="shared" si="25"/>
        <v>0</v>
      </c>
      <c r="PI23" s="5">
        <f t="shared" si="16"/>
        <v>1707486</v>
      </c>
      <c r="PJ23" s="5">
        <f t="shared" si="24"/>
        <v>0</v>
      </c>
      <c r="PK23" s="5"/>
      <c r="PL23" s="5">
        <f t="shared" si="19"/>
        <v>11484</v>
      </c>
      <c r="PM23" s="5">
        <f>SUM(KV23,KX23,KZ23,LB23,LD23,LF23,LH23,LJ23,LL23,LN23,LP23,LR23,LT23,LV23,LX23,LZ23,MB23,MD23,MF23,MH23,MJ23,ML23,MN23,MP23,MR23,MT23,MV23,MX23,MZ23,NB23,ND23,NF23,NH23,)</f>
        <v>0</v>
      </c>
      <c r="PN23" s="5"/>
      <c r="PO23" s="5">
        <v>115050</v>
      </c>
    </row>
    <row r="24" spans="1:431" x14ac:dyDescent="0.25">
      <c r="A24" t="s">
        <v>160</v>
      </c>
      <c r="B24" s="2">
        <v>249</v>
      </c>
      <c r="C24" t="s">
        <v>338</v>
      </c>
      <c r="D24">
        <v>8</v>
      </c>
      <c r="E24">
        <v>290</v>
      </c>
      <c r="F24">
        <v>235</v>
      </c>
      <c r="G24" s="3">
        <v>198942</v>
      </c>
      <c r="H24" s="3">
        <v>0</v>
      </c>
      <c r="N24" s="3">
        <v>71961</v>
      </c>
      <c r="O24" s="3">
        <v>0</v>
      </c>
      <c r="P24" s="3">
        <v>7595</v>
      </c>
      <c r="Q24" s="3">
        <v>0</v>
      </c>
      <c r="R24" s="3">
        <v>79025</v>
      </c>
      <c r="S24" s="3">
        <v>0</v>
      </c>
      <c r="T24" s="3">
        <v>60059</v>
      </c>
      <c r="U24" s="3">
        <v>0</v>
      </c>
      <c r="V24" s="3">
        <v>102375</v>
      </c>
      <c r="W24" s="3">
        <v>0</v>
      </c>
      <c r="X24" s="3">
        <v>113832</v>
      </c>
      <c r="Y24" s="3">
        <v>0</v>
      </c>
      <c r="Z24" s="3">
        <v>227665</v>
      </c>
      <c r="AA24" s="3">
        <v>0</v>
      </c>
      <c r="AD24" s="3">
        <v>227665</v>
      </c>
      <c r="AE24" s="3">
        <v>0</v>
      </c>
      <c r="AF24" s="3">
        <v>156666</v>
      </c>
      <c r="AH24" s="3">
        <v>0</v>
      </c>
      <c r="AQ24" s="3">
        <v>113832</v>
      </c>
      <c r="AR24" s="3">
        <v>0</v>
      </c>
      <c r="AU24" s="3">
        <v>227665</v>
      </c>
      <c r="AW24" s="3">
        <v>0</v>
      </c>
      <c r="BT24" s="3">
        <v>113832</v>
      </c>
      <c r="BU24" s="3">
        <v>0</v>
      </c>
      <c r="BV24" s="3">
        <v>341497</v>
      </c>
      <c r="BW24" s="3">
        <v>0</v>
      </c>
      <c r="BZ24" s="3">
        <v>39166</v>
      </c>
      <c r="CA24" s="3">
        <v>0</v>
      </c>
      <c r="CD24" s="3">
        <v>115116</v>
      </c>
      <c r="CE24" s="3">
        <v>0</v>
      </c>
      <c r="CL24" s="3">
        <v>0</v>
      </c>
      <c r="CN24" s="3">
        <v>7484</v>
      </c>
      <c r="CO24" s="3">
        <v>0</v>
      </c>
      <c r="CV24" s="3">
        <v>20400</v>
      </c>
      <c r="CW24" s="3">
        <v>0</v>
      </c>
      <c r="CX24" s="3">
        <v>30600</v>
      </c>
      <c r="CY24" s="3">
        <v>0</v>
      </c>
      <c r="EH24" s="3">
        <v>15325</v>
      </c>
      <c r="EI24" s="3">
        <v>0</v>
      </c>
      <c r="EY24" s="3">
        <v>158560</v>
      </c>
      <c r="EZ24" s="3">
        <v>0</v>
      </c>
      <c r="FG24" s="3">
        <v>113832</v>
      </c>
      <c r="FH24" s="3">
        <v>0</v>
      </c>
      <c r="FI24" s="3">
        <v>113832</v>
      </c>
      <c r="FJ24" s="3">
        <v>0</v>
      </c>
      <c r="FW24" s="3">
        <v>116262</v>
      </c>
      <c r="FX24" s="3">
        <v>0</v>
      </c>
      <c r="GC24" s="3">
        <v>70672</v>
      </c>
      <c r="GD24" s="3">
        <v>0</v>
      </c>
      <c r="GH24" s="3">
        <v>170749</v>
      </c>
      <c r="GI24" s="3">
        <v>0</v>
      </c>
      <c r="GJ24" s="3">
        <v>113832</v>
      </c>
      <c r="GK24" s="3">
        <v>0</v>
      </c>
      <c r="GL24" s="3">
        <v>113832</v>
      </c>
      <c r="GM24" s="3">
        <v>0</v>
      </c>
      <c r="GN24" s="3">
        <v>117499</v>
      </c>
      <c r="GO24" s="3">
        <v>0</v>
      </c>
      <c r="GP24" s="3">
        <v>341497</v>
      </c>
      <c r="GQ24" s="3">
        <v>0</v>
      </c>
      <c r="GR24" s="3">
        <v>0</v>
      </c>
      <c r="GS24" s="3">
        <v>341497</v>
      </c>
      <c r="GT24" s="3">
        <v>0</v>
      </c>
      <c r="GU24" s="3">
        <v>341497</v>
      </c>
      <c r="GV24" s="3">
        <v>42853</v>
      </c>
      <c r="GW24" s="3">
        <v>27869</v>
      </c>
      <c r="GX24" s="3">
        <v>227665</v>
      </c>
      <c r="GY24" s="3">
        <v>0</v>
      </c>
      <c r="GZ24" s="3">
        <v>341497</v>
      </c>
      <c r="HA24" s="3">
        <v>0</v>
      </c>
      <c r="HT24" s="3">
        <v>113832</v>
      </c>
      <c r="HU24" s="3">
        <v>0</v>
      </c>
      <c r="IR24" s="3">
        <v>156666</v>
      </c>
      <c r="IS24" s="3">
        <v>0</v>
      </c>
      <c r="JP24" s="3">
        <v>120467</v>
      </c>
      <c r="JQ24" s="3">
        <v>0</v>
      </c>
      <c r="JZ24" s="3">
        <v>50404</v>
      </c>
      <c r="KA24" s="3">
        <v>0</v>
      </c>
      <c r="KD24" s="3">
        <v>227665</v>
      </c>
      <c r="KE24" s="3">
        <v>0</v>
      </c>
      <c r="KU24" s="3">
        <v>8600</v>
      </c>
      <c r="KV24" s="3">
        <v>0</v>
      </c>
      <c r="KW24" s="3">
        <v>5001</v>
      </c>
      <c r="KX24" s="3">
        <v>0</v>
      </c>
      <c r="LC24" s="3">
        <v>30000</v>
      </c>
      <c r="LD24" s="3">
        <v>0</v>
      </c>
      <c r="LG24" s="3">
        <v>13948</v>
      </c>
      <c r="LH24" s="3">
        <v>0</v>
      </c>
      <c r="LI24" s="3">
        <v>6046</v>
      </c>
      <c r="LJ24" s="3">
        <v>0</v>
      </c>
      <c r="LM24" s="3">
        <v>1323</v>
      </c>
      <c r="LN24" s="3">
        <v>0</v>
      </c>
      <c r="LW24" s="3">
        <v>10341</v>
      </c>
      <c r="LX24" s="3">
        <v>0</v>
      </c>
      <c r="ME24" s="3">
        <v>4849</v>
      </c>
      <c r="MF24" s="3">
        <v>0</v>
      </c>
      <c r="OF24" s="3">
        <v>5062426</v>
      </c>
      <c r="OG24" s="3">
        <v>710863</v>
      </c>
      <c r="OK24" s="5">
        <f t="shared" si="0"/>
        <v>113832</v>
      </c>
      <c r="OL24" s="5">
        <f t="shared" si="1"/>
        <v>0</v>
      </c>
      <c r="OM24" s="5">
        <f t="shared" si="2"/>
        <v>341497</v>
      </c>
      <c r="ON24" s="5">
        <f t="shared" si="3"/>
        <v>0</v>
      </c>
      <c r="OO24" s="5">
        <f t="shared" si="4"/>
        <v>115116</v>
      </c>
      <c r="OP24" s="5">
        <f t="shared" si="5"/>
        <v>0</v>
      </c>
      <c r="OQ24" s="5">
        <f t="shared" si="6"/>
        <v>0</v>
      </c>
      <c r="OR24" s="5">
        <f t="shared" si="7"/>
        <v>0</v>
      </c>
      <c r="OS24" s="5">
        <f t="shared" si="8"/>
        <v>158560</v>
      </c>
      <c r="OT24" s="5"/>
      <c r="OU24" s="5">
        <f t="shared" si="26"/>
        <v>0</v>
      </c>
      <c r="OV24" s="5">
        <f t="shared" si="10"/>
        <v>227664</v>
      </c>
      <c r="OW24" s="5"/>
      <c r="OX24" s="5">
        <f t="shared" si="27"/>
        <v>0</v>
      </c>
      <c r="OY24" s="5">
        <f t="shared" si="11"/>
        <v>0</v>
      </c>
      <c r="OZ24" s="5"/>
      <c r="PA24" s="5">
        <f t="shared" si="21"/>
        <v>0</v>
      </c>
      <c r="PB24" s="5">
        <f t="shared" si="12"/>
        <v>188223</v>
      </c>
      <c r="PC24" s="5">
        <f t="shared" si="13"/>
        <v>0</v>
      </c>
      <c r="PD24" s="5">
        <v>118154.53</v>
      </c>
      <c r="PE24" s="4">
        <f t="shared" si="18"/>
        <v>70068.47</v>
      </c>
      <c r="PF24" s="5">
        <f t="shared" si="14"/>
        <v>398413</v>
      </c>
      <c r="PG24" s="5"/>
      <c r="PH24" s="5">
        <f t="shared" si="25"/>
        <v>0</v>
      </c>
      <c r="PI24" s="5">
        <f t="shared" si="16"/>
        <v>1067344</v>
      </c>
      <c r="PJ24" s="5">
        <f>SUM(GQ24,GS24,GU24,GW24,GY24,HA24,HC24,HE24,HG24,HI24,HK24,HM24,HO24,HQ24,HS24,HU24,)-PK24</f>
        <v>301067.8</v>
      </c>
      <c r="PK24" s="5">
        <f>3.6*113832</f>
        <v>409795.2</v>
      </c>
      <c r="PL24" s="5">
        <f t="shared" si="19"/>
        <v>80108</v>
      </c>
      <c r="PM24" s="5">
        <f>SUM(KV24,KX24,KZ24,LB24,LD24,LF24,LH24,LJ24,LL24,LN24,LP24,LR24,LT24,LV24,LX24,LZ24,MB24,MD24,MF24,MH24,MJ24,ML24,MN24,MP24,MR24,MT24,MV24,MX24,MZ24,NB24,ND24,NF24,NH24,)</f>
        <v>0</v>
      </c>
      <c r="PN24" s="5"/>
      <c r="PO24" s="5">
        <v>94250</v>
      </c>
    </row>
    <row r="25" spans="1:431" x14ac:dyDescent="0.25">
      <c r="A25" t="s">
        <v>161</v>
      </c>
      <c r="B25" s="2">
        <v>251</v>
      </c>
      <c r="C25" t="s">
        <v>338</v>
      </c>
      <c r="D25">
        <v>7</v>
      </c>
      <c r="E25">
        <v>280</v>
      </c>
      <c r="F25">
        <v>213</v>
      </c>
      <c r="G25" s="3">
        <v>198942</v>
      </c>
      <c r="H25" s="3">
        <v>0</v>
      </c>
      <c r="N25" s="3">
        <v>71961</v>
      </c>
      <c r="O25" s="3">
        <v>0</v>
      </c>
      <c r="P25" s="3">
        <v>7700</v>
      </c>
      <c r="Q25" s="3">
        <v>3125</v>
      </c>
      <c r="R25" s="3">
        <v>79025</v>
      </c>
      <c r="S25" s="3">
        <v>0</v>
      </c>
      <c r="T25" s="3">
        <v>111246</v>
      </c>
      <c r="U25" s="3">
        <v>8872</v>
      </c>
      <c r="X25" s="3">
        <v>113832</v>
      </c>
      <c r="Y25" s="3">
        <v>0</v>
      </c>
      <c r="Z25" s="3">
        <v>227665</v>
      </c>
      <c r="AA25" s="3">
        <v>0</v>
      </c>
      <c r="AD25" s="3">
        <v>113832</v>
      </c>
      <c r="AE25" s="3">
        <v>0</v>
      </c>
      <c r="AF25" s="3">
        <v>156666</v>
      </c>
      <c r="AH25" s="3">
        <v>0</v>
      </c>
      <c r="AQ25" s="3">
        <v>113832</v>
      </c>
      <c r="AR25" s="3">
        <v>0</v>
      </c>
      <c r="AU25" s="3">
        <v>113832</v>
      </c>
      <c r="AW25" s="3">
        <v>0</v>
      </c>
      <c r="AZ25" s="3">
        <v>455330</v>
      </c>
      <c r="BA25" s="3">
        <v>0</v>
      </c>
      <c r="BF25" s="3">
        <v>227665</v>
      </c>
      <c r="BG25" s="3">
        <v>0</v>
      </c>
      <c r="BV25" s="3">
        <v>227665</v>
      </c>
      <c r="BW25" s="3">
        <v>0</v>
      </c>
      <c r="BZ25" s="3">
        <v>469997</v>
      </c>
      <c r="CA25" s="3">
        <v>0</v>
      </c>
      <c r="CD25" s="3">
        <v>0</v>
      </c>
      <c r="CE25" s="3">
        <v>57558</v>
      </c>
      <c r="CH25" s="3">
        <v>119483</v>
      </c>
      <c r="CI25" s="3">
        <v>0</v>
      </c>
      <c r="CL25" s="3">
        <v>0</v>
      </c>
      <c r="CN25" s="3">
        <v>41486</v>
      </c>
      <c r="CO25" s="3">
        <v>0</v>
      </c>
      <c r="CV25" s="3">
        <v>17000</v>
      </c>
      <c r="CW25" s="3">
        <v>0</v>
      </c>
      <c r="CX25" s="3">
        <v>27200</v>
      </c>
      <c r="CY25" s="3">
        <v>0</v>
      </c>
      <c r="EW25" s="3">
        <v>158560</v>
      </c>
      <c r="EX25" s="3">
        <v>0</v>
      </c>
      <c r="FG25" s="3">
        <v>0</v>
      </c>
      <c r="FH25" s="3">
        <v>113832</v>
      </c>
      <c r="FM25" s="3">
        <v>26814</v>
      </c>
      <c r="FN25" s="3">
        <v>0</v>
      </c>
      <c r="FY25" s="3">
        <v>147879</v>
      </c>
      <c r="FZ25" s="3">
        <v>0</v>
      </c>
      <c r="GF25" s="3">
        <v>113832</v>
      </c>
      <c r="GG25" s="3">
        <v>0</v>
      </c>
      <c r="GH25" s="3">
        <v>113832</v>
      </c>
      <c r="GI25" s="3">
        <v>0</v>
      </c>
      <c r="GJ25" s="3">
        <v>113832</v>
      </c>
      <c r="GK25" s="3">
        <v>0</v>
      </c>
      <c r="GP25" s="3">
        <v>0</v>
      </c>
      <c r="GQ25" s="3">
        <v>227665</v>
      </c>
      <c r="GR25" s="3">
        <v>76134</v>
      </c>
      <c r="GS25" s="3">
        <v>0</v>
      </c>
      <c r="GT25" s="3">
        <v>227665</v>
      </c>
      <c r="GU25" s="3">
        <v>0</v>
      </c>
      <c r="GV25" s="3">
        <v>227665</v>
      </c>
      <c r="GW25" s="3">
        <v>0</v>
      </c>
      <c r="GX25" s="3">
        <v>227665</v>
      </c>
      <c r="GY25" s="3">
        <v>0</v>
      </c>
      <c r="GZ25" s="3">
        <v>227665</v>
      </c>
      <c r="HA25" s="3">
        <v>0</v>
      </c>
      <c r="HZ25" s="3">
        <v>113832</v>
      </c>
      <c r="IA25" s="3">
        <v>0</v>
      </c>
      <c r="IJ25" s="3">
        <v>0</v>
      </c>
      <c r="IK25" s="3">
        <v>113832</v>
      </c>
      <c r="JT25" s="3">
        <v>227665</v>
      </c>
      <c r="JU25" s="3">
        <v>0</v>
      </c>
      <c r="KP25" s="3">
        <v>73150</v>
      </c>
      <c r="KQ25" s="3">
        <v>0</v>
      </c>
      <c r="KU25" s="3">
        <v>10851</v>
      </c>
      <c r="KV25" s="3">
        <v>0</v>
      </c>
      <c r="KW25" s="3">
        <v>10000</v>
      </c>
      <c r="KX25" s="3">
        <v>0</v>
      </c>
      <c r="LC25" s="3">
        <v>150300</v>
      </c>
      <c r="LD25" s="3">
        <v>0</v>
      </c>
      <c r="LI25" s="3">
        <v>10750</v>
      </c>
      <c r="LJ25" s="3">
        <v>0</v>
      </c>
      <c r="LK25" s="3">
        <v>21499</v>
      </c>
      <c r="LL25" s="3">
        <v>0</v>
      </c>
      <c r="LM25" s="3">
        <v>1277</v>
      </c>
      <c r="LN25" s="3">
        <v>0</v>
      </c>
      <c r="MA25" s="3">
        <v>12556</v>
      </c>
      <c r="MB25" s="3">
        <v>3568</v>
      </c>
      <c r="ME25" s="3">
        <v>4682</v>
      </c>
      <c r="MF25" s="3">
        <v>0</v>
      </c>
      <c r="OF25" s="3">
        <v>5192464</v>
      </c>
      <c r="OG25" s="3">
        <v>528452</v>
      </c>
      <c r="OK25" s="5">
        <f t="shared" si="0"/>
        <v>682995</v>
      </c>
      <c r="OL25" s="5">
        <f t="shared" si="1"/>
        <v>0</v>
      </c>
      <c r="OM25" s="5">
        <f t="shared" si="2"/>
        <v>227665</v>
      </c>
      <c r="ON25" s="5">
        <f t="shared" si="3"/>
        <v>0</v>
      </c>
      <c r="OO25" s="5">
        <f t="shared" si="4"/>
        <v>0</v>
      </c>
      <c r="OP25" s="5">
        <f t="shared" si="5"/>
        <v>57558</v>
      </c>
      <c r="OQ25" s="5">
        <f t="shared" si="6"/>
        <v>0</v>
      </c>
      <c r="OR25" s="5">
        <f t="shared" si="7"/>
        <v>0</v>
      </c>
      <c r="OS25" s="5">
        <f t="shared" si="8"/>
        <v>158560</v>
      </c>
      <c r="OT25" s="5"/>
      <c r="OU25" s="5">
        <f t="shared" si="26"/>
        <v>0</v>
      </c>
      <c r="OV25" s="5">
        <f t="shared" si="10"/>
        <v>0</v>
      </c>
      <c r="OW25" s="5"/>
      <c r="OX25" s="5">
        <f t="shared" si="27"/>
        <v>113832</v>
      </c>
      <c r="OY25" s="5">
        <f t="shared" si="11"/>
        <v>113832</v>
      </c>
      <c r="OZ25" s="5"/>
      <c r="PA25" s="5">
        <f t="shared" si="21"/>
        <v>113832</v>
      </c>
      <c r="PB25" s="5">
        <f t="shared" si="12"/>
        <v>246654</v>
      </c>
      <c r="PC25" s="5">
        <f t="shared" si="13"/>
        <v>0</v>
      </c>
      <c r="PD25" s="5">
        <v>118154.53</v>
      </c>
      <c r="PE25" s="4">
        <f t="shared" si="18"/>
        <v>128499.47</v>
      </c>
      <c r="PF25" s="5">
        <f t="shared" si="14"/>
        <v>341496</v>
      </c>
      <c r="PG25" s="5"/>
      <c r="PH25" s="5">
        <f t="shared" si="25"/>
        <v>0</v>
      </c>
      <c r="PI25" s="5">
        <f t="shared" si="16"/>
        <v>986794</v>
      </c>
      <c r="PK25" s="5">
        <f>SUM(GQ25,GS25,GU25,GW25,GY25,HA25,HC25,HE25,HG25,HI25,HK25,HM25,HO25,HQ25,HS25,HU25,)</f>
        <v>227665</v>
      </c>
      <c r="PL25" s="5">
        <f t="shared" si="19"/>
        <v>221915</v>
      </c>
      <c r="PM25" s="5">
        <f>SUM(KV25,KX25,KZ25,LB25,LD25,LF25,LH25,LJ25,LL25,LN25,LP25,LR25,LT25,LV25,LX25,LZ25,MB25,MD25,MF25,MH25,MJ25,ML25,MN25,MP25,MR25,MT25,MV25,MX25,MZ25,NB25,ND25,NF25,NH25,)</f>
        <v>3568</v>
      </c>
      <c r="PN25" s="5"/>
      <c r="PO25" s="5">
        <v>91000</v>
      </c>
    </row>
    <row r="26" spans="1:431" x14ac:dyDescent="0.25">
      <c r="A26" t="s">
        <v>163</v>
      </c>
      <c r="B26" s="2">
        <v>252</v>
      </c>
      <c r="C26" t="s">
        <v>338</v>
      </c>
      <c r="D26">
        <v>2</v>
      </c>
      <c r="E26">
        <v>379</v>
      </c>
      <c r="F26">
        <v>341</v>
      </c>
      <c r="G26" s="3">
        <v>198942</v>
      </c>
      <c r="H26" s="3">
        <v>0</v>
      </c>
      <c r="P26" s="3">
        <v>5748</v>
      </c>
      <c r="Q26" s="3">
        <v>0</v>
      </c>
      <c r="R26" s="3">
        <v>79025</v>
      </c>
      <c r="S26" s="3">
        <v>0</v>
      </c>
      <c r="T26" s="3">
        <v>180176</v>
      </c>
      <c r="U26" s="3">
        <v>0</v>
      </c>
      <c r="X26" s="3">
        <v>113832</v>
      </c>
      <c r="Y26" s="3">
        <v>0</v>
      </c>
      <c r="AD26" s="3">
        <v>227665</v>
      </c>
      <c r="AE26" s="3">
        <v>0</v>
      </c>
      <c r="AF26" s="3">
        <v>78333</v>
      </c>
      <c r="AH26" s="3">
        <v>0</v>
      </c>
      <c r="AQ26" s="3">
        <v>113832</v>
      </c>
      <c r="AR26" s="3">
        <v>0</v>
      </c>
      <c r="AU26" s="3">
        <v>113832</v>
      </c>
      <c r="AW26" s="3">
        <v>0</v>
      </c>
      <c r="BV26" s="3">
        <v>341497</v>
      </c>
      <c r="BW26" s="3">
        <v>0</v>
      </c>
      <c r="CD26" s="3">
        <v>57558</v>
      </c>
      <c r="CE26" s="3">
        <v>0</v>
      </c>
      <c r="CL26" s="3">
        <v>227665</v>
      </c>
      <c r="CM26" s="3">
        <v>0</v>
      </c>
      <c r="CN26" s="3">
        <v>0</v>
      </c>
      <c r="EY26" s="3">
        <v>158560</v>
      </c>
      <c r="EZ26" s="3">
        <v>0</v>
      </c>
      <c r="FG26" s="3">
        <v>91066</v>
      </c>
      <c r="FH26" s="3">
        <v>0</v>
      </c>
      <c r="FI26" s="3">
        <v>113832</v>
      </c>
      <c r="FJ26" s="3">
        <v>0</v>
      </c>
      <c r="FM26" s="3">
        <v>75080</v>
      </c>
      <c r="FN26" s="3">
        <v>0</v>
      </c>
      <c r="FQ26" s="3">
        <v>71444</v>
      </c>
      <c r="FR26" s="3">
        <v>0</v>
      </c>
      <c r="FW26" s="3">
        <v>116262</v>
      </c>
      <c r="FX26" s="3">
        <v>0</v>
      </c>
      <c r="GF26" s="3">
        <v>113832</v>
      </c>
      <c r="GG26" s="3">
        <v>0</v>
      </c>
      <c r="GH26" s="3">
        <v>227665</v>
      </c>
      <c r="GI26" s="3">
        <v>0</v>
      </c>
      <c r="GJ26" s="3">
        <v>113832</v>
      </c>
      <c r="GK26" s="3">
        <v>0</v>
      </c>
      <c r="GP26" s="3">
        <v>341497</v>
      </c>
      <c r="GQ26" s="3">
        <v>0</v>
      </c>
      <c r="GR26" s="3">
        <v>341497</v>
      </c>
      <c r="GS26" s="3">
        <v>0</v>
      </c>
      <c r="GT26" s="3">
        <v>341497</v>
      </c>
      <c r="GU26" s="3">
        <v>0</v>
      </c>
      <c r="GV26" s="3">
        <v>341497</v>
      </c>
      <c r="GW26" s="3">
        <v>0</v>
      </c>
      <c r="GX26" s="3">
        <v>341497</v>
      </c>
      <c r="GY26" s="3">
        <v>0</v>
      </c>
      <c r="GZ26" s="3">
        <v>341497</v>
      </c>
      <c r="HA26" s="3">
        <v>0</v>
      </c>
      <c r="IR26" s="3">
        <v>41319</v>
      </c>
      <c r="IS26" s="3">
        <v>115347</v>
      </c>
      <c r="KH26" s="3">
        <v>170749</v>
      </c>
      <c r="KI26" s="3">
        <v>0</v>
      </c>
      <c r="KU26" s="3">
        <v>3689</v>
      </c>
      <c r="KV26" s="3">
        <v>0</v>
      </c>
      <c r="KW26" s="3">
        <v>2341</v>
      </c>
      <c r="KX26" s="3">
        <v>0</v>
      </c>
      <c r="LI26" s="3">
        <v>7524</v>
      </c>
      <c r="LJ26" s="3">
        <v>1</v>
      </c>
      <c r="LM26" s="3">
        <v>1729</v>
      </c>
      <c r="LN26" s="3">
        <v>0</v>
      </c>
      <c r="ME26" s="3">
        <v>6337</v>
      </c>
      <c r="MF26" s="3">
        <v>0</v>
      </c>
      <c r="OF26" s="3">
        <v>5102348</v>
      </c>
      <c r="OG26" s="3">
        <v>115348</v>
      </c>
      <c r="OK26" s="5">
        <f t="shared" si="0"/>
        <v>0</v>
      </c>
      <c r="OL26" s="5">
        <f t="shared" si="1"/>
        <v>0</v>
      </c>
      <c r="OM26" s="5">
        <f t="shared" si="2"/>
        <v>341497</v>
      </c>
      <c r="ON26" s="5">
        <f t="shared" si="3"/>
        <v>0</v>
      </c>
      <c r="OO26" s="5">
        <f t="shared" si="4"/>
        <v>57558</v>
      </c>
      <c r="OP26" s="5">
        <f t="shared" si="5"/>
        <v>0</v>
      </c>
      <c r="OQ26" s="5">
        <f t="shared" si="6"/>
        <v>0</v>
      </c>
      <c r="OR26" s="5">
        <f t="shared" si="7"/>
        <v>0</v>
      </c>
      <c r="OS26" s="5">
        <f t="shared" si="8"/>
        <v>158560</v>
      </c>
      <c r="OT26" s="5"/>
      <c r="OU26" s="5">
        <f t="shared" si="26"/>
        <v>0</v>
      </c>
      <c r="OV26" s="5">
        <f t="shared" si="10"/>
        <v>204898</v>
      </c>
      <c r="OW26" s="5"/>
      <c r="OX26" s="5">
        <f t="shared" si="27"/>
        <v>0</v>
      </c>
      <c r="OY26" s="5">
        <f t="shared" si="11"/>
        <v>0</v>
      </c>
      <c r="OZ26" s="5"/>
      <c r="PA26" s="5">
        <f t="shared" si="21"/>
        <v>0</v>
      </c>
      <c r="PB26" s="5">
        <f t="shared" si="12"/>
        <v>262786</v>
      </c>
      <c r="PC26" s="5">
        <f t="shared" si="13"/>
        <v>0</v>
      </c>
      <c r="PD26" s="5">
        <v>164348.03</v>
      </c>
      <c r="PE26" s="4">
        <f t="shared" si="18"/>
        <v>98437.97</v>
      </c>
      <c r="PF26" s="5">
        <f t="shared" si="14"/>
        <v>455329</v>
      </c>
      <c r="PG26" s="5"/>
      <c r="PH26" s="5">
        <f t="shared" si="25"/>
        <v>0</v>
      </c>
      <c r="PI26" s="5">
        <f t="shared" si="16"/>
        <v>2048982</v>
      </c>
      <c r="PJ26" s="5">
        <f t="shared" ref="PJ26:PJ31" si="28">SUM(GQ26,GS26,GU26,GW26,GY26,HA26,HC26,HE26,HG26,HI26,HK26,HM26,HO26,HQ26,HS26,HU26,)</f>
        <v>0</v>
      </c>
      <c r="PK26" s="5"/>
      <c r="PL26" s="5">
        <f t="shared" si="19"/>
        <v>21620</v>
      </c>
      <c r="PN26" s="5">
        <f>SUM(KV26,KX26,KZ26,LB26,LD26,LF26,LH26,LJ26,LL26,LN26,LP26,LR26,LT26,LV26,LX26,LZ26,MB26,MD26,MF26,MH26,MJ26,ML26,MN26,MP26,MR26,MT26,MV26,MX26,MZ26,NB26,ND26,NF26,NH26,)</f>
        <v>1</v>
      </c>
      <c r="PO26" s="5">
        <v>123175</v>
      </c>
    </row>
    <row r="27" spans="1:431" x14ac:dyDescent="0.25">
      <c r="A27" t="s">
        <v>166</v>
      </c>
      <c r="B27" s="2">
        <v>339</v>
      </c>
      <c r="C27" t="s">
        <v>338</v>
      </c>
      <c r="D27">
        <v>6</v>
      </c>
      <c r="E27">
        <v>431</v>
      </c>
      <c r="F27">
        <v>325</v>
      </c>
      <c r="G27" s="3">
        <v>198942</v>
      </c>
      <c r="H27" s="3">
        <v>0</v>
      </c>
      <c r="N27" s="3">
        <v>71961</v>
      </c>
      <c r="O27" s="3">
        <v>0</v>
      </c>
      <c r="P27" s="3">
        <v>7808</v>
      </c>
      <c r="Q27" s="3">
        <v>0</v>
      </c>
      <c r="R27" s="3">
        <v>79025</v>
      </c>
      <c r="S27" s="3">
        <v>0</v>
      </c>
      <c r="T27" s="3">
        <v>120118</v>
      </c>
      <c r="U27" s="3">
        <v>0</v>
      </c>
      <c r="V27" s="3">
        <v>51187</v>
      </c>
      <c r="W27" s="3">
        <v>0</v>
      </c>
      <c r="X27" s="3">
        <v>113832</v>
      </c>
      <c r="Y27" s="3">
        <v>0</v>
      </c>
      <c r="Z27" s="3">
        <v>341497</v>
      </c>
      <c r="AA27" s="3">
        <v>0</v>
      </c>
      <c r="AB27" s="3">
        <v>113832</v>
      </c>
      <c r="AC27" s="3">
        <v>0</v>
      </c>
      <c r="AD27" s="3">
        <v>341497</v>
      </c>
      <c r="AE27" s="3">
        <v>0</v>
      </c>
      <c r="AF27" s="3">
        <v>274165</v>
      </c>
      <c r="AH27" s="3">
        <v>0</v>
      </c>
      <c r="AQ27" s="3">
        <v>113832</v>
      </c>
      <c r="AR27" s="3">
        <v>0</v>
      </c>
      <c r="AU27" s="3">
        <v>113832</v>
      </c>
      <c r="AW27" s="3">
        <v>0</v>
      </c>
      <c r="BH27" s="3">
        <v>227665</v>
      </c>
      <c r="BI27" s="3">
        <v>0</v>
      </c>
      <c r="BJ27" s="3">
        <v>113832</v>
      </c>
      <c r="BK27" s="3">
        <v>0</v>
      </c>
      <c r="BT27" s="3">
        <v>113832</v>
      </c>
      <c r="BU27" s="3">
        <v>0</v>
      </c>
      <c r="BV27" s="3">
        <v>569162</v>
      </c>
      <c r="BW27" s="3">
        <v>0</v>
      </c>
      <c r="BX27" s="3">
        <v>113832</v>
      </c>
      <c r="BY27" s="3">
        <v>0</v>
      </c>
      <c r="BZ27" s="3">
        <v>234999</v>
      </c>
      <c r="CA27" s="3">
        <v>0</v>
      </c>
      <c r="CD27" s="3">
        <v>0</v>
      </c>
      <c r="CE27" s="3">
        <v>57558</v>
      </c>
      <c r="CL27" s="3">
        <v>113832</v>
      </c>
      <c r="CM27" s="3">
        <v>0</v>
      </c>
      <c r="CN27" s="3">
        <v>0</v>
      </c>
      <c r="CV27" s="3">
        <v>17000</v>
      </c>
      <c r="CW27" s="3">
        <v>0</v>
      </c>
      <c r="CX27" s="3">
        <v>17000</v>
      </c>
      <c r="CY27" s="3">
        <v>0</v>
      </c>
      <c r="EU27" s="3">
        <v>0</v>
      </c>
      <c r="EV27" s="3">
        <v>158560</v>
      </c>
      <c r="EY27" s="3">
        <v>158560</v>
      </c>
      <c r="EZ27" s="3">
        <v>0</v>
      </c>
      <c r="FI27" s="3">
        <v>113832</v>
      </c>
      <c r="FJ27" s="3">
        <v>0</v>
      </c>
      <c r="FK27" s="3">
        <v>92386</v>
      </c>
      <c r="FL27" s="3">
        <v>0</v>
      </c>
      <c r="GF27" s="3">
        <v>113832</v>
      </c>
      <c r="GG27" s="3">
        <v>0</v>
      </c>
      <c r="GH27" s="3">
        <v>113832</v>
      </c>
      <c r="GI27" s="3">
        <v>0</v>
      </c>
      <c r="GJ27" s="3">
        <v>113832</v>
      </c>
      <c r="GK27" s="3">
        <v>0</v>
      </c>
      <c r="GN27" s="3">
        <v>0</v>
      </c>
      <c r="GO27" s="3">
        <v>117499</v>
      </c>
      <c r="GP27" s="3">
        <v>341497</v>
      </c>
      <c r="GQ27" s="3">
        <v>0</v>
      </c>
      <c r="GR27" s="3">
        <v>145806</v>
      </c>
      <c r="GS27" s="3">
        <v>0</v>
      </c>
      <c r="GT27" s="3">
        <v>341497</v>
      </c>
      <c r="GU27" s="3">
        <v>0</v>
      </c>
      <c r="GV27" s="3">
        <v>341497</v>
      </c>
      <c r="GW27" s="3">
        <v>0</v>
      </c>
      <c r="GX27" s="3">
        <v>341497</v>
      </c>
      <c r="GY27" s="3">
        <v>0</v>
      </c>
      <c r="GZ27" s="3">
        <v>341497</v>
      </c>
      <c r="HA27" s="3">
        <v>0</v>
      </c>
      <c r="HV27" s="3">
        <v>113832</v>
      </c>
      <c r="HW27" s="3">
        <v>0</v>
      </c>
      <c r="JF27" s="3">
        <v>71590</v>
      </c>
      <c r="JG27" s="3">
        <v>0</v>
      </c>
      <c r="JT27" s="3">
        <v>0</v>
      </c>
      <c r="JU27" s="3">
        <v>113832</v>
      </c>
      <c r="JZ27" s="3">
        <v>105009</v>
      </c>
      <c r="KA27" s="3">
        <v>0</v>
      </c>
      <c r="KB27" s="3">
        <v>1000</v>
      </c>
      <c r="KC27" s="3">
        <v>0</v>
      </c>
      <c r="KH27" s="3">
        <v>0</v>
      </c>
      <c r="KI27" s="3">
        <v>113832</v>
      </c>
      <c r="KU27" s="3">
        <v>30269</v>
      </c>
      <c r="KV27" s="3">
        <v>0</v>
      </c>
      <c r="KW27" s="3">
        <v>27000</v>
      </c>
      <c r="KX27" s="3">
        <v>0</v>
      </c>
      <c r="LC27" s="3">
        <v>15529</v>
      </c>
      <c r="LD27" s="3">
        <v>74471</v>
      </c>
      <c r="LI27" s="3">
        <v>22840</v>
      </c>
      <c r="LJ27" s="3">
        <v>0</v>
      </c>
      <c r="LM27" s="3">
        <v>1966</v>
      </c>
      <c r="LN27" s="3">
        <v>0</v>
      </c>
      <c r="ME27" s="3">
        <v>7206</v>
      </c>
      <c r="MF27" s="3">
        <v>0</v>
      </c>
      <c r="OF27" s="3">
        <v>6418488</v>
      </c>
      <c r="OG27" s="3">
        <v>635752</v>
      </c>
      <c r="OK27" s="5">
        <f t="shared" si="0"/>
        <v>455329</v>
      </c>
      <c r="OL27" s="5">
        <f t="shared" si="1"/>
        <v>0</v>
      </c>
      <c r="OM27" s="5">
        <f t="shared" si="2"/>
        <v>682994</v>
      </c>
      <c r="ON27" s="5">
        <f t="shared" si="3"/>
        <v>0</v>
      </c>
      <c r="OO27" s="5">
        <f t="shared" si="4"/>
        <v>0</v>
      </c>
      <c r="OP27" s="5">
        <f t="shared" si="5"/>
        <v>57558</v>
      </c>
      <c r="OQ27" s="5">
        <f t="shared" si="6"/>
        <v>0</v>
      </c>
      <c r="OR27" s="5">
        <f t="shared" si="7"/>
        <v>0</v>
      </c>
      <c r="OS27" s="5">
        <f t="shared" si="8"/>
        <v>158560</v>
      </c>
      <c r="OU27" s="5">
        <f t="shared" si="26"/>
        <v>158560</v>
      </c>
      <c r="OV27" s="5">
        <f t="shared" si="10"/>
        <v>113832</v>
      </c>
      <c r="OW27" s="5"/>
      <c r="OX27" s="5">
        <f t="shared" si="27"/>
        <v>0</v>
      </c>
      <c r="OY27" s="5">
        <f t="shared" si="11"/>
        <v>0</v>
      </c>
      <c r="OZ27" s="5"/>
      <c r="PA27" s="5">
        <f t="shared" si="21"/>
        <v>0</v>
      </c>
      <c r="PB27" s="5">
        <f t="shared" si="12"/>
        <v>164347</v>
      </c>
      <c r="PC27" s="5">
        <f t="shared" si="13"/>
        <v>0</v>
      </c>
      <c r="PD27" s="5">
        <v>222132.2</v>
      </c>
      <c r="PE27" s="4">
        <f t="shared" si="18"/>
        <v>-57785.200000000012</v>
      </c>
      <c r="PF27" s="5">
        <f t="shared" si="14"/>
        <v>455328</v>
      </c>
      <c r="PG27" s="5"/>
      <c r="PH27" s="5">
        <f t="shared" si="25"/>
        <v>0</v>
      </c>
      <c r="PI27" s="5">
        <f t="shared" si="16"/>
        <v>1853291</v>
      </c>
      <c r="PJ27" s="5">
        <f t="shared" si="28"/>
        <v>0</v>
      </c>
      <c r="PK27" s="5"/>
      <c r="PL27" s="5">
        <f t="shared" si="19"/>
        <v>104810</v>
      </c>
      <c r="PM27" s="5">
        <f>SUM(KV27,KX27,KZ27,LB27,LD27,LF27,LH27,LJ27,LL27,LN27,LP27,LR27,LT27,LV27,LX27,LZ27,MB27,MD27,MF27,MH27,MJ27,ML27,MN27,MP27,MR27,MT27,MV27,MX27,MZ27,NB27,ND27,NF27,NH27,)-PN27</f>
        <v>39206</v>
      </c>
      <c r="PN27" s="5">
        <f>PO27-PL27</f>
        <v>35265</v>
      </c>
      <c r="PO27" s="5">
        <v>140075</v>
      </c>
    </row>
    <row r="28" spans="1:431" x14ac:dyDescent="0.25">
      <c r="A28" t="s">
        <v>167</v>
      </c>
      <c r="B28" s="2">
        <v>254</v>
      </c>
      <c r="C28" t="s">
        <v>338</v>
      </c>
      <c r="D28">
        <v>3</v>
      </c>
      <c r="E28">
        <v>678</v>
      </c>
      <c r="F28">
        <v>600</v>
      </c>
      <c r="G28" s="3">
        <v>198942</v>
      </c>
      <c r="H28" s="3">
        <v>0</v>
      </c>
      <c r="I28" s="3">
        <v>56916</v>
      </c>
      <c r="J28" s="3">
        <v>0</v>
      </c>
      <c r="N28" s="3">
        <v>71961</v>
      </c>
      <c r="O28" s="3">
        <v>0</v>
      </c>
      <c r="P28" s="3">
        <v>10000</v>
      </c>
      <c r="Q28" s="3">
        <v>0</v>
      </c>
      <c r="R28" s="3">
        <v>158049</v>
      </c>
      <c r="S28" s="3">
        <v>0</v>
      </c>
      <c r="T28" s="3">
        <v>60059</v>
      </c>
      <c r="U28" s="3">
        <v>0</v>
      </c>
      <c r="V28" s="3">
        <v>102375</v>
      </c>
      <c r="W28" s="3">
        <v>0</v>
      </c>
      <c r="X28" s="3">
        <v>113832</v>
      </c>
      <c r="Y28" s="3">
        <v>0</v>
      </c>
      <c r="AD28" s="3">
        <v>455330</v>
      </c>
      <c r="AE28" s="3">
        <v>0</v>
      </c>
      <c r="AF28" s="3">
        <v>156666</v>
      </c>
      <c r="AH28" s="3">
        <v>0</v>
      </c>
      <c r="AQ28" s="3">
        <v>113832</v>
      </c>
      <c r="AR28" s="3">
        <v>0</v>
      </c>
      <c r="AU28" s="3">
        <v>113832</v>
      </c>
      <c r="AW28" s="3">
        <v>0</v>
      </c>
      <c r="BV28" s="3">
        <v>1138324.5</v>
      </c>
      <c r="BW28" s="3">
        <v>0</v>
      </c>
      <c r="CL28" s="3">
        <v>113832</v>
      </c>
      <c r="CM28" s="3">
        <v>0</v>
      </c>
      <c r="CN28" s="3">
        <v>0</v>
      </c>
      <c r="EY28" s="3">
        <v>158560</v>
      </c>
      <c r="EZ28" s="3">
        <v>0</v>
      </c>
      <c r="FG28" s="3">
        <v>113832</v>
      </c>
      <c r="FH28" s="3">
        <v>0</v>
      </c>
      <c r="FI28" s="3">
        <v>113832</v>
      </c>
      <c r="FJ28" s="3">
        <v>0</v>
      </c>
      <c r="FK28" s="3">
        <v>92386</v>
      </c>
      <c r="FL28" s="3">
        <v>0</v>
      </c>
      <c r="FQ28" s="3">
        <v>28578</v>
      </c>
      <c r="FR28" s="3">
        <v>0</v>
      </c>
      <c r="FY28" s="3">
        <v>147879</v>
      </c>
      <c r="FZ28" s="3">
        <v>0</v>
      </c>
      <c r="GF28" s="3">
        <v>170749</v>
      </c>
      <c r="GG28" s="3">
        <v>0</v>
      </c>
      <c r="GH28" s="3">
        <v>227665</v>
      </c>
      <c r="GI28" s="3">
        <v>0</v>
      </c>
      <c r="GJ28" s="3">
        <v>170749</v>
      </c>
      <c r="GK28" s="3">
        <v>0</v>
      </c>
      <c r="GN28" s="3">
        <v>195832</v>
      </c>
      <c r="GO28" s="3">
        <v>0</v>
      </c>
      <c r="GP28" s="3">
        <v>569162</v>
      </c>
      <c r="GQ28" s="3">
        <v>0</v>
      </c>
      <c r="GR28" s="3">
        <v>569162</v>
      </c>
      <c r="GS28" s="3">
        <v>0</v>
      </c>
      <c r="GT28" s="3">
        <v>455330</v>
      </c>
      <c r="GU28" s="3">
        <v>0</v>
      </c>
      <c r="GV28" s="3">
        <v>569162</v>
      </c>
      <c r="GW28" s="3">
        <v>0</v>
      </c>
      <c r="GX28" s="3">
        <v>455330</v>
      </c>
      <c r="GY28" s="3">
        <v>0</v>
      </c>
      <c r="GZ28" s="3">
        <v>569162</v>
      </c>
      <c r="HA28" s="3">
        <v>0</v>
      </c>
      <c r="HN28" s="3">
        <v>227665</v>
      </c>
      <c r="HO28" s="3">
        <v>0</v>
      </c>
      <c r="HV28" s="3">
        <v>113832</v>
      </c>
      <c r="HW28" s="3">
        <v>0</v>
      </c>
      <c r="IH28" s="3">
        <v>113832</v>
      </c>
      <c r="II28" s="3">
        <v>0</v>
      </c>
      <c r="JZ28" s="3">
        <v>68256</v>
      </c>
      <c r="KA28" s="3">
        <v>36753</v>
      </c>
      <c r="KU28" s="3">
        <v>30057</v>
      </c>
      <c r="KV28" s="3">
        <v>0</v>
      </c>
      <c r="KW28" s="3">
        <v>8081</v>
      </c>
      <c r="KX28" s="3">
        <v>0</v>
      </c>
      <c r="LI28" s="3">
        <v>15670</v>
      </c>
      <c r="LJ28" s="3">
        <v>802</v>
      </c>
      <c r="LM28" s="3">
        <v>3092</v>
      </c>
      <c r="LN28" s="3">
        <v>0</v>
      </c>
      <c r="ME28" s="3">
        <v>11336</v>
      </c>
      <c r="MF28" s="3">
        <v>0</v>
      </c>
      <c r="MW28" s="3">
        <v>13767</v>
      </c>
      <c r="MX28" s="3">
        <v>0</v>
      </c>
      <c r="OF28" s="3">
        <v>8076908.5</v>
      </c>
      <c r="OG28" s="3">
        <v>37555</v>
      </c>
      <c r="OK28" s="5">
        <f t="shared" si="0"/>
        <v>0</v>
      </c>
      <c r="OL28" s="5">
        <f t="shared" si="1"/>
        <v>0</v>
      </c>
      <c r="OM28" s="5">
        <f t="shared" si="2"/>
        <v>1138324.5</v>
      </c>
      <c r="ON28" s="5">
        <f t="shared" si="3"/>
        <v>0</v>
      </c>
      <c r="OO28" s="5">
        <f t="shared" si="4"/>
        <v>0</v>
      </c>
      <c r="OP28" s="5">
        <f t="shared" si="5"/>
        <v>0</v>
      </c>
      <c r="OQ28" s="5">
        <f t="shared" si="6"/>
        <v>0</v>
      </c>
      <c r="OR28" s="5">
        <f t="shared" si="7"/>
        <v>0</v>
      </c>
      <c r="OS28" s="5">
        <f t="shared" si="8"/>
        <v>158560</v>
      </c>
      <c r="OT28" s="5"/>
      <c r="OU28" s="5">
        <f t="shared" si="26"/>
        <v>0</v>
      </c>
      <c r="OV28" s="5">
        <f t="shared" si="10"/>
        <v>227664</v>
      </c>
      <c r="OW28" s="5"/>
      <c r="OX28" s="5">
        <f t="shared" si="27"/>
        <v>0</v>
      </c>
      <c r="OY28" s="5">
        <f t="shared" si="11"/>
        <v>113832</v>
      </c>
      <c r="OZ28" s="5"/>
      <c r="PA28" s="5">
        <f t="shared" si="21"/>
        <v>0</v>
      </c>
      <c r="PB28" s="5">
        <f t="shared" si="12"/>
        <v>340804</v>
      </c>
      <c r="PC28" s="5">
        <f t="shared" si="13"/>
        <v>0</v>
      </c>
      <c r="PD28" s="5">
        <v>255247.49</v>
      </c>
      <c r="PE28" s="4">
        <f t="shared" si="18"/>
        <v>85556.510000000009</v>
      </c>
      <c r="PF28" s="5">
        <f t="shared" si="14"/>
        <v>682995</v>
      </c>
      <c r="PG28" s="5"/>
      <c r="PH28" s="5">
        <f t="shared" si="25"/>
        <v>0</v>
      </c>
      <c r="PI28" s="5">
        <f t="shared" si="16"/>
        <v>3414973</v>
      </c>
      <c r="PJ28" s="5">
        <f t="shared" si="28"/>
        <v>0</v>
      </c>
      <c r="PK28" s="5"/>
      <c r="PL28" s="5">
        <f t="shared" si="19"/>
        <v>82003</v>
      </c>
      <c r="PN28" s="5">
        <f>SUM(KV28,KX28,KZ28,LB28,LD28,LF28,LH28,LJ28,LL28,LN28,LP28,LR28,LT28,LV28,LX28,LZ28,MB28,MD28,MF28,MH28,MJ28,ML28,MN28,MP28,MR28,MT28,MV28,MX28,MZ28,NB28,ND28,NF28,NH28,)</f>
        <v>802</v>
      </c>
      <c r="PO28" s="5">
        <v>220350</v>
      </c>
    </row>
    <row r="29" spans="1:431" x14ac:dyDescent="0.25">
      <c r="A29" t="s">
        <v>169</v>
      </c>
      <c r="B29" s="2">
        <v>336</v>
      </c>
      <c r="C29" t="s">
        <v>338</v>
      </c>
      <c r="D29">
        <v>4</v>
      </c>
      <c r="E29">
        <v>401</v>
      </c>
      <c r="F29">
        <v>303</v>
      </c>
      <c r="G29" s="3">
        <v>198942</v>
      </c>
      <c r="H29" s="3">
        <v>0</v>
      </c>
      <c r="I29" s="3">
        <v>0</v>
      </c>
      <c r="J29" s="3">
        <v>113832</v>
      </c>
      <c r="P29" s="3">
        <v>12000</v>
      </c>
      <c r="Q29" s="3">
        <v>0</v>
      </c>
      <c r="R29" s="3">
        <v>79025</v>
      </c>
      <c r="S29" s="3">
        <v>0</v>
      </c>
      <c r="T29" s="3">
        <v>120118</v>
      </c>
      <c r="U29" s="3">
        <v>0</v>
      </c>
      <c r="V29" s="3">
        <v>51187</v>
      </c>
      <c r="W29" s="3">
        <v>0</v>
      </c>
      <c r="X29" s="3">
        <v>113832</v>
      </c>
      <c r="Y29" s="3">
        <v>0</v>
      </c>
      <c r="Z29" s="3">
        <v>341497</v>
      </c>
      <c r="AA29" s="3">
        <v>0</v>
      </c>
      <c r="AD29" s="3">
        <v>341497</v>
      </c>
      <c r="AE29" s="3">
        <v>0</v>
      </c>
      <c r="AF29" s="3">
        <v>234999</v>
      </c>
      <c r="AH29" s="3">
        <v>0</v>
      </c>
      <c r="AQ29" s="3">
        <v>113832</v>
      </c>
      <c r="AR29" s="3">
        <v>0</v>
      </c>
      <c r="AU29" s="3">
        <v>113832</v>
      </c>
      <c r="AW29" s="3">
        <v>0</v>
      </c>
      <c r="BH29" s="3">
        <v>227665</v>
      </c>
      <c r="BI29" s="3">
        <v>0</v>
      </c>
      <c r="BJ29" s="3">
        <v>113832</v>
      </c>
      <c r="BK29" s="3">
        <v>0</v>
      </c>
      <c r="BT29" s="3">
        <v>113832</v>
      </c>
      <c r="BU29" s="3">
        <v>0</v>
      </c>
      <c r="BV29" s="3">
        <v>341497</v>
      </c>
      <c r="BW29" s="3">
        <v>0</v>
      </c>
      <c r="BZ29" s="3">
        <v>234999</v>
      </c>
      <c r="CA29" s="3">
        <v>0</v>
      </c>
      <c r="CL29" s="3">
        <v>227665</v>
      </c>
      <c r="CM29" s="3">
        <v>0</v>
      </c>
      <c r="CN29" s="3">
        <v>0</v>
      </c>
      <c r="CV29" s="3">
        <v>17000</v>
      </c>
      <c r="CW29" s="3">
        <v>0</v>
      </c>
      <c r="CX29" s="3">
        <v>17000</v>
      </c>
      <c r="CY29" s="3">
        <v>0</v>
      </c>
      <c r="EH29" s="3">
        <v>15325</v>
      </c>
      <c r="EI29" s="3">
        <v>0</v>
      </c>
      <c r="EY29" s="3">
        <v>158560</v>
      </c>
      <c r="EZ29" s="3">
        <v>0</v>
      </c>
      <c r="FI29" s="3">
        <v>56917</v>
      </c>
      <c r="FJ29" s="3">
        <v>56916</v>
      </c>
      <c r="FQ29" s="3">
        <v>71444</v>
      </c>
      <c r="FR29" s="3">
        <v>0</v>
      </c>
      <c r="FW29" s="3">
        <v>116262</v>
      </c>
      <c r="FX29" s="3">
        <v>0</v>
      </c>
      <c r="GF29" s="3">
        <v>113832</v>
      </c>
      <c r="GG29" s="3">
        <v>0</v>
      </c>
      <c r="GH29" s="3">
        <v>113832</v>
      </c>
      <c r="GI29" s="3">
        <v>0</v>
      </c>
      <c r="GJ29" s="3">
        <v>113832</v>
      </c>
      <c r="GK29" s="3">
        <v>0</v>
      </c>
      <c r="GL29" s="3">
        <v>113832</v>
      </c>
      <c r="GM29" s="3">
        <v>0</v>
      </c>
      <c r="GN29" s="3">
        <v>78333</v>
      </c>
      <c r="GO29" s="3">
        <v>0</v>
      </c>
      <c r="GP29" s="3">
        <v>341497</v>
      </c>
      <c r="GQ29" s="3">
        <v>0</v>
      </c>
      <c r="GR29" s="3">
        <v>247981</v>
      </c>
      <c r="GS29" s="3">
        <v>0</v>
      </c>
      <c r="GT29" s="3">
        <v>227665</v>
      </c>
      <c r="GU29" s="3">
        <v>0</v>
      </c>
      <c r="GV29" s="3">
        <v>227665</v>
      </c>
      <c r="GW29" s="3">
        <v>0</v>
      </c>
      <c r="GX29" s="3">
        <v>227665</v>
      </c>
      <c r="GY29" s="3">
        <v>0</v>
      </c>
      <c r="GZ29" s="3">
        <v>227665</v>
      </c>
      <c r="HA29" s="3">
        <v>0</v>
      </c>
      <c r="IB29" s="3">
        <v>113832</v>
      </c>
      <c r="IC29" s="3">
        <v>0</v>
      </c>
      <c r="IJ29" s="3">
        <v>0</v>
      </c>
      <c r="IK29" s="3">
        <v>113832</v>
      </c>
      <c r="KD29" s="3">
        <v>113832</v>
      </c>
      <c r="KE29" s="3">
        <v>0</v>
      </c>
      <c r="KL29" s="3">
        <v>0</v>
      </c>
      <c r="KM29" s="3">
        <v>113832</v>
      </c>
      <c r="KP29" s="3">
        <v>36575</v>
      </c>
      <c r="KQ29" s="3">
        <v>0</v>
      </c>
      <c r="KU29" s="3">
        <v>34052</v>
      </c>
      <c r="KV29" s="3">
        <v>0</v>
      </c>
      <c r="KW29" s="3">
        <v>10560</v>
      </c>
      <c r="KX29" s="3">
        <v>0</v>
      </c>
      <c r="LC29" s="3">
        <v>100000</v>
      </c>
      <c r="LD29" s="3">
        <v>0</v>
      </c>
      <c r="LI29" s="3">
        <v>12364</v>
      </c>
      <c r="LJ29" s="3">
        <v>3400</v>
      </c>
      <c r="LK29" s="3">
        <v>8526</v>
      </c>
      <c r="LL29" s="3">
        <v>0</v>
      </c>
      <c r="LM29" s="3">
        <v>1829</v>
      </c>
      <c r="LN29" s="3">
        <v>0</v>
      </c>
      <c r="LQ29" s="3">
        <v>3000</v>
      </c>
      <c r="LR29" s="3">
        <v>0</v>
      </c>
      <c r="LW29" s="3">
        <v>843</v>
      </c>
      <c r="LX29" s="3">
        <v>9157</v>
      </c>
      <c r="LY29" s="3">
        <v>725</v>
      </c>
      <c r="LZ29" s="3">
        <v>0</v>
      </c>
      <c r="ME29" s="3">
        <v>6705</v>
      </c>
      <c r="MF29" s="3">
        <v>0</v>
      </c>
      <c r="MI29" s="3">
        <v>0</v>
      </c>
      <c r="MJ29" s="3">
        <v>7500</v>
      </c>
      <c r="MM29" s="3">
        <v>10116</v>
      </c>
      <c r="MN29" s="3">
        <v>0</v>
      </c>
      <c r="MY29" s="3">
        <v>15000</v>
      </c>
      <c r="MZ29" s="3">
        <v>0</v>
      </c>
      <c r="OF29" s="3">
        <v>5934517</v>
      </c>
      <c r="OG29" s="3">
        <v>418469</v>
      </c>
      <c r="OK29" s="5">
        <f t="shared" si="0"/>
        <v>455329</v>
      </c>
      <c r="OL29" s="5">
        <f t="shared" si="1"/>
        <v>0</v>
      </c>
      <c r="OM29" s="5">
        <f t="shared" si="2"/>
        <v>341497</v>
      </c>
      <c r="ON29" s="5">
        <f t="shared" si="3"/>
        <v>0</v>
      </c>
      <c r="OO29" s="5">
        <f t="shared" si="4"/>
        <v>0</v>
      </c>
      <c r="OP29" s="5">
        <f t="shared" si="5"/>
        <v>0</v>
      </c>
      <c r="OQ29" s="5">
        <f t="shared" si="6"/>
        <v>0</v>
      </c>
      <c r="OR29" s="5">
        <f t="shared" si="7"/>
        <v>0</v>
      </c>
      <c r="OS29" s="5">
        <f t="shared" si="8"/>
        <v>158560</v>
      </c>
      <c r="OT29" s="5"/>
      <c r="OU29" s="5">
        <f t="shared" si="26"/>
        <v>0</v>
      </c>
      <c r="OV29" s="5">
        <f t="shared" si="10"/>
        <v>56917</v>
      </c>
      <c r="OW29" s="5"/>
      <c r="OX29" s="5">
        <f t="shared" si="27"/>
        <v>56916</v>
      </c>
      <c r="OY29" s="5">
        <f t="shared" si="11"/>
        <v>113832</v>
      </c>
      <c r="OZ29" s="5">
        <f>SUM(HY29,IA29,IC29,IE29,IG29,II29,IK29,)</f>
        <v>113832</v>
      </c>
      <c r="PB29" s="5">
        <f t="shared" si="12"/>
        <v>187706</v>
      </c>
      <c r="PC29" s="5">
        <f t="shared" si="13"/>
        <v>0</v>
      </c>
      <c r="PD29" s="5">
        <v>218110.1</v>
      </c>
      <c r="PE29" s="4">
        <f t="shared" si="18"/>
        <v>-30404.100000000006</v>
      </c>
      <c r="PF29" s="5">
        <f t="shared" si="14"/>
        <v>455328</v>
      </c>
      <c r="PG29" s="5"/>
      <c r="PH29" s="5">
        <f t="shared" si="25"/>
        <v>0</v>
      </c>
      <c r="PI29" s="5">
        <f t="shared" si="16"/>
        <v>1500138</v>
      </c>
      <c r="PJ29" s="5">
        <f t="shared" si="28"/>
        <v>0</v>
      </c>
      <c r="PK29" s="5"/>
      <c r="PL29" s="5">
        <f t="shared" si="19"/>
        <v>203720</v>
      </c>
      <c r="PM29" s="5">
        <f>SUM(KV29,KX29,KZ29,LB29,LD29,LF29,LH29,LJ29,LL29,LN29,LP29,LR29,LT29,LV29,LX29,LZ29,MB29,MD29,MF29,MH29,MJ29,ML29,MN29,MP29,MR29,MT29,MV29,MX29,MZ29,NB29,ND29,NF29,NH29,)</f>
        <v>20057</v>
      </c>
      <c r="PN29" s="5"/>
      <c r="PO29" s="5">
        <v>130325</v>
      </c>
    </row>
    <row r="30" spans="1:431" x14ac:dyDescent="0.25">
      <c r="A30" t="s">
        <v>172</v>
      </c>
      <c r="B30" s="2">
        <v>257</v>
      </c>
      <c r="C30" t="s">
        <v>338</v>
      </c>
      <c r="D30">
        <v>8</v>
      </c>
      <c r="E30">
        <v>292</v>
      </c>
      <c r="F30">
        <v>224</v>
      </c>
      <c r="G30" s="3">
        <v>198942</v>
      </c>
      <c r="H30" s="3">
        <v>0</v>
      </c>
      <c r="R30" s="3">
        <v>79025</v>
      </c>
      <c r="S30" s="3">
        <v>0</v>
      </c>
      <c r="T30" s="3">
        <v>60059</v>
      </c>
      <c r="U30" s="3">
        <v>0</v>
      </c>
      <c r="V30" s="3">
        <v>51187</v>
      </c>
      <c r="W30" s="3">
        <v>0</v>
      </c>
      <c r="X30" s="3">
        <v>113832</v>
      </c>
      <c r="Y30" s="3">
        <v>0</v>
      </c>
      <c r="Z30" s="3">
        <v>227665</v>
      </c>
      <c r="AA30" s="3">
        <v>0</v>
      </c>
      <c r="AB30" s="3">
        <v>113832</v>
      </c>
      <c r="AC30" s="3">
        <v>0</v>
      </c>
      <c r="AD30" s="3">
        <v>227665</v>
      </c>
      <c r="AE30" s="3">
        <v>0</v>
      </c>
      <c r="AF30" s="3">
        <v>195832</v>
      </c>
      <c r="AH30" s="3">
        <v>0</v>
      </c>
      <c r="AQ30" s="3">
        <v>113832</v>
      </c>
      <c r="AR30" s="3">
        <v>0</v>
      </c>
      <c r="AU30" s="3">
        <v>113832</v>
      </c>
      <c r="AW30" s="3">
        <v>0</v>
      </c>
      <c r="BV30" s="3">
        <v>341497</v>
      </c>
      <c r="BW30" s="3">
        <v>0</v>
      </c>
      <c r="CL30" s="3">
        <v>0</v>
      </c>
      <c r="CN30" s="3">
        <v>41486</v>
      </c>
      <c r="CO30" s="3">
        <v>0</v>
      </c>
      <c r="CV30" s="3">
        <v>17000</v>
      </c>
      <c r="CW30" s="3">
        <v>0</v>
      </c>
      <c r="CX30" s="3">
        <v>27200</v>
      </c>
      <c r="CY30" s="3">
        <v>0</v>
      </c>
      <c r="EH30" s="3">
        <v>15325</v>
      </c>
      <c r="EI30" s="3">
        <v>0</v>
      </c>
      <c r="EY30" s="3">
        <v>158560</v>
      </c>
      <c r="EZ30" s="3">
        <v>0</v>
      </c>
      <c r="FG30" s="3">
        <v>56916</v>
      </c>
      <c r="FH30" s="3">
        <v>56916</v>
      </c>
      <c r="FI30" s="3">
        <v>113832</v>
      </c>
      <c r="FJ30" s="3">
        <v>0</v>
      </c>
      <c r="FO30" s="3">
        <v>110259</v>
      </c>
      <c r="FP30" s="3">
        <v>204767</v>
      </c>
      <c r="GC30" s="3">
        <v>70672</v>
      </c>
      <c r="GD30" s="3">
        <v>0</v>
      </c>
      <c r="GF30" s="3">
        <v>0</v>
      </c>
      <c r="GG30" s="3">
        <v>113832</v>
      </c>
      <c r="GH30" s="3">
        <v>0</v>
      </c>
      <c r="GI30" s="3">
        <v>113832</v>
      </c>
      <c r="GN30" s="3">
        <v>78333</v>
      </c>
      <c r="GO30" s="3">
        <v>0</v>
      </c>
      <c r="GP30" s="3">
        <v>227665</v>
      </c>
      <c r="GQ30" s="3">
        <v>0</v>
      </c>
      <c r="GR30" s="3">
        <v>69640</v>
      </c>
      <c r="GS30" s="3">
        <v>0</v>
      </c>
      <c r="GT30" s="3">
        <v>227665</v>
      </c>
      <c r="GU30" s="3">
        <v>0</v>
      </c>
      <c r="GV30" s="3">
        <v>227665</v>
      </c>
      <c r="GW30" s="3">
        <v>0</v>
      </c>
      <c r="GX30" s="3">
        <v>227665</v>
      </c>
      <c r="GY30" s="3">
        <v>0</v>
      </c>
      <c r="GZ30" s="3">
        <v>227665</v>
      </c>
      <c r="HA30" s="3">
        <v>0</v>
      </c>
      <c r="HT30" s="3">
        <v>0</v>
      </c>
      <c r="HU30" s="3">
        <v>113832</v>
      </c>
      <c r="IJ30" s="3">
        <v>113832</v>
      </c>
      <c r="IK30" s="3">
        <v>0</v>
      </c>
      <c r="JF30" s="3">
        <v>71590</v>
      </c>
      <c r="JG30" s="3">
        <v>0</v>
      </c>
      <c r="JP30" s="3">
        <v>120467</v>
      </c>
      <c r="JQ30" s="3">
        <v>0</v>
      </c>
      <c r="KD30" s="3">
        <v>134232</v>
      </c>
      <c r="KE30" s="3">
        <v>36516</v>
      </c>
      <c r="KJ30" s="3">
        <v>113832</v>
      </c>
      <c r="KK30" s="3">
        <v>0</v>
      </c>
      <c r="KW30" s="3">
        <v>3001</v>
      </c>
      <c r="KX30" s="3">
        <v>0</v>
      </c>
      <c r="LC30" s="3">
        <v>49118</v>
      </c>
      <c r="LD30" s="3">
        <v>1421</v>
      </c>
      <c r="LI30" s="3">
        <v>4000</v>
      </c>
      <c r="LJ30" s="3">
        <v>0</v>
      </c>
      <c r="LM30" s="3">
        <v>1332</v>
      </c>
      <c r="LN30" s="3">
        <v>0</v>
      </c>
      <c r="ME30" s="3">
        <v>4882</v>
      </c>
      <c r="MF30" s="3">
        <v>0</v>
      </c>
      <c r="OF30" s="3">
        <v>4351034</v>
      </c>
      <c r="OG30" s="3">
        <v>641116</v>
      </c>
      <c r="OK30" s="5">
        <f t="shared" si="0"/>
        <v>0</v>
      </c>
      <c r="OL30" s="5">
        <f t="shared" si="1"/>
        <v>0</v>
      </c>
      <c r="OM30" s="5">
        <f t="shared" si="2"/>
        <v>341497</v>
      </c>
      <c r="ON30" s="5">
        <f t="shared" si="3"/>
        <v>0</v>
      </c>
      <c r="OO30" s="5">
        <f t="shared" si="4"/>
        <v>0</v>
      </c>
      <c r="OP30" s="5">
        <f t="shared" si="5"/>
        <v>0</v>
      </c>
      <c r="OQ30" s="5">
        <f t="shared" si="6"/>
        <v>0</v>
      </c>
      <c r="OR30" s="5">
        <f t="shared" si="7"/>
        <v>0</v>
      </c>
      <c r="OS30" s="5">
        <f t="shared" si="8"/>
        <v>158560</v>
      </c>
      <c r="OT30" s="5"/>
      <c r="OU30" s="5">
        <f t="shared" si="26"/>
        <v>0</v>
      </c>
      <c r="OV30" s="5">
        <f t="shared" si="10"/>
        <v>170748</v>
      </c>
      <c r="OW30" s="5">
        <f>SUM(FF30,FH30,FJ30)</f>
        <v>56916</v>
      </c>
      <c r="OY30" s="5">
        <f t="shared" si="11"/>
        <v>113832</v>
      </c>
      <c r="OZ30" s="5"/>
      <c r="PA30" s="5">
        <f>SUM(HY30,IA30,IC30,IE30,IG30,II30,IK30,)</f>
        <v>0</v>
      </c>
      <c r="PB30" s="5">
        <f t="shared" si="12"/>
        <v>110259</v>
      </c>
      <c r="PC30" s="5">
        <f t="shared" si="13"/>
        <v>204767</v>
      </c>
      <c r="PD30" s="5">
        <v>118154.53</v>
      </c>
      <c r="PE30" s="4">
        <f t="shared" si="18"/>
        <v>-7895.5299999999988</v>
      </c>
      <c r="PF30" s="5">
        <f t="shared" si="14"/>
        <v>0</v>
      </c>
      <c r="PG30" s="5"/>
      <c r="PH30" s="5">
        <f t="shared" si="25"/>
        <v>227664</v>
      </c>
      <c r="PI30" s="5">
        <f t="shared" si="16"/>
        <v>1207965</v>
      </c>
      <c r="PJ30" s="5">
        <f t="shared" si="28"/>
        <v>113832</v>
      </c>
      <c r="PK30" s="5"/>
      <c r="PL30" s="5">
        <f t="shared" si="19"/>
        <v>62333</v>
      </c>
      <c r="PN30" s="5">
        <f>SUM(KV30,KX30,KZ30,LB30,LD30,LF30,LH30,LJ30,LL30,LN30,LP30,LR30,LT30,LV30,LX30,LZ30,MB30,MD30,MF30,MH30,MJ30,ML30,MN30,MP30,MR30,MT30,MV30,MX30,MZ30,NB30,ND30,NF30,NH30,)</f>
        <v>1421</v>
      </c>
      <c r="PO30" s="5">
        <v>94900</v>
      </c>
    </row>
    <row r="31" spans="1:431" x14ac:dyDescent="0.25">
      <c r="A31" t="s">
        <v>173</v>
      </c>
      <c r="B31" s="2">
        <v>272</v>
      </c>
      <c r="C31" t="s">
        <v>338</v>
      </c>
      <c r="D31">
        <v>3</v>
      </c>
      <c r="E31">
        <v>350</v>
      </c>
      <c r="F31">
        <v>292</v>
      </c>
      <c r="G31" s="3">
        <v>198942</v>
      </c>
      <c r="H31" s="3">
        <v>0</v>
      </c>
      <c r="I31" s="3">
        <v>113832</v>
      </c>
      <c r="J31" s="3">
        <v>0</v>
      </c>
      <c r="N31" s="3">
        <v>71961</v>
      </c>
      <c r="O31" s="3">
        <v>0</v>
      </c>
      <c r="P31" s="3">
        <v>17817</v>
      </c>
      <c r="Q31" s="3">
        <v>0</v>
      </c>
      <c r="R31" s="3">
        <v>79025</v>
      </c>
      <c r="S31" s="3">
        <v>0</v>
      </c>
      <c r="T31" s="3">
        <v>60059</v>
      </c>
      <c r="U31" s="3">
        <v>0</v>
      </c>
      <c r="V31" s="3">
        <v>51187</v>
      </c>
      <c r="W31" s="3">
        <v>0</v>
      </c>
      <c r="X31" s="3">
        <v>113832</v>
      </c>
      <c r="Y31" s="3">
        <v>0</v>
      </c>
      <c r="AD31" s="3">
        <v>341497</v>
      </c>
      <c r="AE31" s="3">
        <v>0</v>
      </c>
      <c r="AF31" s="3">
        <v>78333</v>
      </c>
      <c r="AH31" s="3">
        <v>0</v>
      </c>
      <c r="AQ31" s="3">
        <v>40821</v>
      </c>
      <c r="AR31" s="3">
        <v>16095</v>
      </c>
      <c r="AU31" s="3">
        <v>56917</v>
      </c>
      <c r="AW31" s="3">
        <v>0</v>
      </c>
      <c r="BV31" s="3">
        <v>341497</v>
      </c>
      <c r="BW31" s="3">
        <v>0</v>
      </c>
      <c r="CL31" s="3">
        <v>113832</v>
      </c>
      <c r="CM31" s="3">
        <v>0</v>
      </c>
      <c r="CN31" s="3">
        <v>0</v>
      </c>
      <c r="CP31" s="3">
        <v>39166</v>
      </c>
      <c r="CQ31" s="3">
        <v>0</v>
      </c>
      <c r="EY31" s="3">
        <v>158560</v>
      </c>
      <c r="EZ31" s="3">
        <v>0</v>
      </c>
      <c r="FG31" s="3">
        <v>113832</v>
      </c>
      <c r="FH31" s="3">
        <v>0</v>
      </c>
      <c r="FI31" s="3">
        <v>113832</v>
      </c>
      <c r="FJ31" s="3">
        <v>0</v>
      </c>
      <c r="GF31" s="3">
        <v>113832</v>
      </c>
      <c r="GG31" s="3">
        <v>0</v>
      </c>
      <c r="GH31" s="3">
        <v>113832</v>
      </c>
      <c r="GI31" s="3">
        <v>0</v>
      </c>
      <c r="GJ31" s="3">
        <v>113832</v>
      </c>
      <c r="GK31" s="3">
        <v>0</v>
      </c>
      <c r="GP31" s="3">
        <v>341497</v>
      </c>
      <c r="GQ31" s="3">
        <v>0</v>
      </c>
      <c r="GR31" s="3">
        <v>341497</v>
      </c>
      <c r="GS31" s="3">
        <v>0</v>
      </c>
      <c r="GT31" s="3">
        <v>341497</v>
      </c>
      <c r="GU31" s="3">
        <v>0</v>
      </c>
      <c r="GV31" s="3">
        <v>341497</v>
      </c>
      <c r="GW31" s="3">
        <v>0</v>
      </c>
      <c r="GX31" s="3">
        <v>227665</v>
      </c>
      <c r="GY31" s="3">
        <v>0</v>
      </c>
      <c r="GZ31" s="3">
        <v>227665</v>
      </c>
      <c r="HA31" s="3">
        <v>0</v>
      </c>
      <c r="HN31" s="3">
        <v>113832</v>
      </c>
      <c r="HO31" s="3">
        <v>0</v>
      </c>
      <c r="KJ31" s="3">
        <v>113832</v>
      </c>
      <c r="KK31" s="3">
        <v>0</v>
      </c>
      <c r="KU31" s="3">
        <v>5490</v>
      </c>
      <c r="KV31" s="3">
        <v>0</v>
      </c>
      <c r="KW31" s="3">
        <v>14903</v>
      </c>
      <c r="KX31" s="3">
        <v>0</v>
      </c>
      <c r="LM31" s="3">
        <v>1596</v>
      </c>
      <c r="LN31" s="3">
        <v>0</v>
      </c>
      <c r="LQ31" s="3">
        <v>2687</v>
      </c>
      <c r="LR31" s="3">
        <v>0</v>
      </c>
      <c r="LW31" s="3">
        <v>3839</v>
      </c>
      <c r="LX31" s="3">
        <v>0</v>
      </c>
      <c r="ME31" s="3">
        <v>5852</v>
      </c>
      <c r="MF31" s="3">
        <v>0</v>
      </c>
      <c r="MM31" s="3">
        <v>638</v>
      </c>
      <c r="MN31" s="3">
        <v>0</v>
      </c>
      <c r="OF31" s="3">
        <v>4530425</v>
      </c>
      <c r="OG31" s="3">
        <v>16095</v>
      </c>
      <c r="OK31" s="5">
        <f t="shared" si="0"/>
        <v>0</v>
      </c>
      <c r="OL31" s="5">
        <f t="shared" si="1"/>
        <v>0</v>
      </c>
      <c r="OM31" s="5">
        <f t="shared" si="2"/>
        <v>341497</v>
      </c>
      <c r="ON31" s="5">
        <f t="shared" si="3"/>
        <v>0</v>
      </c>
      <c r="OO31" s="5">
        <f t="shared" si="4"/>
        <v>0</v>
      </c>
      <c r="OP31" s="5">
        <f t="shared" si="5"/>
        <v>0</v>
      </c>
      <c r="OQ31" s="5">
        <f t="shared" si="6"/>
        <v>0</v>
      </c>
      <c r="OR31" s="5">
        <f t="shared" si="7"/>
        <v>0</v>
      </c>
      <c r="OS31" s="5">
        <f t="shared" si="8"/>
        <v>158560</v>
      </c>
      <c r="OT31" s="5"/>
      <c r="OU31" s="5">
        <f t="shared" si="26"/>
        <v>0</v>
      </c>
      <c r="OV31" s="5">
        <f t="shared" si="10"/>
        <v>227664</v>
      </c>
      <c r="OW31" s="5"/>
      <c r="OX31" s="5">
        <f>SUM(FF31,FH31,FJ31)</f>
        <v>0</v>
      </c>
      <c r="OY31" s="5">
        <f t="shared" si="11"/>
        <v>0</v>
      </c>
      <c r="OZ31" s="5"/>
      <c r="PA31" s="5">
        <f>SUM(HY31,IA31,IC31,IE31,IG31,II31,IK31,)</f>
        <v>0</v>
      </c>
      <c r="PB31" s="5">
        <f t="shared" si="12"/>
        <v>71961</v>
      </c>
      <c r="PC31" s="5">
        <f t="shared" si="13"/>
        <v>0</v>
      </c>
      <c r="PD31" s="5">
        <v>164348.03</v>
      </c>
      <c r="PE31" s="4">
        <f t="shared" si="18"/>
        <v>-92387.03</v>
      </c>
      <c r="PF31" s="5">
        <f t="shared" si="14"/>
        <v>341496</v>
      </c>
      <c r="PG31" s="5"/>
      <c r="PH31" s="5">
        <f t="shared" si="25"/>
        <v>0</v>
      </c>
      <c r="PI31" s="5">
        <f t="shared" si="16"/>
        <v>1935150</v>
      </c>
      <c r="PJ31" s="5">
        <f t="shared" si="28"/>
        <v>0</v>
      </c>
      <c r="PK31" s="5"/>
      <c r="PL31" s="5">
        <f t="shared" si="19"/>
        <v>35005</v>
      </c>
      <c r="PM31" s="5">
        <f>SUM(KV31,KX31,KZ31,LB31,LD31,LF31,LH31,LJ31,LL31,LN31,LP31,LR31,LT31,LV31,LX31,LZ31,MB31,MD31,MF31,MH31,MJ31,ML31,MN31,MP31,MR31,MT31,MV31,MX31,MZ31,NB31,ND31,NF31,NH31,)</f>
        <v>0</v>
      </c>
      <c r="PN31" s="5"/>
      <c r="PO31" s="5">
        <v>113750</v>
      </c>
    </row>
    <row r="32" spans="1:431" x14ac:dyDescent="0.25">
      <c r="A32" t="s">
        <v>174</v>
      </c>
      <c r="B32" s="2">
        <v>259</v>
      </c>
      <c r="C32" t="s">
        <v>338</v>
      </c>
      <c r="D32">
        <v>7</v>
      </c>
      <c r="E32">
        <v>427</v>
      </c>
      <c r="F32">
        <v>354</v>
      </c>
      <c r="G32" s="3">
        <v>198942</v>
      </c>
      <c r="H32" s="3">
        <v>0</v>
      </c>
      <c r="P32" s="3">
        <v>12000</v>
      </c>
      <c r="Q32" s="3">
        <v>0</v>
      </c>
      <c r="R32" s="3">
        <v>79025</v>
      </c>
      <c r="S32" s="3">
        <v>0</v>
      </c>
      <c r="T32" s="3">
        <v>120118</v>
      </c>
      <c r="U32" s="3">
        <v>0</v>
      </c>
      <c r="V32" s="3">
        <v>102375</v>
      </c>
      <c r="W32" s="3">
        <v>0</v>
      </c>
      <c r="X32" s="3">
        <v>113832</v>
      </c>
      <c r="Y32" s="3">
        <v>0</v>
      </c>
      <c r="Z32" s="3">
        <v>227665</v>
      </c>
      <c r="AA32" s="3">
        <v>0</v>
      </c>
      <c r="AB32" s="3">
        <v>113832</v>
      </c>
      <c r="AC32" s="3">
        <v>0</v>
      </c>
      <c r="AD32" s="3">
        <v>227665</v>
      </c>
      <c r="AE32" s="3">
        <v>0</v>
      </c>
      <c r="AF32" s="3">
        <v>195832</v>
      </c>
      <c r="AH32" s="3">
        <v>0</v>
      </c>
      <c r="AQ32" s="3">
        <v>113832</v>
      </c>
      <c r="AR32" s="3">
        <v>0</v>
      </c>
      <c r="AU32" s="3">
        <v>0</v>
      </c>
      <c r="AW32" s="3">
        <v>113832</v>
      </c>
      <c r="BV32" s="3">
        <v>341497</v>
      </c>
      <c r="BW32" s="3">
        <v>0</v>
      </c>
      <c r="BZ32" s="3">
        <v>0</v>
      </c>
      <c r="CA32" s="3">
        <v>156666</v>
      </c>
      <c r="CD32" s="3">
        <v>0</v>
      </c>
      <c r="CE32" s="3">
        <v>172674</v>
      </c>
      <c r="CL32" s="3">
        <v>0</v>
      </c>
      <c r="CN32" s="3">
        <v>13829</v>
      </c>
      <c r="CO32" s="3">
        <v>0</v>
      </c>
      <c r="CV32" s="3">
        <v>20400</v>
      </c>
      <c r="CW32" s="3">
        <v>0</v>
      </c>
      <c r="CX32" s="3">
        <v>30600</v>
      </c>
      <c r="CY32" s="3">
        <v>0</v>
      </c>
      <c r="EY32" s="3">
        <v>158560</v>
      </c>
      <c r="EZ32" s="3">
        <v>0</v>
      </c>
      <c r="FG32" s="3">
        <v>227665</v>
      </c>
      <c r="FH32" s="3">
        <v>0</v>
      </c>
      <c r="FI32" s="3">
        <v>227665</v>
      </c>
      <c r="FJ32" s="3">
        <v>0</v>
      </c>
      <c r="FO32" s="3">
        <v>105009</v>
      </c>
      <c r="FP32" s="3">
        <v>0</v>
      </c>
      <c r="FY32" s="3">
        <v>147879</v>
      </c>
      <c r="FZ32" s="3">
        <v>0</v>
      </c>
      <c r="GA32" s="3">
        <v>58500</v>
      </c>
      <c r="GB32" s="3">
        <v>0</v>
      </c>
      <c r="GF32" s="3">
        <v>113832</v>
      </c>
      <c r="GG32" s="3">
        <v>0</v>
      </c>
      <c r="GH32" s="3">
        <v>113832</v>
      </c>
      <c r="GI32" s="3">
        <v>113832</v>
      </c>
      <c r="GJ32" s="3">
        <v>113832</v>
      </c>
      <c r="GK32" s="3">
        <v>0</v>
      </c>
      <c r="GL32" s="3">
        <v>0</v>
      </c>
      <c r="GM32" s="3">
        <v>113832</v>
      </c>
      <c r="GP32" s="3">
        <v>341497</v>
      </c>
      <c r="GQ32" s="3">
        <v>0</v>
      </c>
      <c r="GR32" s="3">
        <v>7587</v>
      </c>
      <c r="GS32" s="3">
        <v>180994</v>
      </c>
      <c r="GT32" s="3">
        <v>263330</v>
      </c>
      <c r="GU32" s="3">
        <v>0</v>
      </c>
      <c r="GV32" s="3">
        <v>341497</v>
      </c>
      <c r="GW32" s="3">
        <v>0</v>
      </c>
      <c r="GX32" s="3">
        <v>341497</v>
      </c>
      <c r="GY32" s="3">
        <v>0</v>
      </c>
      <c r="GZ32" s="3">
        <v>341497</v>
      </c>
      <c r="HA32" s="3">
        <v>0</v>
      </c>
      <c r="JL32" s="3">
        <v>109250</v>
      </c>
      <c r="JM32" s="3">
        <v>10233</v>
      </c>
      <c r="KD32" s="3">
        <v>113832</v>
      </c>
      <c r="KE32" s="3">
        <v>0</v>
      </c>
      <c r="KP32" s="3">
        <v>0</v>
      </c>
      <c r="KQ32" s="3">
        <v>36575</v>
      </c>
      <c r="KU32" s="3">
        <v>41235</v>
      </c>
      <c r="KV32" s="3">
        <v>0</v>
      </c>
      <c r="KW32" s="3">
        <v>11500</v>
      </c>
      <c r="KX32" s="3">
        <v>0</v>
      </c>
      <c r="LC32" s="3">
        <v>22212</v>
      </c>
      <c r="LD32" s="3">
        <v>0</v>
      </c>
      <c r="LI32" s="3">
        <v>8000</v>
      </c>
      <c r="LJ32" s="3">
        <v>0</v>
      </c>
      <c r="LK32" s="3">
        <v>13600</v>
      </c>
      <c r="LL32" s="3">
        <v>0</v>
      </c>
      <c r="LM32" s="3">
        <v>1948</v>
      </c>
      <c r="LN32" s="3">
        <v>0</v>
      </c>
      <c r="MA32" s="3">
        <v>20000</v>
      </c>
      <c r="MB32" s="3">
        <v>0</v>
      </c>
      <c r="ME32" s="3">
        <v>7139</v>
      </c>
      <c r="MF32" s="3">
        <v>0</v>
      </c>
      <c r="MM32" s="3">
        <v>4000</v>
      </c>
      <c r="MN32" s="3">
        <v>0</v>
      </c>
      <c r="NA32" s="3">
        <v>1000</v>
      </c>
      <c r="NB32" s="3">
        <v>0</v>
      </c>
      <c r="OF32" s="3">
        <v>5168839</v>
      </c>
      <c r="OG32" s="3">
        <v>898638</v>
      </c>
      <c r="OK32" s="5">
        <f t="shared" si="0"/>
        <v>0</v>
      </c>
      <c r="OL32" s="5">
        <f t="shared" si="1"/>
        <v>0</v>
      </c>
      <c r="OM32" s="5">
        <f t="shared" si="2"/>
        <v>341497</v>
      </c>
      <c r="ON32" s="5">
        <f t="shared" si="3"/>
        <v>0</v>
      </c>
      <c r="OO32" s="5">
        <f t="shared" si="4"/>
        <v>0</v>
      </c>
      <c r="OP32" s="5">
        <f t="shared" si="5"/>
        <v>172674</v>
      </c>
      <c r="OQ32" s="5">
        <f t="shared" si="6"/>
        <v>0</v>
      </c>
      <c r="OR32" s="5">
        <f t="shared" si="7"/>
        <v>0</v>
      </c>
      <c r="OS32" s="5">
        <f t="shared" si="8"/>
        <v>158560</v>
      </c>
      <c r="OT32" s="5"/>
      <c r="OU32" s="5">
        <f t="shared" si="26"/>
        <v>0</v>
      </c>
      <c r="OV32" s="5">
        <f t="shared" si="10"/>
        <v>455330</v>
      </c>
      <c r="OW32" s="5"/>
      <c r="OX32" s="5">
        <f>SUM(FF32,FH32,FJ32)</f>
        <v>0</v>
      </c>
      <c r="OY32" s="5">
        <f t="shared" si="11"/>
        <v>0</v>
      </c>
      <c r="OZ32" s="5"/>
      <c r="PA32" s="5">
        <f>SUM(HY32,IA32,IC32,IE32,IG32,II32,IK32,)</f>
        <v>0</v>
      </c>
      <c r="PB32" s="5">
        <f t="shared" si="12"/>
        <v>311388</v>
      </c>
      <c r="PC32" s="5">
        <f t="shared" si="13"/>
        <v>0</v>
      </c>
      <c r="PD32" s="5">
        <v>221595.91999999998</v>
      </c>
      <c r="PE32" s="4">
        <f t="shared" si="18"/>
        <v>89792.080000000016</v>
      </c>
      <c r="PF32" s="5">
        <f t="shared" si="14"/>
        <v>341496</v>
      </c>
      <c r="PG32" s="5">
        <v>56916</v>
      </c>
      <c r="PH32" s="5">
        <f>SUM(GG32,GI32,GK32,GM32,HW32)-PG32</f>
        <v>170748</v>
      </c>
      <c r="PI32" s="5">
        <f t="shared" si="16"/>
        <v>1636905</v>
      </c>
      <c r="PK32" s="5">
        <f t="shared" ref="PK32:PK33" si="29">SUM(GQ32,GS32,GU32,GW32,GY32,HA32,HC32,HE32,HG32,HI32,HK32,HM32,HO32,HQ32,HS32,HU32,)</f>
        <v>180994</v>
      </c>
      <c r="PL32" s="5">
        <f t="shared" si="19"/>
        <v>130634</v>
      </c>
      <c r="PM32" s="5">
        <f>SUM(KV32,KX32,KZ32,LB32,LD32,LF32,LH32,LJ32,LL32,LN32,LP32,LR32,LT32,LV32,LX32,LZ32,MB32,MD32,MF32,MH32,MJ32,ML32,MN32,MP32,MR32,MT32,MV32,MX32,MZ32,NB32,ND32,NF32,NH32,)</f>
        <v>0</v>
      </c>
      <c r="PN32" s="5"/>
      <c r="PO32" s="5">
        <v>138775</v>
      </c>
    </row>
    <row r="33" spans="1:431" x14ac:dyDescent="0.25">
      <c r="A33" t="s">
        <v>175</v>
      </c>
      <c r="B33" s="2">
        <v>344</v>
      </c>
      <c r="C33" t="s">
        <v>338</v>
      </c>
      <c r="D33">
        <v>8</v>
      </c>
      <c r="E33">
        <v>218</v>
      </c>
      <c r="F33">
        <v>164</v>
      </c>
      <c r="G33" s="3">
        <v>198942</v>
      </c>
      <c r="H33" s="3">
        <v>0</v>
      </c>
      <c r="N33" s="3">
        <v>71961</v>
      </c>
      <c r="O33" s="3">
        <v>0</v>
      </c>
      <c r="P33" s="3">
        <v>15388</v>
      </c>
      <c r="Q33" s="3">
        <v>0</v>
      </c>
      <c r="R33" s="3">
        <v>79025</v>
      </c>
      <c r="S33" s="3">
        <v>0</v>
      </c>
      <c r="T33" s="3">
        <v>60059</v>
      </c>
      <c r="U33" s="3">
        <v>0</v>
      </c>
      <c r="V33" s="3">
        <v>51187</v>
      </c>
      <c r="W33" s="3">
        <v>0</v>
      </c>
      <c r="X33" s="3">
        <v>113832</v>
      </c>
      <c r="Y33" s="3">
        <v>0</v>
      </c>
      <c r="Z33" s="3">
        <v>227665</v>
      </c>
      <c r="AA33" s="3">
        <v>0</v>
      </c>
      <c r="AD33" s="3">
        <v>341497</v>
      </c>
      <c r="AE33" s="3">
        <v>0</v>
      </c>
      <c r="AF33" s="3">
        <v>195832</v>
      </c>
      <c r="AH33" s="3">
        <v>0</v>
      </c>
      <c r="AQ33" s="3">
        <v>113832</v>
      </c>
      <c r="AR33" s="3">
        <v>0</v>
      </c>
      <c r="AU33" s="3">
        <v>113832</v>
      </c>
      <c r="AW33" s="3">
        <v>0</v>
      </c>
      <c r="AZ33" s="3">
        <v>227665</v>
      </c>
      <c r="BA33" s="3">
        <v>0</v>
      </c>
      <c r="BF33" s="3">
        <v>113832</v>
      </c>
      <c r="BG33" s="3">
        <v>0</v>
      </c>
      <c r="BV33" s="3">
        <v>227665</v>
      </c>
      <c r="BW33" s="3">
        <v>0</v>
      </c>
      <c r="BZ33" s="3">
        <v>234999</v>
      </c>
      <c r="CA33" s="3">
        <v>0</v>
      </c>
      <c r="CD33" s="3">
        <v>115116</v>
      </c>
      <c r="CE33" s="3">
        <v>0</v>
      </c>
      <c r="CL33" s="3">
        <v>0</v>
      </c>
      <c r="CN33" s="3">
        <v>13829</v>
      </c>
      <c r="CO33" s="3">
        <v>0</v>
      </c>
      <c r="CV33" s="3">
        <v>13600</v>
      </c>
      <c r="CW33" s="3">
        <v>0</v>
      </c>
      <c r="CX33" s="3">
        <v>23800</v>
      </c>
      <c r="CY33" s="3">
        <v>0</v>
      </c>
      <c r="EH33" s="3">
        <v>15325</v>
      </c>
      <c r="EI33" s="3">
        <v>0</v>
      </c>
      <c r="EU33" s="3">
        <v>158560</v>
      </c>
      <c r="EV33" s="3">
        <v>0</v>
      </c>
      <c r="FO33" s="3">
        <v>105009</v>
      </c>
      <c r="FP33" s="3">
        <v>0</v>
      </c>
      <c r="GC33" s="3">
        <v>70672</v>
      </c>
      <c r="GD33" s="3">
        <v>0</v>
      </c>
      <c r="GF33" s="3">
        <v>113832</v>
      </c>
      <c r="GG33" s="3">
        <v>0</v>
      </c>
      <c r="GH33" s="3">
        <v>113832</v>
      </c>
      <c r="GI33" s="3">
        <v>0</v>
      </c>
      <c r="GJ33" s="3">
        <v>13832</v>
      </c>
      <c r="GK33" s="3">
        <v>100000</v>
      </c>
      <c r="GN33" s="3">
        <v>78333</v>
      </c>
      <c r="GO33" s="3">
        <v>0</v>
      </c>
      <c r="GP33" s="3">
        <v>225524</v>
      </c>
      <c r="GQ33" s="3">
        <v>2141</v>
      </c>
      <c r="GR33" s="3">
        <v>109687</v>
      </c>
      <c r="GS33" s="3">
        <v>0</v>
      </c>
      <c r="GT33" s="3">
        <v>227665</v>
      </c>
      <c r="GU33" s="3">
        <v>0</v>
      </c>
      <c r="GV33" s="3">
        <v>208593</v>
      </c>
      <c r="GW33" s="3">
        <v>19072</v>
      </c>
      <c r="GX33" s="3">
        <v>0</v>
      </c>
      <c r="GY33" s="3">
        <v>227665</v>
      </c>
      <c r="GZ33" s="3">
        <v>213869</v>
      </c>
      <c r="HA33" s="3">
        <v>13796</v>
      </c>
      <c r="HV33" s="3">
        <v>113832</v>
      </c>
      <c r="HW33" s="3">
        <v>0</v>
      </c>
      <c r="IB33" s="3">
        <v>107714</v>
      </c>
      <c r="IC33" s="3">
        <v>6119</v>
      </c>
      <c r="ID33" s="3">
        <v>0</v>
      </c>
      <c r="IE33" s="3">
        <v>113832</v>
      </c>
      <c r="IJ33" s="3">
        <v>113832</v>
      </c>
      <c r="IK33" s="3">
        <v>0</v>
      </c>
      <c r="IR33" s="3">
        <v>39166</v>
      </c>
      <c r="IS33" s="3">
        <v>0</v>
      </c>
      <c r="KU33" s="3">
        <v>27202</v>
      </c>
      <c r="KV33" s="3">
        <v>0</v>
      </c>
      <c r="KW33" s="3">
        <v>9932</v>
      </c>
      <c r="KX33" s="3">
        <v>0</v>
      </c>
      <c r="LI33" s="3">
        <v>40001</v>
      </c>
      <c r="LJ33" s="3">
        <v>8274</v>
      </c>
      <c r="LM33" s="3">
        <v>994</v>
      </c>
      <c r="LN33" s="3">
        <v>0</v>
      </c>
      <c r="ME33" s="3">
        <v>3645</v>
      </c>
      <c r="MF33" s="3">
        <v>0</v>
      </c>
      <c r="MW33" s="3">
        <v>30000</v>
      </c>
      <c r="MX33" s="3">
        <v>0</v>
      </c>
      <c r="OF33" s="3">
        <v>4694609</v>
      </c>
      <c r="OG33" s="3">
        <v>490899</v>
      </c>
      <c r="OK33" s="5">
        <f t="shared" si="0"/>
        <v>341497</v>
      </c>
      <c r="OL33" s="5">
        <f t="shared" si="1"/>
        <v>0</v>
      </c>
      <c r="OM33" s="5">
        <f t="shared" si="2"/>
        <v>227665</v>
      </c>
      <c r="ON33" s="5">
        <f t="shared" si="3"/>
        <v>0</v>
      </c>
      <c r="OO33" s="5">
        <f t="shared" si="4"/>
        <v>115116</v>
      </c>
      <c r="OP33" s="5">
        <f t="shared" si="5"/>
        <v>0</v>
      </c>
      <c r="OQ33" s="5">
        <f t="shared" si="6"/>
        <v>0</v>
      </c>
      <c r="OR33" s="5">
        <f t="shared" si="7"/>
        <v>0</v>
      </c>
      <c r="OS33" s="5">
        <f t="shared" si="8"/>
        <v>158560</v>
      </c>
      <c r="OT33" s="5"/>
      <c r="OU33" s="5">
        <f t="shared" si="26"/>
        <v>0</v>
      </c>
      <c r="OV33" s="5">
        <f t="shared" si="10"/>
        <v>0</v>
      </c>
      <c r="OW33" s="5"/>
      <c r="OX33" s="5">
        <f>SUM(FF33,FH33,FJ33)</f>
        <v>0</v>
      </c>
      <c r="OY33" s="5">
        <f t="shared" si="11"/>
        <v>221546</v>
      </c>
      <c r="OZ33" s="5">
        <f>SUM(HY33,IA33,IC33,IE33,IG33,II33,IK33,)</f>
        <v>119951</v>
      </c>
      <c r="PB33" s="5">
        <f t="shared" si="12"/>
        <v>176970</v>
      </c>
      <c r="PC33" s="5">
        <f t="shared" si="13"/>
        <v>0</v>
      </c>
      <c r="PD33" s="5">
        <v>118154.53</v>
      </c>
      <c r="PE33" s="4">
        <f t="shared" si="18"/>
        <v>58815.47</v>
      </c>
      <c r="PF33" s="5">
        <f t="shared" si="14"/>
        <v>355328</v>
      </c>
      <c r="PG33" s="5">
        <f>SUM(GG33,GI33,GK33,GM33,HW33)</f>
        <v>100000</v>
      </c>
      <c r="PI33" s="5">
        <f t="shared" si="16"/>
        <v>985338</v>
      </c>
      <c r="PK33" s="5">
        <f t="shared" si="29"/>
        <v>262674</v>
      </c>
      <c r="PL33" s="5">
        <f t="shared" si="19"/>
        <v>111774</v>
      </c>
      <c r="PM33" s="5">
        <f>SUM(KV33,KX33,KZ33,LB33,LD33,LF33,LH33,LJ33,LL33,LN33,LP33,LR33,LT33,LV33,LX33,LZ33,MB33,MD33,MF33,MH33,MJ33,ML33,MN33,MP33,MR33,MT33,MV33,MX33,MZ33,NB33,ND33,NF33,NH33,)</f>
        <v>8274</v>
      </c>
      <c r="PN33" s="5"/>
      <c r="PO33" s="5">
        <v>70850</v>
      </c>
    </row>
    <row r="34" spans="1:431" x14ac:dyDescent="0.25">
      <c r="A34" t="s">
        <v>177</v>
      </c>
      <c r="B34" s="2">
        <v>261</v>
      </c>
      <c r="C34" t="s">
        <v>338</v>
      </c>
      <c r="D34">
        <v>4</v>
      </c>
      <c r="E34">
        <v>884</v>
      </c>
      <c r="F34">
        <v>823</v>
      </c>
      <c r="G34" s="3">
        <v>198942</v>
      </c>
      <c r="H34" s="3">
        <v>0</v>
      </c>
      <c r="I34" s="3">
        <v>227665</v>
      </c>
      <c r="J34" s="3">
        <v>0</v>
      </c>
      <c r="N34" s="3">
        <v>181039</v>
      </c>
      <c r="O34" s="3">
        <v>34844</v>
      </c>
      <c r="P34" s="3">
        <v>10000</v>
      </c>
      <c r="Q34" s="3">
        <v>0</v>
      </c>
      <c r="R34" s="3">
        <v>79025</v>
      </c>
      <c r="S34" s="3">
        <v>0</v>
      </c>
      <c r="T34" s="3">
        <v>120118</v>
      </c>
      <c r="U34" s="3">
        <v>0</v>
      </c>
      <c r="V34" s="3">
        <v>204749</v>
      </c>
      <c r="W34" s="3">
        <v>0</v>
      </c>
      <c r="X34" s="3">
        <v>113832</v>
      </c>
      <c r="Y34" s="3">
        <v>0</v>
      </c>
      <c r="AD34" s="3">
        <v>341497</v>
      </c>
      <c r="AE34" s="3">
        <v>0</v>
      </c>
      <c r="AF34" s="3">
        <v>117499</v>
      </c>
      <c r="AH34" s="3">
        <v>0</v>
      </c>
      <c r="AQ34" s="3">
        <v>227665</v>
      </c>
      <c r="AR34" s="3">
        <v>0</v>
      </c>
      <c r="AU34" s="3">
        <v>341497</v>
      </c>
      <c r="AW34" s="3">
        <v>0</v>
      </c>
      <c r="BH34" s="3">
        <v>227665</v>
      </c>
      <c r="BI34" s="3">
        <v>0</v>
      </c>
      <c r="BJ34" s="3">
        <v>113832</v>
      </c>
      <c r="BK34" s="3">
        <v>0</v>
      </c>
      <c r="BT34" s="3">
        <v>113832</v>
      </c>
      <c r="BU34" s="3">
        <v>0</v>
      </c>
      <c r="BV34" s="3">
        <v>682995</v>
      </c>
      <c r="BW34" s="3">
        <v>0</v>
      </c>
      <c r="BZ34" s="3">
        <v>195832</v>
      </c>
      <c r="CA34" s="3">
        <v>0</v>
      </c>
      <c r="CL34" s="3">
        <v>455330</v>
      </c>
      <c r="CM34" s="3">
        <v>0</v>
      </c>
      <c r="CN34" s="3">
        <v>0</v>
      </c>
      <c r="EU34" s="3">
        <v>158560</v>
      </c>
      <c r="EV34" s="3">
        <v>0</v>
      </c>
      <c r="EY34" s="3">
        <v>279536</v>
      </c>
      <c r="EZ34" s="3">
        <v>37584</v>
      </c>
      <c r="FG34" s="3">
        <v>341497</v>
      </c>
      <c r="FH34" s="3">
        <v>0</v>
      </c>
      <c r="FI34" s="3">
        <v>113832</v>
      </c>
      <c r="FJ34" s="3">
        <v>0</v>
      </c>
      <c r="GF34" s="3">
        <v>113832</v>
      </c>
      <c r="GG34" s="3">
        <v>0</v>
      </c>
      <c r="GH34" s="3">
        <v>341497</v>
      </c>
      <c r="GI34" s="3">
        <v>0</v>
      </c>
      <c r="GJ34" s="3">
        <v>227665</v>
      </c>
      <c r="GK34" s="3">
        <v>0</v>
      </c>
      <c r="GN34" s="3">
        <v>234999</v>
      </c>
      <c r="GO34" s="3">
        <v>0</v>
      </c>
      <c r="GP34" s="3">
        <v>682995</v>
      </c>
      <c r="GQ34" s="3">
        <v>0</v>
      </c>
      <c r="GR34" s="3">
        <v>796827</v>
      </c>
      <c r="GS34" s="3">
        <v>0</v>
      </c>
      <c r="GT34" s="3">
        <v>682995</v>
      </c>
      <c r="GU34" s="3">
        <v>0</v>
      </c>
      <c r="GV34" s="3">
        <v>796827</v>
      </c>
      <c r="GW34" s="3">
        <v>0</v>
      </c>
      <c r="GX34" s="3">
        <v>682995</v>
      </c>
      <c r="GY34" s="3">
        <v>0</v>
      </c>
      <c r="GZ34" s="3">
        <v>682995</v>
      </c>
      <c r="HA34" s="3">
        <v>0</v>
      </c>
      <c r="HH34" s="3">
        <v>227665</v>
      </c>
      <c r="HI34" s="3">
        <v>0</v>
      </c>
      <c r="HX34" s="3">
        <v>56916</v>
      </c>
      <c r="HY34" s="3">
        <v>0</v>
      </c>
      <c r="KD34" s="3">
        <v>227665</v>
      </c>
      <c r="KE34" s="3">
        <v>0</v>
      </c>
      <c r="KH34" s="3">
        <v>113832</v>
      </c>
      <c r="KI34" s="3">
        <v>0</v>
      </c>
      <c r="KJ34" s="3">
        <v>113832</v>
      </c>
      <c r="KK34" s="3">
        <v>0</v>
      </c>
      <c r="KN34" s="3">
        <v>113832</v>
      </c>
      <c r="KO34" s="3">
        <v>0</v>
      </c>
      <c r="KU34" s="3">
        <v>16000</v>
      </c>
      <c r="KV34" s="3">
        <v>0</v>
      </c>
      <c r="KW34" s="3">
        <v>8000</v>
      </c>
      <c r="KX34" s="3">
        <v>0</v>
      </c>
      <c r="LI34" s="3">
        <v>6089</v>
      </c>
      <c r="LJ34" s="3">
        <v>0</v>
      </c>
      <c r="LM34" s="3">
        <v>4032</v>
      </c>
      <c r="LN34" s="3">
        <v>0</v>
      </c>
      <c r="LW34" s="3">
        <v>10000</v>
      </c>
      <c r="LX34" s="3">
        <v>0</v>
      </c>
      <c r="ME34" s="3">
        <v>14780</v>
      </c>
      <c r="MF34" s="3">
        <v>0</v>
      </c>
      <c r="OF34" s="3">
        <v>11002709</v>
      </c>
      <c r="OG34" s="3">
        <v>72428</v>
      </c>
      <c r="OK34" s="5">
        <f t="shared" si="0"/>
        <v>455329</v>
      </c>
      <c r="OL34" s="5">
        <f t="shared" si="1"/>
        <v>0</v>
      </c>
      <c r="OM34" s="5">
        <f t="shared" si="2"/>
        <v>682995</v>
      </c>
      <c r="ON34" s="5">
        <f t="shared" si="3"/>
        <v>0</v>
      </c>
      <c r="OO34" s="5">
        <f t="shared" si="4"/>
        <v>0</v>
      </c>
      <c r="OP34" s="5">
        <f t="shared" si="5"/>
        <v>0</v>
      </c>
      <c r="OQ34" s="5">
        <f t="shared" si="6"/>
        <v>0</v>
      </c>
      <c r="OR34" s="5">
        <f t="shared" si="7"/>
        <v>0</v>
      </c>
      <c r="OS34" s="5">
        <f t="shared" si="8"/>
        <v>438096</v>
      </c>
      <c r="OT34" s="5">
        <f>SUM(ET34,EV34,EX34,EZ34,FB34,FD34,)</f>
        <v>37584</v>
      </c>
      <c r="OV34" s="5">
        <f t="shared" si="10"/>
        <v>455329</v>
      </c>
      <c r="OW34" s="5"/>
      <c r="OX34" s="5">
        <f>SUM(FF34,FH34,FJ34)</f>
        <v>0</v>
      </c>
      <c r="OY34" s="5">
        <f t="shared" si="11"/>
        <v>56916</v>
      </c>
      <c r="OZ34" s="5"/>
      <c r="PA34" s="5">
        <f t="shared" ref="PA34:PA44" si="30">SUM(HY34,IA34,IC34,IE34,IG34,II34,IK34,)</f>
        <v>0</v>
      </c>
      <c r="PB34" s="5">
        <f t="shared" si="12"/>
        <v>181039</v>
      </c>
      <c r="PC34" s="5">
        <f t="shared" si="13"/>
        <v>34844</v>
      </c>
      <c r="PD34" s="5">
        <v>282865.91000000003</v>
      </c>
      <c r="PE34" s="4">
        <f t="shared" si="18"/>
        <v>-101826.91000000003</v>
      </c>
      <c r="PF34" s="5">
        <f t="shared" si="14"/>
        <v>682994</v>
      </c>
      <c r="PG34" s="5"/>
      <c r="PH34" s="5">
        <f t="shared" ref="PH34:PH51" si="31">SUM(GG34,GI34,GK34,GM34,HW34)</f>
        <v>0</v>
      </c>
      <c r="PI34" s="5">
        <f t="shared" si="16"/>
        <v>4553299</v>
      </c>
      <c r="PJ34" s="5">
        <f>SUM(GQ34,GS34,GU34,GW34,GY34,HA34,HC34,HE34,HG34,HI34,HK34,HM34,HO34,HQ34,HS34,HU34,)</f>
        <v>0</v>
      </c>
      <c r="PK34" s="5"/>
      <c r="PL34" s="5">
        <f t="shared" si="19"/>
        <v>58901</v>
      </c>
      <c r="PM34" s="5">
        <f>SUM(KV34,KX34,KZ34,LB34,LD34,LF34,LH34,LJ34,LL34,LN34,LP34,LR34,LT34,LV34,LX34,LZ34,MB34,MD34,MF34,MH34,MJ34,ML34,MN34,MP34,MR34,MT34,MV34,MX34,MZ34,NB34,ND34,NF34,NH34,)</f>
        <v>0</v>
      </c>
      <c r="PN34" s="5"/>
      <c r="PO34" s="5">
        <v>287300</v>
      </c>
    </row>
    <row r="35" spans="1:431" x14ac:dyDescent="0.25">
      <c r="A35" t="s">
        <v>178</v>
      </c>
      <c r="B35" s="2">
        <v>262</v>
      </c>
      <c r="C35" t="s">
        <v>338</v>
      </c>
      <c r="D35">
        <v>5</v>
      </c>
      <c r="E35">
        <v>354</v>
      </c>
      <c r="F35">
        <v>277</v>
      </c>
      <c r="G35" s="3">
        <v>198942</v>
      </c>
      <c r="H35" s="3">
        <v>0</v>
      </c>
      <c r="I35" s="3">
        <v>95619</v>
      </c>
      <c r="J35" s="3">
        <v>18213</v>
      </c>
      <c r="P35" s="3">
        <v>14310</v>
      </c>
      <c r="Q35" s="3">
        <v>6061</v>
      </c>
      <c r="R35" s="3">
        <v>79025</v>
      </c>
      <c r="S35" s="3">
        <v>0</v>
      </c>
      <c r="T35" s="3">
        <v>60059</v>
      </c>
      <c r="U35" s="3">
        <v>0</v>
      </c>
      <c r="V35" s="3">
        <v>102375</v>
      </c>
      <c r="W35" s="3">
        <v>0</v>
      </c>
      <c r="X35" s="3">
        <v>113832</v>
      </c>
      <c r="Y35" s="3">
        <v>0</v>
      </c>
      <c r="Z35" s="3">
        <v>113832</v>
      </c>
      <c r="AA35" s="3">
        <v>0</v>
      </c>
      <c r="AB35" s="3">
        <v>341497</v>
      </c>
      <c r="AC35" s="3">
        <v>0</v>
      </c>
      <c r="AD35" s="3">
        <v>113832</v>
      </c>
      <c r="AE35" s="3">
        <v>0</v>
      </c>
      <c r="AF35" s="3">
        <v>195832</v>
      </c>
      <c r="AH35" s="3">
        <v>0</v>
      </c>
      <c r="AQ35" s="3">
        <v>56916</v>
      </c>
      <c r="AR35" s="3">
        <v>0</v>
      </c>
      <c r="AU35" s="3">
        <v>95619</v>
      </c>
      <c r="AW35" s="3">
        <v>18213</v>
      </c>
      <c r="AZ35" s="3">
        <v>227665</v>
      </c>
      <c r="BA35" s="3">
        <v>0</v>
      </c>
      <c r="BF35" s="3">
        <v>113832</v>
      </c>
      <c r="BG35" s="3">
        <v>0</v>
      </c>
      <c r="BV35" s="3">
        <v>341497</v>
      </c>
      <c r="BW35" s="3">
        <v>0</v>
      </c>
      <c r="BZ35" s="3">
        <v>234999</v>
      </c>
      <c r="CA35" s="3">
        <v>0</v>
      </c>
      <c r="CL35" s="3">
        <v>113832</v>
      </c>
      <c r="CM35" s="3">
        <v>0</v>
      </c>
      <c r="CN35" s="3">
        <v>0</v>
      </c>
      <c r="CV35" s="3">
        <v>27200</v>
      </c>
      <c r="CW35" s="3">
        <v>0</v>
      </c>
      <c r="CX35" s="3">
        <v>37400</v>
      </c>
      <c r="CY35" s="3">
        <v>0</v>
      </c>
      <c r="CZ35" s="3">
        <v>101351</v>
      </c>
      <c r="DA35" s="3">
        <v>0</v>
      </c>
      <c r="EY35" s="3">
        <v>0</v>
      </c>
      <c r="EZ35" s="3">
        <v>158560</v>
      </c>
      <c r="FG35" s="3">
        <v>113832</v>
      </c>
      <c r="FH35" s="3">
        <v>0</v>
      </c>
      <c r="FM35" s="3">
        <v>0</v>
      </c>
      <c r="FN35" s="3">
        <v>107258</v>
      </c>
      <c r="FW35" s="3">
        <v>0</v>
      </c>
      <c r="FX35" s="3">
        <v>116262</v>
      </c>
      <c r="GF35" s="3">
        <v>113832</v>
      </c>
      <c r="GG35" s="3">
        <v>0</v>
      </c>
      <c r="GH35" s="3">
        <v>113832</v>
      </c>
      <c r="GI35" s="3">
        <v>0</v>
      </c>
      <c r="GL35" s="3">
        <v>113832</v>
      </c>
      <c r="GM35" s="3">
        <v>0</v>
      </c>
      <c r="GN35" s="3">
        <v>0</v>
      </c>
      <c r="GO35" s="3">
        <v>78333</v>
      </c>
      <c r="GP35" s="3">
        <v>227665</v>
      </c>
      <c r="GQ35" s="3">
        <v>0</v>
      </c>
      <c r="GR35" s="3">
        <v>64012</v>
      </c>
      <c r="GS35" s="3">
        <v>0</v>
      </c>
      <c r="GT35" s="3">
        <v>227665</v>
      </c>
      <c r="GU35" s="3">
        <v>0</v>
      </c>
      <c r="GV35" s="3">
        <v>341497</v>
      </c>
      <c r="GW35" s="3">
        <v>0</v>
      </c>
      <c r="GX35" s="3">
        <v>227665</v>
      </c>
      <c r="GY35" s="3">
        <v>0</v>
      </c>
      <c r="GZ35" s="3">
        <v>341497</v>
      </c>
      <c r="HA35" s="3">
        <v>0</v>
      </c>
      <c r="HV35" s="3">
        <v>113832</v>
      </c>
      <c r="HW35" s="3">
        <v>0</v>
      </c>
      <c r="IP35" s="3">
        <v>62302</v>
      </c>
      <c r="IQ35" s="3">
        <v>2506</v>
      </c>
      <c r="JZ35" s="3">
        <v>105009</v>
      </c>
      <c r="KA35" s="3">
        <v>0</v>
      </c>
      <c r="KU35" s="3">
        <v>49886</v>
      </c>
      <c r="KV35" s="3">
        <v>0</v>
      </c>
      <c r="KW35" s="3">
        <v>25251</v>
      </c>
      <c r="KX35" s="3">
        <v>0</v>
      </c>
      <c r="LC35" s="3">
        <v>10000</v>
      </c>
      <c r="LD35" s="3">
        <v>0</v>
      </c>
      <c r="LI35" s="3">
        <v>0</v>
      </c>
      <c r="LJ35" s="3">
        <v>15000</v>
      </c>
      <c r="LM35" s="3">
        <v>1615</v>
      </c>
      <c r="LN35" s="3">
        <v>0</v>
      </c>
      <c r="LW35" s="3">
        <v>5000</v>
      </c>
      <c r="LX35" s="3">
        <v>0</v>
      </c>
      <c r="ME35" s="3">
        <v>5919</v>
      </c>
      <c r="MF35" s="3">
        <v>0</v>
      </c>
      <c r="MW35" s="3">
        <v>5000</v>
      </c>
      <c r="MX35" s="3">
        <v>0</v>
      </c>
      <c r="NC35" s="3">
        <v>3632</v>
      </c>
      <c r="ND35" s="3">
        <v>0</v>
      </c>
      <c r="OF35" s="3">
        <v>5052241</v>
      </c>
      <c r="OG35" s="3">
        <v>520406</v>
      </c>
      <c r="OK35" s="5">
        <f t="shared" ref="OK35:OK66" si="32">SUM(AX35,AZ35,BB35,BD35,BF35,BH35,BJ35,BL35,BN35,BP35,BR35,BT35)</f>
        <v>341497</v>
      </c>
      <c r="OL35" s="5">
        <f t="shared" ref="OL35:OL66" si="33">SUM(AY35,BA35,BC35,BE35,BG35,BI35,BK35,BM35,BO35,BQ35,BS35,BU35)</f>
        <v>0</v>
      </c>
      <c r="OM35" s="5">
        <f t="shared" ref="OM35:OM66" si="34">SUM(BV35,BX35)</f>
        <v>341497</v>
      </c>
      <c r="ON35" s="5">
        <f t="shared" ref="ON35:ON66" si="35">SUM(BW35,BY35)</f>
        <v>0</v>
      </c>
      <c r="OO35" s="5">
        <f t="shared" ref="OO35:OO66" si="36">SUM(CD35,CF35)</f>
        <v>0</v>
      </c>
      <c r="OP35" s="5">
        <f t="shared" ref="OP35:OP66" si="37">SUM(CE35,CG35)</f>
        <v>0</v>
      </c>
      <c r="OQ35" s="5">
        <f t="shared" ref="OQ35:OQ66" si="38">SUM(DF35,DH35,DJ35,DL35,DN35,DP35,DR35,DT35,DV35,)</f>
        <v>0</v>
      </c>
      <c r="OR35" s="5">
        <f t="shared" ref="OR35:OR66" si="39">SUM(DG35,DI35,DK35,DM35,DO35,DQ35,DS35,DU35,DW35,)</f>
        <v>0</v>
      </c>
      <c r="OS35" s="5">
        <f t="shared" ref="OS35:OS66" si="40">SUM(ES35,EU35,EW35,EY35,FA35,FC35,)</f>
        <v>0</v>
      </c>
      <c r="OT35" s="5"/>
      <c r="OU35" s="5">
        <f>SUM(ET35,EV35,EX35,EZ35,FB35,FD35,)</f>
        <v>158560</v>
      </c>
      <c r="OV35" s="5">
        <f t="shared" ref="OV35:OV66" si="41">SUM(FE35,FG35,FI35)</f>
        <v>113832</v>
      </c>
      <c r="OW35" s="5"/>
      <c r="OX35" s="5">
        <f>SUM(FF35,FH35,FJ35)</f>
        <v>0</v>
      </c>
      <c r="OY35" s="5">
        <f t="shared" ref="OY35:OY66" si="42">SUM(HX35,HZ35,IB35,ID35,IF35,IH35,IJ35,)</f>
        <v>0</v>
      </c>
      <c r="OZ35" s="5"/>
      <c r="PA35" s="5">
        <f t="shared" si="30"/>
        <v>0</v>
      </c>
      <c r="PB35" s="5">
        <f t="shared" ref="PB35:PB66" si="43">SUM(N35,FK35,FM35,FO35,FQ35,FS35,FU35,FW35,FY35,GA35)</f>
        <v>0</v>
      </c>
      <c r="PC35" s="5">
        <f t="shared" ref="PC35:PC66" si="44">SUM(O35,FL35,FN35,FP35,FR35,FT35,FV35,FX35,FZ35,GB35)</f>
        <v>223520</v>
      </c>
      <c r="PD35" s="5">
        <v>164348.03</v>
      </c>
      <c r="PE35" s="4">
        <f t="shared" si="18"/>
        <v>-164348.03</v>
      </c>
      <c r="PF35" s="5">
        <f t="shared" ref="PF35:PF66" si="45">SUM(GF35,GH35,GJ35,GL35,HV35)</f>
        <v>455328</v>
      </c>
      <c r="PG35" s="5"/>
      <c r="PH35" s="5">
        <f t="shared" si="31"/>
        <v>0</v>
      </c>
      <c r="PI35" s="5">
        <f t="shared" si="16"/>
        <v>1430001</v>
      </c>
      <c r="PJ35" s="5">
        <f t="shared" ref="PJ35:PJ44" si="46">SUM(GQ35,GS35,GU35,GW35,GY35,HA35,HC35,HE35,HG35,HI35,HK35,HM35,HO35,HQ35,HS35,HU35,)</f>
        <v>0</v>
      </c>
      <c r="PK35" s="5"/>
      <c r="PL35" s="5">
        <f t="shared" si="19"/>
        <v>106303</v>
      </c>
      <c r="PM35" s="5">
        <f>SUM(KV35,KX35,KZ35,LB35,LD35,LF35,LH35,LJ35,LL35,LN35,LP35,LR35,LT35,LV35,LX35,LZ35,MB35,MD35,MF35,MH35,MJ35,ML35,MN35,MP35,MR35,MT35,MV35,MX35,MZ35,NB35,ND35,NF35,NH35,)-PN35</f>
        <v>6253</v>
      </c>
      <c r="PN35" s="5">
        <f>PO35-PL35</f>
        <v>8747</v>
      </c>
      <c r="PO35" s="5">
        <v>115050</v>
      </c>
    </row>
    <row r="36" spans="1:431" x14ac:dyDescent="0.25">
      <c r="A36" t="s">
        <v>179</v>
      </c>
      <c r="B36" s="2">
        <v>370</v>
      </c>
      <c r="C36" t="s">
        <v>338</v>
      </c>
      <c r="D36">
        <v>5</v>
      </c>
      <c r="E36">
        <v>312</v>
      </c>
      <c r="F36">
        <v>232</v>
      </c>
      <c r="G36" s="3">
        <v>198942</v>
      </c>
      <c r="H36" s="3">
        <v>0</v>
      </c>
      <c r="P36" s="3">
        <v>9262</v>
      </c>
      <c r="Q36" s="3">
        <v>0</v>
      </c>
      <c r="R36" s="3">
        <v>79025</v>
      </c>
      <c r="S36" s="3">
        <v>0</v>
      </c>
      <c r="T36" s="3">
        <v>60059</v>
      </c>
      <c r="U36" s="3">
        <v>0</v>
      </c>
      <c r="V36" s="3">
        <v>102375</v>
      </c>
      <c r="W36" s="3">
        <v>0</v>
      </c>
      <c r="X36" s="3">
        <v>113832</v>
      </c>
      <c r="Y36" s="3">
        <v>0</v>
      </c>
      <c r="Z36" s="3">
        <v>227665</v>
      </c>
      <c r="AA36" s="3">
        <v>0</v>
      </c>
      <c r="AB36" s="3">
        <v>227665</v>
      </c>
      <c r="AC36" s="3">
        <v>0</v>
      </c>
      <c r="AD36" s="3">
        <v>227665</v>
      </c>
      <c r="AE36" s="3">
        <v>0</v>
      </c>
      <c r="AF36" s="3">
        <v>274165</v>
      </c>
      <c r="AH36" s="3">
        <v>0</v>
      </c>
      <c r="AQ36" s="3">
        <v>113832</v>
      </c>
      <c r="AR36" s="3">
        <v>0</v>
      </c>
      <c r="AU36" s="3">
        <v>227665</v>
      </c>
      <c r="AW36" s="3">
        <v>0</v>
      </c>
      <c r="AX36" s="3">
        <v>113832</v>
      </c>
      <c r="AY36" s="3">
        <v>0</v>
      </c>
      <c r="AZ36" s="3">
        <v>227665</v>
      </c>
      <c r="BA36" s="3">
        <v>0</v>
      </c>
      <c r="BF36" s="3">
        <v>113832</v>
      </c>
      <c r="BG36" s="3">
        <v>0</v>
      </c>
      <c r="BV36" s="3">
        <v>455330</v>
      </c>
      <c r="BW36" s="3">
        <v>0</v>
      </c>
      <c r="BZ36" s="3">
        <v>274165</v>
      </c>
      <c r="CA36" s="3">
        <v>0</v>
      </c>
      <c r="CD36" s="3">
        <v>57558</v>
      </c>
      <c r="CE36" s="3">
        <v>0</v>
      </c>
      <c r="CF36" s="3">
        <v>57558</v>
      </c>
      <c r="CG36" s="3">
        <v>0</v>
      </c>
      <c r="CL36" s="3">
        <v>227665</v>
      </c>
      <c r="CM36" s="3">
        <v>0</v>
      </c>
      <c r="CN36" s="3">
        <v>0</v>
      </c>
      <c r="CV36" s="3">
        <v>20400</v>
      </c>
      <c r="CW36" s="3">
        <v>0</v>
      </c>
      <c r="CX36" s="3">
        <v>30600</v>
      </c>
      <c r="CY36" s="3">
        <v>0</v>
      </c>
      <c r="EY36" s="3">
        <v>158560</v>
      </c>
      <c r="EZ36" s="3">
        <v>0</v>
      </c>
      <c r="FG36" s="3">
        <v>0</v>
      </c>
      <c r="FH36" s="3">
        <v>113832</v>
      </c>
      <c r="FI36" s="3">
        <v>0</v>
      </c>
      <c r="FJ36" s="3">
        <v>113832</v>
      </c>
      <c r="FM36" s="3">
        <v>53629</v>
      </c>
      <c r="FN36" s="3">
        <v>0</v>
      </c>
      <c r="FW36" s="3">
        <v>116262</v>
      </c>
      <c r="FX36" s="3">
        <v>0</v>
      </c>
      <c r="GA36" s="3">
        <v>58500</v>
      </c>
      <c r="GB36" s="3">
        <v>0</v>
      </c>
      <c r="GF36" s="3">
        <v>113832</v>
      </c>
      <c r="GG36" s="3">
        <v>0</v>
      </c>
      <c r="GH36" s="3">
        <v>113832</v>
      </c>
      <c r="GI36" s="3">
        <v>0</v>
      </c>
      <c r="GJ36" s="3">
        <v>113832</v>
      </c>
      <c r="GK36" s="3">
        <v>0</v>
      </c>
      <c r="GN36" s="3">
        <v>39166</v>
      </c>
      <c r="GO36" s="3">
        <v>0</v>
      </c>
      <c r="GP36" s="3">
        <v>227665</v>
      </c>
      <c r="GQ36" s="3">
        <v>0</v>
      </c>
      <c r="GR36" s="3">
        <v>83061</v>
      </c>
      <c r="GS36" s="3">
        <v>0</v>
      </c>
      <c r="GT36" s="3">
        <v>227665</v>
      </c>
      <c r="GU36" s="3">
        <v>0</v>
      </c>
      <c r="GV36" s="3">
        <v>227665</v>
      </c>
      <c r="GW36" s="3">
        <v>0</v>
      </c>
      <c r="GX36" s="3">
        <v>113832</v>
      </c>
      <c r="GY36" s="3">
        <v>0</v>
      </c>
      <c r="GZ36" s="3">
        <v>227665</v>
      </c>
      <c r="HA36" s="3">
        <v>0</v>
      </c>
      <c r="HH36" s="3">
        <v>113832</v>
      </c>
      <c r="HI36" s="3">
        <v>0</v>
      </c>
      <c r="IT36" s="3">
        <v>45584</v>
      </c>
      <c r="IU36" s="3">
        <v>0</v>
      </c>
      <c r="JZ36" s="3">
        <v>3893</v>
      </c>
      <c r="KA36" s="3">
        <v>101116</v>
      </c>
      <c r="KB36" s="3">
        <v>2000</v>
      </c>
      <c r="KC36" s="3">
        <v>0</v>
      </c>
      <c r="KH36" s="3">
        <v>5381</v>
      </c>
      <c r="KI36" s="3">
        <v>0</v>
      </c>
      <c r="KL36" s="3">
        <v>0</v>
      </c>
      <c r="KM36" s="3">
        <v>113832</v>
      </c>
      <c r="KP36" s="3">
        <v>36575</v>
      </c>
      <c r="KQ36" s="3">
        <v>0</v>
      </c>
      <c r="KU36" s="3">
        <v>28073</v>
      </c>
      <c r="KV36" s="3">
        <v>0</v>
      </c>
      <c r="KW36" s="3">
        <v>13451</v>
      </c>
      <c r="KX36" s="3">
        <v>0</v>
      </c>
      <c r="LA36" s="3">
        <v>1000</v>
      </c>
      <c r="LB36" s="3">
        <v>0</v>
      </c>
      <c r="LC36" s="3">
        <v>5000</v>
      </c>
      <c r="LD36" s="3">
        <v>0</v>
      </c>
      <c r="LI36" s="3">
        <v>9000</v>
      </c>
      <c r="LJ36" s="3">
        <v>0</v>
      </c>
      <c r="LM36" s="3">
        <v>1423</v>
      </c>
      <c r="LN36" s="3">
        <v>0</v>
      </c>
      <c r="LU36" s="3">
        <v>500</v>
      </c>
      <c r="LV36" s="3">
        <v>0</v>
      </c>
      <c r="LW36" s="3">
        <v>7000</v>
      </c>
      <c r="LX36" s="3">
        <v>0</v>
      </c>
      <c r="MA36" s="3">
        <v>7617</v>
      </c>
      <c r="MB36" s="3">
        <v>0</v>
      </c>
      <c r="ME36" s="3">
        <v>5217</v>
      </c>
      <c r="MF36" s="3">
        <v>0</v>
      </c>
      <c r="MM36" s="3">
        <v>5000</v>
      </c>
      <c r="MN36" s="3">
        <v>0</v>
      </c>
      <c r="MQ36" s="3">
        <v>500</v>
      </c>
      <c r="MR36" s="3">
        <v>0</v>
      </c>
      <c r="MY36" s="3">
        <v>1500</v>
      </c>
      <c r="MZ36" s="3">
        <v>0</v>
      </c>
      <c r="OF36" s="3">
        <v>5608469</v>
      </c>
      <c r="OG36" s="3">
        <v>442612</v>
      </c>
      <c r="OK36" s="5">
        <f t="shared" si="32"/>
        <v>455329</v>
      </c>
      <c r="OL36" s="5">
        <f t="shared" si="33"/>
        <v>0</v>
      </c>
      <c r="OM36" s="5">
        <f t="shared" si="34"/>
        <v>455330</v>
      </c>
      <c r="ON36" s="5">
        <f t="shared" si="35"/>
        <v>0</v>
      </c>
      <c r="OO36" s="5">
        <f t="shared" si="36"/>
        <v>115116</v>
      </c>
      <c r="OP36" s="5">
        <f t="shared" si="37"/>
        <v>0</v>
      </c>
      <c r="OQ36" s="5">
        <f t="shared" si="38"/>
        <v>0</v>
      </c>
      <c r="OR36" s="5">
        <f t="shared" si="39"/>
        <v>0</v>
      </c>
      <c r="OS36" s="5">
        <f t="shared" si="40"/>
        <v>158560</v>
      </c>
      <c r="OT36" s="5"/>
      <c r="OU36" s="5">
        <f>SUM(ET36,EV36,EX36,EZ36,FB36,FD36,)</f>
        <v>0</v>
      </c>
      <c r="OV36" s="5">
        <f t="shared" si="41"/>
        <v>0</v>
      </c>
      <c r="OW36" s="5">
        <v>113832</v>
      </c>
      <c r="OX36" s="5">
        <f>SUM(FF36,FH36,FJ36)-OW36</f>
        <v>113832</v>
      </c>
      <c r="OY36" s="5">
        <f t="shared" si="42"/>
        <v>0</v>
      </c>
      <c r="OZ36" s="5"/>
      <c r="PA36" s="5">
        <f t="shared" si="30"/>
        <v>0</v>
      </c>
      <c r="PB36" s="5">
        <f t="shared" si="43"/>
        <v>228391</v>
      </c>
      <c r="PC36" s="5">
        <f t="shared" si="44"/>
        <v>0</v>
      </c>
      <c r="PD36" s="5">
        <v>164348.03</v>
      </c>
      <c r="PE36" s="4">
        <f t="shared" si="18"/>
        <v>64042.97</v>
      </c>
      <c r="PF36" s="5">
        <f t="shared" si="45"/>
        <v>341496</v>
      </c>
      <c r="PG36" s="5"/>
      <c r="PH36" s="5">
        <f t="shared" si="31"/>
        <v>0</v>
      </c>
      <c r="PI36" s="5">
        <f t="shared" si="16"/>
        <v>1221385</v>
      </c>
      <c r="PJ36" s="5">
        <f t="shared" si="46"/>
        <v>0</v>
      </c>
      <c r="PK36" s="5"/>
      <c r="PL36" s="5">
        <f t="shared" ref="PL36:PL67" si="47">SUM(KU36,KW36,KY36,LA36,LC36,LE36,LG36,LI36,LK36,LM36,LO36,LQ36,LS36,LU36,LW36,LY36,MA36,MC36,ME36,MG36,MI36,MK36,MM36,MO36,MQ36,MS36,MU36,MW36,MY36,NA36,NC36,NE36,NG36,)</f>
        <v>85281</v>
      </c>
      <c r="PM36" s="5">
        <f>SUM(KV36,KX36,KZ36,LB36,LD36,LF36,LH36,LJ36,LL36,LN36,LP36,LR36,LT36,LV36,LX36,LZ36,MB36,MD36,MF36,MH36,MJ36,ML36,MN36,MP36,MR36,MT36,MV36,MX36,MZ36,NB36,ND36,NF36,NH36,)</f>
        <v>0</v>
      </c>
      <c r="PN36" s="5"/>
      <c r="PO36" s="5">
        <v>101400</v>
      </c>
    </row>
    <row r="37" spans="1:431" x14ac:dyDescent="0.25">
      <c r="A37" t="s">
        <v>180</v>
      </c>
      <c r="B37" s="2">
        <v>264</v>
      </c>
      <c r="C37" t="s">
        <v>338</v>
      </c>
      <c r="D37">
        <v>4</v>
      </c>
      <c r="E37">
        <v>267</v>
      </c>
      <c r="F37">
        <v>208</v>
      </c>
      <c r="G37" s="3">
        <v>198942</v>
      </c>
      <c r="H37" s="3">
        <v>0</v>
      </c>
      <c r="N37" s="3">
        <v>71961</v>
      </c>
      <c r="O37" s="3">
        <v>0</v>
      </c>
      <c r="P37" s="3">
        <v>12225</v>
      </c>
      <c r="Q37" s="3">
        <v>0</v>
      </c>
      <c r="R37" s="3">
        <v>79025</v>
      </c>
      <c r="S37" s="3">
        <v>0</v>
      </c>
      <c r="T37" s="3">
        <v>120118</v>
      </c>
      <c r="U37" s="3">
        <v>0</v>
      </c>
      <c r="V37" s="3">
        <v>51187</v>
      </c>
      <c r="W37" s="3">
        <v>0</v>
      </c>
      <c r="X37" s="3">
        <v>113832</v>
      </c>
      <c r="Y37" s="3">
        <v>0</v>
      </c>
      <c r="Z37" s="3">
        <v>113832</v>
      </c>
      <c r="AA37" s="3">
        <v>0</v>
      </c>
      <c r="AB37" s="3">
        <v>227665</v>
      </c>
      <c r="AC37" s="3">
        <v>0</v>
      </c>
      <c r="AD37" s="3">
        <v>113832</v>
      </c>
      <c r="AE37" s="3">
        <v>0</v>
      </c>
      <c r="AF37" s="3">
        <v>156666</v>
      </c>
      <c r="AG37" s="3">
        <v>39166</v>
      </c>
      <c r="AQ37" s="3">
        <v>113832</v>
      </c>
      <c r="AR37" s="3">
        <v>0</v>
      </c>
      <c r="AU37" s="3">
        <v>227665</v>
      </c>
      <c r="AW37" s="3">
        <v>0</v>
      </c>
      <c r="AX37" s="3">
        <v>113832</v>
      </c>
      <c r="AY37" s="3">
        <v>0</v>
      </c>
      <c r="BH37" s="3">
        <v>113832</v>
      </c>
      <c r="BI37" s="3">
        <v>0</v>
      </c>
      <c r="BT37" s="3">
        <v>113832</v>
      </c>
      <c r="BU37" s="3">
        <v>0</v>
      </c>
      <c r="BV37" s="3">
        <v>569162</v>
      </c>
      <c r="BW37" s="3">
        <v>0</v>
      </c>
      <c r="BZ37" s="3">
        <v>156666</v>
      </c>
      <c r="CA37" s="3">
        <v>0</v>
      </c>
      <c r="CF37" s="3">
        <v>57558</v>
      </c>
      <c r="CG37" s="3">
        <v>0</v>
      </c>
      <c r="CL37" s="3">
        <v>796827</v>
      </c>
      <c r="CM37" s="3">
        <v>0</v>
      </c>
      <c r="CN37" s="3">
        <v>0</v>
      </c>
      <c r="CP37" s="3">
        <v>156665</v>
      </c>
      <c r="CQ37" s="3">
        <v>0</v>
      </c>
      <c r="CR37" s="3">
        <v>113832</v>
      </c>
      <c r="CS37" s="3">
        <v>0</v>
      </c>
      <c r="CV37" s="3">
        <v>17000</v>
      </c>
      <c r="CW37" s="3">
        <v>0</v>
      </c>
      <c r="CX37" s="3">
        <v>27200</v>
      </c>
      <c r="CY37" s="3">
        <v>0</v>
      </c>
      <c r="EH37" s="3">
        <v>15325</v>
      </c>
      <c r="EI37" s="3">
        <v>0</v>
      </c>
      <c r="EY37" s="3">
        <v>0</v>
      </c>
      <c r="EZ37" s="3">
        <v>158560</v>
      </c>
      <c r="FG37" s="3">
        <v>113832</v>
      </c>
      <c r="FH37" s="3">
        <v>0</v>
      </c>
      <c r="FI37" s="3">
        <v>113832</v>
      </c>
      <c r="FJ37" s="3">
        <v>0</v>
      </c>
      <c r="FK37" s="3">
        <v>0</v>
      </c>
      <c r="FL37" s="3">
        <v>92386</v>
      </c>
      <c r="GA37" s="3">
        <v>0</v>
      </c>
      <c r="GB37" s="3">
        <v>58500</v>
      </c>
      <c r="GF37" s="3">
        <v>113832</v>
      </c>
      <c r="GG37" s="3">
        <v>0</v>
      </c>
      <c r="GH37" s="3">
        <v>113832</v>
      </c>
      <c r="GI37" s="3">
        <v>0</v>
      </c>
      <c r="GJ37" s="3">
        <v>113832</v>
      </c>
      <c r="GK37" s="3">
        <v>0</v>
      </c>
      <c r="GN37" s="3">
        <v>78333</v>
      </c>
      <c r="GO37" s="3">
        <v>0</v>
      </c>
      <c r="GP37" s="3">
        <v>227665</v>
      </c>
      <c r="GQ37" s="3">
        <v>0</v>
      </c>
      <c r="GR37" s="3">
        <v>128088</v>
      </c>
      <c r="GS37" s="3">
        <v>0</v>
      </c>
      <c r="GT37" s="3">
        <v>227665</v>
      </c>
      <c r="GU37" s="3">
        <v>0</v>
      </c>
      <c r="GV37" s="3">
        <v>227665</v>
      </c>
      <c r="GW37" s="3">
        <v>0</v>
      </c>
      <c r="GX37" s="3">
        <v>227665</v>
      </c>
      <c r="GY37" s="3">
        <v>0</v>
      </c>
      <c r="GZ37" s="3">
        <v>227665</v>
      </c>
      <c r="HA37" s="3">
        <v>0</v>
      </c>
      <c r="HV37" s="3">
        <v>113832</v>
      </c>
      <c r="HW37" s="3">
        <v>0</v>
      </c>
      <c r="JD37" s="3">
        <v>59075</v>
      </c>
      <c r="JE37" s="3">
        <v>0</v>
      </c>
      <c r="JZ37" s="3">
        <v>105009</v>
      </c>
      <c r="KA37" s="3">
        <v>0</v>
      </c>
      <c r="KU37" s="3">
        <v>25000</v>
      </c>
      <c r="KV37" s="3">
        <v>0</v>
      </c>
      <c r="KW37" s="3">
        <v>13330</v>
      </c>
      <c r="KX37" s="3">
        <v>0</v>
      </c>
      <c r="LC37" s="3">
        <v>51724</v>
      </c>
      <c r="LD37" s="3">
        <v>0</v>
      </c>
      <c r="LG37" s="3">
        <v>5000</v>
      </c>
      <c r="LH37" s="3">
        <v>0</v>
      </c>
      <c r="LI37" s="3">
        <v>44783</v>
      </c>
      <c r="LJ37" s="3">
        <v>0</v>
      </c>
      <c r="LK37" s="3">
        <v>12661</v>
      </c>
      <c r="LL37" s="3">
        <v>0</v>
      </c>
      <c r="LM37" s="3">
        <v>1218</v>
      </c>
      <c r="LN37" s="3">
        <v>0</v>
      </c>
      <c r="LS37" s="3">
        <v>4000</v>
      </c>
      <c r="LT37" s="3">
        <v>0</v>
      </c>
      <c r="LU37" s="3">
        <v>30000</v>
      </c>
      <c r="LV37" s="3">
        <v>0</v>
      </c>
      <c r="LW37" s="3">
        <v>59000</v>
      </c>
      <c r="LX37" s="3">
        <v>113</v>
      </c>
      <c r="LY37" s="3">
        <v>1000</v>
      </c>
      <c r="LZ37" s="3">
        <v>0</v>
      </c>
      <c r="MA37" s="3">
        <v>30000</v>
      </c>
      <c r="MB37" s="3">
        <v>0</v>
      </c>
      <c r="ME37" s="3">
        <v>4464</v>
      </c>
      <c r="MF37" s="3">
        <v>0</v>
      </c>
      <c r="MI37" s="3">
        <v>10000</v>
      </c>
      <c r="MJ37" s="3">
        <v>0</v>
      </c>
      <c r="MM37" s="3">
        <v>5000</v>
      </c>
      <c r="MN37" s="3">
        <v>0</v>
      </c>
      <c r="MW37" s="3">
        <v>30000</v>
      </c>
      <c r="MX37" s="3">
        <v>0</v>
      </c>
      <c r="MY37" s="3">
        <v>45000</v>
      </c>
      <c r="MZ37" s="3">
        <v>0</v>
      </c>
      <c r="NA37" s="3">
        <v>10000</v>
      </c>
      <c r="NB37" s="3">
        <v>0</v>
      </c>
      <c r="OF37" s="3">
        <v>6426515</v>
      </c>
      <c r="OG37" s="3">
        <v>348725</v>
      </c>
      <c r="OK37" s="5">
        <f t="shared" si="32"/>
        <v>341496</v>
      </c>
      <c r="OL37" s="5">
        <f t="shared" si="33"/>
        <v>0</v>
      </c>
      <c r="OM37" s="5">
        <f t="shared" si="34"/>
        <v>569162</v>
      </c>
      <c r="ON37" s="5">
        <f t="shared" si="35"/>
        <v>0</v>
      </c>
      <c r="OO37" s="5">
        <f t="shared" si="36"/>
        <v>57558</v>
      </c>
      <c r="OP37" s="5">
        <f t="shared" si="37"/>
        <v>0</v>
      </c>
      <c r="OQ37" s="5">
        <f t="shared" si="38"/>
        <v>0</v>
      </c>
      <c r="OR37" s="5">
        <f t="shared" si="39"/>
        <v>0</v>
      </c>
      <c r="OS37" s="5">
        <f t="shared" si="40"/>
        <v>0</v>
      </c>
      <c r="OT37" s="5">
        <f>SUM(ET37,EV37,EX37,EZ37,FB37,FD37,)</f>
        <v>158560</v>
      </c>
      <c r="OV37" s="5">
        <f t="shared" si="41"/>
        <v>227664</v>
      </c>
      <c r="OW37" s="5"/>
      <c r="OX37" s="5">
        <f t="shared" ref="OX37:OX65" si="48">SUM(FF37,FH37,FJ37)</f>
        <v>0</v>
      </c>
      <c r="OY37" s="5">
        <f t="shared" si="42"/>
        <v>0</v>
      </c>
      <c r="OZ37" s="5"/>
      <c r="PA37" s="5">
        <f t="shared" si="30"/>
        <v>0</v>
      </c>
      <c r="PB37" s="5">
        <f t="shared" si="43"/>
        <v>71961</v>
      </c>
      <c r="PC37" s="5">
        <f t="shared" si="44"/>
        <v>150886</v>
      </c>
      <c r="PD37" s="5">
        <v>118154.53</v>
      </c>
      <c r="PE37" s="4">
        <f t="shared" si="18"/>
        <v>-46193.53</v>
      </c>
      <c r="PF37" s="5">
        <f t="shared" si="45"/>
        <v>455328</v>
      </c>
      <c r="PG37" s="5"/>
      <c r="PH37" s="5">
        <f t="shared" si="31"/>
        <v>0</v>
      </c>
      <c r="PI37" s="5">
        <f t="shared" si="16"/>
        <v>1266413</v>
      </c>
      <c r="PJ37" s="5">
        <f t="shared" si="46"/>
        <v>0</v>
      </c>
      <c r="PK37" s="5"/>
      <c r="PL37" s="5">
        <f t="shared" si="47"/>
        <v>382180</v>
      </c>
      <c r="PM37" s="5">
        <f>SUM(KV37,KX37,KZ37,LB37,LD37,LF37,LH37,LJ37,LL37,LN37,LP37,LR37,LT37,LV37,LX37,LZ37,MB37,MD37,MF37,MH37,MJ37,ML37,MN37,MP37,MR37,MT37,MV37,MX37,MZ37,NB37,ND37,NF37,NH37,)</f>
        <v>113</v>
      </c>
      <c r="PN37" s="5"/>
      <c r="PO37" s="5">
        <v>86775</v>
      </c>
    </row>
    <row r="38" spans="1:431" x14ac:dyDescent="0.25">
      <c r="A38" t="s">
        <v>182</v>
      </c>
      <c r="B38" s="2">
        <v>271</v>
      </c>
      <c r="C38" t="s">
        <v>338</v>
      </c>
      <c r="D38">
        <v>6</v>
      </c>
      <c r="E38">
        <v>451</v>
      </c>
      <c r="F38">
        <v>353</v>
      </c>
      <c r="G38" s="3">
        <v>198942</v>
      </c>
      <c r="H38" s="3">
        <v>0</v>
      </c>
      <c r="P38" s="3">
        <v>5866</v>
      </c>
      <c r="Q38" s="3">
        <v>1250</v>
      </c>
      <c r="R38" s="3">
        <v>79025</v>
      </c>
      <c r="S38" s="3">
        <v>0</v>
      </c>
      <c r="T38" s="3">
        <v>120118</v>
      </c>
      <c r="U38" s="3">
        <v>0</v>
      </c>
      <c r="V38" s="3">
        <v>51187</v>
      </c>
      <c r="W38" s="3">
        <v>0</v>
      </c>
      <c r="X38" s="3">
        <v>113832</v>
      </c>
      <c r="Y38" s="3">
        <v>0</v>
      </c>
      <c r="Z38" s="3">
        <v>341497</v>
      </c>
      <c r="AA38" s="3">
        <v>0</v>
      </c>
      <c r="AD38" s="3">
        <v>341497</v>
      </c>
      <c r="AE38" s="3">
        <v>0</v>
      </c>
      <c r="AF38" s="3">
        <v>234999</v>
      </c>
      <c r="AH38" s="3">
        <v>0</v>
      </c>
      <c r="AQ38" s="3">
        <v>113832</v>
      </c>
      <c r="AR38" s="3">
        <v>0</v>
      </c>
      <c r="AU38" s="3">
        <v>170749</v>
      </c>
      <c r="AW38" s="3">
        <v>0</v>
      </c>
      <c r="AZ38" s="3">
        <v>227665</v>
      </c>
      <c r="BA38" s="3">
        <v>0</v>
      </c>
      <c r="BF38" s="3">
        <v>113832</v>
      </c>
      <c r="BG38" s="3">
        <v>0</v>
      </c>
      <c r="BJ38" s="3">
        <v>113832</v>
      </c>
      <c r="BK38" s="3">
        <v>0</v>
      </c>
      <c r="BV38" s="3">
        <v>341497</v>
      </c>
      <c r="BW38" s="3">
        <v>0</v>
      </c>
      <c r="BZ38" s="3">
        <v>274165</v>
      </c>
      <c r="CA38" s="3">
        <v>0</v>
      </c>
      <c r="CL38" s="3">
        <v>76267</v>
      </c>
      <c r="CM38" s="3">
        <v>37565</v>
      </c>
      <c r="CN38" s="3">
        <v>0</v>
      </c>
      <c r="CR38" s="3">
        <v>0</v>
      </c>
      <c r="EH38" s="3">
        <v>15325</v>
      </c>
      <c r="EI38" s="3">
        <v>0</v>
      </c>
      <c r="EY38" s="3">
        <v>18617</v>
      </c>
      <c r="EZ38" s="3">
        <v>139943</v>
      </c>
      <c r="FG38" s="3">
        <v>113832</v>
      </c>
      <c r="FH38" s="3">
        <v>0</v>
      </c>
      <c r="FM38" s="3">
        <v>107258</v>
      </c>
      <c r="FN38" s="3">
        <v>0</v>
      </c>
      <c r="FS38" s="3">
        <v>101180</v>
      </c>
      <c r="FT38" s="3">
        <v>0</v>
      </c>
      <c r="GF38" s="3">
        <v>113832</v>
      </c>
      <c r="GG38" s="3">
        <v>0</v>
      </c>
      <c r="GH38" s="3">
        <v>227665</v>
      </c>
      <c r="GI38" s="3">
        <v>0</v>
      </c>
      <c r="GJ38" s="3">
        <v>113832</v>
      </c>
      <c r="GK38" s="3">
        <v>0</v>
      </c>
      <c r="GN38" s="3">
        <v>117499</v>
      </c>
      <c r="GO38" s="3">
        <v>0</v>
      </c>
      <c r="GP38" s="3">
        <v>341497</v>
      </c>
      <c r="GQ38" s="3">
        <v>0</v>
      </c>
      <c r="GR38" s="3">
        <v>341497</v>
      </c>
      <c r="GS38" s="3">
        <v>0</v>
      </c>
      <c r="GT38" s="3">
        <v>341497</v>
      </c>
      <c r="GU38" s="3">
        <v>0</v>
      </c>
      <c r="GV38" s="3">
        <v>341497</v>
      </c>
      <c r="GW38" s="3">
        <v>0</v>
      </c>
      <c r="GX38" s="3">
        <v>341497</v>
      </c>
      <c r="GY38" s="3">
        <v>0</v>
      </c>
      <c r="GZ38" s="3">
        <v>227665</v>
      </c>
      <c r="HA38" s="3">
        <v>0</v>
      </c>
      <c r="HT38" s="3">
        <v>113832</v>
      </c>
      <c r="HU38" s="3">
        <v>0</v>
      </c>
      <c r="HV38" s="3">
        <v>113832</v>
      </c>
      <c r="HW38" s="3">
        <v>0</v>
      </c>
      <c r="ID38" s="3">
        <v>113832</v>
      </c>
      <c r="IE38" s="3">
        <v>0</v>
      </c>
      <c r="JR38" s="3">
        <v>50926</v>
      </c>
      <c r="JS38" s="3">
        <v>96952</v>
      </c>
      <c r="KU38" s="3">
        <v>30143</v>
      </c>
      <c r="KV38" s="3">
        <v>0</v>
      </c>
      <c r="KW38" s="3">
        <v>17493</v>
      </c>
      <c r="KX38" s="3">
        <v>0</v>
      </c>
      <c r="LE38" s="3">
        <v>502</v>
      </c>
      <c r="LF38" s="3">
        <v>2000</v>
      </c>
      <c r="LI38" s="3">
        <v>1459</v>
      </c>
      <c r="LJ38" s="3">
        <v>6500</v>
      </c>
      <c r="LK38" s="3">
        <v>602</v>
      </c>
      <c r="LL38" s="3">
        <v>2500</v>
      </c>
      <c r="LM38" s="3">
        <v>2057</v>
      </c>
      <c r="LN38" s="3">
        <v>0</v>
      </c>
      <c r="LW38" s="3">
        <v>1209</v>
      </c>
      <c r="LX38" s="3">
        <v>3000</v>
      </c>
      <c r="ME38" s="3">
        <v>7541</v>
      </c>
      <c r="MF38" s="3">
        <v>0</v>
      </c>
      <c r="OF38" s="3">
        <v>6236420</v>
      </c>
      <c r="OG38" s="3">
        <v>289710</v>
      </c>
      <c r="OK38" s="5">
        <f t="shared" si="32"/>
        <v>455329</v>
      </c>
      <c r="OL38" s="5">
        <f t="shared" si="33"/>
        <v>0</v>
      </c>
      <c r="OM38" s="5">
        <f t="shared" si="34"/>
        <v>341497</v>
      </c>
      <c r="ON38" s="5">
        <f t="shared" si="35"/>
        <v>0</v>
      </c>
      <c r="OO38" s="5">
        <f t="shared" si="36"/>
        <v>0</v>
      </c>
      <c r="OP38" s="5">
        <f t="shared" si="37"/>
        <v>0</v>
      </c>
      <c r="OQ38" s="5">
        <f t="shared" si="38"/>
        <v>0</v>
      </c>
      <c r="OR38" s="5">
        <f t="shared" si="39"/>
        <v>0</v>
      </c>
      <c r="OS38" s="5">
        <f t="shared" si="40"/>
        <v>18617</v>
      </c>
      <c r="OT38" s="5"/>
      <c r="OU38" s="5">
        <f t="shared" ref="OU38:OU44" si="49">SUM(ET38,EV38,EX38,EZ38,FB38,FD38,)</f>
        <v>139943</v>
      </c>
      <c r="OV38" s="5">
        <f t="shared" si="41"/>
        <v>113832</v>
      </c>
      <c r="OW38" s="5"/>
      <c r="OX38" s="5">
        <f t="shared" si="48"/>
        <v>0</v>
      </c>
      <c r="OY38" s="5">
        <f t="shared" si="42"/>
        <v>113832</v>
      </c>
      <c r="OZ38" s="5"/>
      <c r="PA38" s="5">
        <f t="shared" si="30"/>
        <v>0</v>
      </c>
      <c r="PB38" s="5">
        <f t="shared" si="43"/>
        <v>208438</v>
      </c>
      <c r="PC38" s="5">
        <f t="shared" si="44"/>
        <v>0</v>
      </c>
      <c r="PD38" s="5">
        <v>224813.6</v>
      </c>
      <c r="PE38" s="4">
        <f t="shared" si="18"/>
        <v>-16375.600000000006</v>
      </c>
      <c r="PF38" s="5">
        <f t="shared" si="45"/>
        <v>569161</v>
      </c>
      <c r="PG38" s="5"/>
      <c r="PH38" s="5">
        <f t="shared" si="31"/>
        <v>0</v>
      </c>
      <c r="PI38" s="5">
        <f t="shared" si="16"/>
        <v>2048982</v>
      </c>
      <c r="PJ38" s="5">
        <f t="shared" si="46"/>
        <v>0</v>
      </c>
      <c r="PK38" s="5"/>
      <c r="PL38" s="5">
        <f t="shared" si="47"/>
        <v>61006</v>
      </c>
      <c r="PN38" s="5">
        <f>SUM(KV38,KX38,KZ38,LB38,LD38,LF38,LH38,LJ38,LL38,LN38,LP38,LR38,LT38,LV38,LX38,LZ38,MB38,MD38,MF38,MH38,MJ38,ML38,MN38,MP38,MR38,MT38,MV38,MX38,MZ38,NB38,ND38,NF38,NH38,)</f>
        <v>14000</v>
      </c>
      <c r="PO38" s="5">
        <v>146575</v>
      </c>
    </row>
    <row r="39" spans="1:431" x14ac:dyDescent="0.25">
      <c r="A39" t="s">
        <v>186</v>
      </c>
      <c r="B39" s="2">
        <v>308</v>
      </c>
      <c r="C39" t="s">
        <v>338</v>
      </c>
      <c r="D39">
        <v>8</v>
      </c>
      <c r="E39">
        <v>199</v>
      </c>
      <c r="F39">
        <v>150</v>
      </c>
      <c r="G39" s="3">
        <v>198942</v>
      </c>
      <c r="H39" s="3">
        <v>0</v>
      </c>
      <c r="N39" s="3">
        <v>0</v>
      </c>
      <c r="O39" s="3">
        <v>71961</v>
      </c>
      <c r="P39" s="3">
        <v>7000</v>
      </c>
      <c r="Q39" s="3">
        <v>0</v>
      </c>
      <c r="R39" s="3">
        <v>79025</v>
      </c>
      <c r="S39" s="3">
        <v>0</v>
      </c>
      <c r="T39" s="3">
        <v>60059</v>
      </c>
      <c r="U39" s="3">
        <v>0</v>
      </c>
      <c r="V39" s="3">
        <v>51187</v>
      </c>
      <c r="W39" s="3">
        <v>0</v>
      </c>
      <c r="X39" s="3">
        <v>113832</v>
      </c>
      <c r="Y39" s="3">
        <v>0</v>
      </c>
      <c r="Z39" s="3">
        <v>227665</v>
      </c>
      <c r="AA39" s="3">
        <v>0</v>
      </c>
      <c r="AD39" s="3">
        <v>227665</v>
      </c>
      <c r="AE39" s="3">
        <v>0</v>
      </c>
      <c r="AF39" s="3">
        <v>156666</v>
      </c>
      <c r="AH39" s="3">
        <v>0</v>
      </c>
      <c r="AQ39" s="3">
        <v>113832</v>
      </c>
      <c r="AR39" s="3">
        <v>0</v>
      </c>
      <c r="AU39" s="3">
        <v>227665</v>
      </c>
      <c r="AW39" s="3">
        <v>0</v>
      </c>
      <c r="AX39" s="3">
        <v>113832</v>
      </c>
      <c r="AY39" s="3">
        <v>0</v>
      </c>
      <c r="BV39" s="3">
        <v>341497</v>
      </c>
      <c r="BW39" s="3">
        <v>0</v>
      </c>
      <c r="BZ39" s="3">
        <v>39166</v>
      </c>
      <c r="CA39" s="3">
        <v>0</v>
      </c>
      <c r="CD39" s="3">
        <v>57558</v>
      </c>
      <c r="CE39" s="3">
        <v>0</v>
      </c>
      <c r="CF39" s="3">
        <v>57558</v>
      </c>
      <c r="CG39" s="3">
        <v>0</v>
      </c>
      <c r="CL39" s="3">
        <v>0</v>
      </c>
      <c r="CN39" s="3">
        <v>13829</v>
      </c>
      <c r="CO39" s="3">
        <v>0</v>
      </c>
      <c r="CR39" s="3">
        <v>0</v>
      </c>
      <c r="CV39" s="3">
        <v>17000</v>
      </c>
      <c r="CW39" s="3">
        <v>0</v>
      </c>
      <c r="CX39" s="3">
        <v>27200</v>
      </c>
      <c r="CY39" s="3">
        <v>0</v>
      </c>
      <c r="EH39" s="3">
        <v>15325</v>
      </c>
      <c r="EI39" s="3">
        <v>0</v>
      </c>
      <c r="EW39" s="3">
        <v>158560</v>
      </c>
      <c r="EX39" s="3">
        <v>0</v>
      </c>
      <c r="FG39" s="3">
        <v>50853</v>
      </c>
      <c r="FH39" s="3">
        <v>62979</v>
      </c>
      <c r="FW39" s="3">
        <v>59301</v>
      </c>
      <c r="FX39" s="3">
        <v>56961</v>
      </c>
      <c r="GF39" s="3">
        <v>113832</v>
      </c>
      <c r="GG39" s="3">
        <v>0</v>
      </c>
      <c r="GH39" s="3">
        <v>0</v>
      </c>
      <c r="GI39" s="3">
        <v>113832</v>
      </c>
      <c r="GJ39" s="3">
        <v>0</v>
      </c>
      <c r="GK39" s="3">
        <v>113832</v>
      </c>
      <c r="GP39" s="3">
        <v>227665</v>
      </c>
      <c r="GQ39" s="3">
        <v>0</v>
      </c>
      <c r="GR39" s="3">
        <v>119970</v>
      </c>
      <c r="GS39" s="3">
        <v>0</v>
      </c>
      <c r="GT39" s="3">
        <v>227665</v>
      </c>
      <c r="GU39" s="3">
        <v>0</v>
      </c>
      <c r="GV39" s="3">
        <v>227665</v>
      </c>
      <c r="GW39" s="3">
        <v>0</v>
      </c>
      <c r="GX39" s="3">
        <v>227665</v>
      </c>
      <c r="GY39" s="3">
        <v>0</v>
      </c>
      <c r="GZ39" s="3">
        <v>227665</v>
      </c>
      <c r="HA39" s="3">
        <v>0</v>
      </c>
      <c r="IR39" s="3">
        <v>78333</v>
      </c>
      <c r="IS39" s="3">
        <v>0</v>
      </c>
      <c r="IT39" s="3">
        <v>91168</v>
      </c>
      <c r="IU39" s="3">
        <v>0</v>
      </c>
      <c r="KH39" s="3">
        <v>113832</v>
      </c>
      <c r="KI39" s="3">
        <v>0</v>
      </c>
      <c r="KU39" s="3">
        <v>10000</v>
      </c>
      <c r="KV39" s="3">
        <v>0</v>
      </c>
      <c r="KW39" s="3">
        <v>10000</v>
      </c>
      <c r="KX39" s="3">
        <v>0</v>
      </c>
      <c r="LC39" s="3">
        <v>10000</v>
      </c>
      <c r="LD39" s="3">
        <v>0</v>
      </c>
      <c r="LK39" s="3">
        <v>6889</v>
      </c>
      <c r="LL39" s="3">
        <v>0</v>
      </c>
      <c r="LM39" s="3">
        <v>908</v>
      </c>
      <c r="LN39" s="3">
        <v>0</v>
      </c>
      <c r="LS39" s="3">
        <v>0</v>
      </c>
      <c r="LT39" s="3">
        <v>500</v>
      </c>
      <c r="LW39" s="3">
        <v>0</v>
      </c>
      <c r="LX39" s="3">
        <v>7000</v>
      </c>
      <c r="LY39" s="3">
        <v>0</v>
      </c>
      <c r="LZ39" s="3">
        <v>500</v>
      </c>
      <c r="MA39" s="3">
        <v>9232</v>
      </c>
      <c r="MB39" s="3">
        <v>0</v>
      </c>
      <c r="ME39" s="3">
        <v>3327</v>
      </c>
      <c r="MF39" s="3">
        <v>0</v>
      </c>
      <c r="MI39" s="3">
        <v>0</v>
      </c>
      <c r="MJ39" s="3">
        <v>3000</v>
      </c>
      <c r="MM39" s="3">
        <v>0</v>
      </c>
      <c r="MN39" s="3">
        <v>1000</v>
      </c>
      <c r="MY39" s="3">
        <v>2000</v>
      </c>
      <c r="MZ39" s="3">
        <v>3000</v>
      </c>
      <c r="OF39" s="3">
        <v>4123033</v>
      </c>
      <c r="OG39" s="3">
        <v>434565</v>
      </c>
      <c r="OK39" s="5">
        <f t="shared" si="32"/>
        <v>113832</v>
      </c>
      <c r="OL39" s="5">
        <f t="shared" si="33"/>
        <v>0</v>
      </c>
      <c r="OM39" s="5">
        <f t="shared" si="34"/>
        <v>341497</v>
      </c>
      <c r="ON39" s="5">
        <f t="shared" si="35"/>
        <v>0</v>
      </c>
      <c r="OO39" s="5">
        <f t="shared" si="36"/>
        <v>115116</v>
      </c>
      <c r="OP39" s="5">
        <f t="shared" si="37"/>
        <v>0</v>
      </c>
      <c r="OQ39" s="5">
        <f t="shared" si="38"/>
        <v>0</v>
      </c>
      <c r="OR39" s="5">
        <f t="shared" si="39"/>
        <v>0</v>
      </c>
      <c r="OS39" s="5">
        <f t="shared" si="40"/>
        <v>158560</v>
      </c>
      <c r="OT39" s="5"/>
      <c r="OU39" s="5">
        <f t="shared" si="49"/>
        <v>0</v>
      </c>
      <c r="OV39" s="5">
        <f t="shared" si="41"/>
        <v>50853</v>
      </c>
      <c r="OW39" s="5"/>
      <c r="OX39" s="5">
        <f t="shared" si="48"/>
        <v>62979</v>
      </c>
      <c r="OY39" s="5">
        <f t="shared" si="42"/>
        <v>0</v>
      </c>
      <c r="OZ39" s="5"/>
      <c r="PA39" s="5">
        <f t="shared" si="30"/>
        <v>0</v>
      </c>
      <c r="PB39" s="5">
        <f t="shared" si="43"/>
        <v>59301</v>
      </c>
      <c r="PC39" s="5">
        <f t="shared" si="44"/>
        <v>128922</v>
      </c>
      <c r="PD39" s="5">
        <v>118154.53</v>
      </c>
      <c r="PE39" s="4">
        <f t="shared" si="18"/>
        <v>-58853.53</v>
      </c>
      <c r="PF39" s="5">
        <f t="shared" si="45"/>
        <v>113832</v>
      </c>
      <c r="PG39" s="5"/>
      <c r="PH39" s="5">
        <f t="shared" si="31"/>
        <v>227664</v>
      </c>
      <c r="PI39" s="5">
        <f t="shared" si="16"/>
        <v>1258295</v>
      </c>
      <c r="PJ39" s="5">
        <f t="shared" si="46"/>
        <v>0</v>
      </c>
      <c r="PK39" s="5"/>
      <c r="PL39" s="5">
        <f t="shared" si="47"/>
        <v>52356</v>
      </c>
      <c r="PM39" s="5">
        <f>SUM(KV39,KX39,KZ39,LB39,LD39,LF39,LH39,LJ39,LL39,LN39,LP39,LR39,LT39,LV39,LX39,LZ39,MB39,MD39,MF39,MH39,MJ39,ML39,MN39,MP39,MR39,MT39,MV39,MX39,MZ39,NB39,ND39,NF39,NH39,)-PN39</f>
        <v>2681</v>
      </c>
      <c r="PN39" s="5">
        <f>PO39-PL39</f>
        <v>12319</v>
      </c>
      <c r="PO39" s="5">
        <v>64675</v>
      </c>
    </row>
    <row r="40" spans="1:431" x14ac:dyDescent="0.25">
      <c r="A40" t="s">
        <v>187</v>
      </c>
      <c r="B40" s="2">
        <v>273</v>
      </c>
      <c r="C40" t="s">
        <v>338</v>
      </c>
      <c r="D40">
        <v>3</v>
      </c>
      <c r="E40">
        <v>367</v>
      </c>
      <c r="F40">
        <v>331</v>
      </c>
      <c r="G40" s="3">
        <v>198942</v>
      </c>
      <c r="H40" s="3">
        <v>0</v>
      </c>
      <c r="P40" s="3">
        <v>7109</v>
      </c>
      <c r="Q40" s="3">
        <v>0</v>
      </c>
      <c r="R40" s="3">
        <v>79025</v>
      </c>
      <c r="S40" s="3">
        <v>0</v>
      </c>
      <c r="T40" s="3">
        <v>60059</v>
      </c>
      <c r="U40" s="3">
        <v>0</v>
      </c>
      <c r="V40" s="3">
        <v>102375</v>
      </c>
      <c r="W40" s="3">
        <v>0</v>
      </c>
      <c r="X40" s="3">
        <v>113832</v>
      </c>
      <c r="Y40" s="3">
        <v>0</v>
      </c>
      <c r="AD40" s="3">
        <v>227665</v>
      </c>
      <c r="AE40" s="3">
        <v>0</v>
      </c>
      <c r="AF40" s="3">
        <v>78333</v>
      </c>
      <c r="AH40" s="3">
        <v>0</v>
      </c>
      <c r="AQ40" s="3">
        <v>113832</v>
      </c>
      <c r="AR40" s="3">
        <v>0</v>
      </c>
      <c r="AU40" s="3">
        <v>113832</v>
      </c>
      <c r="AW40" s="3">
        <v>0</v>
      </c>
      <c r="BV40" s="3">
        <v>341497</v>
      </c>
      <c r="BW40" s="3">
        <v>0</v>
      </c>
      <c r="CL40" s="3">
        <v>341497</v>
      </c>
      <c r="CM40" s="3">
        <v>0</v>
      </c>
      <c r="CN40" s="3">
        <v>0</v>
      </c>
      <c r="CR40" s="3">
        <v>0</v>
      </c>
      <c r="EY40" s="3">
        <v>158560</v>
      </c>
      <c r="EZ40" s="3">
        <v>0</v>
      </c>
      <c r="FE40" s="3">
        <v>113832</v>
      </c>
      <c r="FF40" s="3">
        <v>0</v>
      </c>
      <c r="FK40" s="3">
        <v>92386</v>
      </c>
      <c r="FL40" s="3">
        <v>0</v>
      </c>
      <c r="GF40" s="3">
        <v>113832</v>
      </c>
      <c r="GG40" s="3">
        <v>0</v>
      </c>
      <c r="GH40" s="3">
        <v>170749</v>
      </c>
      <c r="GI40" s="3">
        <v>0</v>
      </c>
      <c r="GJ40" s="3">
        <v>113832</v>
      </c>
      <c r="GK40" s="3">
        <v>0</v>
      </c>
      <c r="GN40" s="3">
        <v>93487</v>
      </c>
      <c r="GO40" s="3">
        <v>24011</v>
      </c>
      <c r="GP40" s="3">
        <v>341497</v>
      </c>
      <c r="GQ40" s="3">
        <v>0</v>
      </c>
      <c r="GR40" s="3">
        <v>341497</v>
      </c>
      <c r="GS40" s="3">
        <v>0</v>
      </c>
      <c r="GT40" s="3">
        <v>341497</v>
      </c>
      <c r="GU40" s="3">
        <v>0</v>
      </c>
      <c r="GV40" s="3">
        <v>341497</v>
      </c>
      <c r="GW40" s="3">
        <v>0</v>
      </c>
      <c r="GX40" s="3">
        <v>341497</v>
      </c>
      <c r="GY40" s="3">
        <v>0</v>
      </c>
      <c r="GZ40" s="3">
        <v>227665</v>
      </c>
      <c r="HA40" s="3">
        <v>0</v>
      </c>
      <c r="HN40" s="3">
        <v>113832</v>
      </c>
      <c r="HO40" s="3">
        <v>0</v>
      </c>
      <c r="HT40" s="3">
        <v>56917</v>
      </c>
      <c r="HU40" s="3">
        <v>0</v>
      </c>
      <c r="IB40" s="3">
        <v>113832</v>
      </c>
      <c r="IC40" s="3">
        <v>0</v>
      </c>
      <c r="KH40" s="3">
        <v>113832</v>
      </c>
      <c r="KI40" s="3">
        <v>0</v>
      </c>
      <c r="KU40" s="3">
        <v>5500</v>
      </c>
      <c r="KV40" s="3">
        <v>0</v>
      </c>
      <c r="KW40" s="3">
        <v>8407</v>
      </c>
      <c r="KX40" s="3">
        <v>0</v>
      </c>
      <c r="LG40" s="3">
        <v>2000</v>
      </c>
      <c r="LH40" s="3">
        <v>0</v>
      </c>
      <c r="LI40" s="3">
        <v>12358</v>
      </c>
      <c r="LJ40" s="3">
        <v>131</v>
      </c>
      <c r="LK40" s="3">
        <v>1800</v>
      </c>
      <c r="LL40" s="3">
        <v>0</v>
      </c>
      <c r="LM40" s="3">
        <v>1674</v>
      </c>
      <c r="LN40" s="3">
        <v>0</v>
      </c>
      <c r="ME40" s="3">
        <v>6136</v>
      </c>
      <c r="MF40" s="3">
        <v>0</v>
      </c>
      <c r="MM40" s="3">
        <v>5000</v>
      </c>
      <c r="MN40" s="3">
        <v>0</v>
      </c>
      <c r="OF40" s="3">
        <v>5011114</v>
      </c>
      <c r="OG40" s="3">
        <v>24142</v>
      </c>
      <c r="OK40" s="5">
        <f t="shared" si="32"/>
        <v>0</v>
      </c>
      <c r="OL40" s="5">
        <f t="shared" si="33"/>
        <v>0</v>
      </c>
      <c r="OM40" s="5">
        <f t="shared" si="34"/>
        <v>341497</v>
      </c>
      <c r="ON40" s="5">
        <f t="shared" si="35"/>
        <v>0</v>
      </c>
      <c r="OO40" s="5">
        <f t="shared" si="36"/>
        <v>0</v>
      </c>
      <c r="OP40" s="5">
        <f t="shared" si="37"/>
        <v>0</v>
      </c>
      <c r="OQ40" s="5">
        <f t="shared" si="38"/>
        <v>0</v>
      </c>
      <c r="OR40" s="5">
        <f t="shared" si="39"/>
        <v>0</v>
      </c>
      <c r="OS40" s="5">
        <f t="shared" si="40"/>
        <v>158560</v>
      </c>
      <c r="OT40" s="5"/>
      <c r="OU40" s="5">
        <f t="shared" si="49"/>
        <v>0</v>
      </c>
      <c r="OV40" s="5">
        <f t="shared" si="41"/>
        <v>113832</v>
      </c>
      <c r="OW40" s="5"/>
      <c r="OX40" s="5">
        <f t="shared" si="48"/>
        <v>0</v>
      </c>
      <c r="OY40" s="5">
        <f t="shared" si="42"/>
        <v>113832</v>
      </c>
      <c r="OZ40" s="5"/>
      <c r="PA40" s="5">
        <f t="shared" si="30"/>
        <v>0</v>
      </c>
      <c r="PB40" s="5">
        <f t="shared" si="43"/>
        <v>92386</v>
      </c>
      <c r="PC40" s="5">
        <f t="shared" si="44"/>
        <v>0</v>
      </c>
      <c r="PD40" s="5">
        <v>164348.03</v>
      </c>
      <c r="PE40" s="4">
        <f t="shared" si="18"/>
        <v>-71962.03</v>
      </c>
      <c r="PF40" s="5">
        <f t="shared" si="45"/>
        <v>398413</v>
      </c>
      <c r="PG40" s="5"/>
      <c r="PH40" s="5">
        <f t="shared" si="31"/>
        <v>0</v>
      </c>
      <c r="PI40" s="5">
        <f t="shared" si="16"/>
        <v>2105899</v>
      </c>
      <c r="PJ40" s="5">
        <f t="shared" si="46"/>
        <v>0</v>
      </c>
      <c r="PK40" s="5"/>
      <c r="PL40" s="5">
        <f t="shared" si="47"/>
        <v>42875</v>
      </c>
      <c r="PN40" s="5">
        <f>SUM(KV40,KX40,KZ40,LB40,LD40,LF40,LH40,LJ40,LL40,LN40,LP40,LR40,LT40,LV40,LX40,LZ40,MB40,MD40,MF40,MH40,MJ40,ML40,MN40,MP40,MR40,MT40,MV40,MX40,MZ40,NB40,ND40,NF40,NH40,)</f>
        <v>131</v>
      </c>
      <c r="PO40" s="5">
        <v>119275</v>
      </c>
    </row>
    <row r="41" spans="1:431" x14ac:dyDescent="0.25">
      <c r="A41" t="s">
        <v>188</v>
      </c>
      <c r="B41" s="2">
        <v>284</v>
      </c>
      <c r="C41" t="s">
        <v>338</v>
      </c>
      <c r="D41">
        <v>1</v>
      </c>
      <c r="E41">
        <v>439</v>
      </c>
      <c r="F41">
        <v>343</v>
      </c>
      <c r="G41" s="3">
        <v>198942</v>
      </c>
      <c r="H41" s="3">
        <v>0</v>
      </c>
      <c r="N41" s="3">
        <v>71961</v>
      </c>
      <c r="O41" s="3">
        <v>0</v>
      </c>
      <c r="P41" s="3">
        <v>25000</v>
      </c>
      <c r="Q41" s="3">
        <v>0</v>
      </c>
      <c r="R41" s="3">
        <v>79025</v>
      </c>
      <c r="S41" s="3">
        <v>0</v>
      </c>
      <c r="T41" s="3">
        <v>120118</v>
      </c>
      <c r="U41" s="3">
        <v>0</v>
      </c>
      <c r="V41" s="3">
        <v>153562</v>
      </c>
      <c r="W41" s="3">
        <v>0</v>
      </c>
      <c r="X41" s="3">
        <v>113832</v>
      </c>
      <c r="Y41" s="3">
        <v>0</v>
      </c>
      <c r="Z41" s="3">
        <v>341497</v>
      </c>
      <c r="AA41" s="3">
        <v>0</v>
      </c>
      <c r="AD41" s="3">
        <v>341497</v>
      </c>
      <c r="AE41" s="3">
        <v>0</v>
      </c>
      <c r="AF41" s="3">
        <v>274165</v>
      </c>
      <c r="AH41" s="3">
        <v>0</v>
      </c>
      <c r="AQ41" s="3">
        <v>113832</v>
      </c>
      <c r="AR41" s="3">
        <v>0</v>
      </c>
      <c r="AU41" s="3">
        <v>341497</v>
      </c>
      <c r="AW41" s="3">
        <v>0</v>
      </c>
      <c r="AX41" s="3">
        <v>113832</v>
      </c>
      <c r="AY41" s="3">
        <v>0</v>
      </c>
      <c r="BV41" s="3">
        <v>682995</v>
      </c>
      <c r="BW41" s="3">
        <v>0</v>
      </c>
      <c r="BZ41" s="3">
        <v>39166</v>
      </c>
      <c r="CA41" s="3">
        <v>0</v>
      </c>
      <c r="CF41" s="3">
        <v>115116</v>
      </c>
      <c r="CG41" s="3">
        <v>0</v>
      </c>
      <c r="CL41" s="3">
        <v>1138324.5</v>
      </c>
      <c r="CM41" s="3">
        <v>0</v>
      </c>
      <c r="CN41" s="3">
        <v>0</v>
      </c>
      <c r="CR41" s="3">
        <v>113832</v>
      </c>
      <c r="CS41" s="3">
        <v>0</v>
      </c>
      <c r="CV41" s="3">
        <v>40800</v>
      </c>
      <c r="CW41" s="3">
        <v>0</v>
      </c>
      <c r="CX41" s="3">
        <v>40800</v>
      </c>
      <c r="CY41" s="3">
        <v>0</v>
      </c>
      <c r="CZ41" s="3">
        <v>101351</v>
      </c>
      <c r="DA41" s="3">
        <v>0</v>
      </c>
      <c r="DZ41" s="3">
        <v>113832</v>
      </c>
      <c r="EA41" s="3">
        <v>0</v>
      </c>
      <c r="EB41" s="3">
        <v>74971</v>
      </c>
      <c r="EC41" s="3">
        <v>0</v>
      </c>
      <c r="ED41" s="3">
        <v>97600</v>
      </c>
      <c r="EE41" s="3">
        <v>0</v>
      </c>
      <c r="EF41" s="3">
        <v>5000</v>
      </c>
      <c r="EG41" s="3">
        <v>0</v>
      </c>
      <c r="EY41" s="3">
        <v>158560</v>
      </c>
      <c r="EZ41" s="3">
        <v>0</v>
      </c>
      <c r="FG41" s="3">
        <v>113832</v>
      </c>
      <c r="FH41" s="3">
        <v>0</v>
      </c>
      <c r="FI41" s="3">
        <v>113832</v>
      </c>
      <c r="FJ41" s="3">
        <v>0</v>
      </c>
      <c r="FS41" s="3">
        <v>101180</v>
      </c>
      <c r="FT41" s="3">
        <v>0</v>
      </c>
      <c r="FY41" s="3">
        <v>147879</v>
      </c>
      <c r="FZ41" s="3">
        <v>0</v>
      </c>
      <c r="GC41" s="3">
        <v>70672</v>
      </c>
      <c r="GD41" s="3">
        <v>0</v>
      </c>
      <c r="GF41" s="3">
        <v>113832</v>
      </c>
      <c r="GG41" s="3">
        <v>0</v>
      </c>
      <c r="GH41" s="3">
        <v>113832</v>
      </c>
      <c r="GI41" s="3">
        <v>0</v>
      </c>
      <c r="GJ41" s="3">
        <v>113832</v>
      </c>
      <c r="GK41" s="3">
        <v>0</v>
      </c>
      <c r="GN41" s="3">
        <v>117499</v>
      </c>
      <c r="GO41" s="3">
        <v>0</v>
      </c>
      <c r="GP41" s="3">
        <v>113832</v>
      </c>
      <c r="GQ41" s="3">
        <v>0</v>
      </c>
      <c r="GR41" s="3">
        <v>146271</v>
      </c>
      <c r="GS41" s="3">
        <v>0</v>
      </c>
      <c r="GT41" s="3">
        <v>227665</v>
      </c>
      <c r="GU41" s="3">
        <v>0</v>
      </c>
      <c r="GV41" s="3">
        <v>227665</v>
      </c>
      <c r="GW41" s="3">
        <v>0</v>
      </c>
      <c r="GX41" s="3">
        <v>341497</v>
      </c>
      <c r="GY41" s="3">
        <v>0</v>
      </c>
      <c r="GZ41" s="3">
        <v>227665</v>
      </c>
      <c r="HA41" s="3">
        <v>0</v>
      </c>
      <c r="HN41" s="3">
        <v>113832</v>
      </c>
      <c r="HO41" s="3">
        <v>0</v>
      </c>
      <c r="HV41" s="3">
        <v>113832</v>
      </c>
      <c r="HW41" s="3">
        <v>0</v>
      </c>
      <c r="HZ41" s="3">
        <v>113832</v>
      </c>
      <c r="IA41" s="3">
        <v>0</v>
      </c>
      <c r="IB41" s="3">
        <v>113832</v>
      </c>
      <c r="IC41" s="3">
        <v>0</v>
      </c>
      <c r="IR41" s="3">
        <v>117499</v>
      </c>
      <c r="IS41" s="3">
        <v>0</v>
      </c>
      <c r="JL41" s="3">
        <v>3221</v>
      </c>
      <c r="JM41" s="3">
        <v>116263</v>
      </c>
      <c r="JZ41" s="3">
        <v>10521</v>
      </c>
      <c r="KA41" s="3">
        <v>94488</v>
      </c>
      <c r="KD41" s="3">
        <v>0</v>
      </c>
      <c r="KE41" s="3">
        <v>113832</v>
      </c>
      <c r="KH41" s="3">
        <v>113832</v>
      </c>
      <c r="KI41" s="3">
        <v>0</v>
      </c>
      <c r="KU41" s="3">
        <v>30000</v>
      </c>
      <c r="KV41" s="3">
        <v>0</v>
      </c>
      <c r="KW41" s="3">
        <v>20060</v>
      </c>
      <c r="KX41" s="3">
        <v>0</v>
      </c>
      <c r="LC41" s="3">
        <v>12000</v>
      </c>
      <c r="LD41" s="3">
        <v>0</v>
      </c>
      <c r="LI41" s="3">
        <v>45115</v>
      </c>
      <c r="LJ41" s="3">
        <v>0</v>
      </c>
      <c r="LK41" s="3">
        <v>10000</v>
      </c>
      <c r="LL41" s="3">
        <v>0</v>
      </c>
      <c r="LM41" s="3">
        <v>2002</v>
      </c>
      <c r="LN41" s="3">
        <v>0</v>
      </c>
      <c r="MA41" s="3">
        <v>18000</v>
      </c>
      <c r="MB41" s="3">
        <v>0</v>
      </c>
      <c r="MC41" s="3">
        <v>2000</v>
      </c>
      <c r="MD41" s="3">
        <v>0</v>
      </c>
      <c r="ME41" s="3">
        <v>7340</v>
      </c>
      <c r="MF41" s="3">
        <v>0</v>
      </c>
      <c r="MM41" s="3">
        <v>1500</v>
      </c>
      <c r="MN41" s="3">
        <v>0</v>
      </c>
      <c r="MW41" s="3">
        <v>5000</v>
      </c>
      <c r="MX41" s="3">
        <v>0</v>
      </c>
      <c r="MY41" s="3">
        <v>12000</v>
      </c>
      <c r="MZ41" s="3">
        <v>0</v>
      </c>
      <c r="OF41" s="3">
        <v>8167510.5</v>
      </c>
      <c r="OG41" s="3">
        <v>324583</v>
      </c>
      <c r="OK41" s="5">
        <f t="shared" si="32"/>
        <v>113832</v>
      </c>
      <c r="OL41" s="5">
        <f t="shared" si="33"/>
        <v>0</v>
      </c>
      <c r="OM41" s="5">
        <f t="shared" si="34"/>
        <v>682995</v>
      </c>
      <c r="ON41" s="5">
        <f t="shared" si="35"/>
        <v>0</v>
      </c>
      <c r="OO41" s="5">
        <f t="shared" si="36"/>
        <v>115116</v>
      </c>
      <c r="OP41" s="5">
        <f t="shared" si="37"/>
        <v>0</v>
      </c>
      <c r="OQ41" s="5">
        <f t="shared" si="38"/>
        <v>0</v>
      </c>
      <c r="OR41" s="5">
        <f t="shared" si="39"/>
        <v>0</v>
      </c>
      <c r="OS41" s="5">
        <f t="shared" si="40"/>
        <v>158560</v>
      </c>
      <c r="OT41" s="5"/>
      <c r="OU41" s="5">
        <f t="shared" si="49"/>
        <v>0</v>
      </c>
      <c r="OV41" s="5">
        <f t="shared" si="41"/>
        <v>227664</v>
      </c>
      <c r="OW41" s="5"/>
      <c r="OX41" s="5">
        <f t="shared" si="48"/>
        <v>0</v>
      </c>
      <c r="OY41" s="5">
        <f t="shared" si="42"/>
        <v>227664</v>
      </c>
      <c r="OZ41" s="5"/>
      <c r="PA41" s="5">
        <f t="shared" si="30"/>
        <v>0</v>
      </c>
      <c r="PB41" s="5">
        <f t="shared" si="43"/>
        <v>321020</v>
      </c>
      <c r="PC41" s="5">
        <f t="shared" si="44"/>
        <v>0</v>
      </c>
      <c r="PD41" s="5">
        <v>223204.76</v>
      </c>
      <c r="PE41" s="4">
        <f t="shared" si="18"/>
        <v>97815.239999999991</v>
      </c>
      <c r="PF41" s="5">
        <f t="shared" si="45"/>
        <v>455328</v>
      </c>
      <c r="PG41" s="5"/>
      <c r="PH41" s="5">
        <f t="shared" si="31"/>
        <v>0</v>
      </c>
      <c r="PI41" s="5">
        <f t="shared" si="16"/>
        <v>1398427</v>
      </c>
      <c r="PJ41" s="5">
        <f t="shared" si="46"/>
        <v>0</v>
      </c>
      <c r="PK41" s="5"/>
      <c r="PL41" s="5">
        <f t="shared" si="47"/>
        <v>165017</v>
      </c>
      <c r="PM41" s="5">
        <f>SUM(KV41,KX41,KZ41,LB41,LD41,LF41,LH41,LJ41,LL41,LN41,LP41,LR41,LT41,LV41,LX41,LZ41,MB41,MD41,MF41,MH41,MJ41,ML41,MN41,MP41,MR41,MT41,MV41,MX41,MZ41,NB41,ND41,NF41,NH41,)</f>
        <v>0</v>
      </c>
      <c r="PN41" s="5"/>
      <c r="PO41" s="5">
        <v>142675</v>
      </c>
    </row>
    <row r="42" spans="1:431" x14ac:dyDescent="0.25">
      <c r="A42" t="s">
        <v>190</v>
      </c>
      <c r="B42" s="2">
        <v>274</v>
      </c>
      <c r="C42" t="s">
        <v>338</v>
      </c>
      <c r="D42">
        <v>6</v>
      </c>
      <c r="E42">
        <v>547</v>
      </c>
      <c r="F42">
        <v>464</v>
      </c>
      <c r="G42" s="3">
        <v>198942</v>
      </c>
      <c r="H42" s="3">
        <v>0</v>
      </c>
      <c r="N42" s="3">
        <v>71961</v>
      </c>
      <c r="O42" s="3">
        <v>0</v>
      </c>
      <c r="P42" s="3">
        <v>4796</v>
      </c>
      <c r="Q42" s="3">
        <v>0</v>
      </c>
      <c r="R42" s="3">
        <v>79025</v>
      </c>
      <c r="S42" s="3">
        <v>0</v>
      </c>
      <c r="T42" s="3">
        <v>60059</v>
      </c>
      <c r="U42" s="3">
        <v>0</v>
      </c>
      <c r="V42" s="3">
        <v>102375</v>
      </c>
      <c r="W42" s="3">
        <v>0</v>
      </c>
      <c r="X42" s="3">
        <v>113832</v>
      </c>
      <c r="Y42" s="3">
        <v>0</v>
      </c>
      <c r="Z42" s="3">
        <v>227665</v>
      </c>
      <c r="AA42" s="3">
        <v>0</v>
      </c>
      <c r="AB42" s="3">
        <v>113832</v>
      </c>
      <c r="AC42" s="3">
        <v>0</v>
      </c>
      <c r="AD42" s="3">
        <v>227665</v>
      </c>
      <c r="AE42" s="3">
        <v>0</v>
      </c>
      <c r="AF42" s="3">
        <v>195832</v>
      </c>
      <c r="AH42" s="3">
        <v>0</v>
      </c>
      <c r="AQ42" s="3">
        <v>113832</v>
      </c>
      <c r="AR42" s="3">
        <v>0</v>
      </c>
      <c r="AU42" s="3">
        <v>113832</v>
      </c>
      <c r="AW42" s="3">
        <v>0</v>
      </c>
      <c r="BV42" s="3">
        <v>449683</v>
      </c>
      <c r="BW42" s="3">
        <v>5646</v>
      </c>
      <c r="CD42" s="3">
        <v>57558</v>
      </c>
      <c r="CE42" s="3">
        <v>0</v>
      </c>
      <c r="CL42" s="3">
        <v>0</v>
      </c>
      <c r="CN42" s="3">
        <v>27657</v>
      </c>
      <c r="CO42" s="3">
        <v>0</v>
      </c>
      <c r="EW42" s="3">
        <v>158560</v>
      </c>
      <c r="EX42" s="3">
        <v>0</v>
      </c>
      <c r="FG42" s="3">
        <v>113832</v>
      </c>
      <c r="FH42" s="3">
        <v>0</v>
      </c>
      <c r="FW42" s="3">
        <v>116262</v>
      </c>
      <c r="FX42" s="3">
        <v>0</v>
      </c>
      <c r="GF42" s="3">
        <v>113832</v>
      </c>
      <c r="GG42" s="3">
        <v>0</v>
      </c>
      <c r="GH42" s="3">
        <v>170748</v>
      </c>
      <c r="GI42" s="3">
        <v>0</v>
      </c>
      <c r="GJ42" s="3">
        <v>113832</v>
      </c>
      <c r="GK42" s="3">
        <v>0</v>
      </c>
      <c r="GN42" s="3">
        <v>156666</v>
      </c>
      <c r="GO42" s="3">
        <v>0</v>
      </c>
      <c r="GP42" s="3">
        <v>455330</v>
      </c>
      <c r="GQ42" s="3">
        <v>0</v>
      </c>
      <c r="GR42" s="3">
        <v>455330</v>
      </c>
      <c r="GS42" s="3">
        <v>0</v>
      </c>
      <c r="GT42" s="3">
        <v>455330</v>
      </c>
      <c r="GU42" s="3">
        <v>0</v>
      </c>
      <c r="GV42" s="3">
        <v>455330</v>
      </c>
      <c r="GW42" s="3">
        <v>0</v>
      </c>
      <c r="GX42" s="3">
        <v>341497</v>
      </c>
      <c r="GY42" s="3">
        <v>0</v>
      </c>
      <c r="GZ42" s="3">
        <v>227665</v>
      </c>
      <c r="HA42" s="3">
        <v>0</v>
      </c>
      <c r="HN42" s="3">
        <v>113832</v>
      </c>
      <c r="HO42" s="3">
        <v>0</v>
      </c>
      <c r="HV42" s="3">
        <v>113832</v>
      </c>
      <c r="HW42" s="3">
        <v>0</v>
      </c>
      <c r="ID42" s="3">
        <v>61632</v>
      </c>
      <c r="IE42" s="3">
        <v>52201</v>
      </c>
      <c r="KH42" s="3">
        <v>0</v>
      </c>
      <c r="KI42" s="3">
        <v>113832</v>
      </c>
      <c r="KU42" s="3">
        <v>1972</v>
      </c>
      <c r="KV42" s="3">
        <v>0</v>
      </c>
      <c r="KW42" s="3">
        <v>2688</v>
      </c>
      <c r="KX42" s="3">
        <v>0</v>
      </c>
      <c r="LI42" s="3">
        <v>5176</v>
      </c>
      <c r="LJ42" s="3">
        <v>0</v>
      </c>
      <c r="LM42" s="3">
        <v>2495</v>
      </c>
      <c r="LN42" s="3">
        <v>0</v>
      </c>
      <c r="ME42" s="3">
        <v>9146</v>
      </c>
      <c r="MF42" s="3">
        <v>0</v>
      </c>
      <c r="OF42" s="3">
        <v>5803533</v>
      </c>
      <c r="OG42" s="3">
        <v>171679</v>
      </c>
      <c r="OK42" s="5">
        <f t="shared" si="32"/>
        <v>0</v>
      </c>
      <c r="OL42" s="5">
        <f t="shared" si="33"/>
        <v>0</v>
      </c>
      <c r="OM42" s="5">
        <f t="shared" si="34"/>
        <v>449683</v>
      </c>
      <c r="ON42" s="5">
        <f t="shared" si="35"/>
        <v>5646</v>
      </c>
      <c r="OO42" s="5">
        <f t="shared" si="36"/>
        <v>57558</v>
      </c>
      <c r="OP42" s="5">
        <f t="shared" si="37"/>
        <v>0</v>
      </c>
      <c r="OQ42" s="5">
        <f t="shared" si="38"/>
        <v>0</v>
      </c>
      <c r="OR42" s="5">
        <f t="shared" si="39"/>
        <v>0</v>
      </c>
      <c r="OS42" s="5">
        <f t="shared" si="40"/>
        <v>158560</v>
      </c>
      <c r="OT42" s="5"/>
      <c r="OU42" s="5">
        <f t="shared" si="49"/>
        <v>0</v>
      </c>
      <c r="OV42" s="5">
        <f t="shared" si="41"/>
        <v>113832</v>
      </c>
      <c r="OW42" s="5"/>
      <c r="OX42" s="5">
        <f t="shared" si="48"/>
        <v>0</v>
      </c>
      <c r="OY42" s="5">
        <f t="shared" si="42"/>
        <v>61632</v>
      </c>
      <c r="OZ42" s="5"/>
      <c r="PA42" s="5">
        <f t="shared" si="30"/>
        <v>52201</v>
      </c>
      <c r="PB42" s="5">
        <f t="shared" si="43"/>
        <v>188223</v>
      </c>
      <c r="PC42" s="5">
        <f t="shared" si="44"/>
        <v>0</v>
      </c>
      <c r="PD42" s="5">
        <v>237684.32</v>
      </c>
      <c r="PE42" s="4">
        <f t="shared" si="18"/>
        <v>-49461.320000000007</v>
      </c>
      <c r="PF42" s="5">
        <f t="shared" si="45"/>
        <v>512244</v>
      </c>
      <c r="PG42" s="5"/>
      <c r="PH42" s="5">
        <f t="shared" si="31"/>
        <v>0</v>
      </c>
      <c r="PI42" s="5">
        <f t="shared" si="16"/>
        <v>2504314</v>
      </c>
      <c r="PJ42" s="5">
        <f t="shared" si="46"/>
        <v>0</v>
      </c>
      <c r="PK42" s="5"/>
      <c r="PL42" s="5">
        <f t="shared" si="47"/>
        <v>21477</v>
      </c>
      <c r="PM42" s="5">
        <f>SUM(KV42,KX42,KZ42,LB42,LD42,LF42,LH42,LJ42,LL42,LN42,LP42,LR42,LT42,LV42,LX42,LZ42,MB42,MD42,MF42,MH42,MJ42,ML42,MN42,MP42,MR42,MT42,MV42,MX42,MZ42,NB42,ND42,NF42,NH42,)</f>
        <v>0</v>
      </c>
      <c r="PN42" s="5"/>
      <c r="PO42" s="5">
        <v>177775</v>
      </c>
    </row>
    <row r="43" spans="1:431" x14ac:dyDescent="0.25">
      <c r="A43" t="s">
        <v>195</v>
      </c>
      <c r="B43" s="2">
        <v>1165</v>
      </c>
      <c r="C43" t="s">
        <v>338</v>
      </c>
      <c r="D43">
        <v>4</v>
      </c>
      <c r="E43">
        <v>66</v>
      </c>
      <c r="F43">
        <v>0</v>
      </c>
      <c r="G43" s="3">
        <v>99471</v>
      </c>
      <c r="H43" s="3">
        <v>0</v>
      </c>
      <c r="N43" s="3">
        <v>71961</v>
      </c>
      <c r="O43" s="3">
        <v>0</v>
      </c>
      <c r="P43" s="3">
        <v>4000</v>
      </c>
      <c r="Q43" s="3">
        <v>0</v>
      </c>
      <c r="R43" s="3">
        <v>79025</v>
      </c>
      <c r="S43" s="3">
        <v>0</v>
      </c>
      <c r="T43" s="3">
        <v>120118</v>
      </c>
      <c r="U43" s="3">
        <v>0</v>
      </c>
      <c r="X43" s="3">
        <v>113832</v>
      </c>
      <c r="Y43" s="3">
        <v>0</v>
      </c>
      <c r="Z43" s="3">
        <v>227665</v>
      </c>
      <c r="AA43" s="3">
        <v>0</v>
      </c>
      <c r="AD43" s="3">
        <v>227665</v>
      </c>
      <c r="AE43" s="3">
        <v>0</v>
      </c>
      <c r="AF43" s="3">
        <v>166457</v>
      </c>
      <c r="AG43" s="3">
        <v>29375</v>
      </c>
      <c r="AH43" s="3">
        <v>0</v>
      </c>
      <c r="AQ43" s="3">
        <v>113832</v>
      </c>
      <c r="AR43" s="3">
        <v>0</v>
      </c>
      <c r="AU43" s="3">
        <v>113832</v>
      </c>
      <c r="AW43" s="3">
        <v>0</v>
      </c>
      <c r="BF43" s="3">
        <v>113832</v>
      </c>
      <c r="BG43" s="3">
        <v>0</v>
      </c>
      <c r="BH43" s="3">
        <v>113832</v>
      </c>
      <c r="BI43" s="3">
        <v>0</v>
      </c>
      <c r="BV43" s="3">
        <v>227665</v>
      </c>
      <c r="BW43" s="3">
        <v>0</v>
      </c>
      <c r="BZ43" s="3">
        <v>156666</v>
      </c>
      <c r="CA43" s="3">
        <v>0</v>
      </c>
      <c r="CL43" s="3">
        <v>113832</v>
      </c>
      <c r="CM43" s="3">
        <v>0</v>
      </c>
      <c r="CN43" s="3">
        <v>0</v>
      </c>
      <c r="EY43" s="3">
        <v>79280</v>
      </c>
      <c r="EZ43" s="3">
        <v>0</v>
      </c>
      <c r="FE43" s="3">
        <v>113832</v>
      </c>
      <c r="FF43" s="3">
        <v>0</v>
      </c>
      <c r="FW43" s="3">
        <v>58131</v>
      </c>
      <c r="FX43" s="3">
        <v>0</v>
      </c>
      <c r="GF43" s="3">
        <v>56916</v>
      </c>
      <c r="GG43" s="3">
        <v>0</v>
      </c>
      <c r="GH43" s="3">
        <v>113832</v>
      </c>
      <c r="GI43" s="3">
        <v>0</v>
      </c>
      <c r="GJ43" s="3">
        <v>113832</v>
      </c>
      <c r="GK43" s="3">
        <v>0</v>
      </c>
      <c r="HV43" s="3">
        <v>56916</v>
      </c>
      <c r="HW43" s="3">
        <v>0</v>
      </c>
      <c r="KB43" s="3">
        <v>0</v>
      </c>
      <c r="KC43" s="3">
        <v>638</v>
      </c>
      <c r="KU43" s="3">
        <v>6500</v>
      </c>
      <c r="KV43" s="3">
        <v>0</v>
      </c>
      <c r="KW43" s="3">
        <v>3500</v>
      </c>
      <c r="KX43" s="3">
        <v>0</v>
      </c>
      <c r="KY43" s="3">
        <v>1000</v>
      </c>
      <c r="KZ43" s="3">
        <v>0</v>
      </c>
      <c r="LC43" s="3">
        <v>2500</v>
      </c>
      <c r="LD43" s="3">
        <v>5000</v>
      </c>
      <c r="LE43" s="3">
        <v>5000</v>
      </c>
      <c r="LF43" s="3">
        <v>0</v>
      </c>
      <c r="LI43" s="3">
        <v>10000</v>
      </c>
      <c r="LJ43" s="3">
        <v>6272</v>
      </c>
      <c r="LK43" s="3">
        <v>750</v>
      </c>
      <c r="LL43" s="3">
        <v>0</v>
      </c>
      <c r="LM43" s="3">
        <v>301</v>
      </c>
      <c r="LN43" s="3">
        <v>0</v>
      </c>
      <c r="LS43" s="3">
        <v>0</v>
      </c>
      <c r="LT43" s="3">
        <v>2000</v>
      </c>
      <c r="LU43" s="3">
        <v>3000</v>
      </c>
      <c r="LV43" s="3">
        <v>0</v>
      </c>
      <c r="LW43" s="3">
        <v>18430</v>
      </c>
      <c r="LX43" s="3">
        <v>0</v>
      </c>
      <c r="LY43" s="3">
        <v>1000</v>
      </c>
      <c r="LZ43" s="3">
        <v>0</v>
      </c>
      <c r="MA43" s="3">
        <v>6128</v>
      </c>
      <c r="MB43" s="3">
        <v>0</v>
      </c>
      <c r="MC43" s="3">
        <v>1500</v>
      </c>
      <c r="MD43" s="3">
        <v>0</v>
      </c>
      <c r="ME43" s="3">
        <v>1104</v>
      </c>
      <c r="MF43" s="3">
        <v>0</v>
      </c>
      <c r="MG43" s="3">
        <v>700</v>
      </c>
      <c r="MH43" s="3">
        <v>0</v>
      </c>
      <c r="MI43" s="3">
        <v>3000</v>
      </c>
      <c r="MJ43" s="3">
        <v>2000</v>
      </c>
      <c r="MK43" s="3">
        <v>300</v>
      </c>
      <c r="ML43" s="3">
        <v>0</v>
      </c>
      <c r="MS43" s="3">
        <v>250</v>
      </c>
      <c r="MT43" s="3">
        <v>0</v>
      </c>
      <c r="MU43" s="3">
        <v>2000</v>
      </c>
      <c r="MV43" s="3">
        <v>0</v>
      </c>
      <c r="MW43" s="3">
        <v>3000</v>
      </c>
      <c r="MX43" s="3">
        <v>3000</v>
      </c>
      <c r="MY43" s="3">
        <v>7500</v>
      </c>
      <c r="MZ43" s="3">
        <v>0</v>
      </c>
      <c r="OF43" s="3">
        <v>2733887</v>
      </c>
      <c r="OG43" s="3">
        <v>48285</v>
      </c>
      <c r="OK43" s="5">
        <f t="shared" si="32"/>
        <v>227664</v>
      </c>
      <c r="OL43" s="5">
        <f t="shared" si="33"/>
        <v>0</v>
      </c>
      <c r="OM43" s="5">
        <f t="shared" si="34"/>
        <v>227665</v>
      </c>
      <c r="ON43" s="5">
        <f t="shared" si="35"/>
        <v>0</v>
      </c>
      <c r="OO43" s="5">
        <f t="shared" si="36"/>
        <v>0</v>
      </c>
      <c r="OP43" s="5">
        <f t="shared" si="37"/>
        <v>0</v>
      </c>
      <c r="OQ43" s="5">
        <f t="shared" si="38"/>
        <v>0</v>
      </c>
      <c r="OR43" s="5">
        <f t="shared" si="39"/>
        <v>0</v>
      </c>
      <c r="OS43" s="5">
        <f t="shared" si="40"/>
        <v>79280</v>
      </c>
      <c r="OT43" s="5"/>
      <c r="OU43" s="5">
        <f t="shared" si="49"/>
        <v>0</v>
      </c>
      <c r="OV43" s="5">
        <f t="shared" si="41"/>
        <v>113832</v>
      </c>
      <c r="OW43" s="5"/>
      <c r="OX43" s="5">
        <f t="shared" si="48"/>
        <v>0</v>
      </c>
      <c r="OY43" s="5">
        <f t="shared" si="42"/>
        <v>0</v>
      </c>
      <c r="OZ43" s="5"/>
      <c r="PA43" s="5">
        <f t="shared" si="30"/>
        <v>0</v>
      </c>
      <c r="PB43" s="5">
        <f t="shared" si="43"/>
        <v>130092</v>
      </c>
      <c r="PC43" s="5">
        <f t="shared" si="44"/>
        <v>0</v>
      </c>
      <c r="PD43" s="5">
        <v>118154.53</v>
      </c>
      <c r="PE43" s="4">
        <f t="shared" si="18"/>
        <v>11937.470000000001</v>
      </c>
      <c r="PF43" s="5">
        <f t="shared" si="45"/>
        <v>341496</v>
      </c>
      <c r="PG43" s="5"/>
      <c r="PH43" s="5">
        <f t="shared" si="31"/>
        <v>0</v>
      </c>
      <c r="PI43" s="5">
        <f t="shared" si="16"/>
        <v>0</v>
      </c>
      <c r="PJ43" s="5">
        <f t="shared" si="46"/>
        <v>0</v>
      </c>
      <c r="PK43" s="5"/>
      <c r="PL43" s="5">
        <f t="shared" si="47"/>
        <v>77463</v>
      </c>
      <c r="PM43" s="5">
        <f>SUM(KV43,KX43,KZ43,LB43,LD43,LF43,LH43,LJ43,LL43,LN43,LP43,LR43,LT43,LV43,LX43,LZ43,MB43,MD43,MF43,MH43,MJ43,ML43,MN43,MP43,MR43,MT43,MV43,MX43,MZ43,NB43,ND43,NF43,NH43,)</f>
        <v>18272</v>
      </c>
      <c r="PN43" s="5"/>
      <c r="PO43" s="5">
        <v>21450</v>
      </c>
    </row>
    <row r="44" spans="1:431" x14ac:dyDescent="0.25">
      <c r="A44" t="s">
        <v>196</v>
      </c>
      <c r="B44" s="2">
        <v>280</v>
      </c>
      <c r="C44" t="s">
        <v>338</v>
      </c>
      <c r="D44">
        <v>6</v>
      </c>
      <c r="E44">
        <v>395</v>
      </c>
      <c r="F44">
        <v>283</v>
      </c>
      <c r="G44" s="3">
        <v>198942</v>
      </c>
      <c r="H44" s="3">
        <v>0</v>
      </c>
      <c r="P44" s="3">
        <v>9804</v>
      </c>
      <c r="Q44" s="3">
        <v>0</v>
      </c>
      <c r="R44" s="3">
        <v>79025</v>
      </c>
      <c r="S44" s="3">
        <v>0</v>
      </c>
      <c r="T44" s="3">
        <v>60059</v>
      </c>
      <c r="U44" s="3">
        <v>0</v>
      </c>
      <c r="V44" s="3">
        <v>102375</v>
      </c>
      <c r="W44" s="3">
        <v>0</v>
      </c>
      <c r="X44" s="3">
        <v>113832</v>
      </c>
      <c r="Y44" s="3">
        <v>0</v>
      </c>
      <c r="Z44" s="3">
        <v>341497</v>
      </c>
      <c r="AA44" s="3">
        <v>0</v>
      </c>
      <c r="AB44" s="3">
        <v>113832</v>
      </c>
      <c r="AC44" s="3">
        <v>0</v>
      </c>
      <c r="AD44" s="3">
        <v>455330</v>
      </c>
      <c r="AE44" s="3">
        <v>0</v>
      </c>
      <c r="AF44" s="3">
        <v>313331</v>
      </c>
      <c r="AH44" s="3">
        <v>0</v>
      </c>
      <c r="AQ44" s="3">
        <v>113832</v>
      </c>
      <c r="AR44" s="3">
        <v>0</v>
      </c>
      <c r="AU44" s="3">
        <v>227665</v>
      </c>
      <c r="AW44" s="3">
        <v>0</v>
      </c>
      <c r="BH44" s="3">
        <v>227665</v>
      </c>
      <c r="BI44" s="3">
        <v>0</v>
      </c>
      <c r="BJ44" s="3">
        <v>113832</v>
      </c>
      <c r="BK44" s="3">
        <v>0</v>
      </c>
      <c r="BT44" s="3">
        <v>113832</v>
      </c>
      <c r="BU44" s="3">
        <v>0</v>
      </c>
      <c r="BV44" s="3">
        <v>455330</v>
      </c>
      <c r="BW44" s="3">
        <v>0</v>
      </c>
      <c r="BZ44" s="3">
        <v>234999</v>
      </c>
      <c r="CA44" s="3">
        <v>0</v>
      </c>
      <c r="CL44" s="3">
        <v>113832</v>
      </c>
      <c r="CM44" s="3">
        <v>0</v>
      </c>
      <c r="CN44" s="3">
        <v>0</v>
      </c>
      <c r="CV44" s="3">
        <v>20400</v>
      </c>
      <c r="CW44" s="3">
        <v>0</v>
      </c>
      <c r="CX44" s="3">
        <v>30600</v>
      </c>
      <c r="CY44" s="3">
        <v>0</v>
      </c>
      <c r="EY44" s="3">
        <v>158560</v>
      </c>
      <c r="EZ44" s="3">
        <v>0</v>
      </c>
      <c r="FG44" s="3">
        <v>113832</v>
      </c>
      <c r="FH44" s="3">
        <v>0</v>
      </c>
      <c r="FQ44" s="3">
        <v>60728</v>
      </c>
      <c r="FR44" s="3">
        <v>10717</v>
      </c>
      <c r="FS44" s="3">
        <v>0</v>
      </c>
      <c r="FT44" s="3">
        <v>101180</v>
      </c>
      <c r="FW44" s="3">
        <v>116262</v>
      </c>
      <c r="FX44" s="3">
        <v>0</v>
      </c>
      <c r="GF44" s="3">
        <v>113832</v>
      </c>
      <c r="GG44" s="3">
        <v>0</v>
      </c>
      <c r="GH44" s="3">
        <v>227665</v>
      </c>
      <c r="GI44" s="3">
        <v>0</v>
      </c>
      <c r="GJ44" s="3">
        <v>113832</v>
      </c>
      <c r="GK44" s="3">
        <v>0</v>
      </c>
      <c r="GN44" s="3">
        <v>117499</v>
      </c>
      <c r="GO44" s="3">
        <v>0</v>
      </c>
      <c r="GP44" s="3">
        <v>341497</v>
      </c>
      <c r="GQ44" s="3">
        <v>0</v>
      </c>
      <c r="GR44" s="3">
        <v>142343</v>
      </c>
      <c r="GS44" s="3">
        <v>0</v>
      </c>
      <c r="GT44" s="3">
        <v>227665</v>
      </c>
      <c r="GU44" s="3">
        <v>0</v>
      </c>
      <c r="GV44" s="3">
        <v>227665</v>
      </c>
      <c r="GW44" s="3">
        <v>0</v>
      </c>
      <c r="GX44" s="3">
        <v>227665</v>
      </c>
      <c r="GY44" s="3">
        <v>0</v>
      </c>
      <c r="GZ44" s="3">
        <v>227665</v>
      </c>
      <c r="HA44" s="3">
        <v>0</v>
      </c>
      <c r="HT44" s="3">
        <v>113832</v>
      </c>
      <c r="HU44" s="3">
        <v>0</v>
      </c>
      <c r="HV44" s="3">
        <v>113832</v>
      </c>
      <c r="HW44" s="3">
        <v>0</v>
      </c>
      <c r="ID44" s="3">
        <v>113832</v>
      </c>
      <c r="IE44" s="3">
        <v>0</v>
      </c>
      <c r="JF44" s="3">
        <v>0</v>
      </c>
      <c r="JG44" s="3">
        <v>71590</v>
      </c>
      <c r="JL44" s="3">
        <v>0</v>
      </c>
      <c r="JM44" s="3">
        <v>119483</v>
      </c>
      <c r="JZ44" s="3">
        <v>0</v>
      </c>
      <c r="KA44" s="3">
        <v>105009</v>
      </c>
      <c r="KH44" s="3">
        <v>113832</v>
      </c>
      <c r="KI44" s="3">
        <v>0</v>
      </c>
      <c r="KJ44" s="3">
        <v>0</v>
      </c>
      <c r="KK44" s="3">
        <v>113832</v>
      </c>
      <c r="KU44" s="3">
        <v>20723</v>
      </c>
      <c r="KV44" s="3">
        <v>0</v>
      </c>
      <c r="KW44" s="3">
        <v>5742</v>
      </c>
      <c r="KX44" s="3">
        <v>0</v>
      </c>
      <c r="LC44" s="3">
        <v>0</v>
      </c>
      <c r="LD44" s="3">
        <v>134150</v>
      </c>
      <c r="LI44" s="3">
        <v>50627</v>
      </c>
      <c r="LJ44" s="3">
        <v>0</v>
      </c>
      <c r="LK44" s="3">
        <v>0</v>
      </c>
      <c r="LL44" s="3">
        <v>7000</v>
      </c>
      <c r="LM44" s="3">
        <v>1802</v>
      </c>
      <c r="LN44" s="3">
        <v>0</v>
      </c>
      <c r="LW44" s="3">
        <v>0</v>
      </c>
      <c r="LX44" s="3">
        <v>3030</v>
      </c>
      <c r="ME44" s="3">
        <v>6604</v>
      </c>
      <c r="MF44" s="3">
        <v>0</v>
      </c>
      <c r="MW44" s="3">
        <v>0</v>
      </c>
      <c r="MX44" s="3">
        <v>10000</v>
      </c>
      <c r="OF44" s="3">
        <v>6397550</v>
      </c>
      <c r="OG44" s="3">
        <v>675991</v>
      </c>
      <c r="OK44" s="5">
        <f t="shared" si="32"/>
        <v>455329</v>
      </c>
      <c r="OL44" s="5">
        <f t="shared" si="33"/>
        <v>0</v>
      </c>
      <c r="OM44" s="5">
        <f t="shared" si="34"/>
        <v>455330</v>
      </c>
      <c r="ON44" s="5">
        <f t="shared" si="35"/>
        <v>0</v>
      </c>
      <c r="OO44" s="5">
        <f t="shared" si="36"/>
        <v>0</v>
      </c>
      <c r="OP44" s="5">
        <f t="shared" si="37"/>
        <v>0</v>
      </c>
      <c r="OQ44" s="5">
        <f t="shared" si="38"/>
        <v>0</v>
      </c>
      <c r="OR44" s="5">
        <f t="shared" si="39"/>
        <v>0</v>
      </c>
      <c r="OS44" s="5">
        <f t="shared" si="40"/>
        <v>158560</v>
      </c>
      <c r="OT44" s="5"/>
      <c r="OU44" s="5">
        <f t="shared" si="49"/>
        <v>0</v>
      </c>
      <c r="OV44" s="5">
        <f t="shared" si="41"/>
        <v>113832</v>
      </c>
      <c r="OW44" s="5"/>
      <c r="OX44" s="5">
        <f t="shared" si="48"/>
        <v>0</v>
      </c>
      <c r="OY44" s="5">
        <f t="shared" si="42"/>
        <v>113832</v>
      </c>
      <c r="OZ44" s="5"/>
      <c r="PA44" s="5">
        <f t="shared" si="30"/>
        <v>0</v>
      </c>
      <c r="PB44" s="5">
        <f t="shared" si="43"/>
        <v>176990</v>
      </c>
      <c r="PC44" s="5">
        <f t="shared" si="44"/>
        <v>111897</v>
      </c>
      <c r="PD44" s="5">
        <v>164348.03</v>
      </c>
      <c r="PE44" s="4">
        <f t="shared" si="18"/>
        <v>12641.970000000001</v>
      </c>
      <c r="PF44" s="5">
        <f t="shared" si="45"/>
        <v>569161</v>
      </c>
      <c r="PG44" s="5"/>
      <c r="PH44" s="5">
        <f t="shared" si="31"/>
        <v>0</v>
      </c>
      <c r="PI44" s="5">
        <f t="shared" si="16"/>
        <v>1508332</v>
      </c>
      <c r="PJ44" s="5">
        <f t="shared" si="46"/>
        <v>0</v>
      </c>
      <c r="PK44" s="5"/>
      <c r="PL44" s="5">
        <f t="shared" si="47"/>
        <v>85498</v>
      </c>
      <c r="PM44" s="5">
        <f>SUM(KV44,KX44,KZ44,LB44,LD44,LF44,LH44,LJ44,LL44,LN44,LP44,LR44,LT44,LV44,LX44,LZ44,MB44,MD44,MF44,MH44,MJ44,ML44,MN44,MP44,MR44,MT44,MV44,MX44,MZ44,NB44,ND44,NF44,NH44,)-PN44</f>
        <v>111303</v>
      </c>
      <c r="PN44" s="5">
        <f>PO44-PL44</f>
        <v>42877</v>
      </c>
      <c r="PO44" s="5">
        <v>128375</v>
      </c>
    </row>
    <row r="45" spans="1:431" x14ac:dyDescent="0.25">
      <c r="A45" t="s">
        <v>197</v>
      </c>
      <c r="B45" s="2">
        <v>285</v>
      </c>
      <c r="C45" t="s">
        <v>338</v>
      </c>
      <c r="D45">
        <v>8</v>
      </c>
      <c r="E45">
        <v>211</v>
      </c>
      <c r="F45">
        <v>143</v>
      </c>
      <c r="G45" s="3">
        <v>198942</v>
      </c>
      <c r="H45" s="3">
        <v>0</v>
      </c>
      <c r="N45" s="3">
        <v>0</v>
      </c>
      <c r="O45" s="3">
        <v>71961</v>
      </c>
      <c r="P45" s="3">
        <v>2000</v>
      </c>
      <c r="Q45" s="3">
        <v>0</v>
      </c>
      <c r="R45" s="3">
        <v>79025</v>
      </c>
      <c r="S45" s="3">
        <v>0</v>
      </c>
      <c r="T45" s="3">
        <v>120118</v>
      </c>
      <c r="U45" s="3">
        <v>0</v>
      </c>
      <c r="V45" s="3">
        <v>51187</v>
      </c>
      <c r="W45" s="3">
        <v>0</v>
      </c>
      <c r="X45" s="3">
        <v>113832</v>
      </c>
      <c r="Y45" s="3">
        <v>0</v>
      </c>
      <c r="Z45" s="3">
        <v>227665</v>
      </c>
      <c r="AA45" s="3">
        <v>0</v>
      </c>
      <c r="AB45" s="3">
        <v>113832</v>
      </c>
      <c r="AC45" s="3">
        <v>0</v>
      </c>
      <c r="AD45" s="3">
        <v>227665</v>
      </c>
      <c r="AE45" s="3">
        <v>0</v>
      </c>
      <c r="AF45" s="3">
        <v>195832</v>
      </c>
      <c r="AH45" s="3">
        <v>0</v>
      </c>
      <c r="AQ45" s="3">
        <v>113832</v>
      </c>
      <c r="AR45" s="3">
        <v>0</v>
      </c>
      <c r="AU45" s="3">
        <v>113832</v>
      </c>
      <c r="AW45" s="3">
        <v>0</v>
      </c>
      <c r="BH45" s="3">
        <v>227665</v>
      </c>
      <c r="BI45" s="3">
        <v>0</v>
      </c>
      <c r="BV45" s="3">
        <v>341497</v>
      </c>
      <c r="BW45" s="3">
        <v>0</v>
      </c>
      <c r="BZ45" s="3">
        <v>156666</v>
      </c>
      <c r="CA45" s="3">
        <v>0</v>
      </c>
      <c r="CL45" s="3">
        <v>0</v>
      </c>
      <c r="CN45" s="3">
        <v>7484</v>
      </c>
      <c r="CO45" s="3">
        <v>0</v>
      </c>
      <c r="CV45" s="3">
        <v>13600</v>
      </c>
      <c r="CW45" s="3">
        <v>0</v>
      </c>
      <c r="CX45" s="3">
        <v>23800</v>
      </c>
      <c r="CY45" s="3">
        <v>0</v>
      </c>
      <c r="EU45" s="3">
        <v>0</v>
      </c>
      <c r="EV45" s="3">
        <v>158560</v>
      </c>
      <c r="FG45" s="3">
        <v>113832</v>
      </c>
      <c r="FH45" s="3">
        <v>0</v>
      </c>
      <c r="FI45" s="3">
        <v>113832</v>
      </c>
      <c r="FJ45" s="3">
        <v>0</v>
      </c>
      <c r="FS45" s="3">
        <v>101180</v>
      </c>
      <c r="FT45" s="3">
        <v>0</v>
      </c>
      <c r="FY45" s="3">
        <v>147879</v>
      </c>
      <c r="FZ45" s="3">
        <v>0</v>
      </c>
      <c r="GF45" s="3">
        <v>113832</v>
      </c>
      <c r="GG45" s="3">
        <v>0</v>
      </c>
      <c r="GH45" s="3">
        <v>113832</v>
      </c>
      <c r="GI45" s="3">
        <v>0</v>
      </c>
      <c r="GJ45" s="3">
        <v>113832</v>
      </c>
      <c r="GK45" s="3">
        <v>0</v>
      </c>
      <c r="GP45" s="3">
        <v>56916</v>
      </c>
      <c r="GQ45" s="3">
        <v>56916</v>
      </c>
      <c r="GR45" s="3">
        <v>113476</v>
      </c>
      <c r="GS45" s="3">
        <v>0</v>
      </c>
      <c r="GT45" s="3">
        <v>113832</v>
      </c>
      <c r="GU45" s="3">
        <v>113832</v>
      </c>
      <c r="GV45" s="3">
        <v>227665</v>
      </c>
      <c r="GW45" s="3">
        <v>0</v>
      </c>
      <c r="GX45" s="3">
        <v>113832</v>
      </c>
      <c r="GY45" s="3">
        <v>0</v>
      </c>
      <c r="GZ45" s="3">
        <v>113832</v>
      </c>
      <c r="HA45" s="3">
        <v>0</v>
      </c>
      <c r="ID45" s="3">
        <v>44684</v>
      </c>
      <c r="IE45" s="3">
        <v>69148</v>
      </c>
      <c r="JT45" s="3">
        <v>113832</v>
      </c>
      <c r="JU45" s="3">
        <v>0</v>
      </c>
      <c r="JV45" s="3">
        <v>116262</v>
      </c>
      <c r="JW45" s="3">
        <v>0</v>
      </c>
      <c r="KD45" s="3">
        <v>5381</v>
      </c>
      <c r="KE45" s="3">
        <v>0</v>
      </c>
      <c r="KP45" s="3">
        <v>0</v>
      </c>
      <c r="KQ45" s="3">
        <v>36575</v>
      </c>
      <c r="KU45" s="3">
        <v>30000</v>
      </c>
      <c r="KV45" s="3">
        <v>0</v>
      </c>
      <c r="KW45" s="3">
        <v>7500</v>
      </c>
      <c r="KX45" s="3">
        <v>0</v>
      </c>
      <c r="LC45" s="3">
        <v>10000</v>
      </c>
      <c r="LD45" s="3">
        <v>0</v>
      </c>
      <c r="LI45" s="3">
        <v>357</v>
      </c>
      <c r="LJ45" s="3">
        <v>0</v>
      </c>
      <c r="LM45" s="3">
        <v>962</v>
      </c>
      <c r="LN45" s="3">
        <v>0</v>
      </c>
      <c r="LQ45" s="3">
        <v>5000</v>
      </c>
      <c r="LR45" s="3">
        <v>0</v>
      </c>
      <c r="LU45" s="3">
        <v>10000</v>
      </c>
      <c r="LV45" s="3">
        <v>0</v>
      </c>
      <c r="LW45" s="3">
        <v>10000</v>
      </c>
      <c r="LX45" s="3">
        <v>0</v>
      </c>
      <c r="ME45" s="3">
        <v>3528</v>
      </c>
      <c r="MF45" s="3">
        <v>0</v>
      </c>
      <c r="MI45" s="3">
        <v>5000</v>
      </c>
      <c r="MJ45" s="3">
        <v>0</v>
      </c>
      <c r="MO45" s="3">
        <v>10011</v>
      </c>
      <c r="MP45" s="3">
        <v>0</v>
      </c>
      <c r="MU45" s="3">
        <v>2081</v>
      </c>
      <c r="MV45" s="3">
        <v>0</v>
      </c>
      <c r="MW45" s="3">
        <v>20000</v>
      </c>
      <c r="MX45" s="3">
        <v>0</v>
      </c>
      <c r="MY45" s="3">
        <v>7552</v>
      </c>
      <c r="MZ45" s="3">
        <v>0</v>
      </c>
      <c r="OF45" s="3">
        <v>4288396</v>
      </c>
      <c r="OG45" s="3">
        <v>506992</v>
      </c>
      <c r="OK45" s="5">
        <f t="shared" si="32"/>
        <v>227665</v>
      </c>
      <c r="OL45" s="5">
        <f t="shared" si="33"/>
        <v>0</v>
      </c>
      <c r="OM45" s="5">
        <f t="shared" si="34"/>
        <v>341497</v>
      </c>
      <c r="ON45" s="5">
        <f t="shared" si="35"/>
        <v>0</v>
      </c>
      <c r="OO45" s="5">
        <f t="shared" si="36"/>
        <v>0</v>
      </c>
      <c r="OP45" s="5">
        <f t="shared" si="37"/>
        <v>0</v>
      </c>
      <c r="OQ45" s="5">
        <f t="shared" si="38"/>
        <v>0</v>
      </c>
      <c r="OR45" s="5">
        <f t="shared" si="39"/>
        <v>0</v>
      </c>
      <c r="OS45" s="5">
        <f t="shared" si="40"/>
        <v>0</v>
      </c>
      <c r="OT45" s="5">
        <f>SUM(ET45,EV45,EX45,EZ45,FB45,FD45,)</f>
        <v>158560</v>
      </c>
      <c r="OV45" s="5">
        <f t="shared" si="41"/>
        <v>227664</v>
      </c>
      <c r="OW45" s="5"/>
      <c r="OX45" s="5">
        <f t="shared" si="48"/>
        <v>0</v>
      </c>
      <c r="OY45" s="5">
        <f t="shared" si="42"/>
        <v>44684</v>
      </c>
      <c r="OZ45" s="5">
        <f>SUM(HY45,IA45,IC45,IE45,IG45,II45,IK45,)</f>
        <v>69148</v>
      </c>
      <c r="PB45" s="5">
        <f t="shared" si="43"/>
        <v>249059</v>
      </c>
      <c r="PC45" s="5">
        <f t="shared" si="44"/>
        <v>71961</v>
      </c>
      <c r="PD45" s="5">
        <v>118154.53</v>
      </c>
      <c r="PE45" s="4">
        <f t="shared" si="18"/>
        <v>130904.47</v>
      </c>
      <c r="PF45" s="5">
        <f t="shared" si="45"/>
        <v>341496</v>
      </c>
      <c r="PG45" s="5"/>
      <c r="PH45" s="5">
        <f t="shared" si="31"/>
        <v>0</v>
      </c>
      <c r="PI45" s="5">
        <f t="shared" si="16"/>
        <v>739553</v>
      </c>
      <c r="PK45" s="5">
        <f>SUM(GQ45,GS45,GU45,GW45,GY45,HA45,HC45,HE45,HG45,HI45,HK45,HM45,HO45,HQ45,HS45,HU45,)</f>
        <v>170748</v>
      </c>
      <c r="PL45" s="5">
        <f t="shared" si="47"/>
        <v>121991</v>
      </c>
      <c r="PM45" s="5">
        <f>SUM(KV45,KX45,KZ45,LB45,LD45,LF45,LH45,LJ45,LL45,LN45,LP45,LR45,LT45,LV45,LX45,LZ45,MB45,MD45,MF45,MH45,MJ45,ML45,MN45,MP45,MR45,MT45,MV45,MX45,MZ45,NB45,ND45,NF45,NH45,)</f>
        <v>0</v>
      </c>
      <c r="PN45" s="5"/>
      <c r="PO45" s="5">
        <v>68575</v>
      </c>
    </row>
    <row r="46" spans="1:431" x14ac:dyDescent="0.25">
      <c r="A46" t="s">
        <v>198</v>
      </c>
      <c r="B46" s="2">
        <v>287</v>
      </c>
      <c r="C46" t="s">
        <v>338</v>
      </c>
      <c r="D46">
        <v>3</v>
      </c>
      <c r="E46">
        <v>622</v>
      </c>
      <c r="F46">
        <v>559</v>
      </c>
      <c r="G46" s="3">
        <v>198942</v>
      </c>
      <c r="H46" s="3">
        <v>0</v>
      </c>
      <c r="I46" s="3">
        <v>113832</v>
      </c>
      <c r="J46" s="3">
        <v>0</v>
      </c>
      <c r="R46" s="3">
        <v>79025</v>
      </c>
      <c r="S46" s="3">
        <v>0</v>
      </c>
      <c r="T46" s="3">
        <v>120118</v>
      </c>
      <c r="U46" s="3">
        <v>0</v>
      </c>
      <c r="V46" s="3">
        <v>51187</v>
      </c>
      <c r="W46" s="3">
        <v>0</v>
      </c>
      <c r="X46" s="3">
        <v>113832</v>
      </c>
      <c r="Y46" s="3">
        <v>0</v>
      </c>
      <c r="AD46" s="3">
        <v>341497</v>
      </c>
      <c r="AE46" s="3">
        <v>0</v>
      </c>
      <c r="AF46" s="3">
        <v>117499</v>
      </c>
      <c r="AH46" s="3">
        <v>0</v>
      </c>
      <c r="AQ46" s="3">
        <v>113832</v>
      </c>
      <c r="AR46" s="3">
        <v>0</v>
      </c>
      <c r="AU46" s="3">
        <v>227665</v>
      </c>
      <c r="AW46" s="3">
        <v>0</v>
      </c>
      <c r="BH46" s="3">
        <v>227665</v>
      </c>
      <c r="BI46" s="3">
        <v>0</v>
      </c>
      <c r="BJ46" s="3">
        <v>113832</v>
      </c>
      <c r="BK46" s="3">
        <v>0</v>
      </c>
      <c r="BT46" s="3">
        <v>113832</v>
      </c>
      <c r="BU46" s="3">
        <v>0</v>
      </c>
      <c r="BV46" s="3">
        <v>455330</v>
      </c>
      <c r="BW46" s="3">
        <v>0</v>
      </c>
      <c r="BZ46" s="3">
        <v>234999</v>
      </c>
      <c r="CA46" s="3">
        <v>0</v>
      </c>
      <c r="CL46" s="3">
        <v>455330</v>
      </c>
      <c r="CM46" s="3">
        <v>0</v>
      </c>
      <c r="CN46" s="3">
        <v>0</v>
      </c>
      <c r="EY46" s="3">
        <v>158560</v>
      </c>
      <c r="EZ46" s="3">
        <v>0</v>
      </c>
      <c r="FQ46" s="3">
        <v>71444</v>
      </c>
      <c r="FR46" s="3">
        <v>1</v>
      </c>
      <c r="FS46" s="3">
        <v>101180</v>
      </c>
      <c r="FT46" s="3">
        <v>0</v>
      </c>
      <c r="FY46" s="3">
        <v>68207</v>
      </c>
      <c r="FZ46" s="3">
        <v>79672</v>
      </c>
      <c r="GF46" s="3">
        <v>113832</v>
      </c>
      <c r="GG46" s="3">
        <v>0</v>
      </c>
      <c r="GH46" s="3">
        <v>227665</v>
      </c>
      <c r="GI46" s="3">
        <v>0</v>
      </c>
      <c r="GJ46" s="3">
        <v>113832</v>
      </c>
      <c r="GK46" s="3">
        <v>0</v>
      </c>
      <c r="GN46" s="3">
        <v>139768</v>
      </c>
      <c r="GO46" s="3">
        <v>16898</v>
      </c>
      <c r="GP46" s="3">
        <v>455330</v>
      </c>
      <c r="GQ46" s="3">
        <v>0</v>
      </c>
      <c r="GR46" s="3">
        <v>455330</v>
      </c>
      <c r="GS46" s="3">
        <v>0</v>
      </c>
      <c r="GT46" s="3">
        <v>455330</v>
      </c>
      <c r="GU46" s="3">
        <v>0</v>
      </c>
      <c r="GV46" s="3">
        <v>455330</v>
      </c>
      <c r="GW46" s="3">
        <v>0</v>
      </c>
      <c r="GX46" s="3">
        <v>455330</v>
      </c>
      <c r="GY46" s="3">
        <v>0</v>
      </c>
      <c r="GZ46" s="3">
        <v>455330</v>
      </c>
      <c r="HA46" s="3">
        <v>0</v>
      </c>
      <c r="HH46" s="3">
        <v>170749</v>
      </c>
      <c r="HI46" s="3">
        <v>0</v>
      </c>
      <c r="IB46" s="3">
        <v>113832</v>
      </c>
      <c r="IC46" s="3">
        <v>0</v>
      </c>
      <c r="ID46" s="3">
        <v>113832</v>
      </c>
      <c r="IE46" s="3">
        <v>0</v>
      </c>
      <c r="KD46" s="3">
        <v>227665</v>
      </c>
      <c r="KE46" s="3">
        <v>0</v>
      </c>
      <c r="KH46" s="3">
        <v>56916</v>
      </c>
      <c r="KI46" s="3">
        <v>0</v>
      </c>
      <c r="KU46" s="3">
        <v>12149</v>
      </c>
      <c r="KV46" s="3">
        <v>0</v>
      </c>
      <c r="KW46" s="3">
        <v>10972</v>
      </c>
      <c r="KX46" s="3">
        <v>0</v>
      </c>
      <c r="LI46" s="3">
        <v>21416</v>
      </c>
      <c r="LJ46" s="3">
        <v>0</v>
      </c>
      <c r="LM46" s="3">
        <v>2837</v>
      </c>
      <c r="LN46" s="3">
        <v>0</v>
      </c>
      <c r="ME46" s="3">
        <v>10400</v>
      </c>
      <c r="MF46" s="3">
        <v>0</v>
      </c>
      <c r="OF46" s="3">
        <v>7545653</v>
      </c>
      <c r="OG46" s="3">
        <v>96571</v>
      </c>
      <c r="OK46" s="5">
        <f t="shared" si="32"/>
        <v>455329</v>
      </c>
      <c r="OL46" s="5">
        <f t="shared" si="33"/>
        <v>0</v>
      </c>
      <c r="OM46" s="5">
        <f t="shared" si="34"/>
        <v>455330</v>
      </c>
      <c r="ON46" s="5">
        <f t="shared" si="35"/>
        <v>0</v>
      </c>
      <c r="OO46" s="5">
        <f t="shared" si="36"/>
        <v>0</v>
      </c>
      <c r="OP46" s="5">
        <f t="shared" si="37"/>
        <v>0</v>
      </c>
      <c r="OQ46" s="5">
        <f t="shared" si="38"/>
        <v>0</v>
      </c>
      <c r="OR46" s="5">
        <f t="shared" si="39"/>
        <v>0</v>
      </c>
      <c r="OS46" s="5">
        <f t="shared" si="40"/>
        <v>158560</v>
      </c>
      <c r="OT46" s="5"/>
      <c r="OU46" s="5">
        <f t="shared" ref="OU46:OU62" si="50">SUM(ET46,EV46,EX46,EZ46,FB46,FD46,)</f>
        <v>0</v>
      </c>
      <c r="OV46" s="5">
        <f t="shared" si="41"/>
        <v>0</v>
      </c>
      <c r="OW46" s="5"/>
      <c r="OX46" s="5">
        <f t="shared" si="48"/>
        <v>0</v>
      </c>
      <c r="OY46" s="5">
        <f t="shared" si="42"/>
        <v>227664</v>
      </c>
      <c r="OZ46" s="5"/>
      <c r="PA46" s="5">
        <f>SUM(HY46,IA46,IC46,IE46,IG46,II46,IK46,)</f>
        <v>0</v>
      </c>
      <c r="PB46" s="5">
        <f t="shared" si="43"/>
        <v>240831</v>
      </c>
      <c r="PC46" s="5">
        <f t="shared" si="44"/>
        <v>79673</v>
      </c>
      <c r="PD46" s="5">
        <v>247739.57</v>
      </c>
      <c r="PE46" s="4">
        <f t="shared" si="18"/>
        <v>-6908.570000000007</v>
      </c>
      <c r="PF46" s="5">
        <f t="shared" si="45"/>
        <v>455329</v>
      </c>
      <c r="PG46" s="5"/>
      <c r="PH46" s="5">
        <f t="shared" si="31"/>
        <v>0</v>
      </c>
      <c r="PI46" s="5">
        <f t="shared" si="16"/>
        <v>2902729</v>
      </c>
      <c r="PJ46" s="5">
        <f>SUM(GQ46,GS46,GU46,GW46,GY46,HA46,HC46,HE46,HG46,HI46,HK46,HM46,HO46,HQ46,HS46,HU46,)</f>
        <v>0</v>
      </c>
      <c r="PK46" s="5"/>
      <c r="PL46" s="5">
        <f t="shared" si="47"/>
        <v>57774</v>
      </c>
      <c r="PM46" s="5">
        <f>SUM(KV46,KX46,KZ46,LB46,LD46,LF46,LH46,LJ46,LL46,LN46,LP46,LR46,LT46,LV46,LX46,LZ46,MB46,MD46,MF46,MH46,MJ46,ML46,MN46,MP46,MR46,MT46,MV46,MX46,MZ46,NB46,ND46,NF46,NH46,)</f>
        <v>0</v>
      </c>
      <c r="PN46" s="5"/>
      <c r="PO46" s="5">
        <v>202150</v>
      </c>
    </row>
    <row r="47" spans="1:431" x14ac:dyDescent="0.25">
      <c r="A47" t="s">
        <v>199</v>
      </c>
      <c r="B47" s="2">
        <v>288</v>
      </c>
      <c r="C47" t="s">
        <v>338</v>
      </c>
      <c r="D47">
        <v>7</v>
      </c>
      <c r="E47">
        <v>309</v>
      </c>
      <c r="F47">
        <v>225</v>
      </c>
      <c r="G47" s="3">
        <v>198942</v>
      </c>
      <c r="H47" s="3">
        <v>0</v>
      </c>
      <c r="P47" s="3">
        <v>10527</v>
      </c>
      <c r="Q47" s="3">
        <v>0</v>
      </c>
      <c r="R47" s="3">
        <v>79025</v>
      </c>
      <c r="S47" s="3">
        <v>0</v>
      </c>
      <c r="T47" s="3">
        <v>120118</v>
      </c>
      <c r="U47" s="3">
        <v>0</v>
      </c>
      <c r="X47" s="3">
        <v>113832</v>
      </c>
      <c r="Y47" s="3">
        <v>0</v>
      </c>
      <c r="AB47" s="3">
        <v>682995</v>
      </c>
      <c r="AC47" s="3">
        <v>0</v>
      </c>
      <c r="AF47" s="3">
        <v>195832</v>
      </c>
      <c r="AH47" s="3">
        <v>0</v>
      </c>
      <c r="AQ47" s="3">
        <v>113832</v>
      </c>
      <c r="AR47" s="3">
        <v>0</v>
      </c>
      <c r="AU47" s="3">
        <v>113832</v>
      </c>
      <c r="AW47" s="3">
        <v>0</v>
      </c>
      <c r="AZ47" s="3">
        <v>227665</v>
      </c>
      <c r="BA47" s="3">
        <v>0</v>
      </c>
      <c r="BF47" s="3">
        <v>113832</v>
      </c>
      <c r="BG47" s="3">
        <v>0</v>
      </c>
      <c r="BV47" s="3">
        <v>341497</v>
      </c>
      <c r="BW47" s="3">
        <v>0</v>
      </c>
      <c r="BZ47" s="3">
        <v>195832</v>
      </c>
      <c r="CA47" s="3">
        <v>0</v>
      </c>
      <c r="CD47" s="3">
        <v>0</v>
      </c>
      <c r="CE47" s="3">
        <v>57558</v>
      </c>
      <c r="CL47" s="3">
        <v>227665</v>
      </c>
      <c r="CM47" s="3">
        <v>0</v>
      </c>
      <c r="CN47" s="3">
        <v>0</v>
      </c>
      <c r="FE47" s="3">
        <v>113832</v>
      </c>
      <c r="FF47" s="3">
        <v>0</v>
      </c>
      <c r="FQ47" s="3">
        <v>71444</v>
      </c>
      <c r="FR47" s="3">
        <v>0</v>
      </c>
      <c r="FW47" s="3">
        <v>116262</v>
      </c>
      <c r="FX47" s="3">
        <v>0</v>
      </c>
      <c r="GF47" s="3">
        <v>113832</v>
      </c>
      <c r="GG47" s="3">
        <v>0</v>
      </c>
      <c r="GH47" s="3">
        <v>0</v>
      </c>
      <c r="GI47" s="3">
        <v>113832</v>
      </c>
      <c r="GJ47" s="3">
        <v>113832</v>
      </c>
      <c r="GK47" s="3">
        <v>0</v>
      </c>
      <c r="GP47" s="3">
        <v>121555</v>
      </c>
      <c r="GQ47" s="3">
        <v>106110</v>
      </c>
      <c r="GR47" s="3">
        <v>61414</v>
      </c>
      <c r="GS47" s="3">
        <v>0</v>
      </c>
      <c r="GT47" s="3">
        <v>227665</v>
      </c>
      <c r="GU47" s="3">
        <v>0</v>
      </c>
      <c r="GV47" s="3">
        <v>227665</v>
      </c>
      <c r="GW47" s="3">
        <v>0</v>
      </c>
      <c r="GX47" s="3">
        <v>227665</v>
      </c>
      <c r="GY47" s="3">
        <v>0</v>
      </c>
      <c r="GZ47" s="3">
        <v>227665</v>
      </c>
      <c r="HA47" s="3">
        <v>0</v>
      </c>
      <c r="HH47" s="3">
        <v>113833</v>
      </c>
      <c r="HI47" s="3">
        <v>0</v>
      </c>
      <c r="IB47" s="3">
        <v>113832</v>
      </c>
      <c r="IC47" s="3">
        <v>113832</v>
      </c>
      <c r="JD47" s="3">
        <v>0</v>
      </c>
      <c r="JE47" s="3">
        <v>59075</v>
      </c>
      <c r="JF47" s="3">
        <v>0</v>
      </c>
      <c r="JG47" s="3">
        <v>71590</v>
      </c>
      <c r="JV47" s="3">
        <v>116262</v>
      </c>
      <c r="JW47" s="3">
        <v>0</v>
      </c>
      <c r="KP47" s="3">
        <v>73150</v>
      </c>
      <c r="KQ47" s="3">
        <v>73150</v>
      </c>
      <c r="KU47" s="3">
        <v>80565</v>
      </c>
      <c r="KV47" s="3">
        <v>0</v>
      </c>
      <c r="KW47" s="3">
        <v>13285</v>
      </c>
      <c r="KX47" s="3">
        <v>0</v>
      </c>
      <c r="LI47" s="3">
        <v>5000</v>
      </c>
      <c r="LJ47" s="3">
        <v>0</v>
      </c>
      <c r="LM47" s="3">
        <v>1409</v>
      </c>
      <c r="LN47" s="3">
        <v>0</v>
      </c>
      <c r="LU47" s="3">
        <v>4764</v>
      </c>
      <c r="LV47" s="3">
        <v>0</v>
      </c>
      <c r="MA47" s="3">
        <v>0</v>
      </c>
      <c r="MB47" s="3">
        <v>5733</v>
      </c>
      <c r="ME47" s="3">
        <v>5166</v>
      </c>
      <c r="MF47" s="3">
        <v>0</v>
      </c>
      <c r="MW47" s="3">
        <v>12885</v>
      </c>
      <c r="MX47" s="3">
        <v>0</v>
      </c>
      <c r="OF47" s="3">
        <v>4898408</v>
      </c>
      <c r="OG47" s="3">
        <v>600880</v>
      </c>
      <c r="OK47" s="5">
        <f t="shared" si="32"/>
        <v>341497</v>
      </c>
      <c r="OL47" s="5">
        <f t="shared" si="33"/>
        <v>0</v>
      </c>
      <c r="OM47" s="5">
        <f t="shared" si="34"/>
        <v>341497</v>
      </c>
      <c r="ON47" s="5">
        <f t="shared" si="35"/>
        <v>0</v>
      </c>
      <c r="OO47" s="5">
        <f t="shared" si="36"/>
        <v>0</v>
      </c>
      <c r="OP47" s="5">
        <f t="shared" si="37"/>
        <v>57558</v>
      </c>
      <c r="OQ47" s="5">
        <f t="shared" si="38"/>
        <v>0</v>
      </c>
      <c r="OR47" s="5">
        <f t="shared" si="39"/>
        <v>0</v>
      </c>
      <c r="OS47" s="5">
        <f t="shared" si="40"/>
        <v>0</v>
      </c>
      <c r="OT47" s="5"/>
      <c r="OU47" s="5">
        <f t="shared" si="50"/>
        <v>0</v>
      </c>
      <c r="OV47" s="5">
        <f t="shared" si="41"/>
        <v>113832</v>
      </c>
      <c r="OW47" s="5"/>
      <c r="OX47" s="5">
        <f t="shared" si="48"/>
        <v>0</v>
      </c>
      <c r="OY47" s="5">
        <f t="shared" si="42"/>
        <v>113832</v>
      </c>
      <c r="OZ47" s="5">
        <f>SUM(HY47,IA47,IC47,IE47,IG47,II47,IK47,)</f>
        <v>113832</v>
      </c>
      <c r="PB47" s="5">
        <f t="shared" si="43"/>
        <v>187706</v>
      </c>
      <c r="PC47" s="5">
        <f t="shared" si="44"/>
        <v>0</v>
      </c>
      <c r="PD47" s="5">
        <v>164348.03</v>
      </c>
      <c r="PE47" s="4">
        <f t="shared" si="18"/>
        <v>23357.97</v>
      </c>
      <c r="PF47" s="5">
        <f t="shared" si="45"/>
        <v>227664</v>
      </c>
      <c r="PG47" s="5"/>
      <c r="PH47" s="5">
        <f t="shared" si="31"/>
        <v>113832</v>
      </c>
      <c r="PI47" s="5">
        <f t="shared" si="16"/>
        <v>1207462</v>
      </c>
      <c r="PK47" s="5">
        <f>SUM(GQ47,GS47,GU47,GW47,GY47,HA47,HC47,HE47,HG47,HI47,HK47,HM47,HO47,HQ47,HS47,HU47,)</f>
        <v>106110</v>
      </c>
      <c r="PL47" s="5">
        <f t="shared" si="47"/>
        <v>123074</v>
      </c>
      <c r="PM47" s="5">
        <f>SUM(KV47,KX47,KZ47,LB47,LD47,LF47,LH47,LJ47,LL47,LN47,LP47,LR47,LT47,LV47,LX47,LZ47,MB47,MD47,MF47,MH47,MJ47,ML47,MN47,MP47,MR47,MT47,MV47,MX47,MZ47,NB47,ND47,NF47,NH47,)</f>
        <v>5733</v>
      </c>
      <c r="PN47" s="5"/>
      <c r="PO47" s="5">
        <v>100425</v>
      </c>
    </row>
    <row r="48" spans="1:431" x14ac:dyDescent="0.25">
      <c r="A48" t="s">
        <v>200</v>
      </c>
      <c r="B48" s="2">
        <v>290</v>
      </c>
      <c r="C48" t="s">
        <v>338</v>
      </c>
      <c r="D48">
        <v>5</v>
      </c>
      <c r="E48">
        <v>264</v>
      </c>
      <c r="F48">
        <v>215</v>
      </c>
      <c r="G48" s="3">
        <v>198942</v>
      </c>
      <c r="H48" s="3">
        <v>0</v>
      </c>
      <c r="N48" s="3">
        <v>71961</v>
      </c>
      <c r="O48" s="3">
        <v>0</v>
      </c>
      <c r="P48" s="3">
        <v>13000</v>
      </c>
      <c r="Q48" s="3">
        <v>0</v>
      </c>
      <c r="R48" s="3">
        <v>79025</v>
      </c>
      <c r="S48" s="3">
        <v>0</v>
      </c>
      <c r="T48" s="3">
        <v>60059</v>
      </c>
      <c r="U48" s="3">
        <v>0</v>
      </c>
      <c r="V48" s="3">
        <v>102375</v>
      </c>
      <c r="W48" s="3">
        <v>0</v>
      </c>
      <c r="X48" s="3">
        <v>113832</v>
      </c>
      <c r="Y48" s="3">
        <v>0</v>
      </c>
      <c r="Z48" s="3">
        <v>227665</v>
      </c>
      <c r="AA48" s="3">
        <v>0</v>
      </c>
      <c r="AB48" s="3">
        <v>113832</v>
      </c>
      <c r="AC48" s="3">
        <v>0</v>
      </c>
      <c r="AD48" s="3">
        <v>113832</v>
      </c>
      <c r="AE48" s="3">
        <v>0</v>
      </c>
      <c r="AF48" s="3">
        <v>156666</v>
      </c>
      <c r="AH48" s="3">
        <v>0</v>
      </c>
      <c r="AQ48" s="3">
        <v>113832</v>
      </c>
      <c r="AR48" s="3">
        <v>0</v>
      </c>
      <c r="AU48" s="3">
        <v>113832</v>
      </c>
      <c r="AW48" s="3">
        <v>0</v>
      </c>
      <c r="BH48" s="3">
        <v>227665</v>
      </c>
      <c r="BI48" s="3">
        <v>0</v>
      </c>
      <c r="BJ48" s="3">
        <v>113832</v>
      </c>
      <c r="BK48" s="3">
        <v>0</v>
      </c>
      <c r="BT48" s="3">
        <v>113832</v>
      </c>
      <c r="BU48" s="3">
        <v>0</v>
      </c>
      <c r="BV48" s="3">
        <v>341497</v>
      </c>
      <c r="BW48" s="3">
        <v>0</v>
      </c>
      <c r="BZ48" s="3">
        <v>232718</v>
      </c>
      <c r="CA48" s="3">
        <v>2281</v>
      </c>
      <c r="CD48" s="3">
        <v>1878</v>
      </c>
      <c r="CE48" s="3">
        <v>55680</v>
      </c>
      <c r="CL48" s="3">
        <v>227665</v>
      </c>
      <c r="CM48" s="3">
        <v>0</v>
      </c>
      <c r="CN48" s="3">
        <v>0</v>
      </c>
      <c r="CV48" s="3">
        <v>13600</v>
      </c>
      <c r="CW48" s="3">
        <v>0</v>
      </c>
      <c r="CX48" s="3">
        <v>23800</v>
      </c>
      <c r="CY48" s="3">
        <v>0</v>
      </c>
      <c r="EH48" s="3">
        <v>15325</v>
      </c>
      <c r="EI48" s="3">
        <v>0</v>
      </c>
      <c r="FW48" s="3">
        <v>0</v>
      </c>
      <c r="FX48" s="3">
        <v>116262</v>
      </c>
      <c r="GC48" s="3">
        <v>60211</v>
      </c>
      <c r="GD48" s="3">
        <v>10461</v>
      </c>
      <c r="GF48" s="3">
        <v>113832</v>
      </c>
      <c r="GG48" s="3">
        <v>0</v>
      </c>
      <c r="GH48" s="3">
        <v>113832</v>
      </c>
      <c r="GI48" s="3">
        <v>0</v>
      </c>
      <c r="GJ48" s="3">
        <v>113832</v>
      </c>
      <c r="GK48" s="3">
        <v>0</v>
      </c>
      <c r="GN48" s="3">
        <v>78332</v>
      </c>
      <c r="GO48" s="3">
        <v>0</v>
      </c>
      <c r="GP48" s="3">
        <v>113832</v>
      </c>
      <c r="GQ48" s="3">
        <v>0</v>
      </c>
      <c r="GR48" s="3">
        <v>141709</v>
      </c>
      <c r="GS48" s="3">
        <v>0</v>
      </c>
      <c r="GT48" s="3">
        <v>113832</v>
      </c>
      <c r="GU48" s="3">
        <v>0</v>
      </c>
      <c r="GV48" s="3">
        <v>227665</v>
      </c>
      <c r="GW48" s="3">
        <v>0</v>
      </c>
      <c r="GX48" s="3">
        <v>227665</v>
      </c>
      <c r="GY48" s="3">
        <v>0</v>
      </c>
      <c r="GZ48" s="3">
        <v>113832</v>
      </c>
      <c r="HA48" s="3">
        <v>0</v>
      </c>
      <c r="IB48" s="3">
        <v>63646</v>
      </c>
      <c r="IC48" s="3">
        <v>50186</v>
      </c>
      <c r="ID48" s="3">
        <v>113832</v>
      </c>
      <c r="IE48" s="3">
        <v>0</v>
      </c>
      <c r="IP48" s="3">
        <v>0</v>
      </c>
      <c r="IQ48" s="3">
        <v>64808</v>
      </c>
      <c r="IR48" s="3">
        <v>38021</v>
      </c>
      <c r="IS48" s="3">
        <v>1136</v>
      </c>
      <c r="JD48" s="3">
        <v>59075</v>
      </c>
      <c r="JE48" s="3">
        <v>0</v>
      </c>
      <c r="JF48" s="3">
        <v>15719</v>
      </c>
      <c r="JG48" s="3">
        <v>55871</v>
      </c>
      <c r="JT48" s="3">
        <v>0</v>
      </c>
      <c r="JU48" s="3">
        <v>113832</v>
      </c>
      <c r="KU48" s="3">
        <v>20000</v>
      </c>
      <c r="KV48" s="3">
        <v>0</v>
      </c>
      <c r="KW48" s="3">
        <v>20000</v>
      </c>
      <c r="KX48" s="3">
        <v>0</v>
      </c>
      <c r="KY48" s="3">
        <v>0</v>
      </c>
      <c r="KZ48" s="3">
        <v>7000</v>
      </c>
      <c r="LM48" s="3">
        <v>1204</v>
      </c>
      <c r="LN48" s="3">
        <v>0</v>
      </c>
      <c r="LQ48" s="3">
        <v>20000</v>
      </c>
      <c r="LR48" s="3">
        <v>0</v>
      </c>
      <c r="LW48" s="3">
        <v>672</v>
      </c>
      <c r="LX48" s="3">
        <v>8039</v>
      </c>
      <c r="ME48" s="3">
        <v>4414</v>
      </c>
      <c r="MF48" s="3">
        <v>0</v>
      </c>
      <c r="MI48" s="3">
        <v>13000</v>
      </c>
      <c r="MJ48" s="3">
        <v>0</v>
      </c>
      <c r="MY48" s="3">
        <v>0</v>
      </c>
      <c r="MZ48" s="3">
        <v>8024</v>
      </c>
      <c r="OF48" s="3">
        <v>4578822</v>
      </c>
      <c r="OG48" s="3">
        <v>493580</v>
      </c>
      <c r="OK48" s="5">
        <f t="shared" si="32"/>
        <v>455329</v>
      </c>
      <c r="OL48" s="5">
        <f t="shared" si="33"/>
        <v>0</v>
      </c>
      <c r="OM48" s="5">
        <f t="shared" si="34"/>
        <v>341497</v>
      </c>
      <c r="ON48" s="5">
        <f t="shared" si="35"/>
        <v>0</v>
      </c>
      <c r="OO48" s="5">
        <f t="shared" si="36"/>
        <v>1878</v>
      </c>
      <c r="OP48" s="5">
        <f t="shared" si="37"/>
        <v>55680</v>
      </c>
      <c r="OQ48" s="5">
        <f t="shared" si="38"/>
        <v>0</v>
      </c>
      <c r="OR48" s="5">
        <f t="shared" si="39"/>
        <v>0</v>
      </c>
      <c r="OS48" s="5">
        <f t="shared" si="40"/>
        <v>0</v>
      </c>
      <c r="OT48" s="5"/>
      <c r="OU48" s="5">
        <f t="shared" si="50"/>
        <v>0</v>
      </c>
      <c r="OV48" s="5">
        <f t="shared" si="41"/>
        <v>0</v>
      </c>
      <c r="OW48" s="5"/>
      <c r="OX48" s="5">
        <f t="shared" si="48"/>
        <v>0</v>
      </c>
      <c r="OY48" s="5">
        <f t="shared" si="42"/>
        <v>177478</v>
      </c>
      <c r="OZ48" s="5"/>
      <c r="PA48" s="5">
        <f>SUM(HY48,IA48,IC48,IE48,IG48,II48,IK48,)</f>
        <v>50186</v>
      </c>
      <c r="PB48" s="5">
        <f t="shared" si="43"/>
        <v>71961</v>
      </c>
      <c r="PC48" s="5">
        <f t="shared" si="44"/>
        <v>116262</v>
      </c>
      <c r="PD48" s="5">
        <v>118154.53</v>
      </c>
      <c r="PE48" s="4">
        <f t="shared" si="18"/>
        <v>-46193.53</v>
      </c>
      <c r="PF48" s="5">
        <f t="shared" si="45"/>
        <v>341496</v>
      </c>
      <c r="PG48" s="5"/>
      <c r="PH48" s="5">
        <f t="shared" si="31"/>
        <v>0</v>
      </c>
      <c r="PI48" s="5">
        <f t="shared" si="16"/>
        <v>938535</v>
      </c>
      <c r="PJ48" s="5">
        <f t="shared" ref="PJ48:PJ52" si="51">SUM(GQ48,GS48,GU48,GW48,GY48,HA48,HC48,HE48,HG48,HI48,HK48,HM48,HO48,HQ48,HS48,HU48,)</f>
        <v>0</v>
      </c>
      <c r="PK48" s="5"/>
      <c r="PL48" s="5">
        <f t="shared" si="47"/>
        <v>79290</v>
      </c>
      <c r="PM48" s="5">
        <f>SUM(KV48,KX48,KZ48,LB48,LD48,LF48,LH48,LJ48,LL48,LN48,LP48,LR48,LT48,LV48,LX48,LZ48,MB48,MD48,MF48,MH48,MJ48,ML48,MN48,MP48,MR48,MT48,MV48,MX48,MZ48,NB48,ND48,NF48,NH48,)-PN48</f>
        <v>16553</v>
      </c>
      <c r="PN48" s="5">
        <f>PO48-PL48</f>
        <v>6510</v>
      </c>
      <c r="PO48" s="5">
        <v>85800</v>
      </c>
    </row>
    <row r="49" spans="1:431" x14ac:dyDescent="0.25">
      <c r="A49" t="s">
        <v>202</v>
      </c>
      <c r="B49" s="2">
        <v>294</v>
      </c>
      <c r="C49" t="s">
        <v>338</v>
      </c>
      <c r="D49">
        <v>8</v>
      </c>
      <c r="E49">
        <v>271</v>
      </c>
      <c r="F49">
        <v>210</v>
      </c>
      <c r="G49" s="3">
        <v>198942</v>
      </c>
      <c r="H49" s="3">
        <v>0</v>
      </c>
      <c r="N49" s="3">
        <v>71961</v>
      </c>
      <c r="O49" s="3">
        <v>0</v>
      </c>
      <c r="P49" s="3">
        <v>12000</v>
      </c>
      <c r="Q49" s="3">
        <v>0</v>
      </c>
      <c r="R49" s="3">
        <v>79025</v>
      </c>
      <c r="S49" s="3">
        <v>0</v>
      </c>
      <c r="T49" s="3">
        <v>120118</v>
      </c>
      <c r="U49" s="3">
        <v>0</v>
      </c>
      <c r="V49" s="3">
        <v>51187</v>
      </c>
      <c r="W49" s="3">
        <v>0</v>
      </c>
      <c r="X49" s="3">
        <v>113832</v>
      </c>
      <c r="Y49" s="3">
        <v>0</v>
      </c>
      <c r="Z49" s="3">
        <v>227665</v>
      </c>
      <c r="AA49" s="3">
        <v>0</v>
      </c>
      <c r="AD49" s="3">
        <v>227665</v>
      </c>
      <c r="AE49" s="3">
        <v>0</v>
      </c>
      <c r="AF49" s="3">
        <v>195832</v>
      </c>
      <c r="AH49" s="3">
        <v>0</v>
      </c>
      <c r="AQ49" s="3">
        <v>113832</v>
      </c>
      <c r="AR49" s="3">
        <v>0</v>
      </c>
      <c r="AU49" s="3">
        <v>0</v>
      </c>
      <c r="AW49" s="3">
        <v>113832</v>
      </c>
      <c r="AZ49" s="3">
        <v>227665</v>
      </c>
      <c r="BA49" s="3">
        <v>0</v>
      </c>
      <c r="BF49" s="3">
        <v>113832</v>
      </c>
      <c r="BG49" s="3">
        <v>0</v>
      </c>
      <c r="BV49" s="3">
        <v>569162</v>
      </c>
      <c r="BW49" s="3">
        <v>0</v>
      </c>
      <c r="BZ49" s="3">
        <v>234999</v>
      </c>
      <c r="CA49" s="3">
        <v>0</v>
      </c>
      <c r="CD49" s="3">
        <v>0</v>
      </c>
      <c r="CE49" s="3">
        <v>57558</v>
      </c>
      <c r="CL49" s="3">
        <v>0</v>
      </c>
      <c r="CN49" s="3">
        <v>13829</v>
      </c>
      <c r="CO49" s="3">
        <v>0</v>
      </c>
      <c r="CV49" s="3">
        <v>27200</v>
      </c>
      <c r="CW49" s="3">
        <v>0</v>
      </c>
      <c r="CX49" s="3">
        <v>37400</v>
      </c>
      <c r="CY49" s="3">
        <v>0</v>
      </c>
      <c r="EH49" s="3">
        <v>15325</v>
      </c>
      <c r="EI49" s="3">
        <v>0</v>
      </c>
      <c r="EY49" s="3">
        <v>158560</v>
      </c>
      <c r="EZ49" s="3">
        <v>0</v>
      </c>
      <c r="FI49" s="3">
        <v>0</v>
      </c>
      <c r="FJ49" s="3">
        <v>113832</v>
      </c>
      <c r="FM49" s="3">
        <v>53629</v>
      </c>
      <c r="FN49" s="3">
        <v>0</v>
      </c>
      <c r="FY49" s="3">
        <v>147879</v>
      </c>
      <c r="FZ49" s="3">
        <v>0</v>
      </c>
      <c r="GF49" s="3">
        <v>113832</v>
      </c>
      <c r="GG49" s="3">
        <v>0</v>
      </c>
      <c r="GH49" s="3">
        <v>227665</v>
      </c>
      <c r="GI49" s="3">
        <v>0</v>
      </c>
      <c r="GJ49" s="3">
        <v>113832</v>
      </c>
      <c r="GK49" s="3">
        <v>0</v>
      </c>
      <c r="GN49" s="3">
        <v>78333</v>
      </c>
      <c r="GO49" s="3">
        <v>0</v>
      </c>
      <c r="GP49" s="3">
        <v>227665</v>
      </c>
      <c r="GQ49" s="3">
        <v>0</v>
      </c>
      <c r="GR49" s="3">
        <v>194837</v>
      </c>
      <c r="GS49" s="3">
        <v>0</v>
      </c>
      <c r="GT49" s="3">
        <v>341497</v>
      </c>
      <c r="GU49" s="3">
        <v>0</v>
      </c>
      <c r="GV49" s="3">
        <v>227665</v>
      </c>
      <c r="GW49" s="3">
        <v>0</v>
      </c>
      <c r="GX49" s="3">
        <v>227665</v>
      </c>
      <c r="GY49" s="3">
        <v>0</v>
      </c>
      <c r="GZ49" s="3">
        <v>341497</v>
      </c>
      <c r="HA49" s="3">
        <v>0</v>
      </c>
      <c r="HV49" s="3">
        <v>113832</v>
      </c>
      <c r="HW49" s="3">
        <v>0</v>
      </c>
      <c r="IB49" s="3">
        <v>0</v>
      </c>
      <c r="IC49" s="3">
        <v>113832</v>
      </c>
      <c r="ID49" s="3">
        <v>0</v>
      </c>
      <c r="IE49" s="3">
        <v>113832</v>
      </c>
      <c r="JF49" s="3">
        <v>71590</v>
      </c>
      <c r="JG49" s="3">
        <v>0</v>
      </c>
      <c r="JL49" s="3">
        <v>0</v>
      </c>
      <c r="JM49" s="3">
        <v>119483</v>
      </c>
      <c r="KD49" s="3">
        <v>5381</v>
      </c>
      <c r="KE49" s="3">
        <v>0</v>
      </c>
      <c r="KU49" s="3">
        <v>13280</v>
      </c>
      <c r="KV49" s="3">
        <v>0</v>
      </c>
      <c r="KW49" s="3">
        <v>4006</v>
      </c>
      <c r="KX49" s="3">
        <v>0</v>
      </c>
      <c r="LC49" s="3">
        <v>35000</v>
      </c>
      <c r="LD49" s="3">
        <v>0</v>
      </c>
      <c r="LI49" s="3">
        <v>19323</v>
      </c>
      <c r="LJ49" s="3">
        <v>6000</v>
      </c>
      <c r="LK49" s="3">
        <v>0</v>
      </c>
      <c r="LL49" s="3">
        <v>2747</v>
      </c>
      <c r="LM49" s="3">
        <v>1236</v>
      </c>
      <c r="LN49" s="3">
        <v>0</v>
      </c>
      <c r="LS49" s="3">
        <v>2000</v>
      </c>
      <c r="LT49" s="3">
        <v>0</v>
      </c>
      <c r="LY49" s="3">
        <v>500</v>
      </c>
      <c r="LZ49" s="3">
        <v>0</v>
      </c>
      <c r="MA49" s="3">
        <v>13535</v>
      </c>
      <c r="MB49" s="3">
        <v>0</v>
      </c>
      <c r="MC49" s="3">
        <v>5000</v>
      </c>
      <c r="MD49" s="3">
        <v>0</v>
      </c>
      <c r="ME49" s="3">
        <v>4531</v>
      </c>
      <c r="MF49" s="3">
        <v>0</v>
      </c>
      <c r="MI49" s="3">
        <v>5000</v>
      </c>
      <c r="MJ49" s="3">
        <v>0</v>
      </c>
      <c r="MU49" s="3">
        <v>1102</v>
      </c>
      <c r="MV49" s="3">
        <v>0</v>
      </c>
      <c r="MW49" s="3">
        <v>19604</v>
      </c>
      <c r="MX49" s="3">
        <v>0</v>
      </c>
      <c r="OF49" s="3">
        <v>5420947</v>
      </c>
      <c r="OG49" s="3">
        <v>641116</v>
      </c>
      <c r="OK49" s="5">
        <f t="shared" si="32"/>
        <v>341497</v>
      </c>
      <c r="OL49" s="5">
        <f t="shared" si="33"/>
        <v>0</v>
      </c>
      <c r="OM49" s="5">
        <f t="shared" si="34"/>
        <v>569162</v>
      </c>
      <c r="ON49" s="5">
        <f t="shared" si="35"/>
        <v>0</v>
      </c>
      <c r="OO49" s="5">
        <f t="shared" si="36"/>
        <v>0</v>
      </c>
      <c r="OP49" s="5">
        <f t="shared" si="37"/>
        <v>57558</v>
      </c>
      <c r="OQ49" s="5">
        <f t="shared" si="38"/>
        <v>0</v>
      </c>
      <c r="OR49" s="5">
        <f t="shared" si="39"/>
        <v>0</v>
      </c>
      <c r="OS49" s="5">
        <f t="shared" si="40"/>
        <v>158560</v>
      </c>
      <c r="OT49" s="5"/>
      <c r="OU49" s="5">
        <f t="shared" si="50"/>
        <v>0</v>
      </c>
      <c r="OV49" s="5">
        <f t="shared" si="41"/>
        <v>0</v>
      </c>
      <c r="OW49" s="5"/>
      <c r="OX49" s="5">
        <f t="shared" si="48"/>
        <v>113832</v>
      </c>
      <c r="OY49" s="5">
        <f t="shared" si="42"/>
        <v>0</v>
      </c>
      <c r="OZ49" s="5">
        <f>SUM(HY49,IA49,IC49,IE49,IG49,II49,IK49,)</f>
        <v>227664</v>
      </c>
      <c r="PB49" s="5">
        <f t="shared" si="43"/>
        <v>273469</v>
      </c>
      <c r="PC49" s="5">
        <f t="shared" si="44"/>
        <v>0</v>
      </c>
      <c r="PD49" s="5">
        <v>118154.53</v>
      </c>
      <c r="PE49" s="4">
        <f t="shared" si="18"/>
        <v>155314.47</v>
      </c>
      <c r="PF49" s="5">
        <f t="shared" si="45"/>
        <v>569161</v>
      </c>
      <c r="PG49" s="5"/>
      <c r="PH49" s="5">
        <f t="shared" si="31"/>
        <v>0</v>
      </c>
      <c r="PI49" s="5">
        <f t="shared" si="16"/>
        <v>1560826</v>
      </c>
      <c r="PJ49" s="5">
        <f t="shared" si="51"/>
        <v>0</v>
      </c>
      <c r="PK49" s="5"/>
      <c r="PL49" s="5">
        <f t="shared" si="47"/>
        <v>124117</v>
      </c>
      <c r="PM49" s="5">
        <f>SUM(KV49,KX49,KZ49,LB49,LD49,LF49,LH49,LJ49,LL49,LN49,LP49,LR49,LT49,LV49,LX49,LZ49,MB49,MD49,MF49,MH49,MJ49,ML49,MN49,MP49,MR49,MT49,MV49,MX49,MZ49,NB49,ND49,NF49,NH49,)</f>
        <v>8747</v>
      </c>
      <c r="PN49" s="5"/>
      <c r="PO49" s="5">
        <v>88075</v>
      </c>
    </row>
    <row r="50" spans="1:431" x14ac:dyDescent="0.25">
      <c r="A50" t="s">
        <v>203</v>
      </c>
      <c r="B50" s="2">
        <v>295</v>
      </c>
      <c r="C50" t="s">
        <v>338</v>
      </c>
      <c r="D50">
        <v>6</v>
      </c>
      <c r="E50">
        <v>308</v>
      </c>
      <c r="F50">
        <v>227</v>
      </c>
      <c r="G50" s="3">
        <v>198942</v>
      </c>
      <c r="H50" s="3">
        <v>0</v>
      </c>
      <c r="N50" s="3">
        <v>71961</v>
      </c>
      <c r="O50" s="3">
        <v>0</v>
      </c>
      <c r="P50" s="3">
        <v>9866</v>
      </c>
      <c r="Q50" s="3">
        <v>0</v>
      </c>
      <c r="R50" s="3">
        <v>79025</v>
      </c>
      <c r="S50" s="3">
        <v>0</v>
      </c>
      <c r="T50" s="3">
        <v>120118</v>
      </c>
      <c r="U50" s="3">
        <v>0</v>
      </c>
      <c r="V50" s="3">
        <v>51187</v>
      </c>
      <c r="W50" s="3">
        <v>0</v>
      </c>
      <c r="X50" s="3">
        <v>113832</v>
      </c>
      <c r="Y50" s="3">
        <v>0</v>
      </c>
      <c r="Z50" s="3">
        <v>341497</v>
      </c>
      <c r="AA50" s="3">
        <v>0</v>
      </c>
      <c r="AD50" s="3">
        <v>227665</v>
      </c>
      <c r="AE50" s="3">
        <v>0</v>
      </c>
      <c r="AF50" s="3">
        <v>195832</v>
      </c>
      <c r="AH50" s="3">
        <v>0</v>
      </c>
      <c r="AQ50" s="3">
        <v>113832</v>
      </c>
      <c r="AR50" s="3">
        <v>0</v>
      </c>
      <c r="AU50" s="3">
        <v>227665</v>
      </c>
      <c r="AW50" s="3">
        <v>0</v>
      </c>
      <c r="AX50" s="3">
        <v>113832</v>
      </c>
      <c r="AY50" s="3">
        <v>0</v>
      </c>
      <c r="BD50" s="3">
        <v>341497</v>
      </c>
      <c r="BE50" s="3">
        <v>0</v>
      </c>
      <c r="BV50" s="3">
        <v>455330</v>
      </c>
      <c r="BW50" s="3">
        <v>0</v>
      </c>
      <c r="BZ50" s="3">
        <v>156666</v>
      </c>
      <c r="CA50" s="3">
        <v>0</v>
      </c>
      <c r="CD50" s="3">
        <v>57558</v>
      </c>
      <c r="CE50" s="3">
        <v>0</v>
      </c>
      <c r="CF50" s="3">
        <v>57558</v>
      </c>
      <c r="CG50" s="3">
        <v>0</v>
      </c>
      <c r="CL50" s="3">
        <v>0</v>
      </c>
      <c r="CN50" s="3">
        <v>27657</v>
      </c>
      <c r="CO50" s="3">
        <v>0</v>
      </c>
      <c r="CV50" s="3">
        <v>30600</v>
      </c>
      <c r="CW50" s="3">
        <v>0</v>
      </c>
      <c r="CX50" s="3">
        <v>30600</v>
      </c>
      <c r="CY50" s="3">
        <v>0</v>
      </c>
      <c r="EH50" s="3">
        <v>15325</v>
      </c>
      <c r="EI50" s="3">
        <v>0</v>
      </c>
      <c r="FG50" s="3">
        <v>113832</v>
      </c>
      <c r="FH50" s="3">
        <v>0</v>
      </c>
      <c r="FI50" s="3">
        <v>113832</v>
      </c>
      <c r="FJ50" s="3">
        <v>0</v>
      </c>
      <c r="FM50" s="3">
        <v>53629</v>
      </c>
      <c r="FN50" s="3">
        <v>0</v>
      </c>
      <c r="GL50" s="3">
        <v>113832</v>
      </c>
      <c r="GM50" s="3">
        <v>0</v>
      </c>
      <c r="GN50" s="3">
        <v>78333</v>
      </c>
      <c r="GO50" s="3">
        <v>0</v>
      </c>
      <c r="GP50" s="3">
        <v>227665</v>
      </c>
      <c r="GQ50" s="3">
        <v>0</v>
      </c>
      <c r="GR50" s="3">
        <v>148003</v>
      </c>
      <c r="GS50" s="3">
        <v>0</v>
      </c>
      <c r="GT50" s="3">
        <v>227665</v>
      </c>
      <c r="GU50" s="3">
        <v>0</v>
      </c>
      <c r="GV50" s="3">
        <v>227665</v>
      </c>
      <c r="GW50" s="3">
        <v>0</v>
      </c>
      <c r="GX50" s="3">
        <v>227665</v>
      </c>
      <c r="GY50" s="3">
        <v>0</v>
      </c>
      <c r="GZ50" s="3">
        <v>227665</v>
      </c>
      <c r="HA50" s="3">
        <v>0</v>
      </c>
      <c r="HN50" s="3">
        <v>113832</v>
      </c>
      <c r="HO50" s="3">
        <v>113832</v>
      </c>
      <c r="HV50" s="3">
        <v>113832</v>
      </c>
      <c r="HW50" s="3">
        <v>0</v>
      </c>
      <c r="IX50" s="3">
        <v>0</v>
      </c>
      <c r="IY50" s="3">
        <v>158560</v>
      </c>
      <c r="KU50" s="3">
        <v>8851</v>
      </c>
      <c r="KV50" s="3">
        <v>7746</v>
      </c>
      <c r="KW50" s="3">
        <v>7183</v>
      </c>
      <c r="KX50" s="3">
        <v>0</v>
      </c>
      <c r="LC50" s="3">
        <v>10000</v>
      </c>
      <c r="LD50" s="3">
        <v>80000</v>
      </c>
      <c r="LI50" s="3">
        <v>25000</v>
      </c>
      <c r="LJ50" s="3">
        <v>0</v>
      </c>
      <c r="LM50" s="3">
        <v>1405</v>
      </c>
      <c r="LN50" s="3">
        <v>0</v>
      </c>
      <c r="LQ50" s="3">
        <v>6000</v>
      </c>
      <c r="LR50" s="3">
        <v>0</v>
      </c>
      <c r="LU50" s="3">
        <v>2000</v>
      </c>
      <c r="LV50" s="3">
        <v>0</v>
      </c>
      <c r="LW50" s="3">
        <v>16537</v>
      </c>
      <c r="LX50" s="3">
        <v>0</v>
      </c>
      <c r="MC50" s="3">
        <v>0</v>
      </c>
      <c r="MD50" s="3">
        <v>2000</v>
      </c>
      <c r="ME50" s="3">
        <v>5150</v>
      </c>
      <c r="MF50" s="3">
        <v>0</v>
      </c>
      <c r="MW50" s="3">
        <v>5000</v>
      </c>
      <c r="MX50" s="3">
        <v>0</v>
      </c>
      <c r="MY50" s="3">
        <v>5000</v>
      </c>
      <c r="MZ50" s="3">
        <v>0</v>
      </c>
      <c r="OF50" s="3">
        <v>5117621</v>
      </c>
      <c r="OG50" s="3">
        <v>362138</v>
      </c>
      <c r="OK50" s="5">
        <f t="shared" si="32"/>
        <v>455329</v>
      </c>
      <c r="OL50" s="5">
        <f t="shared" si="33"/>
        <v>0</v>
      </c>
      <c r="OM50" s="5">
        <f t="shared" si="34"/>
        <v>455330</v>
      </c>
      <c r="ON50" s="5">
        <f t="shared" si="35"/>
        <v>0</v>
      </c>
      <c r="OO50" s="5">
        <f t="shared" si="36"/>
        <v>115116</v>
      </c>
      <c r="OP50" s="5">
        <f t="shared" si="37"/>
        <v>0</v>
      </c>
      <c r="OQ50" s="5">
        <f t="shared" si="38"/>
        <v>0</v>
      </c>
      <c r="OR50" s="5">
        <f t="shared" si="39"/>
        <v>0</v>
      </c>
      <c r="OS50" s="5">
        <f t="shared" si="40"/>
        <v>0</v>
      </c>
      <c r="OT50" s="5"/>
      <c r="OU50" s="5">
        <f t="shared" si="50"/>
        <v>0</v>
      </c>
      <c r="OV50" s="5">
        <f t="shared" si="41"/>
        <v>227664</v>
      </c>
      <c r="OW50" s="5"/>
      <c r="OX50" s="5">
        <f t="shared" si="48"/>
        <v>0</v>
      </c>
      <c r="OY50" s="5">
        <f t="shared" si="42"/>
        <v>0</v>
      </c>
      <c r="OZ50" s="5"/>
      <c r="PA50" s="5">
        <f>SUM(HY50,IA50,IC50,IE50,IG50,II50,IK50,)</f>
        <v>0</v>
      </c>
      <c r="PB50" s="5">
        <f t="shared" si="43"/>
        <v>125590</v>
      </c>
      <c r="PC50" s="5">
        <f t="shared" si="44"/>
        <v>0</v>
      </c>
      <c r="PD50" s="5">
        <v>164348.03</v>
      </c>
      <c r="PE50" s="4">
        <f t="shared" si="18"/>
        <v>-38758.03</v>
      </c>
      <c r="PF50" s="5">
        <f t="shared" si="45"/>
        <v>227664</v>
      </c>
      <c r="PG50" s="5"/>
      <c r="PH50" s="5">
        <f t="shared" si="31"/>
        <v>0</v>
      </c>
      <c r="PI50" s="5">
        <f t="shared" si="16"/>
        <v>1400160</v>
      </c>
      <c r="PJ50" s="5">
        <f t="shared" si="51"/>
        <v>113832</v>
      </c>
      <c r="PK50" s="5"/>
      <c r="PL50" s="5">
        <f t="shared" si="47"/>
        <v>92126</v>
      </c>
      <c r="PM50" s="5">
        <f>SUM(KV50,KX50,KZ50,LB50,LD50,LF50,LH50,LJ50,LL50,LN50,LP50,LR50,LT50,LV50,LX50,LZ50,MB50,MD50,MF50,MH50,MJ50,ML50,MN50,MP50,MR50,MT50,MV50,MX50,MZ50,NB50,ND50,NF50,NH50,)-PN50</f>
        <v>81772</v>
      </c>
      <c r="PN50" s="5">
        <f>PO50-PL50</f>
        <v>7974</v>
      </c>
      <c r="PO50" s="5">
        <v>100100</v>
      </c>
    </row>
    <row r="51" spans="1:431" x14ac:dyDescent="0.25">
      <c r="A51" t="s">
        <v>204</v>
      </c>
      <c r="B51" s="2">
        <v>301</v>
      </c>
      <c r="C51" t="s">
        <v>338</v>
      </c>
      <c r="D51">
        <v>6</v>
      </c>
      <c r="E51">
        <v>210</v>
      </c>
      <c r="F51">
        <v>72</v>
      </c>
      <c r="N51" s="3">
        <v>71961</v>
      </c>
      <c r="O51" s="3">
        <v>0</v>
      </c>
      <c r="P51" s="3">
        <v>4226</v>
      </c>
      <c r="Q51" s="3">
        <v>0</v>
      </c>
      <c r="R51" s="3">
        <v>79025</v>
      </c>
      <c r="S51" s="3">
        <v>0</v>
      </c>
      <c r="T51" s="3">
        <v>60059</v>
      </c>
      <c r="U51" s="3">
        <v>0</v>
      </c>
      <c r="V51" s="3">
        <v>51187</v>
      </c>
      <c r="W51" s="3">
        <v>0</v>
      </c>
      <c r="X51" s="3">
        <v>113832</v>
      </c>
      <c r="Y51" s="3">
        <v>0</v>
      </c>
      <c r="Z51" s="3">
        <v>455330</v>
      </c>
      <c r="AA51" s="3">
        <v>0</v>
      </c>
      <c r="AD51" s="3">
        <v>455330</v>
      </c>
      <c r="AE51" s="3">
        <v>0</v>
      </c>
      <c r="AF51" s="3">
        <v>313331</v>
      </c>
      <c r="AH51" s="3">
        <v>0</v>
      </c>
      <c r="AQ51" s="3">
        <v>68229</v>
      </c>
      <c r="AR51" s="3">
        <v>45603</v>
      </c>
      <c r="BV51" s="3">
        <v>113832</v>
      </c>
      <c r="BW51" s="3">
        <v>0</v>
      </c>
      <c r="CL51" s="3">
        <v>0</v>
      </c>
      <c r="CN51" s="3">
        <v>7484</v>
      </c>
      <c r="CO51" s="3">
        <v>0</v>
      </c>
      <c r="EY51" s="3">
        <v>158560</v>
      </c>
      <c r="EZ51" s="3">
        <v>0</v>
      </c>
      <c r="FG51" s="3">
        <v>113832</v>
      </c>
      <c r="FH51" s="3">
        <v>0</v>
      </c>
      <c r="FY51" s="3">
        <v>73939</v>
      </c>
      <c r="FZ51" s="3">
        <v>0</v>
      </c>
      <c r="GF51" s="3">
        <v>113832</v>
      </c>
      <c r="GG51" s="3">
        <v>0</v>
      </c>
      <c r="GH51" s="3">
        <v>113832</v>
      </c>
      <c r="GI51" s="3">
        <v>0</v>
      </c>
      <c r="GJ51" s="3">
        <v>113832</v>
      </c>
      <c r="GK51" s="3">
        <v>0</v>
      </c>
      <c r="GN51" s="3">
        <v>156666</v>
      </c>
      <c r="GO51" s="3">
        <v>0</v>
      </c>
      <c r="GP51" s="3">
        <v>455330</v>
      </c>
      <c r="GQ51" s="3">
        <v>0</v>
      </c>
      <c r="IR51" s="3">
        <v>39166</v>
      </c>
      <c r="IS51" s="3">
        <v>0</v>
      </c>
      <c r="KU51" s="3">
        <v>800</v>
      </c>
      <c r="KV51" s="3">
        <v>0</v>
      </c>
      <c r="KW51" s="3">
        <v>500</v>
      </c>
      <c r="KX51" s="3">
        <v>0</v>
      </c>
      <c r="LM51" s="3">
        <v>958</v>
      </c>
      <c r="LN51" s="3">
        <v>0</v>
      </c>
      <c r="LW51" s="3">
        <v>3772</v>
      </c>
      <c r="LX51" s="3">
        <v>0</v>
      </c>
      <c r="ME51" s="3">
        <v>3511</v>
      </c>
      <c r="MF51" s="3">
        <v>0</v>
      </c>
      <c r="OF51" s="3">
        <v>3142356</v>
      </c>
      <c r="OG51" s="3">
        <v>45603</v>
      </c>
      <c r="OK51" s="5">
        <f t="shared" si="32"/>
        <v>0</v>
      </c>
      <c r="OL51" s="5">
        <f t="shared" si="33"/>
        <v>0</v>
      </c>
      <c r="OM51" s="5">
        <f t="shared" si="34"/>
        <v>113832</v>
      </c>
      <c r="ON51" s="5">
        <f t="shared" si="35"/>
        <v>0</v>
      </c>
      <c r="OO51" s="5">
        <f t="shared" si="36"/>
        <v>0</v>
      </c>
      <c r="OP51" s="5">
        <f t="shared" si="37"/>
        <v>0</v>
      </c>
      <c r="OQ51" s="5">
        <f t="shared" si="38"/>
        <v>0</v>
      </c>
      <c r="OR51" s="5">
        <f t="shared" si="39"/>
        <v>0</v>
      </c>
      <c r="OS51" s="5">
        <f t="shared" si="40"/>
        <v>158560</v>
      </c>
      <c r="OT51" s="5"/>
      <c r="OU51" s="5">
        <f t="shared" si="50"/>
        <v>0</v>
      </c>
      <c r="OV51" s="5">
        <f t="shared" si="41"/>
        <v>113832</v>
      </c>
      <c r="OW51" s="5"/>
      <c r="OX51" s="5">
        <f t="shared" si="48"/>
        <v>0</v>
      </c>
      <c r="OY51" s="5">
        <f t="shared" si="42"/>
        <v>0</v>
      </c>
      <c r="OZ51" s="5"/>
      <c r="PA51" s="5">
        <f>SUM(HY51,IA51,IC51,IE51,IG51,II51,IK51,)</f>
        <v>0</v>
      </c>
      <c r="PB51" s="5">
        <f t="shared" si="43"/>
        <v>145900</v>
      </c>
      <c r="PC51" s="5">
        <f t="shared" si="44"/>
        <v>0</v>
      </c>
      <c r="PD51" s="5">
        <v>118154.53</v>
      </c>
      <c r="PE51" s="4">
        <f t="shared" si="18"/>
        <v>27745.47</v>
      </c>
      <c r="PF51" s="5">
        <f t="shared" si="45"/>
        <v>341496</v>
      </c>
      <c r="PG51" s="5"/>
      <c r="PH51" s="5">
        <f t="shared" si="31"/>
        <v>0</v>
      </c>
      <c r="PI51" s="5">
        <f t="shared" si="16"/>
        <v>455330</v>
      </c>
      <c r="PJ51" s="5">
        <f t="shared" si="51"/>
        <v>0</v>
      </c>
      <c r="PK51" s="5"/>
      <c r="PL51" s="5">
        <f t="shared" si="47"/>
        <v>9541</v>
      </c>
      <c r="PM51" s="5">
        <f t="shared" ref="PM51:PM56" si="52">SUM(KV51,KX51,KZ51,LB51,LD51,LF51,LH51,LJ51,LL51,LN51,LP51,LR51,LT51,LV51,LX51,LZ51,MB51,MD51,MF51,MH51,MJ51,ML51,MN51,MP51,MR51,MT51,MV51,MX51,MZ51,NB51,ND51,NF51,NH51,)</f>
        <v>0</v>
      </c>
      <c r="PN51" s="5"/>
      <c r="PO51" s="5">
        <v>68250</v>
      </c>
    </row>
    <row r="52" spans="1:431" x14ac:dyDescent="0.25">
      <c r="A52" t="s">
        <v>206</v>
      </c>
      <c r="B52" s="2">
        <v>299</v>
      </c>
      <c r="C52" t="s">
        <v>338</v>
      </c>
      <c r="D52">
        <v>7</v>
      </c>
      <c r="E52">
        <v>221</v>
      </c>
      <c r="F52">
        <v>157</v>
      </c>
      <c r="G52" s="3">
        <v>198942</v>
      </c>
      <c r="H52" s="3">
        <v>0</v>
      </c>
      <c r="P52" s="3">
        <v>11000</v>
      </c>
      <c r="Q52" s="3">
        <v>0</v>
      </c>
      <c r="R52" s="3">
        <v>79025</v>
      </c>
      <c r="S52" s="3">
        <v>0</v>
      </c>
      <c r="T52" s="3">
        <v>60059</v>
      </c>
      <c r="U52" s="3">
        <v>0</v>
      </c>
      <c r="V52" s="3">
        <v>51187</v>
      </c>
      <c r="W52" s="3">
        <v>0</v>
      </c>
      <c r="X52" s="3">
        <v>113832</v>
      </c>
      <c r="Y52" s="3">
        <v>0</v>
      </c>
      <c r="AB52" s="3">
        <v>455330</v>
      </c>
      <c r="AC52" s="3">
        <v>0</v>
      </c>
      <c r="AF52" s="3">
        <v>156666</v>
      </c>
      <c r="AH52" s="3">
        <v>0</v>
      </c>
      <c r="AQ52" s="3">
        <v>113832</v>
      </c>
      <c r="AR52" s="3">
        <v>0</v>
      </c>
      <c r="AU52" s="3">
        <v>113832</v>
      </c>
      <c r="AW52" s="3">
        <v>0</v>
      </c>
      <c r="AZ52" s="3">
        <v>227665</v>
      </c>
      <c r="BA52" s="3">
        <v>0</v>
      </c>
      <c r="BF52" s="3">
        <v>113832</v>
      </c>
      <c r="BG52" s="3">
        <v>0</v>
      </c>
      <c r="BV52" s="3">
        <v>341497</v>
      </c>
      <c r="BW52" s="3">
        <v>0</v>
      </c>
      <c r="BZ52" s="3">
        <v>234999</v>
      </c>
      <c r="CA52" s="3">
        <v>0</v>
      </c>
      <c r="CD52" s="3">
        <v>57558</v>
      </c>
      <c r="CE52" s="3">
        <v>0</v>
      </c>
      <c r="CL52" s="3">
        <v>113832</v>
      </c>
      <c r="CM52" s="3">
        <v>0</v>
      </c>
      <c r="CN52" s="3">
        <v>0</v>
      </c>
      <c r="CV52" s="3">
        <v>13600</v>
      </c>
      <c r="CW52" s="3">
        <v>0</v>
      </c>
      <c r="CX52" s="3">
        <v>13600</v>
      </c>
      <c r="CY52" s="3">
        <v>0</v>
      </c>
      <c r="EU52" s="3">
        <v>158560</v>
      </c>
      <c r="EV52" s="3">
        <v>0</v>
      </c>
      <c r="FI52" s="3">
        <v>0</v>
      </c>
      <c r="FJ52" s="3">
        <v>113832</v>
      </c>
      <c r="FQ52" s="3">
        <v>71444</v>
      </c>
      <c r="FR52" s="3">
        <v>0</v>
      </c>
      <c r="FW52" s="3">
        <v>116262</v>
      </c>
      <c r="FX52" s="3">
        <v>0</v>
      </c>
      <c r="GF52" s="3">
        <v>56916</v>
      </c>
      <c r="GG52" s="3">
        <v>0</v>
      </c>
      <c r="GH52" s="3">
        <v>113832</v>
      </c>
      <c r="GI52" s="3">
        <v>0</v>
      </c>
      <c r="GL52" s="3">
        <v>0</v>
      </c>
      <c r="GM52" s="3">
        <v>113832</v>
      </c>
      <c r="GP52" s="3">
        <v>227665</v>
      </c>
      <c r="GQ52" s="3">
        <v>0</v>
      </c>
      <c r="GR52" s="3">
        <v>108064</v>
      </c>
      <c r="GS52" s="3">
        <v>0</v>
      </c>
      <c r="GT52" s="3">
        <v>227665</v>
      </c>
      <c r="GU52" s="3">
        <v>0</v>
      </c>
      <c r="GV52" s="3">
        <v>227665</v>
      </c>
      <c r="GW52" s="3">
        <v>0</v>
      </c>
      <c r="GX52" s="3">
        <v>113832</v>
      </c>
      <c r="GY52" s="3">
        <v>0</v>
      </c>
      <c r="GZ52" s="3">
        <v>227665</v>
      </c>
      <c r="HA52" s="3">
        <v>0</v>
      </c>
      <c r="HV52" s="3">
        <v>113832</v>
      </c>
      <c r="HW52" s="3">
        <v>0</v>
      </c>
      <c r="IB52" s="3">
        <v>0</v>
      </c>
      <c r="IC52" s="3">
        <v>227665</v>
      </c>
      <c r="IR52" s="3">
        <v>117498</v>
      </c>
      <c r="IS52" s="3">
        <v>0</v>
      </c>
      <c r="JL52" s="3">
        <v>59742</v>
      </c>
      <c r="JM52" s="3">
        <v>0</v>
      </c>
      <c r="KU52" s="3">
        <v>17097</v>
      </c>
      <c r="KV52" s="3">
        <v>0</v>
      </c>
      <c r="KW52" s="3">
        <v>5000</v>
      </c>
      <c r="KX52" s="3">
        <v>0</v>
      </c>
      <c r="LC52" s="3">
        <v>15000</v>
      </c>
      <c r="LD52" s="3">
        <v>0</v>
      </c>
      <c r="LE52" s="3">
        <v>2000</v>
      </c>
      <c r="LF52" s="3">
        <v>0</v>
      </c>
      <c r="LI52" s="3">
        <v>11000</v>
      </c>
      <c r="LJ52" s="3">
        <v>0</v>
      </c>
      <c r="LK52" s="3">
        <v>8000</v>
      </c>
      <c r="LL52" s="3">
        <v>0</v>
      </c>
      <c r="LM52" s="3">
        <v>1008</v>
      </c>
      <c r="LN52" s="3">
        <v>0</v>
      </c>
      <c r="MA52" s="3">
        <v>7462</v>
      </c>
      <c r="MB52" s="3">
        <v>0</v>
      </c>
      <c r="ME52" s="3">
        <v>3695</v>
      </c>
      <c r="MF52" s="3">
        <v>0</v>
      </c>
      <c r="MG52" s="3">
        <v>0</v>
      </c>
      <c r="MH52" s="3">
        <v>2000</v>
      </c>
      <c r="MI52" s="3">
        <v>0</v>
      </c>
      <c r="MJ52" s="3">
        <v>7100</v>
      </c>
      <c r="MM52" s="3">
        <v>1066</v>
      </c>
      <c r="MN52" s="3">
        <v>1373</v>
      </c>
      <c r="MW52" s="3">
        <v>0</v>
      </c>
      <c r="MX52" s="3">
        <v>8000</v>
      </c>
      <c r="MY52" s="3">
        <v>5769</v>
      </c>
      <c r="MZ52" s="3">
        <v>1000</v>
      </c>
      <c r="NA52" s="3">
        <v>2000</v>
      </c>
      <c r="NB52" s="3">
        <v>0</v>
      </c>
      <c r="OF52" s="3">
        <v>4490027</v>
      </c>
      <c r="OG52" s="3">
        <v>474802</v>
      </c>
      <c r="OK52" s="5">
        <f t="shared" si="32"/>
        <v>341497</v>
      </c>
      <c r="OL52" s="5">
        <f t="shared" si="33"/>
        <v>0</v>
      </c>
      <c r="OM52" s="5">
        <f t="shared" si="34"/>
        <v>341497</v>
      </c>
      <c r="ON52" s="5">
        <f t="shared" si="35"/>
        <v>0</v>
      </c>
      <c r="OO52" s="5">
        <f t="shared" si="36"/>
        <v>57558</v>
      </c>
      <c r="OP52" s="5">
        <f t="shared" si="37"/>
        <v>0</v>
      </c>
      <c r="OQ52" s="5">
        <f t="shared" si="38"/>
        <v>0</v>
      </c>
      <c r="OR52" s="5">
        <f t="shared" si="39"/>
        <v>0</v>
      </c>
      <c r="OS52" s="5">
        <f t="shared" si="40"/>
        <v>158560</v>
      </c>
      <c r="OT52" s="5"/>
      <c r="OU52" s="5">
        <f t="shared" si="50"/>
        <v>0</v>
      </c>
      <c r="OV52" s="5">
        <f t="shared" si="41"/>
        <v>0</v>
      </c>
      <c r="OW52" s="5"/>
      <c r="OX52" s="5">
        <f t="shared" si="48"/>
        <v>113832</v>
      </c>
      <c r="OY52" s="5">
        <f t="shared" si="42"/>
        <v>0</v>
      </c>
      <c r="OZ52" s="5">
        <f>SUM(HY52,IA52,IC52,IE52,IG52,II52,IK52,)</f>
        <v>227665</v>
      </c>
      <c r="PB52" s="5">
        <f t="shared" si="43"/>
        <v>187706</v>
      </c>
      <c r="PC52" s="5">
        <f t="shared" si="44"/>
        <v>0</v>
      </c>
      <c r="PD52" s="5">
        <v>118154.53</v>
      </c>
      <c r="PE52" s="4">
        <f t="shared" si="18"/>
        <v>69551.47</v>
      </c>
      <c r="PF52" s="5">
        <f t="shared" si="45"/>
        <v>284580</v>
      </c>
      <c r="PG52" s="5">
        <v>56915</v>
      </c>
      <c r="PH52" s="5">
        <f>SUM(GG52,GI52,GK52,GM52,HW52)-PG52</f>
        <v>56917</v>
      </c>
      <c r="PI52" s="5">
        <f t="shared" si="16"/>
        <v>1132556</v>
      </c>
      <c r="PJ52" s="5">
        <f t="shared" si="51"/>
        <v>0</v>
      </c>
      <c r="PK52" s="5"/>
      <c r="PL52" s="5">
        <f t="shared" si="47"/>
        <v>79097</v>
      </c>
      <c r="PM52" s="5">
        <f t="shared" si="52"/>
        <v>19473</v>
      </c>
      <c r="PN52" s="5"/>
      <c r="PO52" s="5">
        <v>71825</v>
      </c>
    </row>
    <row r="53" spans="1:431" x14ac:dyDescent="0.25">
      <c r="A53" t="s">
        <v>207</v>
      </c>
      <c r="B53" s="2">
        <v>300</v>
      </c>
      <c r="C53" t="s">
        <v>338</v>
      </c>
      <c r="D53">
        <v>4</v>
      </c>
      <c r="E53">
        <v>501</v>
      </c>
      <c r="F53">
        <v>421</v>
      </c>
      <c r="G53" s="3">
        <v>198942</v>
      </c>
      <c r="H53" s="3">
        <v>0</v>
      </c>
      <c r="N53" s="3">
        <v>143922</v>
      </c>
      <c r="O53" s="3">
        <v>0</v>
      </c>
      <c r="P53" s="3">
        <v>15000</v>
      </c>
      <c r="Q53" s="3">
        <v>0</v>
      </c>
      <c r="R53" s="3">
        <v>79025</v>
      </c>
      <c r="S53" s="3">
        <v>0</v>
      </c>
      <c r="T53" s="3">
        <v>120118</v>
      </c>
      <c r="U53" s="3">
        <v>0</v>
      </c>
      <c r="V53" s="3">
        <v>102375</v>
      </c>
      <c r="W53" s="3">
        <v>0</v>
      </c>
      <c r="X53" s="3">
        <v>113832</v>
      </c>
      <c r="Y53" s="3">
        <v>0</v>
      </c>
      <c r="AB53" s="3">
        <v>569162</v>
      </c>
      <c r="AC53" s="3">
        <v>0</v>
      </c>
      <c r="AF53" s="3">
        <v>195832</v>
      </c>
      <c r="AH53" s="3">
        <v>0</v>
      </c>
      <c r="AQ53" s="3">
        <v>113832</v>
      </c>
      <c r="AR53" s="3">
        <v>0</v>
      </c>
      <c r="AU53" s="3">
        <v>227665</v>
      </c>
      <c r="AW53" s="3">
        <v>0</v>
      </c>
      <c r="BV53" s="3">
        <v>626078</v>
      </c>
      <c r="BW53" s="3">
        <v>0</v>
      </c>
      <c r="CL53" s="3">
        <v>1707486.7500000002</v>
      </c>
      <c r="CM53" s="3">
        <v>0</v>
      </c>
      <c r="CN53" s="3">
        <v>0</v>
      </c>
      <c r="CP53" s="3">
        <v>39166</v>
      </c>
      <c r="CQ53" s="3">
        <v>0</v>
      </c>
      <c r="CR53" s="3">
        <v>341497</v>
      </c>
      <c r="CS53" s="3">
        <v>0</v>
      </c>
      <c r="CV53" s="3">
        <v>37400</v>
      </c>
      <c r="CW53" s="3">
        <v>0</v>
      </c>
      <c r="CX53" s="3">
        <v>47600</v>
      </c>
      <c r="CY53" s="3">
        <v>0</v>
      </c>
      <c r="EU53" s="3">
        <v>158560</v>
      </c>
      <c r="EV53" s="3">
        <v>0</v>
      </c>
      <c r="EW53" s="3">
        <v>158560</v>
      </c>
      <c r="EX53" s="3">
        <v>0</v>
      </c>
      <c r="FG53" s="3">
        <v>113832</v>
      </c>
      <c r="FH53" s="3">
        <v>0</v>
      </c>
      <c r="FW53" s="3">
        <v>116262</v>
      </c>
      <c r="FX53" s="3">
        <v>0</v>
      </c>
      <c r="GC53" s="3">
        <v>70672</v>
      </c>
      <c r="GD53" s="3">
        <v>0</v>
      </c>
      <c r="GF53" s="3">
        <v>113832</v>
      </c>
      <c r="GG53" s="3">
        <v>0</v>
      </c>
      <c r="GH53" s="3">
        <v>227665</v>
      </c>
      <c r="GI53" s="3">
        <v>0</v>
      </c>
      <c r="GJ53" s="3">
        <v>113832</v>
      </c>
      <c r="GK53" s="3">
        <v>0</v>
      </c>
      <c r="GN53" s="3">
        <v>156666</v>
      </c>
      <c r="GO53" s="3">
        <v>0</v>
      </c>
      <c r="GP53" s="3">
        <v>0</v>
      </c>
      <c r="GQ53" s="3">
        <v>455330</v>
      </c>
      <c r="GR53" s="3">
        <v>335837</v>
      </c>
      <c r="GS53" s="3">
        <v>0</v>
      </c>
      <c r="GT53" s="3">
        <v>455330</v>
      </c>
      <c r="GU53" s="3">
        <v>0</v>
      </c>
      <c r="GV53" s="3">
        <v>341497</v>
      </c>
      <c r="GW53" s="3">
        <v>0</v>
      </c>
      <c r="GX53" s="3">
        <v>341497</v>
      </c>
      <c r="GY53" s="3">
        <v>0</v>
      </c>
      <c r="GZ53" s="3">
        <v>341497</v>
      </c>
      <c r="HA53" s="3">
        <v>0</v>
      </c>
      <c r="JF53" s="3">
        <v>0</v>
      </c>
      <c r="JG53" s="3">
        <v>71590</v>
      </c>
      <c r="JH53" s="3">
        <v>59075</v>
      </c>
      <c r="JI53" s="3">
        <v>0</v>
      </c>
      <c r="JL53" s="3">
        <v>119483</v>
      </c>
      <c r="JM53" s="3">
        <v>0</v>
      </c>
      <c r="JP53" s="3">
        <v>120467</v>
      </c>
      <c r="JQ53" s="3">
        <v>0</v>
      </c>
      <c r="KU53" s="3">
        <v>65000</v>
      </c>
      <c r="KV53" s="3">
        <v>0</v>
      </c>
      <c r="KW53" s="3">
        <v>10000</v>
      </c>
      <c r="KX53" s="3">
        <v>0</v>
      </c>
      <c r="LC53" s="3">
        <v>50500</v>
      </c>
      <c r="LD53" s="3">
        <v>0</v>
      </c>
      <c r="LI53" s="3">
        <v>30000</v>
      </c>
      <c r="LJ53" s="3">
        <v>0</v>
      </c>
      <c r="LK53" s="3">
        <v>18000</v>
      </c>
      <c r="LL53" s="3">
        <v>1534</v>
      </c>
      <c r="LM53" s="3">
        <v>2285</v>
      </c>
      <c r="LN53" s="3">
        <v>0</v>
      </c>
      <c r="LQ53" s="3">
        <v>10000</v>
      </c>
      <c r="LR53" s="3">
        <v>0</v>
      </c>
      <c r="LS53" s="3">
        <v>3000</v>
      </c>
      <c r="LT53" s="3">
        <v>0</v>
      </c>
      <c r="LU53" s="3">
        <v>15000</v>
      </c>
      <c r="LV53" s="3">
        <v>0</v>
      </c>
      <c r="LY53" s="3">
        <v>2093</v>
      </c>
      <c r="LZ53" s="3">
        <v>0</v>
      </c>
      <c r="MA53" s="3">
        <v>2773</v>
      </c>
      <c r="MB53" s="3">
        <v>0</v>
      </c>
      <c r="MC53" s="3">
        <v>5000</v>
      </c>
      <c r="MD53" s="3">
        <v>0</v>
      </c>
      <c r="ME53" s="3">
        <v>8377</v>
      </c>
      <c r="MF53" s="3">
        <v>0</v>
      </c>
      <c r="MI53" s="3">
        <v>20000</v>
      </c>
      <c r="MJ53" s="3">
        <v>0</v>
      </c>
      <c r="MM53" s="3">
        <v>11000</v>
      </c>
      <c r="MN53" s="3">
        <v>0</v>
      </c>
      <c r="MU53" s="3">
        <v>496</v>
      </c>
      <c r="MV53" s="3">
        <v>0</v>
      </c>
      <c r="MW53" s="3">
        <v>20000</v>
      </c>
      <c r="MX53" s="3">
        <v>0</v>
      </c>
      <c r="OF53" s="3">
        <v>8297020.75</v>
      </c>
      <c r="OG53" s="3">
        <v>528454</v>
      </c>
      <c r="OK53" s="5">
        <f t="shared" si="32"/>
        <v>0</v>
      </c>
      <c r="OL53" s="5">
        <f t="shared" si="33"/>
        <v>0</v>
      </c>
      <c r="OM53" s="5">
        <f t="shared" si="34"/>
        <v>626078</v>
      </c>
      <c r="ON53" s="5">
        <f t="shared" si="35"/>
        <v>0</v>
      </c>
      <c r="OO53" s="5">
        <f t="shared" si="36"/>
        <v>0</v>
      </c>
      <c r="OP53" s="5">
        <f t="shared" si="37"/>
        <v>0</v>
      </c>
      <c r="OQ53" s="5">
        <f t="shared" si="38"/>
        <v>0</v>
      </c>
      <c r="OR53" s="5">
        <f t="shared" si="39"/>
        <v>0</v>
      </c>
      <c r="OS53" s="5">
        <f t="shared" si="40"/>
        <v>317120</v>
      </c>
      <c r="OT53" s="5"/>
      <c r="OU53" s="5">
        <f t="shared" si="50"/>
        <v>0</v>
      </c>
      <c r="OV53" s="5">
        <f t="shared" si="41"/>
        <v>113832</v>
      </c>
      <c r="OW53" s="5"/>
      <c r="OX53" s="5">
        <f t="shared" si="48"/>
        <v>0</v>
      </c>
      <c r="OY53" s="5">
        <f t="shared" si="42"/>
        <v>0</v>
      </c>
      <c r="OZ53" s="5"/>
      <c r="PA53" s="5">
        <f t="shared" ref="PA53:PA84" si="53">SUM(HY53,IA53,IC53,IE53,IG53,II53,IK53,)</f>
        <v>0</v>
      </c>
      <c r="PB53" s="5">
        <f t="shared" si="43"/>
        <v>260184</v>
      </c>
      <c r="PC53" s="5">
        <f t="shared" si="44"/>
        <v>0</v>
      </c>
      <c r="PD53" s="5">
        <v>231517.09999999998</v>
      </c>
      <c r="PE53" s="4">
        <f t="shared" si="18"/>
        <v>28666.900000000023</v>
      </c>
      <c r="PF53" s="5">
        <f t="shared" si="45"/>
        <v>455329</v>
      </c>
      <c r="PG53" s="5"/>
      <c r="PH53" s="5">
        <f>SUM(GG53,GI53,GK53,GM53,HW53)</f>
        <v>0</v>
      </c>
      <c r="PI53" s="5">
        <f t="shared" si="16"/>
        <v>1815658</v>
      </c>
      <c r="PK53" s="5">
        <f t="shared" ref="PK53:PK54" si="54">SUM(GQ53,GS53,GU53,GW53,GY53,HA53,HC53,HE53,HG53,HI53,HK53,HM53,HO53,HQ53,HS53,HU53,)</f>
        <v>455330</v>
      </c>
      <c r="PL53" s="5">
        <f t="shared" si="47"/>
        <v>273524</v>
      </c>
      <c r="PM53" s="5">
        <f t="shared" si="52"/>
        <v>1534</v>
      </c>
      <c r="PN53" s="5"/>
      <c r="PO53" s="5">
        <v>162825</v>
      </c>
    </row>
    <row r="54" spans="1:431" x14ac:dyDescent="0.25">
      <c r="A54" t="s">
        <v>208</v>
      </c>
      <c r="B54" s="2">
        <v>316</v>
      </c>
      <c r="C54" t="s">
        <v>338</v>
      </c>
      <c r="D54">
        <v>7</v>
      </c>
      <c r="E54">
        <v>304</v>
      </c>
      <c r="F54">
        <v>220</v>
      </c>
      <c r="G54" s="3">
        <v>198942</v>
      </c>
      <c r="H54" s="3">
        <v>0</v>
      </c>
      <c r="I54" s="3">
        <v>113832</v>
      </c>
      <c r="J54" s="3">
        <v>0</v>
      </c>
      <c r="N54" s="3">
        <v>71961</v>
      </c>
      <c r="O54" s="3">
        <v>0</v>
      </c>
      <c r="P54" s="3">
        <v>5000</v>
      </c>
      <c r="Q54" s="3">
        <v>0</v>
      </c>
      <c r="R54" s="3">
        <v>79025</v>
      </c>
      <c r="S54" s="3">
        <v>0</v>
      </c>
      <c r="T54" s="3">
        <v>60059</v>
      </c>
      <c r="U54" s="3">
        <v>0</v>
      </c>
      <c r="V54" s="3">
        <v>102375</v>
      </c>
      <c r="W54" s="3">
        <v>0</v>
      </c>
      <c r="X54" s="3">
        <v>113832</v>
      </c>
      <c r="Y54" s="3">
        <v>0</v>
      </c>
      <c r="Z54" s="3">
        <v>227665</v>
      </c>
      <c r="AA54" s="3">
        <v>0</v>
      </c>
      <c r="AD54" s="3">
        <v>341497</v>
      </c>
      <c r="AE54" s="3">
        <v>0</v>
      </c>
      <c r="AF54" s="3">
        <v>195832</v>
      </c>
      <c r="AH54" s="3">
        <v>0</v>
      </c>
      <c r="AQ54" s="3">
        <v>113832</v>
      </c>
      <c r="AR54" s="3">
        <v>0</v>
      </c>
      <c r="AU54" s="3">
        <v>113832</v>
      </c>
      <c r="AW54" s="3">
        <v>0</v>
      </c>
      <c r="AX54" s="3">
        <v>113832</v>
      </c>
      <c r="AY54" s="3">
        <v>0</v>
      </c>
      <c r="BH54" s="3">
        <v>113832</v>
      </c>
      <c r="BI54" s="3">
        <v>0</v>
      </c>
      <c r="BV54" s="3">
        <v>455330</v>
      </c>
      <c r="BW54" s="3">
        <v>0</v>
      </c>
      <c r="CF54" s="3">
        <v>57558</v>
      </c>
      <c r="CG54" s="3">
        <v>0</v>
      </c>
      <c r="CL54" s="3">
        <v>0</v>
      </c>
      <c r="CN54" s="3">
        <v>13829</v>
      </c>
      <c r="CO54" s="3">
        <v>0</v>
      </c>
      <c r="CR54" s="3">
        <v>0</v>
      </c>
      <c r="CV54" s="3">
        <v>13600</v>
      </c>
      <c r="CW54" s="3">
        <v>0</v>
      </c>
      <c r="CX54" s="3">
        <v>13600</v>
      </c>
      <c r="CY54" s="3">
        <v>0</v>
      </c>
      <c r="EH54" s="3">
        <v>15325</v>
      </c>
      <c r="EI54" s="3">
        <v>0</v>
      </c>
      <c r="EY54" s="3">
        <v>158560</v>
      </c>
      <c r="EZ54" s="3">
        <v>0</v>
      </c>
      <c r="FG54" s="3">
        <v>0</v>
      </c>
      <c r="FH54" s="3">
        <v>113832</v>
      </c>
      <c r="FK54" s="3">
        <v>92386</v>
      </c>
      <c r="FL54" s="3">
        <v>0</v>
      </c>
      <c r="FQ54" s="3">
        <v>71444</v>
      </c>
      <c r="FR54" s="3">
        <v>0</v>
      </c>
      <c r="GC54" s="3">
        <v>0</v>
      </c>
      <c r="GD54" s="3">
        <v>70672</v>
      </c>
      <c r="GF54" s="3">
        <v>113832</v>
      </c>
      <c r="GG54" s="3">
        <v>0</v>
      </c>
      <c r="GH54" s="3">
        <v>113832</v>
      </c>
      <c r="GI54" s="3">
        <v>0</v>
      </c>
      <c r="GJ54" s="3">
        <v>0</v>
      </c>
      <c r="GK54" s="3">
        <v>113832</v>
      </c>
      <c r="GN54" s="3">
        <v>39166</v>
      </c>
      <c r="GO54" s="3">
        <v>0</v>
      </c>
      <c r="GP54" s="3">
        <v>227665</v>
      </c>
      <c r="GQ54" s="3">
        <v>0</v>
      </c>
      <c r="GR54" s="3">
        <v>30903</v>
      </c>
      <c r="GS54" s="3">
        <v>59951</v>
      </c>
      <c r="GT54" s="3">
        <v>227665</v>
      </c>
      <c r="GU54" s="3">
        <v>0</v>
      </c>
      <c r="GV54" s="3">
        <v>227665</v>
      </c>
      <c r="GW54" s="3">
        <v>0</v>
      </c>
      <c r="GX54" s="3">
        <v>227665</v>
      </c>
      <c r="GY54" s="3">
        <v>0</v>
      </c>
      <c r="GZ54" s="3">
        <v>227665</v>
      </c>
      <c r="HA54" s="3">
        <v>0</v>
      </c>
      <c r="HV54" s="3">
        <v>56916</v>
      </c>
      <c r="HW54" s="3">
        <v>0</v>
      </c>
      <c r="IT54" s="3">
        <v>45584</v>
      </c>
      <c r="IU54" s="3">
        <v>0</v>
      </c>
      <c r="JF54" s="3">
        <v>71590</v>
      </c>
      <c r="JG54" s="3">
        <v>0</v>
      </c>
      <c r="KH54" s="3">
        <v>0</v>
      </c>
      <c r="KI54" s="3">
        <v>113832</v>
      </c>
      <c r="KP54" s="3">
        <v>146300</v>
      </c>
      <c r="KQ54" s="3">
        <v>0</v>
      </c>
      <c r="KU54" s="3">
        <v>10000</v>
      </c>
      <c r="KV54" s="3">
        <v>0</v>
      </c>
      <c r="KW54" s="3">
        <v>8000</v>
      </c>
      <c r="KX54" s="3">
        <v>0</v>
      </c>
      <c r="LC54" s="3">
        <v>8000</v>
      </c>
      <c r="LD54" s="3">
        <v>0</v>
      </c>
      <c r="LI54" s="3">
        <v>5000</v>
      </c>
      <c r="LJ54" s="3">
        <v>0</v>
      </c>
      <c r="LM54" s="3">
        <v>1387</v>
      </c>
      <c r="LN54" s="3">
        <v>0</v>
      </c>
      <c r="LQ54" s="3">
        <v>1990</v>
      </c>
      <c r="LR54" s="3">
        <v>0</v>
      </c>
      <c r="ME54" s="3">
        <v>5083</v>
      </c>
      <c r="MF54" s="3">
        <v>0</v>
      </c>
      <c r="MY54" s="3">
        <v>5000</v>
      </c>
      <c r="MZ54" s="3">
        <v>0</v>
      </c>
      <c r="NC54" s="3">
        <v>5000</v>
      </c>
      <c r="ND54" s="3">
        <v>0</v>
      </c>
      <c r="OF54" s="3">
        <v>4662888</v>
      </c>
      <c r="OG54" s="3">
        <v>472119</v>
      </c>
      <c r="OK54" s="5">
        <f t="shared" si="32"/>
        <v>227664</v>
      </c>
      <c r="OL54" s="5">
        <f t="shared" si="33"/>
        <v>0</v>
      </c>
      <c r="OM54" s="5">
        <f t="shared" si="34"/>
        <v>455330</v>
      </c>
      <c r="ON54" s="5">
        <f t="shared" si="35"/>
        <v>0</v>
      </c>
      <c r="OO54" s="5">
        <f t="shared" si="36"/>
        <v>57558</v>
      </c>
      <c r="OP54" s="5">
        <f t="shared" si="37"/>
        <v>0</v>
      </c>
      <c r="OQ54" s="5">
        <f t="shared" si="38"/>
        <v>0</v>
      </c>
      <c r="OR54" s="5">
        <f t="shared" si="39"/>
        <v>0</v>
      </c>
      <c r="OS54" s="5">
        <f t="shared" si="40"/>
        <v>158560</v>
      </c>
      <c r="OT54" s="5"/>
      <c r="OU54" s="5">
        <f t="shared" si="50"/>
        <v>0</v>
      </c>
      <c r="OV54" s="5">
        <f t="shared" si="41"/>
        <v>0</v>
      </c>
      <c r="OW54" s="5"/>
      <c r="OX54" s="5">
        <f t="shared" si="48"/>
        <v>113832</v>
      </c>
      <c r="OY54" s="5">
        <f t="shared" si="42"/>
        <v>0</v>
      </c>
      <c r="OZ54" s="5"/>
      <c r="PA54" s="5">
        <f t="shared" si="53"/>
        <v>0</v>
      </c>
      <c r="PB54" s="5">
        <f t="shared" si="43"/>
        <v>235791</v>
      </c>
      <c r="PC54" s="5">
        <f t="shared" si="44"/>
        <v>0</v>
      </c>
      <c r="PD54" s="5">
        <v>164348.03</v>
      </c>
      <c r="PE54" s="4">
        <f t="shared" si="18"/>
        <v>71442.97</v>
      </c>
      <c r="PF54" s="5">
        <f t="shared" si="45"/>
        <v>284580</v>
      </c>
      <c r="PG54" s="5">
        <v>56915</v>
      </c>
      <c r="PH54" s="5">
        <f>SUM(GG54,GI54,GK54,GM54,HW54)-PG54</f>
        <v>56917</v>
      </c>
      <c r="PI54" s="5">
        <f t="shared" si="16"/>
        <v>1169228</v>
      </c>
      <c r="PK54" s="5">
        <f t="shared" si="54"/>
        <v>59951</v>
      </c>
      <c r="PL54" s="5">
        <f t="shared" si="47"/>
        <v>49460</v>
      </c>
      <c r="PM54" s="5">
        <f t="shared" si="52"/>
        <v>0</v>
      </c>
      <c r="PN54" s="5"/>
      <c r="PO54" s="5">
        <v>98800</v>
      </c>
    </row>
    <row r="55" spans="1:431" x14ac:dyDescent="0.25">
      <c r="A55" t="s">
        <v>209</v>
      </c>
      <c r="B55" s="2">
        <v>302</v>
      </c>
      <c r="C55" t="s">
        <v>338</v>
      </c>
      <c r="D55">
        <v>4</v>
      </c>
      <c r="E55">
        <v>394</v>
      </c>
      <c r="F55">
        <v>304</v>
      </c>
      <c r="G55" s="3">
        <v>198942</v>
      </c>
      <c r="H55" s="3">
        <v>0</v>
      </c>
      <c r="N55" s="3">
        <v>71961</v>
      </c>
      <c r="O55" s="3">
        <v>0</v>
      </c>
      <c r="P55" s="3">
        <v>12138</v>
      </c>
      <c r="Q55" s="3">
        <v>0</v>
      </c>
      <c r="R55" s="3">
        <v>79025</v>
      </c>
      <c r="S55" s="3">
        <v>0</v>
      </c>
      <c r="T55" s="3">
        <v>120118</v>
      </c>
      <c r="U55" s="3">
        <v>0</v>
      </c>
      <c r="V55" s="3">
        <v>51187</v>
      </c>
      <c r="W55" s="3">
        <v>0</v>
      </c>
      <c r="X55" s="3">
        <v>113832</v>
      </c>
      <c r="Y55" s="3">
        <v>0</v>
      </c>
      <c r="Z55" s="3">
        <v>341497</v>
      </c>
      <c r="AA55" s="3">
        <v>0</v>
      </c>
      <c r="AD55" s="3">
        <v>341497</v>
      </c>
      <c r="AE55" s="3">
        <v>0</v>
      </c>
      <c r="AF55" s="3">
        <v>234999</v>
      </c>
      <c r="AH55" s="3">
        <v>0</v>
      </c>
      <c r="AQ55" s="3">
        <v>113832</v>
      </c>
      <c r="AR55" s="3">
        <v>0</v>
      </c>
      <c r="AU55" s="3">
        <v>227665</v>
      </c>
      <c r="AW55" s="3">
        <v>0</v>
      </c>
      <c r="AZ55" s="3">
        <v>227665</v>
      </c>
      <c r="BA55" s="3">
        <v>0</v>
      </c>
      <c r="BF55" s="3">
        <v>113832</v>
      </c>
      <c r="BG55" s="3">
        <v>0</v>
      </c>
      <c r="BV55" s="3">
        <v>455330</v>
      </c>
      <c r="BW55" s="3">
        <v>0</v>
      </c>
      <c r="BZ55" s="3">
        <v>117499</v>
      </c>
      <c r="CA55" s="3">
        <v>0</v>
      </c>
      <c r="CL55" s="3">
        <v>1331734.4000000001</v>
      </c>
      <c r="CM55" s="3">
        <v>34255</v>
      </c>
      <c r="CN55" s="3">
        <v>0</v>
      </c>
      <c r="CR55" s="3">
        <v>227665</v>
      </c>
      <c r="CS55" s="3">
        <v>0</v>
      </c>
      <c r="CV55" s="3">
        <v>17000</v>
      </c>
      <c r="CW55" s="3">
        <v>0</v>
      </c>
      <c r="CX55" s="3">
        <v>17000</v>
      </c>
      <c r="CY55" s="3">
        <v>0</v>
      </c>
      <c r="EH55" s="3">
        <v>15325</v>
      </c>
      <c r="EI55" s="3">
        <v>0</v>
      </c>
      <c r="EW55" s="3">
        <v>0</v>
      </c>
      <c r="EX55" s="3">
        <v>158560</v>
      </c>
      <c r="FG55" s="3">
        <v>113832</v>
      </c>
      <c r="FH55" s="3">
        <v>0</v>
      </c>
      <c r="FK55" s="3">
        <v>184772</v>
      </c>
      <c r="FL55" s="3">
        <v>0</v>
      </c>
      <c r="GF55" s="3">
        <v>113832</v>
      </c>
      <c r="GG55" s="3">
        <v>0</v>
      </c>
      <c r="GH55" s="3">
        <v>113832</v>
      </c>
      <c r="GI55" s="3">
        <v>0</v>
      </c>
      <c r="GL55" s="3">
        <v>113832</v>
      </c>
      <c r="GM55" s="3">
        <v>0</v>
      </c>
      <c r="GP55" s="3">
        <v>341497</v>
      </c>
      <c r="GQ55" s="3">
        <v>0</v>
      </c>
      <c r="GR55" s="3">
        <v>182174</v>
      </c>
      <c r="GS55" s="3">
        <v>0</v>
      </c>
      <c r="GT55" s="3">
        <v>341497</v>
      </c>
      <c r="GU55" s="3">
        <v>0</v>
      </c>
      <c r="GV55" s="3">
        <v>341497</v>
      </c>
      <c r="GW55" s="3">
        <v>0</v>
      </c>
      <c r="GX55" s="3">
        <v>341497</v>
      </c>
      <c r="GY55" s="3">
        <v>0</v>
      </c>
      <c r="GZ55" s="3">
        <v>341497</v>
      </c>
      <c r="HA55" s="3">
        <v>0</v>
      </c>
      <c r="HN55" s="3">
        <v>113832</v>
      </c>
      <c r="HO55" s="3">
        <v>0</v>
      </c>
      <c r="IV55" s="3">
        <v>104907</v>
      </c>
      <c r="IW55" s="3">
        <v>0</v>
      </c>
      <c r="IX55" s="3">
        <v>0</v>
      </c>
      <c r="IY55" s="3">
        <v>158560</v>
      </c>
      <c r="JL55" s="3">
        <v>119483</v>
      </c>
      <c r="JM55" s="3">
        <v>0</v>
      </c>
      <c r="KJ55" s="3">
        <v>0</v>
      </c>
      <c r="KK55" s="3">
        <v>113832</v>
      </c>
      <c r="KP55" s="3">
        <v>182875</v>
      </c>
      <c r="KQ55" s="3">
        <v>0</v>
      </c>
      <c r="KU55" s="3">
        <v>24919</v>
      </c>
      <c r="KV55" s="3">
        <v>0</v>
      </c>
      <c r="KW55" s="3">
        <v>9092</v>
      </c>
      <c r="KX55" s="3">
        <v>0</v>
      </c>
      <c r="LI55" s="3">
        <v>1389</v>
      </c>
      <c r="LJ55" s="3">
        <v>95436</v>
      </c>
      <c r="LM55" s="3">
        <v>1797</v>
      </c>
      <c r="LN55" s="3">
        <v>0</v>
      </c>
      <c r="LU55" s="3">
        <v>10000</v>
      </c>
      <c r="LV55" s="3">
        <v>0</v>
      </c>
      <c r="LW55" s="3">
        <v>89029</v>
      </c>
      <c r="LX55" s="3">
        <v>0</v>
      </c>
      <c r="MA55" s="3">
        <v>28925</v>
      </c>
      <c r="MB55" s="3">
        <v>0</v>
      </c>
      <c r="ME55" s="3">
        <v>6588</v>
      </c>
      <c r="MF55" s="3">
        <v>0</v>
      </c>
      <c r="MI55" s="3">
        <v>5000</v>
      </c>
      <c r="MJ55" s="3">
        <v>0</v>
      </c>
      <c r="MK55" s="3">
        <v>5000</v>
      </c>
      <c r="ML55" s="3">
        <v>0</v>
      </c>
      <c r="MY55" s="3">
        <v>40000</v>
      </c>
      <c r="MZ55" s="3">
        <v>0</v>
      </c>
      <c r="OF55" s="3">
        <v>7702338.4000000004</v>
      </c>
      <c r="OG55" s="3">
        <v>560643</v>
      </c>
      <c r="OK55" s="5">
        <f t="shared" si="32"/>
        <v>341497</v>
      </c>
      <c r="OL55" s="5">
        <f t="shared" si="33"/>
        <v>0</v>
      </c>
      <c r="OM55" s="5">
        <f t="shared" si="34"/>
        <v>455330</v>
      </c>
      <c r="ON55" s="5">
        <f t="shared" si="35"/>
        <v>0</v>
      </c>
      <c r="OO55" s="5">
        <f t="shared" si="36"/>
        <v>0</v>
      </c>
      <c r="OP55" s="5">
        <f t="shared" si="37"/>
        <v>0</v>
      </c>
      <c r="OQ55" s="5">
        <f t="shared" si="38"/>
        <v>0</v>
      </c>
      <c r="OR55" s="5">
        <f t="shared" si="39"/>
        <v>0</v>
      </c>
      <c r="OS55" s="5">
        <f t="shared" si="40"/>
        <v>0</v>
      </c>
      <c r="OT55" s="5"/>
      <c r="OU55" s="5">
        <f t="shared" si="50"/>
        <v>158560</v>
      </c>
      <c r="OV55" s="5">
        <f t="shared" si="41"/>
        <v>113832</v>
      </c>
      <c r="OW55" s="5"/>
      <c r="OX55" s="5">
        <f t="shared" si="48"/>
        <v>0</v>
      </c>
      <c r="OY55" s="5">
        <f t="shared" si="42"/>
        <v>0</v>
      </c>
      <c r="OZ55" s="5"/>
      <c r="PA55" s="5">
        <f t="shared" si="53"/>
        <v>0</v>
      </c>
      <c r="PB55" s="5">
        <f t="shared" si="43"/>
        <v>256733</v>
      </c>
      <c r="PC55" s="5">
        <f t="shared" si="44"/>
        <v>0</v>
      </c>
      <c r="PD55" s="5">
        <v>164348.03</v>
      </c>
      <c r="PE55" s="4">
        <f t="shared" si="18"/>
        <v>92384.97</v>
      </c>
      <c r="PF55" s="5">
        <f t="shared" si="45"/>
        <v>341496</v>
      </c>
      <c r="PG55" s="5"/>
      <c r="PH55" s="5">
        <f t="shared" ref="PH55:PH62" si="55">SUM(GG55,GI55,GK55,GM55,HW55)</f>
        <v>0</v>
      </c>
      <c r="PI55" s="5">
        <f t="shared" si="16"/>
        <v>2003491</v>
      </c>
      <c r="PJ55" s="5">
        <f t="shared" ref="PJ55:PJ61" si="56">SUM(GQ55,GS55,GU55,GW55,GY55,HA55,HC55,HE55,HG55,HI55,HK55,HM55,HO55,HQ55,HS55,HU55,)</f>
        <v>0</v>
      </c>
      <c r="PK55" s="5"/>
      <c r="PL55" s="5">
        <f t="shared" si="47"/>
        <v>221739</v>
      </c>
      <c r="PM55" s="5">
        <f t="shared" si="52"/>
        <v>95436</v>
      </c>
      <c r="PN55" s="5"/>
      <c r="PO55" s="5">
        <v>128050</v>
      </c>
    </row>
    <row r="56" spans="1:431" x14ac:dyDescent="0.25">
      <c r="A56" t="s">
        <v>216</v>
      </c>
      <c r="B56" s="2">
        <v>305</v>
      </c>
      <c r="C56" t="s">
        <v>338</v>
      </c>
      <c r="D56">
        <v>2</v>
      </c>
      <c r="E56">
        <v>171</v>
      </c>
      <c r="F56">
        <v>152</v>
      </c>
      <c r="G56" s="3">
        <v>198942</v>
      </c>
      <c r="H56" s="3">
        <v>0</v>
      </c>
      <c r="P56" s="3">
        <v>683</v>
      </c>
      <c r="Q56" s="3">
        <v>0</v>
      </c>
      <c r="R56" s="3">
        <v>79025</v>
      </c>
      <c r="S56" s="3">
        <v>0</v>
      </c>
      <c r="T56" s="3">
        <v>60059</v>
      </c>
      <c r="U56" s="3">
        <v>0</v>
      </c>
      <c r="V56" s="3">
        <v>51187</v>
      </c>
      <c r="W56" s="3">
        <v>0</v>
      </c>
      <c r="X56" s="3">
        <v>113832</v>
      </c>
      <c r="Y56" s="3">
        <v>0</v>
      </c>
      <c r="AD56" s="3">
        <v>113832</v>
      </c>
      <c r="AE56" s="3">
        <v>0</v>
      </c>
      <c r="AF56" s="3">
        <v>39166</v>
      </c>
      <c r="AH56" s="3">
        <v>0</v>
      </c>
      <c r="AQ56" s="3">
        <v>113832</v>
      </c>
      <c r="AR56" s="3">
        <v>0</v>
      </c>
      <c r="AU56" s="3">
        <v>113832</v>
      </c>
      <c r="AW56" s="3">
        <v>0</v>
      </c>
      <c r="BV56" s="3">
        <v>227665</v>
      </c>
      <c r="BW56" s="3">
        <v>0</v>
      </c>
      <c r="CL56" s="3">
        <v>227665</v>
      </c>
      <c r="CM56" s="3">
        <v>0</v>
      </c>
      <c r="CN56" s="3">
        <v>0</v>
      </c>
      <c r="CR56" s="3">
        <v>0</v>
      </c>
      <c r="EH56" s="3">
        <v>15325</v>
      </c>
      <c r="EI56" s="3">
        <v>0</v>
      </c>
      <c r="FM56" s="3">
        <v>26814</v>
      </c>
      <c r="FN56" s="3">
        <v>0</v>
      </c>
      <c r="FW56" s="3">
        <v>116177</v>
      </c>
      <c r="FX56" s="3">
        <v>85</v>
      </c>
      <c r="GF56" s="3">
        <v>113832</v>
      </c>
      <c r="GG56" s="3">
        <v>0</v>
      </c>
      <c r="GH56" s="3">
        <v>113832</v>
      </c>
      <c r="GI56" s="3">
        <v>0</v>
      </c>
      <c r="GJ56" s="3">
        <v>56916</v>
      </c>
      <c r="GK56" s="3">
        <v>0</v>
      </c>
      <c r="GN56" s="3">
        <v>62961</v>
      </c>
      <c r="GO56" s="3">
        <v>15372</v>
      </c>
      <c r="GP56" s="3">
        <v>113832</v>
      </c>
      <c r="GQ56" s="3">
        <v>0</v>
      </c>
      <c r="GR56" s="3">
        <v>227665</v>
      </c>
      <c r="GS56" s="3">
        <v>0</v>
      </c>
      <c r="GT56" s="3">
        <v>227665</v>
      </c>
      <c r="GU56" s="3">
        <v>0</v>
      </c>
      <c r="GV56" s="3">
        <v>113832</v>
      </c>
      <c r="GW56" s="3">
        <v>0</v>
      </c>
      <c r="GX56" s="3">
        <v>113832</v>
      </c>
      <c r="GY56" s="3">
        <v>0</v>
      </c>
      <c r="GZ56" s="3">
        <v>113832</v>
      </c>
      <c r="HA56" s="3">
        <v>0</v>
      </c>
      <c r="HT56" s="3">
        <v>113832</v>
      </c>
      <c r="HU56" s="3">
        <v>0</v>
      </c>
      <c r="HV56" s="3">
        <v>56916</v>
      </c>
      <c r="HW56" s="3">
        <v>0</v>
      </c>
      <c r="IB56" s="3">
        <v>113832</v>
      </c>
      <c r="IC56" s="3">
        <v>0</v>
      </c>
      <c r="ID56" s="3">
        <v>113832</v>
      </c>
      <c r="IE56" s="3">
        <v>0</v>
      </c>
      <c r="KB56" s="3">
        <v>0</v>
      </c>
      <c r="KC56" s="3">
        <v>638</v>
      </c>
      <c r="KP56" s="3">
        <v>73150</v>
      </c>
      <c r="KQ56" s="3">
        <v>0</v>
      </c>
      <c r="KU56" s="3">
        <v>2000</v>
      </c>
      <c r="KV56" s="3">
        <v>0</v>
      </c>
      <c r="KW56" s="3">
        <v>12000</v>
      </c>
      <c r="KX56" s="3">
        <v>0</v>
      </c>
      <c r="LI56" s="3">
        <v>1</v>
      </c>
      <c r="LJ56" s="3">
        <v>0</v>
      </c>
      <c r="LM56" s="3">
        <v>780</v>
      </c>
      <c r="LN56" s="3">
        <v>0</v>
      </c>
      <c r="ME56" s="3">
        <v>2859</v>
      </c>
      <c r="MF56" s="3">
        <v>0</v>
      </c>
      <c r="OF56" s="3">
        <v>3245437</v>
      </c>
      <c r="OG56" s="3">
        <v>16095</v>
      </c>
      <c r="OK56" s="5">
        <f t="shared" si="32"/>
        <v>0</v>
      </c>
      <c r="OL56" s="5">
        <f t="shared" si="33"/>
        <v>0</v>
      </c>
      <c r="OM56" s="5">
        <f t="shared" si="34"/>
        <v>227665</v>
      </c>
      <c r="ON56" s="5">
        <f t="shared" si="35"/>
        <v>0</v>
      </c>
      <c r="OO56" s="5">
        <f t="shared" si="36"/>
        <v>0</v>
      </c>
      <c r="OP56" s="5">
        <f t="shared" si="37"/>
        <v>0</v>
      </c>
      <c r="OQ56" s="5">
        <f t="shared" si="38"/>
        <v>0</v>
      </c>
      <c r="OR56" s="5">
        <f t="shared" si="39"/>
        <v>0</v>
      </c>
      <c r="OS56" s="5">
        <f t="shared" si="40"/>
        <v>0</v>
      </c>
      <c r="OT56" s="5"/>
      <c r="OU56" s="5">
        <f t="shared" si="50"/>
        <v>0</v>
      </c>
      <c r="OV56" s="5">
        <f t="shared" si="41"/>
        <v>0</v>
      </c>
      <c r="OW56" s="5"/>
      <c r="OX56" s="5">
        <f t="shared" si="48"/>
        <v>0</v>
      </c>
      <c r="OY56" s="5">
        <f t="shared" si="42"/>
        <v>227664</v>
      </c>
      <c r="OZ56" s="5"/>
      <c r="PA56" s="5">
        <f t="shared" si="53"/>
        <v>0</v>
      </c>
      <c r="PB56" s="5">
        <f t="shared" si="43"/>
        <v>142991</v>
      </c>
      <c r="PC56" s="5">
        <f t="shared" si="44"/>
        <v>85</v>
      </c>
      <c r="PD56" s="5">
        <v>118154.53</v>
      </c>
      <c r="PE56" s="4">
        <f t="shared" si="18"/>
        <v>24836.47</v>
      </c>
      <c r="PF56" s="5">
        <f t="shared" si="45"/>
        <v>341496</v>
      </c>
      <c r="PG56" s="5"/>
      <c r="PH56" s="5">
        <f t="shared" si="55"/>
        <v>0</v>
      </c>
      <c r="PI56" s="5">
        <f t="shared" si="16"/>
        <v>1024490</v>
      </c>
      <c r="PJ56" s="5">
        <f t="shared" si="56"/>
        <v>0</v>
      </c>
      <c r="PK56" s="5"/>
      <c r="PL56" s="5">
        <f t="shared" si="47"/>
        <v>17640</v>
      </c>
      <c r="PM56" s="5">
        <f t="shared" si="52"/>
        <v>0</v>
      </c>
      <c r="PN56" s="5"/>
      <c r="PO56" s="5">
        <v>55575</v>
      </c>
    </row>
    <row r="57" spans="1:431" x14ac:dyDescent="0.25">
      <c r="A57" t="s">
        <v>217</v>
      </c>
      <c r="B57" s="2">
        <v>307</v>
      </c>
      <c r="C57" t="s">
        <v>338</v>
      </c>
      <c r="D57">
        <v>8</v>
      </c>
      <c r="E57">
        <v>265</v>
      </c>
      <c r="F57">
        <v>207</v>
      </c>
      <c r="G57" s="3">
        <v>198942</v>
      </c>
      <c r="H57" s="3">
        <v>0</v>
      </c>
      <c r="N57" s="3">
        <v>143922</v>
      </c>
      <c r="O57" s="3">
        <v>0</v>
      </c>
      <c r="P57" s="3">
        <v>7008</v>
      </c>
      <c r="Q57" s="3">
        <v>3000</v>
      </c>
      <c r="R57" s="3">
        <v>79025</v>
      </c>
      <c r="S57" s="3">
        <v>0</v>
      </c>
      <c r="T57" s="3">
        <v>60059</v>
      </c>
      <c r="U57" s="3">
        <v>0</v>
      </c>
      <c r="V57" s="3">
        <v>51187</v>
      </c>
      <c r="W57" s="3">
        <v>0</v>
      </c>
      <c r="X57" s="3">
        <v>113832</v>
      </c>
      <c r="Y57" s="3">
        <v>0</v>
      </c>
      <c r="Z57" s="3">
        <v>227665</v>
      </c>
      <c r="AA57" s="3">
        <v>0</v>
      </c>
      <c r="AD57" s="3">
        <v>227665</v>
      </c>
      <c r="AE57" s="3">
        <v>0</v>
      </c>
      <c r="AF57" s="3">
        <v>156666</v>
      </c>
      <c r="AH57" s="3">
        <v>0</v>
      </c>
      <c r="AQ57" s="3">
        <v>113832</v>
      </c>
      <c r="AR57" s="3">
        <v>0</v>
      </c>
      <c r="AU57" s="3">
        <v>113832</v>
      </c>
      <c r="AW57" s="3">
        <v>0</v>
      </c>
      <c r="BH57" s="3">
        <v>227665</v>
      </c>
      <c r="BI57" s="3">
        <v>0</v>
      </c>
      <c r="BJ57" s="3">
        <v>113832</v>
      </c>
      <c r="BK57" s="3">
        <v>0</v>
      </c>
      <c r="BT57" s="3">
        <v>113832</v>
      </c>
      <c r="BU57" s="3">
        <v>0</v>
      </c>
      <c r="BV57" s="3">
        <v>341497</v>
      </c>
      <c r="BW57" s="3">
        <v>0</v>
      </c>
      <c r="BZ57" s="3">
        <v>234999</v>
      </c>
      <c r="CA57" s="3">
        <v>0</v>
      </c>
      <c r="CD57" s="3">
        <v>0</v>
      </c>
      <c r="CE57" s="3">
        <v>115116</v>
      </c>
      <c r="CL57" s="3">
        <v>0</v>
      </c>
      <c r="CN57" s="3">
        <v>13829</v>
      </c>
      <c r="CO57" s="3">
        <v>0</v>
      </c>
      <c r="CR57" s="3">
        <v>0</v>
      </c>
      <c r="CV57" s="3">
        <v>10200</v>
      </c>
      <c r="CW57" s="3">
        <v>0</v>
      </c>
      <c r="CX57" s="3">
        <v>10200</v>
      </c>
      <c r="CY57" s="3">
        <v>0</v>
      </c>
      <c r="FG57" s="3">
        <v>113832</v>
      </c>
      <c r="FH57" s="3">
        <v>0</v>
      </c>
      <c r="FI57" s="3">
        <v>113832</v>
      </c>
      <c r="FJ57" s="3">
        <v>0</v>
      </c>
      <c r="GF57" s="3">
        <v>113832</v>
      </c>
      <c r="GG57" s="3">
        <v>0</v>
      </c>
      <c r="GH57" s="3">
        <v>113832</v>
      </c>
      <c r="GI57" s="3">
        <v>0</v>
      </c>
      <c r="GJ57" s="3">
        <v>0</v>
      </c>
      <c r="GK57" s="3">
        <v>113832</v>
      </c>
      <c r="GP57" s="3">
        <v>227665</v>
      </c>
      <c r="GQ57" s="3">
        <v>0</v>
      </c>
      <c r="GR57" s="3">
        <v>84252</v>
      </c>
      <c r="GS57" s="3">
        <v>0</v>
      </c>
      <c r="GT57" s="3">
        <v>113832</v>
      </c>
      <c r="GU57" s="3">
        <v>0</v>
      </c>
      <c r="GV57" s="3">
        <v>227665</v>
      </c>
      <c r="GW57" s="3">
        <v>0</v>
      </c>
      <c r="GX57" s="3">
        <v>227665</v>
      </c>
      <c r="GY57" s="3">
        <v>0</v>
      </c>
      <c r="GZ57" s="3">
        <v>227665</v>
      </c>
      <c r="HA57" s="3">
        <v>0</v>
      </c>
      <c r="IR57" s="3">
        <v>137255</v>
      </c>
      <c r="IS57" s="3">
        <v>97743</v>
      </c>
      <c r="IX57" s="3">
        <v>158560</v>
      </c>
      <c r="IY57" s="3">
        <v>0</v>
      </c>
      <c r="JR57" s="3">
        <v>0</v>
      </c>
      <c r="JS57" s="3">
        <v>147879</v>
      </c>
      <c r="KH57" s="3">
        <v>0</v>
      </c>
      <c r="KI57" s="3">
        <v>113832</v>
      </c>
      <c r="KU57" s="3">
        <v>5000</v>
      </c>
      <c r="KV57" s="3">
        <v>0</v>
      </c>
      <c r="KW57" s="3">
        <v>5000</v>
      </c>
      <c r="KX57" s="3">
        <v>0</v>
      </c>
      <c r="LA57" s="3">
        <v>0</v>
      </c>
      <c r="LB57" s="3">
        <v>1500</v>
      </c>
      <c r="LI57" s="3">
        <v>10000</v>
      </c>
      <c r="LJ57" s="3">
        <v>0</v>
      </c>
      <c r="LM57" s="3">
        <v>1209</v>
      </c>
      <c r="LN57" s="3">
        <v>0</v>
      </c>
      <c r="MA57" s="3">
        <v>0</v>
      </c>
      <c r="MB57" s="3">
        <v>3000</v>
      </c>
      <c r="ME57" s="3">
        <v>4431</v>
      </c>
      <c r="MF57" s="3">
        <v>0</v>
      </c>
      <c r="MM57" s="3">
        <v>0</v>
      </c>
      <c r="MN57" s="3">
        <v>960</v>
      </c>
      <c r="MY57" s="3">
        <v>0</v>
      </c>
      <c r="MZ57" s="3">
        <v>6700</v>
      </c>
      <c r="OF57" s="3">
        <v>4445216</v>
      </c>
      <c r="OG57" s="3">
        <v>603562</v>
      </c>
      <c r="OK57" s="5">
        <f t="shared" si="32"/>
        <v>455329</v>
      </c>
      <c r="OL57" s="5">
        <f t="shared" si="33"/>
        <v>0</v>
      </c>
      <c r="OM57" s="5">
        <f t="shared" si="34"/>
        <v>341497</v>
      </c>
      <c r="ON57" s="5">
        <f t="shared" si="35"/>
        <v>0</v>
      </c>
      <c r="OO57" s="5">
        <f t="shared" si="36"/>
        <v>0</v>
      </c>
      <c r="OP57" s="5">
        <f t="shared" si="37"/>
        <v>115116</v>
      </c>
      <c r="OQ57" s="5">
        <f t="shared" si="38"/>
        <v>0</v>
      </c>
      <c r="OR57" s="5">
        <f t="shared" si="39"/>
        <v>0</v>
      </c>
      <c r="OS57" s="5">
        <f t="shared" si="40"/>
        <v>0</v>
      </c>
      <c r="OT57" s="5"/>
      <c r="OU57" s="5">
        <f t="shared" si="50"/>
        <v>0</v>
      </c>
      <c r="OV57" s="5">
        <f t="shared" si="41"/>
        <v>227664</v>
      </c>
      <c r="OW57" s="5"/>
      <c r="OX57" s="5">
        <f t="shared" si="48"/>
        <v>0</v>
      </c>
      <c r="OY57" s="5">
        <f t="shared" si="42"/>
        <v>0</v>
      </c>
      <c r="OZ57" s="5"/>
      <c r="PA57" s="5">
        <f t="shared" si="53"/>
        <v>0</v>
      </c>
      <c r="PB57" s="5">
        <f t="shared" si="43"/>
        <v>143922</v>
      </c>
      <c r="PC57" s="5">
        <f t="shared" si="44"/>
        <v>0</v>
      </c>
      <c r="PD57" s="5">
        <v>118154.53</v>
      </c>
      <c r="PE57" s="4">
        <f t="shared" si="18"/>
        <v>25767.47</v>
      </c>
      <c r="PF57" s="5">
        <f t="shared" si="45"/>
        <v>227664</v>
      </c>
      <c r="PG57" s="5"/>
      <c r="PH57" s="5">
        <f t="shared" si="55"/>
        <v>113832</v>
      </c>
      <c r="PI57" s="5">
        <f t="shared" si="16"/>
        <v>1108744</v>
      </c>
      <c r="PJ57" s="5">
        <f t="shared" si="56"/>
        <v>0</v>
      </c>
      <c r="PK57" s="5"/>
      <c r="PL57" s="5">
        <f t="shared" si="47"/>
        <v>25640</v>
      </c>
      <c r="PN57" s="5">
        <f>SUM(KV57,KX57,KZ57,LB57,LD57,LF57,LH57,LJ57,LL57,LN57,LP57,LR57,LT57,LV57,LX57,LZ57,MB57,MD57,MF57,MH57,MJ57,ML57,MN57,MP57,MR57,MT57,MV57,MX57,MZ57,NB57,ND57,NF57,NH57,)</f>
        <v>12160</v>
      </c>
      <c r="PO57" s="5">
        <v>86125</v>
      </c>
    </row>
    <row r="58" spans="1:431" x14ac:dyDescent="0.25">
      <c r="A58" t="s">
        <v>221</v>
      </c>
      <c r="B58" s="2">
        <v>943</v>
      </c>
      <c r="C58" t="s">
        <v>338</v>
      </c>
      <c r="D58">
        <v>6</v>
      </c>
      <c r="E58">
        <v>318</v>
      </c>
      <c r="F58">
        <v>248</v>
      </c>
      <c r="G58" s="3">
        <v>198942</v>
      </c>
      <c r="H58" s="3">
        <v>0</v>
      </c>
      <c r="P58" s="3">
        <v>13001</v>
      </c>
      <c r="Q58" s="3">
        <v>0</v>
      </c>
      <c r="R58" s="3">
        <v>79025</v>
      </c>
      <c r="S58" s="3">
        <v>0</v>
      </c>
      <c r="T58" s="3">
        <v>60059</v>
      </c>
      <c r="U58" s="3">
        <v>0</v>
      </c>
      <c r="V58" s="3">
        <v>102375</v>
      </c>
      <c r="W58" s="3">
        <v>0</v>
      </c>
      <c r="X58" s="3">
        <v>113832</v>
      </c>
      <c r="Y58" s="3">
        <v>0</v>
      </c>
      <c r="Z58" s="3">
        <v>227665</v>
      </c>
      <c r="AA58" s="3">
        <v>0</v>
      </c>
      <c r="AD58" s="3">
        <v>227665</v>
      </c>
      <c r="AE58" s="3">
        <v>0</v>
      </c>
      <c r="AF58" s="3">
        <v>156666</v>
      </c>
      <c r="AH58" s="3">
        <v>0</v>
      </c>
      <c r="AQ58" s="3">
        <v>113832</v>
      </c>
      <c r="AR58" s="3">
        <v>0</v>
      </c>
      <c r="AU58" s="3">
        <v>90274</v>
      </c>
      <c r="AV58" s="3">
        <f>0.5*AV120</f>
        <v>56916</v>
      </c>
      <c r="AW58" s="3">
        <f>80475-AV58</f>
        <v>23559</v>
      </c>
      <c r="BB58" s="3">
        <v>227665</v>
      </c>
      <c r="BC58" s="3">
        <v>0</v>
      </c>
      <c r="BL58" s="3">
        <v>341497</v>
      </c>
      <c r="BM58" s="3">
        <v>0</v>
      </c>
      <c r="BV58" s="3">
        <v>455330</v>
      </c>
      <c r="BW58" s="3">
        <v>0</v>
      </c>
      <c r="BZ58" s="3">
        <v>391664</v>
      </c>
      <c r="CA58" s="3">
        <v>0</v>
      </c>
      <c r="CD58" s="3">
        <v>57558</v>
      </c>
      <c r="CE58" s="3">
        <v>0</v>
      </c>
      <c r="CL58" s="3">
        <v>0</v>
      </c>
      <c r="CN58" s="3">
        <v>27657</v>
      </c>
      <c r="CO58" s="3">
        <v>0</v>
      </c>
      <c r="CR58" s="3">
        <v>0</v>
      </c>
      <c r="FG58" s="3">
        <v>113832</v>
      </c>
      <c r="FH58" s="3">
        <v>0</v>
      </c>
      <c r="FI58" s="3">
        <v>113832</v>
      </c>
      <c r="FJ58" s="3">
        <v>0</v>
      </c>
      <c r="FM58" s="3">
        <v>53629</v>
      </c>
      <c r="FN58" s="3">
        <v>0</v>
      </c>
      <c r="FW58" s="3">
        <v>116262</v>
      </c>
      <c r="FX58" s="3">
        <v>0</v>
      </c>
      <c r="GF58" s="3">
        <v>227665</v>
      </c>
      <c r="GG58" s="3">
        <v>0</v>
      </c>
      <c r="GH58" s="3">
        <v>113832</v>
      </c>
      <c r="GI58" s="3">
        <v>0</v>
      </c>
      <c r="GJ58" s="3">
        <v>113832</v>
      </c>
      <c r="GK58" s="3">
        <v>0</v>
      </c>
      <c r="GN58" s="3">
        <v>78333</v>
      </c>
      <c r="GO58" s="3">
        <v>0</v>
      </c>
      <c r="GP58" s="3">
        <v>227665</v>
      </c>
      <c r="GQ58" s="3">
        <v>0</v>
      </c>
      <c r="GR58" s="3">
        <v>227665</v>
      </c>
      <c r="GS58" s="3">
        <v>0</v>
      </c>
      <c r="GT58" s="3">
        <v>227665</v>
      </c>
      <c r="GU58" s="3">
        <v>0</v>
      </c>
      <c r="GV58" s="3">
        <v>227665</v>
      </c>
      <c r="GW58" s="3">
        <v>0</v>
      </c>
      <c r="GX58" s="3">
        <v>227665</v>
      </c>
      <c r="GY58" s="3">
        <v>0</v>
      </c>
      <c r="GZ58" s="3">
        <v>113832</v>
      </c>
      <c r="HA58" s="3">
        <v>0</v>
      </c>
      <c r="HH58" s="3">
        <v>68300</v>
      </c>
      <c r="HI58" s="3">
        <v>0</v>
      </c>
      <c r="HV58" s="3">
        <v>113832</v>
      </c>
      <c r="HW58" s="3">
        <v>0</v>
      </c>
      <c r="IR58" s="3">
        <v>78333</v>
      </c>
      <c r="IS58" s="3">
        <v>0</v>
      </c>
      <c r="KU58" s="3">
        <v>3965</v>
      </c>
      <c r="KV58" s="3">
        <v>0</v>
      </c>
      <c r="KW58" s="3">
        <v>4000</v>
      </c>
      <c r="KX58" s="3">
        <v>0</v>
      </c>
      <c r="LK58" s="3">
        <v>6295</v>
      </c>
      <c r="LL58" s="3">
        <v>0</v>
      </c>
      <c r="LM58" s="3">
        <v>1450</v>
      </c>
      <c r="LN58" s="3">
        <v>0</v>
      </c>
      <c r="LY58" s="3">
        <v>4000</v>
      </c>
      <c r="LZ58" s="3">
        <v>0</v>
      </c>
      <c r="ME58" s="3">
        <v>5317</v>
      </c>
      <c r="MF58" s="3">
        <v>0</v>
      </c>
      <c r="OF58" s="3">
        <v>5353573</v>
      </c>
      <c r="OG58" s="3">
        <v>80475</v>
      </c>
      <c r="OK58" s="5">
        <f t="shared" si="32"/>
        <v>569162</v>
      </c>
      <c r="OL58" s="5">
        <f t="shared" si="33"/>
        <v>0</v>
      </c>
      <c r="OM58" s="5">
        <f t="shared" si="34"/>
        <v>455330</v>
      </c>
      <c r="ON58" s="5">
        <f t="shared" si="35"/>
        <v>0</v>
      </c>
      <c r="OO58" s="5">
        <f t="shared" si="36"/>
        <v>57558</v>
      </c>
      <c r="OP58" s="5">
        <f t="shared" si="37"/>
        <v>0</v>
      </c>
      <c r="OQ58" s="5">
        <f t="shared" si="38"/>
        <v>0</v>
      </c>
      <c r="OR58" s="5">
        <f t="shared" si="39"/>
        <v>0</v>
      </c>
      <c r="OS58" s="5">
        <f t="shared" si="40"/>
        <v>0</v>
      </c>
      <c r="OT58" s="5"/>
      <c r="OU58" s="5">
        <f t="shared" si="50"/>
        <v>0</v>
      </c>
      <c r="OV58" s="5">
        <f t="shared" si="41"/>
        <v>227664</v>
      </c>
      <c r="OW58" s="5"/>
      <c r="OX58" s="5">
        <f t="shared" si="48"/>
        <v>0</v>
      </c>
      <c r="OY58" s="5">
        <f t="shared" si="42"/>
        <v>0</v>
      </c>
      <c r="OZ58" s="5"/>
      <c r="PA58" s="5">
        <f t="shared" si="53"/>
        <v>0</v>
      </c>
      <c r="PB58" s="5">
        <f t="shared" si="43"/>
        <v>169891</v>
      </c>
      <c r="PC58" s="5">
        <f t="shared" si="44"/>
        <v>0</v>
      </c>
      <c r="PD58" s="5">
        <v>164348.03</v>
      </c>
      <c r="PE58" s="4">
        <f t="shared" si="18"/>
        <v>5542.9700000000012</v>
      </c>
      <c r="PF58" s="5">
        <f t="shared" si="45"/>
        <v>569161</v>
      </c>
      <c r="PG58" s="5"/>
      <c r="PH58" s="5">
        <f t="shared" si="55"/>
        <v>0</v>
      </c>
      <c r="PI58" s="5">
        <f t="shared" si="16"/>
        <v>1320457</v>
      </c>
      <c r="PJ58" s="5">
        <f t="shared" si="56"/>
        <v>0</v>
      </c>
      <c r="PK58" s="5"/>
      <c r="PL58" s="5">
        <f t="shared" si="47"/>
        <v>25027</v>
      </c>
      <c r="PM58" s="5">
        <f>SUM(KV58,KX58,KZ58,LB58,LD58,LF58,LH58,LJ58,LL58,LN58,LP58,LR58,LT58,LV58,LX58,LZ58,MB58,MD58,MF58,MH58,MJ58,ML58,MN58,MP58,MR58,MT58,MV58,MX58,MZ58,NB58,ND58,NF58,NH58,)</f>
        <v>0</v>
      </c>
      <c r="PN58" s="5"/>
      <c r="PO58" s="5">
        <v>103350</v>
      </c>
    </row>
    <row r="59" spans="1:431" x14ac:dyDescent="0.25">
      <c r="A59" t="s">
        <v>223</v>
      </c>
      <c r="B59" s="2">
        <v>309</v>
      </c>
      <c r="C59" t="s">
        <v>338</v>
      </c>
      <c r="D59">
        <v>6</v>
      </c>
      <c r="E59">
        <v>345</v>
      </c>
      <c r="F59">
        <v>250</v>
      </c>
      <c r="G59" s="3">
        <v>198942</v>
      </c>
      <c r="H59" s="3">
        <v>0</v>
      </c>
      <c r="P59" s="3">
        <v>15688</v>
      </c>
      <c r="Q59" s="3">
        <v>0</v>
      </c>
      <c r="R59" s="3">
        <v>79025</v>
      </c>
      <c r="S59" s="3">
        <v>0</v>
      </c>
      <c r="T59" s="3">
        <v>60059</v>
      </c>
      <c r="U59" s="3">
        <v>0</v>
      </c>
      <c r="V59" s="3">
        <v>51187</v>
      </c>
      <c r="W59" s="3">
        <v>0</v>
      </c>
      <c r="X59" s="3">
        <v>113832</v>
      </c>
      <c r="Y59" s="3">
        <v>0</v>
      </c>
      <c r="Z59" s="3">
        <v>341497</v>
      </c>
      <c r="AA59" s="3">
        <v>0</v>
      </c>
      <c r="AD59" s="3">
        <v>341497</v>
      </c>
      <c r="AE59" s="3">
        <v>0</v>
      </c>
      <c r="AF59" s="3">
        <v>234999</v>
      </c>
      <c r="AH59" s="3">
        <v>0</v>
      </c>
      <c r="AQ59" s="3">
        <v>113832</v>
      </c>
      <c r="AR59" s="3">
        <v>0</v>
      </c>
      <c r="AU59" s="3">
        <v>227665</v>
      </c>
      <c r="AW59" s="3">
        <v>0</v>
      </c>
      <c r="AZ59" s="3">
        <v>341497</v>
      </c>
      <c r="BA59" s="3">
        <v>0</v>
      </c>
      <c r="BF59" s="3">
        <v>113832</v>
      </c>
      <c r="BG59" s="3">
        <v>0</v>
      </c>
      <c r="BV59" s="3">
        <v>341497</v>
      </c>
      <c r="BW59" s="3">
        <v>113832</v>
      </c>
      <c r="BZ59" s="3">
        <v>313331</v>
      </c>
      <c r="CA59" s="3">
        <v>0</v>
      </c>
      <c r="CH59" s="3">
        <v>119483</v>
      </c>
      <c r="CI59" s="3">
        <v>0</v>
      </c>
      <c r="CL59" s="3">
        <v>796827</v>
      </c>
      <c r="CM59" s="3">
        <v>0</v>
      </c>
      <c r="CN59" s="3">
        <v>0</v>
      </c>
      <c r="CP59" s="3">
        <v>39167</v>
      </c>
      <c r="CQ59" s="3">
        <v>0</v>
      </c>
      <c r="CR59" s="3">
        <v>113832</v>
      </c>
      <c r="CS59" s="3">
        <v>0</v>
      </c>
      <c r="CV59" s="3">
        <v>23800</v>
      </c>
      <c r="CW59" s="3">
        <v>0</v>
      </c>
      <c r="CX59" s="3">
        <v>23800</v>
      </c>
      <c r="CY59" s="3">
        <v>0</v>
      </c>
      <c r="CZ59" s="3">
        <v>101351</v>
      </c>
      <c r="DA59" s="3">
        <v>0</v>
      </c>
      <c r="EH59" s="3">
        <v>15325</v>
      </c>
      <c r="EI59" s="3">
        <v>0</v>
      </c>
      <c r="ES59" s="3">
        <v>158560</v>
      </c>
      <c r="ET59" s="3">
        <v>0</v>
      </c>
      <c r="FK59" s="3">
        <v>92386</v>
      </c>
      <c r="FL59" s="3">
        <v>0</v>
      </c>
      <c r="FO59" s="3">
        <v>105009</v>
      </c>
      <c r="FP59" s="3">
        <v>0</v>
      </c>
      <c r="GF59" s="3">
        <v>113832</v>
      </c>
      <c r="GG59" s="3">
        <v>0</v>
      </c>
      <c r="GH59" s="3">
        <v>227665</v>
      </c>
      <c r="GI59" s="3">
        <v>0</v>
      </c>
      <c r="GJ59" s="3">
        <v>113832</v>
      </c>
      <c r="GK59" s="3">
        <v>0</v>
      </c>
      <c r="GN59" s="3">
        <v>63058</v>
      </c>
      <c r="GO59" s="3">
        <v>15275</v>
      </c>
      <c r="GP59" s="3">
        <v>341497</v>
      </c>
      <c r="GQ59" s="3">
        <v>0</v>
      </c>
      <c r="GR59" s="3">
        <v>134149</v>
      </c>
      <c r="GS59" s="3">
        <v>0</v>
      </c>
      <c r="GT59" s="3">
        <v>227665</v>
      </c>
      <c r="GU59" s="3">
        <v>0</v>
      </c>
      <c r="GV59" s="3">
        <v>227665</v>
      </c>
      <c r="GW59" s="3">
        <v>0</v>
      </c>
      <c r="GX59" s="3">
        <v>227665</v>
      </c>
      <c r="GY59" s="3">
        <v>0</v>
      </c>
      <c r="GZ59" s="3">
        <v>227665</v>
      </c>
      <c r="HA59" s="3">
        <v>0</v>
      </c>
      <c r="HV59" s="3">
        <v>56916</v>
      </c>
      <c r="HW59" s="3">
        <v>0</v>
      </c>
      <c r="ID59" s="3">
        <v>0</v>
      </c>
      <c r="IE59" s="3">
        <v>113832</v>
      </c>
      <c r="KB59" s="3">
        <v>638</v>
      </c>
      <c r="KC59" s="3">
        <v>0</v>
      </c>
      <c r="KH59" s="3">
        <v>0</v>
      </c>
      <c r="KI59" s="3">
        <v>113832</v>
      </c>
      <c r="KU59" s="3">
        <v>17782</v>
      </c>
      <c r="KV59" s="3">
        <v>0</v>
      </c>
      <c r="KW59" s="3">
        <v>10000</v>
      </c>
      <c r="KX59" s="3">
        <v>0</v>
      </c>
      <c r="LC59" s="3">
        <v>15750</v>
      </c>
      <c r="LD59" s="3">
        <v>0</v>
      </c>
      <c r="LI59" s="3">
        <v>25212</v>
      </c>
      <c r="LJ59" s="3">
        <v>1</v>
      </c>
      <c r="LK59" s="3">
        <v>4000</v>
      </c>
      <c r="LL59" s="3">
        <v>0</v>
      </c>
      <c r="LM59" s="3">
        <v>1574</v>
      </c>
      <c r="LN59" s="3">
        <v>0</v>
      </c>
      <c r="LQ59" s="3">
        <v>20000</v>
      </c>
      <c r="LR59" s="3">
        <v>0</v>
      </c>
      <c r="LW59" s="3">
        <v>6000</v>
      </c>
      <c r="LX59" s="3">
        <v>0</v>
      </c>
      <c r="LY59" s="3">
        <v>600</v>
      </c>
      <c r="LZ59" s="3">
        <v>0</v>
      </c>
      <c r="ME59" s="3">
        <v>5768</v>
      </c>
      <c r="MF59" s="3">
        <v>0</v>
      </c>
      <c r="MY59" s="3">
        <v>5000</v>
      </c>
      <c r="MZ59" s="3">
        <v>0</v>
      </c>
      <c r="OF59" s="3">
        <v>6551853</v>
      </c>
      <c r="OG59" s="3">
        <v>356772</v>
      </c>
      <c r="OK59" s="5">
        <f t="shared" si="32"/>
        <v>455329</v>
      </c>
      <c r="OL59" s="5">
        <f t="shared" si="33"/>
        <v>0</v>
      </c>
      <c r="OM59" s="5">
        <f t="shared" si="34"/>
        <v>341497</v>
      </c>
      <c r="ON59" s="5">
        <f t="shared" si="35"/>
        <v>113832</v>
      </c>
      <c r="OO59" s="5">
        <f t="shared" si="36"/>
        <v>0</v>
      </c>
      <c r="OP59" s="5">
        <f t="shared" si="37"/>
        <v>0</v>
      </c>
      <c r="OQ59" s="5">
        <f t="shared" si="38"/>
        <v>0</v>
      </c>
      <c r="OR59" s="5">
        <f t="shared" si="39"/>
        <v>0</v>
      </c>
      <c r="OS59" s="5">
        <f t="shared" si="40"/>
        <v>158560</v>
      </c>
      <c r="OT59" s="5"/>
      <c r="OU59" s="5">
        <f t="shared" si="50"/>
        <v>0</v>
      </c>
      <c r="OV59" s="5">
        <f t="shared" si="41"/>
        <v>0</v>
      </c>
      <c r="OW59" s="5"/>
      <c r="OX59" s="5">
        <f t="shared" si="48"/>
        <v>0</v>
      </c>
      <c r="OY59" s="5">
        <f t="shared" si="42"/>
        <v>0</v>
      </c>
      <c r="OZ59" s="5"/>
      <c r="PA59" s="5">
        <f t="shared" si="53"/>
        <v>113832</v>
      </c>
      <c r="PB59" s="5">
        <f t="shared" si="43"/>
        <v>197395</v>
      </c>
      <c r="PC59" s="5">
        <f t="shared" si="44"/>
        <v>0</v>
      </c>
      <c r="PD59" s="5">
        <v>164348.03</v>
      </c>
      <c r="PE59" s="4">
        <f t="shared" si="18"/>
        <v>33046.97</v>
      </c>
      <c r="PF59" s="5">
        <f t="shared" si="45"/>
        <v>512245</v>
      </c>
      <c r="PG59" s="5"/>
      <c r="PH59" s="5">
        <f t="shared" si="55"/>
        <v>0</v>
      </c>
      <c r="PI59" s="5">
        <f t="shared" si="16"/>
        <v>1386306</v>
      </c>
      <c r="PJ59" s="5">
        <f t="shared" si="56"/>
        <v>0</v>
      </c>
      <c r="PK59" s="5"/>
      <c r="PL59" s="5">
        <f t="shared" si="47"/>
        <v>111686</v>
      </c>
      <c r="PN59" s="5">
        <f>SUM(KV59,KX59,KZ59,LB59,LD59,LF59,LH59,LJ59,LL59,LN59,LP59,LR59,LT59,LV59,LX59,LZ59,MB59,MD59,MF59,MH59,MJ59,ML59,MN59,MP59,MR59,MT59,MV59,MX59,MZ59,NB59,ND59,NF59,NH59,)</f>
        <v>1</v>
      </c>
      <c r="PO59" s="5">
        <v>112125</v>
      </c>
    </row>
    <row r="60" spans="1:431" x14ac:dyDescent="0.25">
      <c r="A60" t="s">
        <v>224</v>
      </c>
      <c r="B60" s="2">
        <v>313</v>
      </c>
      <c r="C60" t="s">
        <v>338</v>
      </c>
      <c r="D60">
        <v>4</v>
      </c>
      <c r="E60">
        <v>359</v>
      </c>
      <c r="F60">
        <v>289</v>
      </c>
      <c r="G60" s="3">
        <v>198942</v>
      </c>
      <c r="H60" s="3">
        <v>0</v>
      </c>
      <c r="N60" s="3">
        <v>71961</v>
      </c>
      <c r="O60" s="3">
        <v>0</v>
      </c>
      <c r="P60" s="3">
        <v>7500</v>
      </c>
      <c r="Q60" s="3">
        <v>0</v>
      </c>
      <c r="R60" s="3">
        <v>79025</v>
      </c>
      <c r="S60" s="3">
        <v>0</v>
      </c>
      <c r="T60" s="3">
        <v>60059</v>
      </c>
      <c r="U60" s="3">
        <v>0</v>
      </c>
      <c r="V60" s="3">
        <v>102375</v>
      </c>
      <c r="W60" s="3">
        <v>0</v>
      </c>
      <c r="X60" s="3">
        <v>113832</v>
      </c>
      <c r="Y60" s="3">
        <v>0</v>
      </c>
      <c r="Z60" s="3">
        <v>227665</v>
      </c>
      <c r="AA60" s="3">
        <v>0</v>
      </c>
      <c r="AD60" s="3">
        <v>227665</v>
      </c>
      <c r="AE60" s="3">
        <v>0</v>
      </c>
      <c r="AF60" s="3">
        <v>149166</v>
      </c>
      <c r="AH60" s="3">
        <v>7500</v>
      </c>
      <c r="AQ60" s="3">
        <v>113832</v>
      </c>
      <c r="AR60" s="3">
        <v>0</v>
      </c>
      <c r="AU60" s="3">
        <v>113832</v>
      </c>
      <c r="AW60" s="3">
        <v>0</v>
      </c>
      <c r="AZ60" s="3">
        <v>227665</v>
      </c>
      <c r="BA60" s="3">
        <v>0</v>
      </c>
      <c r="BF60" s="3">
        <v>113832</v>
      </c>
      <c r="BG60" s="3">
        <v>0</v>
      </c>
      <c r="BV60" s="3">
        <v>227665</v>
      </c>
      <c r="BW60" s="3">
        <v>0</v>
      </c>
      <c r="BZ60" s="3">
        <v>234999</v>
      </c>
      <c r="CA60" s="3">
        <v>0</v>
      </c>
      <c r="CL60" s="3">
        <v>113832</v>
      </c>
      <c r="CM60" s="3">
        <v>0</v>
      </c>
      <c r="CN60" s="3">
        <v>0</v>
      </c>
      <c r="DD60" s="3">
        <v>119483</v>
      </c>
      <c r="DE60" s="3">
        <v>0</v>
      </c>
      <c r="DH60" s="3">
        <v>8570</v>
      </c>
      <c r="DI60" s="3">
        <v>0</v>
      </c>
      <c r="DJ60" s="3">
        <v>1787</v>
      </c>
      <c r="DK60" s="3">
        <v>0</v>
      </c>
      <c r="DR60" s="3">
        <v>4900</v>
      </c>
      <c r="DS60" s="3">
        <v>0</v>
      </c>
      <c r="DT60" s="3">
        <v>5650</v>
      </c>
      <c r="DU60" s="3">
        <v>0</v>
      </c>
      <c r="DV60" s="3">
        <v>300</v>
      </c>
      <c r="DW60" s="3">
        <v>0</v>
      </c>
      <c r="EY60" s="3">
        <v>158560</v>
      </c>
      <c r="EZ60" s="3">
        <v>0</v>
      </c>
      <c r="GF60" s="3">
        <v>113832</v>
      </c>
      <c r="GG60" s="3">
        <v>0</v>
      </c>
      <c r="GH60" s="3">
        <v>113832</v>
      </c>
      <c r="GI60" s="3">
        <v>0</v>
      </c>
      <c r="GJ60" s="3">
        <v>113832</v>
      </c>
      <c r="GK60" s="3">
        <v>0</v>
      </c>
      <c r="GN60" s="3">
        <v>0</v>
      </c>
      <c r="GO60" s="3">
        <v>78333</v>
      </c>
      <c r="GP60" s="3">
        <v>227665</v>
      </c>
      <c r="GQ60" s="3">
        <v>0</v>
      </c>
      <c r="GR60" s="3">
        <v>227665</v>
      </c>
      <c r="GS60" s="3">
        <v>0</v>
      </c>
      <c r="GT60" s="3">
        <v>341497</v>
      </c>
      <c r="GU60" s="3">
        <v>0</v>
      </c>
      <c r="GV60" s="3">
        <v>227665</v>
      </c>
      <c r="GW60" s="3">
        <v>0</v>
      </c>
      <c r="GX60" s="3">
        <v>227665</v>
      </c>
      <c r="GY60" s="3">
        <v>0</v>
      </c>
      <c r="GZ60" s="3">
        <v>227665</v>
      </c>
      <c r="HA60" s="3">
        <v>0</v>
      </c>
      <c r="HV60" s="3">
        <v>227665</v>
      </c>
      <c r="HW60" s="3">
        <v>0</v>
      </c>
      <c r="IB60" s="3">
        <v>113832</v>
      </c>
      <c r="IC60" s="3">
        <v>0</v>
      </c>
      <c r="ID60" s="3">
        <v>113832</v>
      </c>
      <c r="IE60" s="3">
        <v>0</v>
      </c>
      <c r="KB60" s="3">
        <v>1000</v>
      </c>
      <c r="KC60" s="3">
        <v>0</v>
      </c>
      <c r="KU60" s="3">
        <v>10000</v>
      </c>
      <c r="KV60" s="3">
        <v>0</v>
      </c>
      <c r="KW60" s="3">
        <v>6468</v>
      </c>
      <c r="KX60" s="3">
        <v>0</v>
      </c>
      <c r="LI60" s="3">
        <v>20000</v>
      </c>
      <c r="LJ60" s="3">
        <v>0</v>
      </c>
      <c r="LM60" s="3">
        <v>1637</v>
      </c>
      <c r="LN60" s="3">
        <v>0</v>
      </c>
      <c r="LQ60" s="3">
        <v>0</v>
      </c>
      <c r="LR60" s="3">
        <v>1055</v>
      </c>
      <c r="LS60" s="3">
        <v>1500</v>
      </c>
      <c r="LT60" s="3">
        <v>0</v>
      </c>
      <c r="LW60" s="3">
        <v>16922</v>
      </c>
      <c r="LX60" s="3">
        <v>0</v>
      </c>
      <c r="MC60" s="3">
        <v>4000</v>
      </c>
      <c r="MD60" s="3">
        <v>0</v>
      </c>
      <c r="ME60" s="3">
        <v>6002</v>
      </c>
      <c r="MF60" s="3">
        <v>0</v>
      </c>
      <c r="MM60" s="3">
        <v>0</v>
      </c>
      <c r="MN60" s="3">
        <v>7000</v>
      </c>
      <c r="MW60" s="3">
        <v>5697</v>
      </c>
      <c r="MX60" s="3">
        <v>0</v>
      </c>
      <c r="OF60" s="3">
        <v>5032970</v>
      </c>
      <c r="OG60" s="3">
        <v>93888</v>
      </c>
      <c r="OK60" s="5">
        <f t="shared" si="32"/>
        <v>341497</v>
      </c>
      <c r="OL60" s="5">
        <f t="shared" si="33"/>
        <v>0</v>
      </c>
      <c r="OM60" s="5">
        <f t="shared" si="34"/>
        <v>227665</v>
      </c>
      <c r="ON60" s="5">
        <f t="shared" si="35"/>
        <v>0</v>
      </c>
      <c r="OO60" s="5">
        <f t="shared" si="36"/>
        <v>0</v>
      </c>
      <c r="OP60" s="5">
        <f t="shared" si="37"/>
        <v>0</v>
      </c>
      <c r="OQ60" s="5">
        <f t="shared" si="38"/>
        <v>21207</v>
      </c>
      <c r="OR60" s="5">
        <f t="shared" si="39"/>
        <v>0</v>
      </c>
      <c r="OS60" s="5">
        <f t="shared" si="40"/>
        <v>158560</v>
      </c>
      <c r="OT60" s="5"/>
      <c r="OU60" s="5">
        <f t="shared" si="50"/>
        <v>0</v>
      </c>
      <c r="OV60" s="5">
        <f t="shared" si="41"/>
        <v>0</v>
      </c>
      <c r="OW60" s="5"/>
      <c r="OX60" s="5">
        <f t="shared" si="48"/>
        <v>0</v>
      </c>
      <c r="OY60" s="5">
        <f t="shared" si="42"/>
        <v>227664</v>
      </c>
      <c r="OZ60" s="5"/>
      <c r="PA60" s="5">
        <f t="shared" si="53"/>
        <v>0</v>
      </c>
      <c r="PB60" s="5">
        <f t="shared" si="43"/>
        <v>71961</v>
      </c>
      <c r="PC60" s="5">
        <f t="shared" si="44"/>
        <v>0</v>
      </c>
      <c r="PD60" s="5">
        <v>164348.03</v>
      </c>
      <c r="PE60" s="4">
        <f t="shared" si="18"/>
        <v>-92387.03</v>
      </c>
      <c r="PF60" s="5">
        <f t="shared" si="45"/>
        <v>569161</v>
      </c>
      <c r="PG60" s="5"/>
      <c r="PH60" s="5">
        <f t="shared" si="55"/>
        <v>0</v>
      </c>
      <c r="PI60" s="5">
        <f t="shared" si="16"/>
        <v>1479822</v>
      </c>
      <c r="PJ60" s="5">
        <f t="shared" si="56"/>
        <v>0</v>
      </c>
      <c r="PK60" s="5"/>
      <c r="PL60" s="5">
        <f t="shared" si="47"/>
        <v>72226</v>
      </c>
      <c r="PN60" s="5">
        <f>SUM(KV60,KX60,KZ60,LB60,LD60,LF60,LH60,LJ60,LL60,LN60,LP60,LR60,LT60,LV60,LX60,LZ60,MB60,MD60,MF60,MH60,MJ60,ML60,MN60,MP60,MR60,MT60,MV60,MX60,MZ60,NB60,ND60,NF60,NH60,)</f>
        <v>8055</v>
      </c>
      <c r="PO60" s="5">
        <v>116675</v>
      </c>
    </row>
    <row r="61" spans="1:431" x14ac:dyDescent="0.25">
      <c r="A61" t="s">
        <v>225</v>
      </c>
      <c r="B61" s="2">
        <v>315</v>
      </c>
      <c r="C61" t="s">
        <v>338</v>
      </c>
      <c r="D61">
        <v>8</v>
      </c>
      <c r="E61">
        <v>229</v>
      </c>
      <c r="F61">
        <v>184</v>
      </c>
      <c r="G61" s="3">
        <v>198942</v>
      </c>
      <c r="H61" s="3">
        <v>0</v>
      </c>
      <c r="P61" s="3">
        <v>7000</v>
      </c>
      <c r="Q61" s="3">
        <v>0</v>
      </c>
      <c r="R61" s="3">
        <v>79025</v>
      </c>
      <c r="S61" s="3">
        <v>0</v>
      </c>
      <c r="T61" s="3">
        <v>60059</v>
      </c>
      <c r="U61" s="3">
        <v>0</v>
      </c>
      <c r="V61" s="3">
        <v>51187</v>
      </c>
      <c r="W61" s="3">
        <v>0</v>
      </c>
      <c r="X61" s="3">
        <v>113832</v>
      </c>
      <c r="Y61" s="3">
        <v>0</v>
      </c>
      <c r="Z61" s="3">
        <v>113832</v>
      </c>
      <c r="AA61" s="3">
        <v>0</v>
      </c>
      <c r="AB61" s="3">
        <v>113832</v>
      </c>
      <c r="AC61" s="3">
        <v>0</v>
      </c>
      <c r="AD61" s="3">
        <v>113832</v>
      </c>
      <c r="AE61" s="3">
        <v>0</v>
      </c>
      <c r="AF61" s="3">
        <v>117499</v>
      </c>
      <c r="AH61" s="3">
        <v>0</v>
      </c>
      <c r="AQ61" s="3">
        <v>113832</v>
      </c>
      <c r="AR61" s="3">
        <v>0</v>
      </c>
      <c r="AU61" s="3">
        <v>113832</v>
      </c>
      <c r="AW61" s="3">
        <v>0</v>
      </c>
      <c r="AZ61" s="3">
        <v>227665</v>
      </c>
      <c r="BA61" s="3">
        <v>0</v>
      </c>
      <c r="BF61" s="3">
        <v>113832</v>
      </c>
      <c r="BG61" s="3">
        <v>0</v>
      </c>
      <c r="BV61" s="3">
        <v>341497</v>
      </c>
      <c r="BW61" s="3">
        <v>0</v>
      </c>
      <c r="BZ61" s="3">
        <v>234999</v>
      </c>
      <c r="CA61" s="3">
        <v>0</v>
      </c>
      <c r="CD61" s="3">
        <v>57558</v>
      </c>
      <c r="CE61" s="3">
        <v>57558</v>
      </c>
      <c r="CL61" s="3">
        <v>113832</v>
      </c>
      <c r="CM61" s="3">
        <v>0</v>
      </c>
      <c r="CN61" s="3">
        <v>0</v>
      </c>
      <c r="EH61" s="3">
        <v>15325</v>
      </c>
      <c r="EI61" s="3">
        <v>0</v>
      </c>
      <c r="EW61" s="3">
        <v>158560</v>
      </c>
      <c r="EX61" s="3">
        <v>0</v>
      </c>
      <c r="FG61" s="3">
        <v>113832</v>
      </c>
      <c r="FH61" s="3">
        <v>0</v>
      </c>
      <c r="FK61" s="3">
        <v>92386</v>
      </c>
      <c r="FL61" s="3">
        <v>0</v>
      </c>
      <c r="GA61" s="3">
        <v>58500</v>
      </c>
      <c r="GB61" s="3">
        <v>0</v>
      </c>
      <c r="GF61" s="3">
        <v>56916</v>
      </c>
      <c r="GG61" s="3">
        <v>0</v>
      </c>
      <c r="GJ61" s="3">
        <v>113832</v>
      </c>
      <c r="GK61" s="3">
        <v>0</v>
      </c>
      <c r="GN61" s="3">
        <v>0</v>
      </c>
      <c r="GO61" s="3">
        <v>39166</v>
      </c>
      <c r="GP61" s="3">
        <v>113832</v>
      </c>
      <c r="GQ61" s="3">
        <v>0</v>
      </c>
      <c r="GR61" s="3">
        <v>103734</v>
      </c>
      <c r="GS61" s="3">
        <v>0</v>
      </c>
      <c r="GT61" s="3">
        <v>227665</v>
      </c>
      <c r="GU61" s="3">
        <v>0</v>
      </c>
      <c r="GV61" s="3">
        <v>227665</v>
      </c>
      <c r="GW61" s="3">
        <v>0</v>
      </c>
      <c r="GX61" s="3">
        <v>227665</v>
      </c>
      <c r="GY61" s="3">
        <v>0</v>
      </c>
      <c r="GZ61" s="3">
        <v>227665</v>
      </c>
      <c r="HA61" s="3">
        <v>0</v>
      </c>
      <c r="IR61" s="3">
        <v>74081</v>
      </c>
      <c r="IS61" s="3">
        <v>4252</v>
      </c>
      <c r="JL61" s="3">
        <v>0</v>
      </c>
      <c r="JM61" s="3">
        <v>119483</v>
      </c>
      <c r="KD61" s="3">
        <v>0</v>
      </c>
      <c r="KE61" s="3">
        <v>113832</v>
      </c>
      <c r="KJ61" s="3">
        <v>0</v>
      </c>
      <c r="KK61" s="3">
        <v>113832</v>
      </c>
      <c r="KU61" s="3">
        <v>20000</v>
      </c>
      <c r="KV61" s="3">
        <v>0</v>
      </c>
      <c r="KW61" s="3">
        <v>7500</v>
      </c>
      <c r="KX61" s="3">
        <v>0</v>
      </c>
      <c r="LI61" s="3">
        <v>20000</v>
      </c>
      <c r="LJ61" s="3">
        <v>2536</v>
      </c>
      <c r="LM61" s="3">
        <v>1044</v>
      </c>
      <c r="LN61" s="3">
        <v>0</v>
      </c>
      <c r="ME61" s="3">
        <v>3829</v>
      </c>
      <c r="MF61" s="3">
        <v>0</v>
      </c>
      <c r="OF61" s="3">
        <v>4150118</v>
      </c>
      <c r="OG61" s="3">
        <v>450659</v>
      </c>
      <c r="OK61" s="5">
        <f t="shared" si="32"/>
        <v>341497</v>
      </c>
      <c r="OL61" s="5">
        <f t="shared" si="33"/>
        <v>0</v>
      </c>
      <c r="OM61" s="5">
        <f t="shared" si="34"/>
        <v>341497</v>
      </c>
      <c r="ON61" s="5">
        <f t="shared" si="35"/>
        <v>0</v>
      </c>
      <c r="OO61" s="5">
        <f t="shared" si="36"/>
        <v>57558</v>
      </c>
      <c r="OP61" s="5">
        <f t="shared" si="37"/>
        <v>57558</v>
      </c>
      <c r="OQ61" s="5">
        <f t="shared" si="38"/>
        <v>0</v>
      </c>
      <c r="OR61" s="5">
        <f t="shared" si="39"/>
        <v>0</v>
      </c>
      <c r="OS61" s="5">
        <f t="shared" si="40"/>
        <v>158560</v>
      </c>
      <c r="OT61" s="5"/>
      <c r="OU61" s="5">
        <f t="shared" si="50"/>
        <v>0</v>
      </c>
      <c r="OV61" s="5">
        <f t="shared" si="41"/>
        <v>113832</v>
      </c>
      <c r="OW61" s="5"/>
      <c r="OX61" s="5">
        <f t="shared" si="48"/>
        <v>0</v>
      </c>
      <c r="OY61" s="5">
        <f t="shared" si="42"/>
        <v>0</v>
      </c>
      <c r="OZ61" s="5"/>
      <c r="PA61" s="5">
        <f t="shared" si="53"/>
        <v>0</v>
      </c>
      <c r="PB61" s="5">
        <f t="shared" si="43"/>
        <v>150886</v>
      </c>
      <c r="PC61" s="5">
        <f t="shared" si="44"/>
        <v>0</v>
      </c>
      <c r="PD61" s="5">
        <v>118154.53</v>
      </c>
      <c r="PE61" s="4">
        <f t="shared" si="18"/>
        <v>32731.47</v>
      </c>
      <c r="PF61" s="5">
        <f t="shared" si="45"/>
        <v>170748</v>
      </c>
      <c r="PG61" s="5"/>
      <c r="PH61" s="5">
        <f t="shared" si="55"/>
        <v>0</v>
      </c>
      <c r="PI61" s="5">
        <f t="shared" si="16"/>
        <v>1128226</v>
      </c>
      <c r="PJ61" s="5">
        <f t="shared" si="56"/>
        <v>0</v>
      </c>
      <c r="PK61" s="5"/>
      <c r="PL61" s="5">
        <f t="shared" si="47"/>
        <v>52373</v>
      </c>
      <c r="PN61" s="5">
        <f>SUM(KV61,KX61,KZ61,LB61,LD61,LF61,LH61,LJ61,LL61,LN61,LP61,LR61,LT61,LV61,LX61,LZ61,MB61,MD61,MF61,MH61,MJ61,ML61,MN61,MP61,MR61,MT61,MV61,MX61,MZ61,NB61,ND61,NF61,NH61,)</f>
        <v>2536</v>
      </c>
      <c r="PO61" s="5">
        <v>74425</v>
      </c>
    </row>
    <row r="62" spans="1:431" x14ac:dyDescent="0.25">
      <c r="A62" t="s">
        <v>226</v>
      </c>
      <c r="B62" s="2">
        <v>322</v>
      </c>
      <c r="C62" t="s">
        <v>338</v>
      </c>
      <c r="D62">
        <v>7</v>
      </c>
      <c r="E62">
        <v>210</v>
      </c>
      <c r="F62">
        <v>157</v>
      </c>
      <c r="G62" s="3">
        <v>198942</v>
      </c>
      <c r="H62" s="3">
        <v>0</v>
      </c>
      <c r="N62" s="3">
        <v>71961</v>
      </c>
      <c r="O62" s="3">
        <v>0</v>
      </c>
      <c r="P62" s="3">
        <v>15000</v>
      </c>
      <c r="Q62" s="3">
        <v>0</v>
      </c>
      <c r="R62" s="3">
        <v>79025</v>
      </c>
      <c r="S62" s="3">
        <v>0</v>
      </c>
      <c r="T62" s="3">
        <v>120118</v>
      </c>
      <c r="U62" s="3">
        <v>0</v>
      </c>
      <c r="X62" s="3">
        <v>113832</v>
      </c>
      <c r="Y62" s="3">
        <v>0</v>
      </c>
      <c r="Z62" s="3">
        <v>227665</v>
      </c>
      <c r="AA62" s="3">
        <v>0</v>
      </c>
      <c r="AD62" s="3">
        <v>227665</v>
      </c>
      <c r="AE62" s="3">
        <v>0</v>
      </c>
      <c r="AF62" s="3">
        <v>156666</v>
      </c>
      <c r="AH62" s="3">
        <v>0</v>
      </c>
      <c r="AQ62" s="3">
        <v>113832</v>
      </c>
      <c r="AR62" s="3">
        <v>0</v>
      </c>
      <c r="AU62" s="3">
        <v>113832</v>
      </c>
      <c r="AW62" s="3">
        <v>0</v>
      </c>
      <c r="BH62" s="3">
        <v>227665</v>
      </c>
      <c r="BI62" s="3">
        <v>0</v>
      </c>
      <c r="BJ62" s="3">
        <v>113832</v>
      </c>
      <c r="BK62" s="3">
        <v>0</v>
      </c>
      <c r="BT62" s="3">
        <v>113832</v>
      </c>
      <c r="BU62" s="3">
        <v>0</v>
      </c>
      <c r="BV62" s="3">
        <v>341497</v>
      </c>
      <c r="BW62" s="3">
        <v>0</v>
      </c>
      <c r="BZ62" s="3">
        <v>234999</v>
      </c>
      <c r="CA62" s="3">
        <v>0</v>
      </c>
      <c r="CL62" s="3">
        <v>113832</v>
      </c>
      <c r="CM62" s="3">
        <v>0</v>
      </c>
      <c r="CN62" s="3">
        <v>0</v>
      </c>
      <c r="CV62" s="3">
        <v>10200</v>
      </c>
      <c r="CW62" s="3">
        <v>0</v>
      </c>
      <c r="CX62" s="3">
        <v>10200</v>
      </c>
      <c r="CY62" s="3">
        <v>0</v>
      </c>
      <c r="EY62" s="3">
        <v>158560</v>
      </c>
      <c r="EZ62" s="3">
        <v>0</v>
      </c>
      <c r="FG62" s="3">
        <v>0</v>
      </c>
      <c r="FH62" s="3">
        <v>113832</v>
      </c>
      <c r="FK62" s="3">
        <v>92386</v>
      </c>
      <c r="FL62" s="3">
        <v>0</v>
      </c>
      <c r="FW62" s="3">
        <v>0</v>
      </c>
      <c r="FX62" s="3">
        <v>116262</v>
      </c>
      <c r="GF62" s="3">
        <v>113832</v>
      </c>
      <c r="GG62" s="3">
        <v>0</v>
      </c>
      <c r="GH62" s="3">
        <v>113832</v>
      </c>
      <c r="GI62" s="3">
        <v>0</v>
      </c>
      <c r="GL62" s="3">
        <v>0</v>
      </c>
      <c r="GM62" s="3">
        <v>113832</v>
      </c>
      <c r="GN62" s="3">
        <v>78333</v>
      </c>
      <c r="GO62" s="3">
        <v>0</v>
      </c>
      <c r="GP62" s="3">
        <v>226015</v>
      </c>
      <c r="GQ62" s="3">
        <v>1649</v>
      </c>
      <c r="GR62" s="3">
        <v>114017</v>
      </c>
      <c r="GS62" s="3">
        <v>0</v>
      </c>
      <c r="GT62" s="3">
        <v>227665</v>
      </c>
      <c r="GU62" s="3">
        <v>0</v>
      </c>
      <c r="GV62" s="3">
        <v>227665</v>
      </c>
      <c r="GW62" s="3">
        <v>0</v>
      </c>
      <c r="GX62" s="3">
        <v>227665</v>
      </c>
      <c r="GY62" s="3">
        <v>0</v>
      </c>
      <c r="GZ62" s="3">
        <v>113832</v>
      </c>
      <c r="HA62" s="3">
        <v>0</v>
      </c>
      <c r="HN62" s="3">
        <v>113832</v>
      </c>
      <c r="HO62" s="3">
        <v>0</v>
      </c>
      <c r="JF62" s="3">
        <v>0</v>
      </c>
      <c r="JG62" s="3">
        <v>71590</v>
      </c>
      <c r="KU62" s="3">
        <v>0</v>
      </c>
      <c r="KV62" s="3">
        <v>3987</v>
      </c>
      <c r="KW62" s="3">
        <v>2000</v>
      </c>
      <c r="KX62" s="3">
        <v>0</v>
      </c>
      <c r="LC62" s="3">
        <v>72100</v>
      </c>
      <c r="LD62" s="3">
        <v>0</v>
      </c>
      <c r="LI62" s="3">
        <v>15000</v>
      </c>
      <c r="LJ62" s="3">
        <v>0</v>
      </c>
      <c r="LM62" s="3">
        <v>958</v>
      </c>
      <c r="LN62" s="3">
        <v>0</v>
      </c>
      <c r="ME62" s="3">
        <v>3511</v>
      </c>
      <c r="MF62" s="3">
        <v>0</v>
      </c>
      <c r="MW62" s="3">
        <v>12075</v>
      </c>
      <c r="MX62" s="3">
        <v>0</v>
      </c>
      <c r="OF62" s="3">
        <v>4517873</v>
      </c>
      <c r="OG62" s="3">
        <v>421152</v>
      </c>
      <c r="OK62" s="5">
        <f t="shared" si="32"/>
        <v>455329</v>
      </c>
      <c r="OL62" s="5">
        <f t="shared" si="33"/>
        <v>0</v>
      </c>
      <c r="OM62" s="5">
        <f t="shared" si="34"/>
        <v>341497</v>
      </c>
      <c r="ON62" s="5">
        <f t="shared" si="35"/>
        <v>0</v>
      </c>
      <c r="OO62" s="5">
        <f t="shared" si="36"/>
        <v>0</v>
      </c>
      <c r="OP62" s="5">
        <f t="shared" si="37"/>
        <v>0</v>
      </c>
      <c r="OQ62" s="5">
        <f t="shared" si="38"/>
        <v>0</v>
      </c>
      <c r="OR62" s="5">
        <f t="shared" si="39"/>
        <v>0</v>
      </c>
      <c r="OS62" s="5">
        <f t="shared" si="40"/>
        <v>158560</v>
      </c>
      <c r="OT62" s="5"/>
      <c r="OU62" s="5">
        <f t="shared" si="50"/>
        <v>0</v>
      </c>
      <c r="OV62" s="5">
        <f t="shared" si="41"/>
        <v>0</v>
      </c>
      <c r="OW62" s="5"/>
      <c r="OX62" s="5">
        <f t="shared" si="48"/>
        <v>113832</v>
      </c>
      <c r="OY62" s="5">
        <f t="shared" si="42"/>
        <v>0</v>
      </c>
      <c r="OZ62" s="5"/>
      <c r="PA62" s="5">
        <f t="shared" si="53"/>
        <v>0</v>
      </c>
      <c r="PB62" s="5">
        <f t="shared" si="43"/>
        <v>164347</v>
      </c>
      <c r="PC62" s="5">
        <f t="shared" si="44"/>
        <v>116262</v>
      </c>
      <c r="PD62" s="5">
        <v>118154.53</v>
      </c>
      <c r="PE62" s="4">
        <f t="shared" si="18"/>
        <v>46192.47</v>
      </c>
      <c r="PF62" s="5">
        <f t="shared" si="45"/>
        <v>227664</v>
      </c>
      <c r="PG62" s="5"/>
      <c r="PH62" s="5">
        <f t="shared" si="55"/>
        <v>113832</v>
      </c>
      <c r="PI62" s="5">
        <f t="shared" si="16"/>
        <v>1250691</v>
      </c>
      <c r="PK62" s="5">
        <f>SUM(GQ62,GS62,GU62,GW62,GY62,HA62,HC62,HE62,HG62,HI62,HK62,HM62,HO62,HQ62,HS62,HU62,)</f>
        <v>1649</v>
      </c>
      <c r="PL62" s="5">
        <f t="shared" si="47"/>
        <v>105644</v>
      </c>
      <c r="PM62" s="5">
        <f>SUM(KV62,KX62,KZ62,LB62,LD62,LF62,LH62,LJ62,LL62,LN62,LP62,LR62,LT62,LV62,LX62,LZ62,MB62,MD62,MF62,MH62,MJ62,ML62,MN62,MP62,MR62,MT62,MV62,MX62,MZ62,NB62,ND62,NF62,NH62,)</f>
        <v>3987</v>
      </c>
      <c r="PN62" s="5"/>
      <c r="PO62" s="5">
        <v>68250</v>
      </c>
    </row>
    <row r="63" spans="1:431" x14ac:dyDescent="0.25">
      <c r="A63" t="s">
        <v>228</v>
      </c>
      <c r="B63" s="2">
        <v>319</v>
      </c>
      <c r="C63" t="s">
        <v>338</v>
      </c>
      <c r="D63">
        <v>8</v>
      </c>
      <c r="E63">
        <v>317</v>
      </c>
      <c r="F63">
        <v>250</v>
      </c>
      <c r="G63" s="3">
        <v>198942</v>
      </c>
      <c r="H63" s="3">
        <v>0</v>
      </c>
      <c r="P63" s="3">
        <v>9619</v>
      </c>
      <c r="Q63" s="3">
        <v>0</v>
      </c>
      <c r="R63" s="3">
        <v>79025</v>
      </c>
      <c r="S63" s="3">
        <v>0</v>
      </c>
      <c r="T63" s="3">
        <v>60059</v>
      </c>
      <c r="U63" s="3">
        <v>0</v>
      </c>
      <c r="V63" s="3">
        <v>102375</v>
      </c>
      <c r="W63" s="3">
        <v>0</v>
      </c>
      <c r="X63" s="3">
        <v>113832</v>
      </c>
      <c r="Y63" s="3">
        <v>0</v>
      </c>
      <c r="Z63" s="3">
        <v>227665</v>
      </c>
      <c r="AA63" s="3">
        <v>0</v>
      </c>
      <c r="AD63" s="3">
        <v>341497</v>
      </c>
      <c r="AE63" s="3">
        <v>0</v>
      </c>
      <c r="AF63" s="3">
        <v>195832</v>
      </c>
      <c r="AH63" s="3">
        <v>0</v>
      </c>
      <c r="AQ63" s="3">
        <v>113832</v>
      </c>
      <c r="AR63" s="3">
        <v>0</v>
      </c>
      <c r="AU63" s="3">
        <v>227665</v>
      </c>
      <c r="AW63" s="3">
        <v>0</v>
      </c>
      <c r="BH63" s="3">
        <v>227665</v>
      </c>
      <c r="BI63" s="3">
        <v>0</v>
      </c>
      <c r="BJ63" s="3">
        <v>113832</v>
      </c>
      <c r="BK63" s="3">
        <v>0</v>
      </c>
      <c r="BT63" s="3">
        <v>113832</v>
      </c>
      <c r="BU63" s="3">
        <v>0</v>
      </c>
      <c r="BV63" s="3">
        <v>341497</v>
      </c>
      <c r="BW63" s="3">
        <v>0</v>
      </c>
      <c r="BZ63" s="3">
        <v>234999</v>
      </c>
      <c r="CA63" s="3">
        <v>0</v>
      </c>
      <c r="CD63" s="3">
        <v>57558</v>
      </c>
      <c r="CE63" s="3">
        <v>0</v>
      </c>
      <c r="CL63" s="3">
        <v>0</v>
      </c>
      <c r="CN63" s="3">
        <v>13829</v>
      </c>
      <c r="CO63" s="3">
        <v>0</v>
      </c>
      <c r="CV63" s="3">
        <v>17000</v>
      </c>
      <c r="CW63" s="3">
        <v>0</v>
      </c>
      <c r="CX63" s="3">
        <v>17000</v>
      </c>
      <c r="CY63" s="3">
        <v>0</v>
      </c>
      <c r="EY63" s="3">
        <v>0</v>
      </c>
      <c r="EZ63" s="3">
        <v>158560</v>
      </c>
      <c r="FG63" s="3">
        <v>113832</v>
      </c>
      <c r="FH63" s="3">
        <v>0</v>
      </c>
      <c r="FI63" s="3">
        <v>113832</v>
      </c>
      <c r="FJ63" s="3">
        <v>0</v>
      </c>
      <c r="FM63" s="3">
        <v>53629</v>
      </c>
      <c r="FN63" s="3">
        <v>0</v>
      </c>
      <c r="FY63" s="3">
        <v>0</v>
      </c>
      <c r="FZ63" s="3">
        <v>147879</v>
      </c>
      <c r="GC63" s="3">
        <v>70672</v>
      </c>
      <c r="GD63" s="3">
        <v>0</v>
      </c>
      <c r="GF63" s="3">
        <v>113832</v>
      </c>
      <c r="GG63" s="3">
        <v>0</v>
      </c>
      <c r="GH63" s="3">
        <v>113832</v>
      </c>
      <c r="GI63" s="3">
        <v>113832</v>
      </c>
      <c r="GJ63" s="3">
        <v>113832</v>
      </c>
      <c r="GK63" s="3">
        <v>0</v>
      </c>
      <c r="GN63" s="3">
        <v>78333</v>
      </c>
      <c r="GO63" s="3">
        <v>0</v>
      </c>
      <c r="GP63" s="3">
        <v>341497</v>
      </c>
      <c r="GQ63" s="3">
        <v>0</v>
      </c>
      <c r="GR63" s="3">
        <v>56110</v>
      </c>
      <c r="GS63" s="3">
        <v>0</v>
      </c>
      <c r="GT63" s="3">
        <v>341497</v>
      </c>
      <c r="GU63" s="3">
        <v>0</v>
      </c>
      <c r="GV63" s="3">
        <v>341497</v>
      </c>
      <c r="GW63" s="3">
        <v>0</v>
      </c>
      <c r="GX63" s="3">
        <v>227665</v>
      </c>
      <c r="GY63" s="3">
        <v>0</v>
      </c>
      <c r="GZ63" s="3">
        <v>227665</v>
      </c>
      <c r="HA63" s="3">
        <v>0</v>
      </c>
      <c r="IP63" s="3">
        <v>129617</v>
      </c>
      <c r="IQ63" s="3">
        <v>0</v>
      </c>
      <c r="IR63" s="3">
        <v>78333</v>
      </c>
      <c r="IS63" s="3">
        <v>0</v>
      </c>
      <c r="JP63" s="3">
        <v>0</v>
      </c>
      <c r="JQ63" s="3">
        <v>120467</v>
      </c>
      <c r="JV63" s="3">
        <v>116262</v>
      </c>
      <c r="JW63" s="3">
        <v>0</v>
      </c>
      <c r="JZ63" s="3">
        <v>0</v>
      </c>
      <c r="KA63" s="3">
        <v>105009</v>
      </c>
      <c r="KD63" s="3">
        <v>5381</v>
      </c>
      <c r="KE63" s="3">
        <v>0</v>
      </c>
      <c r="KH63" s="3">
        <v>113832</v>
      </c>
      <c r="KI63" s="3">
        <v>0</v>
      </c>
      <c r="KP63" s="3">
        <v>2196</v>
      </c>
      <c r="KQ63" s="3">
        <v>34379</v>
      </c>
      <c r="KU63" s="3">
        <v>67744</v>
      </c>
      <c r="KV63" s="3">
        <v>0</v>
      </c>
      <c r="KW63" s="3">
        <v>18677</v>
      </c>
      <c r="KX63" s="3">
        <v>0</v>
      </c>
      <c r="LA63" s="3">
        <v>1000</v>
      </c>
      <c r="LB63" s="3">
        <v>0</v>
      </c>
      <c r="LC63" s="3">
        <v>5529</v>
      </c>
      <c r="LD63" s="3">
        <v>60000</v>
      </c>
      <c r="LI63" s="3">
        <v>0</v>
      </c>
      <c r="LJ63" s="3">
        <v>30000</v>
      </c>
      <c r="LM63" s="3">
        <v>1446</v>
      </c>
      <c r="LN63" s="3">
        <v>0</v>
      </c>
      <c r="LS63" s="3">
        <v>1138</v>
      </c>
      <c r="LT63" s="3">
        <v>0</v>
      </c>
      <c r="MA63" s="3">
        <v>8893</v>
      </c>
      <c r="MB63" s="3">
        <v>0</v>
      </c>
      <c r="ME63" s="3">
        <v>5300</v>
      </c>
      <c r="MF63" s="3">
        <v>0</v>
      </c>
      <c r="MM63" s="3">
        <v>0</v>
      </c>
      <c r="MN63" s="3">
        <v>2436</v>
      </c>
      <c r="MQ63" s="3">
        <v>10000</v>
      </c>
      <c r="MR63" s="3">
        <v>0</v>
      </c>
      <c r="MY63" s="3">
        <v>7020</v>
      </c>
      <c r="MZ63" s="3">
        <v>0</v>
      </c>
      <c r="OF63" s="3">
        <v>5687648</v>
      </c>
      <c r="OG63" s="3">
        <v>772562</v>
      </c>
      <c r="OK63" s="5">
        <f t="shared" si="32"/>
        <v>455329</v>
      </c>
      <c r="OL63" s="5">
        <f t="shared" si="33"/>
        <v>0</v>
      </c>
      <c r="OM63" s="5">
        <f t="shared" si="34"/>
        <v>341497</v>
      </c>
      <c r="ON63" s="5">
        <f t="shared" si="35"/>
        <v>0</v>
      </c>
      <c r="OO63" s="5">
        <f t="shared" si="36"/>
        <v>57558</v>
      </c>
      <c r="OP63" s="5">
        <f t="shared" si="37"/>
        <v>0</v>
      </c>
      <c r="OQ63" s="5">
        <f t="shared" si="38"/>
        <v>0</v>
      </c>
      <c r="OR63" s="5">
        <f t="shared" si="39"/>
        <v>0</v>
      </c>
      <c r="OS63" s="5">
        <f t="shared" si="40"/>
        <v>0</v>
      </c>
      <c r="OT63" s="5">
        <f>SUM(ET63,EV63,EX63,EZ63,FB63,FD63,)</f>
        <v>158560</v>
      </c>
      <c r="OV63" s="5">
        <f t="shared" si="41"/>
        <v>227664</v>
      </c>
      <c r="OW63" s="5"/>
      <c r="OX63" s="5">
        <f t="shared" si="48"/>
        <v>0</v>
      </c>
      <c r="OY63" s="5">
        <f t="shared" si="42"/>
        <v>0</v>
      </c>
      <c r="OZ63" s="5"/>
      <c r="PA63" s="5">
        <f t="shared" si="53"/>
        <v>0</v>
      </c>
      <c r="PB63" s="5">
        <f t="shared" si="43"/>
        <v>53629</v>
      </c>
      <c r="PC63" s="5">
        <f t="shared" si="44"/>
        <v>147879</v>
      </c>
      <c r="PD63" s="5">
        <v>164348.03</v>
      </c>
      <c r="PE63" s="4">
        <f t="shared" si="18"/>
        <v>-110719.03</v>
      </c>
      <c r="PF63" s="5">
        <f t="shared" si="45"/>
        <v>341496</v>
      </c>
      <c r="PG63" s="5">
        <f>SUM(GG63,GI63,GK63,GM63,HW63)</f>
        <v>113832</v>
      </c>
      <c r="PI63" s="5">
        <f t="shared" si="16"/>
        <v>1535931</v>
      </c>
      <c r="PJ63" s="5">
        <f t="shared" ref="PJ63:PJ66" si="57">SUM(GQ63,GS63,GU63,GW63,GY63,HA63,HC63,HE63,HG63,HI63,HK63,HM63,HO63,HQ63,HS63,HU63,)</f>
        <v>0</v>
      </c>
      <c r="PK63" s="5"/>
      <c r="PL63" s="5">
        <f t="shared" si="47"/>
        <v>126747</v>
      </c>
      <c r="PM63" s="5">
        <f>SUM(KV63,KX63,KZ63,LB63,LD63,LF63,LH63,LJ63,LL63,LN63,LP63,LR63,LT63,LV63,LX63,LZ63,MB63,MD63,MF63,MH63,MJ63,ML63,MN63,MP63,MR63,MT63,MV63,MX63,MZ63,NB63,ND63,NF63,NH63,)</f>
        <v>92436</v>
      </c>
      <c r="PN63" s="5"/>
      <c r="PO63" s="5">
        <v>103025</v>
      </c>
    </row>
    <row r="64" spans="1:431" x14ac:dyDescent="0.25">
      <c r="A64" t="s">
        <v>229</v>
      </c>
      <c r="B64" s="2">
        <v>1142</v>
      </c>
      <c r="C64" t="s">
        <v>338</v>
      </c>
      <c r="D64">
        <v>2</v>
      </c>
      <c r="E64">
        <v>75</v>
      </c>
      <c r="F64">
        <v>0</v>
      </c>
      <c r="G64" s="3">
        <v>99471</v>
      </c>
      <c r="H64" s="3">
        <v>0</v>
      </c>
      <c r="N64" s="3">
        <v>71961</v>
      </c>
      <c r="O64" s="3">
        <v>0</v>
      </c>
      <c r="P64" s="3">
        <v>5000</v>
      </c>
      <c r="Q64" s="3">
        <v>0</v>
      </c>
      <c r="R64" s="3">
        <v>79025</v>
      </c>
      <c r="S64" s="3">
        <v>0</v>
      </c>
      <c r="T64" s="3">
        <v>60059</v>
      </c>
      <c r="U64" s="3">
        <v>0</v>
      </c>
      <c r="X64" s="3">
        <v>113832</v>
      </c>
      <c r="Y64" s="3">
        <v>0</v>
      </c>
      <c r="Z64" s="3">
        <v>341497</v>
      </c>
      <c r="AA64" s="3">
        <v>0</v>
      </c>
      <c r="AD64" s="3">
        <v>227665</v>
      </c>
      <c r="AE64" s="3">
        <v>0</v>
      </c>
      <c r="AF64" s="3">
        <v>254425</v>
      </c>
      <c r="AH64" s="3">
        <v>19740</v>
      </c>
      <c r="AQ64" s="3">
        <v>113832</v>
      </c>
      <c r="AR64" s="3">
        <v>0</v>
      </c>
      <c r="AU64" s="3">
        <v>113832</v>
      </c>
      <c r="AW64" s="3">
        <v>0</v>
      </c>
      <c r="BF64" s="3">
        <v>113832</v>
      </c>
      <c r="BG64" s="3">
        <v>0</v>
      </c>
      <c r="BH64" s="3">
        <v>227665</v>
      </c>
      <c r="BI64" s="3">
        <v>0</v>
      </c>
      <c r="BV64" s="3">
        <v>227665</v>
      </c>
      <c r="BW64" s="3">
        <v>0</v>
      </c>
      <c r="BZ64" s="3">
        <v>234999</v>
      </c>
      <c r="CA64" s="3">
        <v>0</v>
      </c>
      <c r="CL64" s="3">
        <v>0</v>
      </c>
      <c r="CN64" s="3">
        <v>27657</v>
      </c>
      <c r="CO64" s="3">
        <v>0</v>
      </c>
      <c r="EY64" s="3">
        <v>79280</v>
      </c>
      <c r="EZ64" s="3">
        <v>0</v>
      </c>
      <c r="FE64" s="3">
        <v>113832</v>
      </c>
      <c r="FF64" s="3">
        <v>0</v>
      </c>
      <c r="FW64" s="3">
        <v>58131</v>
      </c>
      <c r="FX64" s="3">
        <v>0</v>
      </c>
      <c r="GF64" s="3">
        <v>56916</v>
      </c>
      <c r="GG64" s="3">
        <v>0</v>
      </c>
      <c r="GH64" s="3">
        <v>113832</v>
      </c>
      <c r="GI64" s="3">
        <v>0</v>
      </c>
      <c r="GJ64" s="3">
        <v>113832</v>
      </c>
      <c r="GK64" s="3">
        <v>0</v>
      </c>
      <c r="HV64" s="3">
        <v>56916</v>
      </c>
      <c r="HW64" s="3">
        <v>0</v>
      </c>
      <c r="KB64" s="3">
        <v>0</v>
      </c>
      <c r="KC64" s="3">
        <v>638</v>
      </c>
      <c r="KU64" s="3">
        <v>10000</v>
      </c>
      <c r="KV64" s="3">
        <v>0</v>
      </c>
      <c r="KW64" s="3">
        <v>6000</v>
      </c>
      <c r="KX64" s="3">
        <v>0</v>
      </c>
      <c r="KY64" s="3">
        <v>2500</v>
      </c>
      <c r="KZ64" s="3">
        <v>0</v>
      </c>
      <c r="LC64" s="3">
        <v>0</v>
      </c>
      <c r="LD64" s="3">
        <v>5000</v>
      </c>
      <c r="LI64" s="3">
        <v>9673</v>
      </c>
      <c r="LJ64" s="3">
        <v>10542</v>
      </c>
      <c r="LK64" s="3">
        <v>1000</v>
      </c>
      <c r="LL64" s="3">
        <v>0</v>
      </c>
      <c r="LM64" s="3">
        <v>342</v>
      </c>
      <c r="LN64" s="3">
        <v>0</v>
      </c>
      <c r="LS64" s="3">
        <v>0</v>
      </c>
      <c r="LT64" s="3">
        <v>2000</v>
      </c>
      <c r="LU64" s="3">
        <v>5000</v>
      </c>
      <c r="LV64" s="3">
        <v>0</v>
      </c>
      <c r="LW64" s="3">
        <v>10000</v>
      </c>
      <c r="LX64" s="3">
        <v>0</v>
      </c>
      <c r="LY64" s="3">
        <v>1500</v>
      </c>
      <c r="LZ64" s="3">
        <v>0</v>
      </c>
      <c r="MA64" s="3">
        <v>9000</v>
      </c>
      <c r="MB64" s="3">
        <v>0</v>
      </c>
      <c r="MC64" s="3">
        <v>3000</v>
      </c>
      <c r="MD64" s="3">
        <v>0</v>
      </c>
      <c r="ME64" s="3">
        <v>1254</v>
      </c>
      <c r="MF64" s="3">
        <v>0</v>
      </c>
      <c r="MG64" s="3">
        <v>1295</v>
      </c>
      <c r="MH64" s="3">
        <v>0</v>
      </c>
      <c r="MI64" s="3">
        <v>4000</v>
      </c>
      <c r="MJ64" s="3">
        <v>2000</v>
      </c>
      <c r="MK64" s="3">
        <v>500</v>
      </c>
      <c r="ML64" s="3">
        <v>0</v>
      </c>
      <c r="MS64" s="3">
        <v>400</v>
      </c>
      <c r="MT64" s="3">
        <v>0</v>
      </c>
      <c r="MU64" s="3">
        <v>3500</v>
      </c>
      <c r="MV64" s="3">
        <v>0</v>
      </c>
      <c r="MW64" s="3">
        <v>5500</v>
      </c>
      <c r="MX64" s="3">
        <v>3000</v>
      </c>
      <c r="MY64" s="3">
        <v>9500</v>
      </c>
      <c r="MZ64" s="3">
        <v>0</v>
      </c>
      <c r="OF64" s="3">
        <v>2989120</v>
      </c>
      <c r="OG64" s="3">
        <v>42920</v>
      </c>
      <c r="OK64" s="5">
        <f t="shared" si="32"/>
        <v>341497</v>
      </c>
      <c r="OL64" s="5">
        <f t="shared" si="33"/>
        <v>0</v>
      </c>
      <c r="OM64" s="5">
        <f t="shared" si="34"/>
        <v>227665</v>
      </c>
      <c r="ON64" s="5">
        <f t="shared" si="35"/>
        <v>0</v>
      </c>
      <c r="OO64" s="5">
        <f t="shared" si="36"/>
        <v>0</v>
      </c>
      <c r="OP64" s="5">
        <f t="shared" si="37"/>
        <v>0</v>
      </c>
      <c r="OQ64" s="5">
        <f t="shared" si="38"/>
        <v>0</v>
      </c>
      <c r="OR64" s="5">
        <f t="shared" si="39"/>
        <v>0</v>
      </c>
      <c r="OS64" s="5">
        <f t="shared" si="40"/>
        <v>79280</v>
      </c>
      <c r="OT64" s="5"/>
      <c r="OU64" s="5">
        <f t="shared" ref="OU64:OU70" si="58">SUM(ET64,EV64,EX64,EZ64,FB64,FD64,)</f>
        <v>0</v>
      </c>
      <c r="OV64" s="5">
        <f t="shared" si="41"/>
        <v>113832</v>
      </c>
      <c r="OW64" s="5"/>
      <c r="OX64" s="5">
        <f t="shared" si="48"/>
        <v>0</v>
      </c>
      <c r="OY64" s="5">
        <f t="shared" si="42"/>
        <v>0</v>
      </c>
      <c r="OZ64" s="5"/>
      <c r="PA64" s="5">
        <f t="shared" si="53"/>
        <v>0</v>
      </c>
      <c r="PB64" s="5">
        <f t="shared" si="43"/>
        <v>130092</v>
      </c>
      <c r="PC64" s="5">
        <f t="shared" si="44"/>
        <v>0</v>
      </c>
      <c r="PD64" s="5">
        <v>118154.53</v>
      </c>
      <c r="PE64" s="4">
        <f t="shared" si="18"/>
        <v>11937.470000000001</v>
      </c>
      <c r="PF64" s="5">
        <f t="shared" si="45"/>
        <v>341496</v>
      </c>
      <c r="PG64" s="5"/>
      <c r="PH64" s="5">
        <f>SUM(GG64,GI64,GK64,GM64,HW64)</f>
        <v>0</v>
      </c>
      <c r="PI64" s="5">
        <f t="shared" si="16"/>
        <v>0</v>
      </c>
      <c r="PJ64" s="5">
        <f t="shared" si="57"/>
        <v>0</v>
      </c>
      <c r="PK64" s="5"/>
      <c r="PL64" s="5">
        <f t="shared" si="47"/>
        <v>83964</v>
      </c>
      <c r="PM64" s="5">
        <f>SUM(KV64,KX64,KZ64,LB64,LD64,LF64,LH64,LJ64,LL64,LN64,LP64,LR64,LT64,LV64,LX64,LZ64,MB64,MD64,MF64,MH64,MJ64,ML64,MN64,MP64,MR64,MT64,MV64,MX64,MZ64,NB64,ND64,NF64,NH64,)</f>
        <v>22542</v>
      </c>
      <c r="PN64" s="5"/>
      <c r="PO64" s="5">
        <v>24375</v>
      </c>
    </row>
    <row r="65" spans="1:431" x14ac:dyDescent="0.25">
      <c r="A65" t="s">
        <v>230</v>
      </c>
      <c r="B65" s="2">
        <v>321</v>
      </c>
      <c r="C65" t="s">
        <v>338</v>
      </c>
      <c r="D65">
        <v>3</v>
      </c>
      <c r="E65">
        <v>457</v>
      </c>
      <c r="F65">
        <v>438</v>
      </c>
      <c r="G65" s="3">
        <v>198942</v>
      </c>
      <c r="H65" s="3">
        <v>0</v>
      </c>
      <c r="I65" s="3">
        <v>113833</v>
      </c>
      <c r="J65" s="3">
        <v>0</v>
      </c>
      <c r="P65" s="3">
        <v>15000</v>
      </c>
      <c r="Q65" s="3">
        <v>0</v>
      </c>
      <c r="R65" s="3">
        <v>79025</v>
      </c>
      <c r="S65" s="3">
        <v>0</v>
      </c>
      <c r="T65" s="3">
        <v>120118</v>
      </c>
      <c r="U65" s="3">
        <v>0</v>
      </c>
      <c r="V65" s="3">
        <v>51187</v>
      </c>
      <c r="W65" s="3">
        <v>0</v>
      </c>
      <c r="X65" s="3">
        <v>113832</v>
      </c>
      <c r="Y65" s="3">
        <v>0</v>
      </c>
      <c r="AD65" s="3">
        <v>113832</v>
      </c>
      <c r="AE65" s="3">
        <v>0</v>
      </c>
      <c r="AF65" s="3">
        <v>39166</v>
      </c>
      <c r="AH65" s="3">
        <v>0</v>
      </c>
      <c r="AQ65" s="3">
        <v>113832</v>
      </c>
      <c r="AR65" s="3">
        <v>0</v>
      </c>
      <c r="AU65" s="3">
        <v>113832</v>
      </c>
      <c r="AW65" s="3">
        <v>0</v>
      </c>
      <c r="BV65" s="3">
        <v>341497</v>
      </c>
      <c r="BW65" s="3">
        <v>0</v>
      </c>
      <c r="CL65" s="3">
        <v>455330</v>
      </c>
      <c r="CM65" s="3">
        <v>0</v>
      </c>
      <c r="CN65" s="3">
        <v>0</v>
      </c>
      <c r="EW65" s="3">
        <v>158560</v>
      </c>
      <c r="EX65" s="3">
        <v>0</v>
      </c>
      <c r="FG65" s="3">
        <v>113832</v>
      </c>
      <c r="FH65" s="3">
        <v>0</v>
      </c>
      <c r="FQ65" s="3">
        <v>71444</v>
      </c>
      <c r="FR65" s="3">
        <v>0</v>
      </c>
      <c r="FW65" s="3">
        <v>116262</v>
      </c>
      <c r="FX65" s="3">
        <v>0</v>
      </c>
      <c r="GC65" s="3">
        <v>70672</v>
      </c>
      <c r="GD65" s="3">
        <v>0</v>
      </c>
      <c r="GF65" s="3">
        <v>113832</v>
      </c>
      <c r="GG65" s="3">
        <v>0</v>
      </c>
      <c r="GH65" s="3">
        <v>113832</v>
      </c>
      <c r="GI65" s="3">
        <v>0</v>
      </c>
      <c r="GJ65" s="3">
        <v>113832</v>
      </c>
      <c r="GK65" s="3">
        <v>0</v>
      </c>
      <c r="GN65" s="3">
        <v>156666</v>
      </c>
      <c r="GO65" s="3">
        <v>0</v>
      </c>
      <c r="GP65" s="3">
        <v>455330</v>
      </c>
      <c r="GQ65" s="3">
        <v>0</v>
      </c>
      <c r="GR65" s="3">
        <v>455330</v>
      </c>
      <c r="GS65" s="3">
        <v>0</v>
      </c>
      <c r="GT65" s="3">
        <v>341497</v>
      </c>
      <c r="GU65" s="3">
        <v>0</v>
      </c>
      <c r="GV65" s="3">
        <v>341497</v>
      </c>
      <c r="GW65" s="3">
        <v>0</v>
      </c>
      <c r="GX65" s="3">
        <v>455330</v>
      </c>
      <c r="GY65" s="3">
        <v>0</v>
      </c>
      <c r="GZ65" s="3">
        <v>341497</v>
      </c>
      <c r="HA65" s="3">
        <v>0</v>
      </c>
      <c r="HN65" s="3">
        <v>113831</v>
      </c>
      <c r="HO65" s="3">
        <v>0</v>
      </c>
      <c r="IR65" s="3">
        <v>195832</v>
      </c>
      <c r="IS65" s="3">
        <v>0</v>
      </c>
      <c r="KD65" s="3">
        <v>22766</v>
      </c>
      <c r="KE65" s="3">
        <v>91066</v>
      </c>
      <c r="KJ65" s="3">
        <v>113832</v>
      </c>
      <c r="KK65" s="3">
        <v>0</v>
      </c>
      <c r="KU65" s="3">
        <v>9436</v>
      </c>
      <c r="KV65" s="3">
        <v>0</v>
      </c>
      <c r="KW65" s="3">
        <v>18500</v>
      </c>
      <c r="KX65" s="3">
        <v>0</v>
      </c>
      <c r="LE65" s="3">
        <v>5500</v>
      </c>
      <c r="LF65" s="3">
        <v>0</v>
      </c>
      <c r="LI65" s="3">
        <v>50009</v>
      </c>
      <c r="LJ65" s="3">
        <v>139</v>
      </c>
      <c r="LK65" s="3">
        <v>8000</v>
      </c>
      <c r="LL65" s="3">
        <v>0</v>
      </c>
      <c r="LM65" s="3">
        <v>2084</v>
      </c>
      <c r="LN65" s="3">
        <v>0</v>
      </c>
      <c r="MA65" s="3">
        <v>25907</v>
      </c>
      <c r="MB65" s="3">
        <v>0</v>
      </c>
      <c r="ME65" s="3">
        <v>7641</v>
      </c>
      <c r="MF65" s="3">
        <v>0</v>
      </c>
      <c r="OF65" s="3">
        <v>5862177</v>
      </c>
      <c r="OG65" s="3">
        <v>91205</v>
      </c>
      <c r="OK65" s="5">
        <f t="shared" si="32"/>
        <v>0</v>
      </c>
      <c r="OL65" s="5">
        <f t="shared" si="33"/>
        <v>0</v>
      </c>
      <c r="OM65" s="5">
        <f t="shared" si="34"/>
        <v>341497</v>
      </c>
      <c r="ON65" s="5">
        <f t="shared" si="35"/>
        <v>0</v>
      </c>
      <c r="OO65" s="5">
        <f t="shared" si="36"/>
        <v>0</v>
      </c>
      <c r="OP65" s="5">
        <f t="shared" si="37"/>
        <v>0</v>
      </c>
      <c r="OQ65" s="5">
        <f t="shared" si="38"/>
        <v>0</v>
      </c>
      <c r="OR65" s="5">
        <f t="shared" si="39"/>
        <v>0</v>
      </c>
      <c r="OS65" s="5">
        <f t="shared" si="40"/>
        <v>158560</v>
      </c>
      <c r="OT65" s="5"/>
      <c r="OU65" s="5">
        <f t="shared" si="58"/>
        <v>0</v>
      </c>
      <c r="OV65" s="5">
        <f t="shared" si="41"/>
        <v>113832</v>
      </c>
      <c r="OW65" s="5"/>
      <c r="OX65" s="5">
        <f t="shared" si="48"/>
        <v>0</v>
      </c>
      <c r="OY65" s="5">
        <f t="shared" si="42"/>
        <v>0</v>
      </c>
      <c r="OZ65" s="5"/>
      <c r="PA65" s="5">
        <f t="shared" si="53"/>
        <v>0</v>
      </c>
      <c r="PB65" s="5">
        <f t="shared" si="43"/>
        <v>187706</v>
      </c>
      <c r="PC65" s="5">
        <f t="shared" si="44"/>
        <v>0</v>
      </c>
      <c r="PD65" s="5">
        <v>225618.02000000002</v>
      </c>
      <c r="PE65" s="4">
        <f t="shared" si="18"/>
        <v>-37912.020000000019</v>
      </c>
      <c r="PF65" s="5">
        <f t="shared" si="45"/>
        <v>341496</v>
      </c>
      <c r="PG65" s="5"/>
      <c r="PH65" s="5">
        <f>SUM(GG65,GI65,GK65,GM65,HW65)</f>
        <v>0</v>
      </c>
      <c r="PI65" s="5">
        <f t="shared" si="16"/>
        <v>2504312</v>
      </c>
      <c r="PJ65" s="5">
        <f t="shared" si="57"/>
        <v>0</v>
      </c>
      <c r="PK65" s="5"/>
      <c r="PL65" s="5">
        <f t="shared" si="47"/>
        <v>127077</v>
      </c>
      <c r="PN65" s="5">
        <f>SUM(KV65,KX65,KZ65,LB65,LD65,LF65,LH65,LJ65,LL65,LN65,LP65,LR65,LT65,LV65,LX65,LZ65,MB65,MD65,MF65,MH65,MJ65,ML65,MN65,MP65,MR65,MT65,MV65,MX65,MZ65,NB65,ND65,NF65,NH65,)</f>
        <v>139</v>
      </c>
      <c r="PO65" s="5">
        <v>148525</v>
      </c>
    </row>
    <row r="66" spans="1:431" x14ac:dyDescent="0.25">
      <c r="A66" t="s">
        <v>232</v>
      </c>
      <c r="B66" s="2">
        <v>324</v>
      </c>
      <c r="C66" t="s">
        <v>338</v>
      </c>
      <c r="D66">
        <v>4</v>
      </c>
      <c r="E66">
        <v>413</v>
      </c>
      <c r="F66">
        <v>316</v>
      </c>
      <c r="G66" s="3">
        <v>198942</v>
      </c>
      <c r="H66" s="3">
        <v>0</v>
      </c>
      <c r="P66" s="3">
        <v>12481</v>
      </c>
      <c r="Q66" s="3">
        <v>0</v>
      </c>
      <c r="R66" s="3">
        <v>79025</v>
      </c>
      <c r="S66" s="3">
        <v>0</v>
      </c>
      <c r="T66" s="3">
        <v>60059</v>
      </c>
      <c r="U66" s="3">
        <v>0</v>
      </c>
      <c r="V66" s="3">
        <v>153562</v>
      </c>
      <c r="W66" s="3">
        <v>0</v>
      </c>
      <c r="X66" s="3">
        <v>113832</v>
      </c>
      <c r="Y66" s="3">
        <v>0</v>
      </c>
      <c r="Z66" s="3">
        <v>227665</v>
      </c>
      <c r="AA66" s="3">
        <v>0</v>
      </c>
      <c r="AB66" s="3">
        <v>227665</v>
      </c>
      <c r="AC66" s="3">
        <v>0</v>
      </c>
      <c r="AD66" s="3">
        <v>227665</v>
      </c>
      <c r="AE66" s="3">
        <v>0</v>
      </c>
      <c r="AF66" s="3">
        <v>234999</v>
      </c>
      <c r="AH66" s="3">
        <v>0</v>
      </c>
      <c r="AQ66" s="3">
        <v>113832</v>
      </c>
      <c r="AR66" s="3">
        <v>0</v>
      </c>
      <c r="AU66" s="3">
        <v>113832</v>
      </c>
      <c r="AW66" s="3">
        <v>0</v>
      </c>
      <c r="AZ66" s="3">
        <v>227665</v>
      </c>
      <c r="BA66" s="3">
        <v>0</v>
      </c>
      <c r="BB66" s="3">
        <v>113832</v>
      </c>
      <c r="BC66" s="3">
        <v>0</v>
      </c>
      <c r="BF66" s="3">
        <v>113832</v>
      </c>
      <c r="BG66" s="3">
        <v>0</v>
      </c>
      <c r="BV66" s="3">
        <v>455330</v>
      </c>
      <c r="BW66" s="3">
        <v>0</v>
      </c>
      <c r="BZ66" s="3">
        <v>313331</v>
      </c>
      <c r="CA66" s="3">
        <v>0</v>
      </c>
      <c r="CD66" s="3">
        <v>57558</v>
      </c>
      <c r="CE66" s="3">
        <v>0</v>
      </c>
      <c r="CH66" s="3">
        <v>119483</v>
      </c>
      <c r="CI66" s="3">
        <v>0</v>
      </c>
      <c r="CL66" s="3">
        <v>910660</v>
      </c>
      <c r="CM66" s="3">
        <v>0</v>
      </c>
      <c r="CN66" s="3">
        <v>0</v>
      </c>
      <c r="CR66" s="3">
        <v>113832</v>
      </c>
      <c r="CS66" s="3">
        <v>0</v>
      </c>
      <c r="CV66" s="3">
        <v>20400</v>
      </c>
      <c r="CW66" s="3">
        <v>0</v>
      </c>
      <c r="CX66" s="3">
        <v>20400</v>
      </c>
      <c r="CY66" s="3">
        <v>0</v>
      </c>
      <c r="CZ66" s="3">
        <v>101351</v>
      </c>
      <c r="DA66" s="3">
        <v>0</v>
      </c>
      <c r="EY66" s="3">
        <v>158560</v>
      </c>
      <c r="EZ66" s="3">
        <v>0</v>
      </c>
      <c r="FE66" s="3">
        <v>113832</v>
      </c>
      <c r="FF66" s="3">
        <v>113832</v>
      </c>
      <c r="FG66" s="3">
        <v>113832</v>
      </c>
      <c r="FH66" s="3">
        <v>0</v>
      </c>
      <c r="FI66" s="3">
        <v>0</v>
      </c>
      <c r="FJ66" s="3">
        <v>113832</v>
      </c>
      <c r="FQ66" s="3">
        <v>142889</v>
      </c>
      <c r="FR66" s="3">
        <v>0</v>
      </c>
      <c r="FW66" s="3">
        <v>116262</v>
      </c>
      <c r="FX66" s="3">
        <v>0</v>
      </c>
      <c r="GC66" s="3">
        <v>70672</v>
      </c>
      <c r="GD66" s="3">
        <v>0</v>
      </c>
      <c r="GF66" s="3">
        <v>0</v>
      </c>
      <c r="GG66" s="3">
        <v>113832</v>
      </c>
      <c r="GH66" s="3">
        <v>0</v>
      </c>
      <c r="GI66" s="3">
        <v>113832</v>
      </c>
      <c r="GJ66" s="3">
        <v>113832</v>
      </c>
      <c r="GK66" s="3">
        <v>0</v>
      </c>
      <c r="GL66" s="3">
        <v>113832</v>
      </c>
      <c r="GM66" s="3">
        <v>0</v>
      </c>
      <c r="GN66" s="3">
        <v>78333</v>
      </c>
      <c r="GO66" s="3">
        <v>0</v>
      </c>
      <c r="GP66" s="3">
        <v>455330</v>
      </c>
      <c r="GQ66" s="3">
        <v>0</v>
      </c>
      <c r="GR66" s="3">
        <v>325446</v>
      </c>
      <c r="GS66" s="3">
        <v>0</v>
      </c>
      <c r="GT66" s="3">
        <v>341497</v>
      </c>
      <c r="GU66" s="3">
        <v>0</v>
      </c>
      <c r="GV66" s="3">
        <v>227665</v>
      </c>
      <c r="GW66" s="3">
        <v>0</v>
      </c>
      <c r="GX66" s="3">
        <v>227665</v>
      </c>
      <c r="GY66" s="3">
        <v>0</v>
      </c>
      <c r="GZ66" s="3">
        <v>227665</v>
      </c>
      <c r="HA66" s="3">
        <v>0</v>
      </c>
      <c r="HV66" s="3">
        <v>113832</v>
      </c>
      <c r="HW66" s="3">
        <v>0</v>
      </c>
      <c r="JT66" s="3">
        <v>227665</v>
      </c>
      <c r="JU66" s="3">
        <v>0</v>
      </c>
      <c r="KP66" s="3">
        <v>73150</v>
      </c>
      <c r="KQ66" s="3">
        <v>0</v>
      </c>
      <c r="KU66" s="3">
        <v>12581</v>
      </c>
      <c r="KV66" s="3">
        <v>0</v>
      </c>
      <c r="KW66" s="3">
        <v>14553</v>
      </c>
      <c r="KX66" s="3">
        <v>0</v>
      </c>
      <c r="LC66" s="3">
        <v>10000</v>
      </c>
      <c r="LD66" s="3">
        <v>0</v>
      </c>
      <c r="LI66" s="3">
        <v>20086</v>
      </c>
      <c r="LJ66" s="3">
        <v>0</v>
      </c>
      <c r="LM66" s="3">
        <v>1884</v>
      </c>
      <c r="LN66" s="3">
        <v>0</v>
      </c>
      <c r="LO66" s="3">
        <v>2500</v>
      </c>
      <c r="LP66" s="3">
        <v>0</v>
      </c>
      <c r="MA66" s="3">
        <v>12466</v>
      </c>
      <c r="MB66" s="3">
        <v>0</v>
      </c>
      <c r="ME66" s="3">
        <v>6905</v>
      </c>
      <c r="MF66" s="3">
        <v>0</v>
      </c>
      <c r="MM66" s="3">
        <v>13000</v>
      </c>
      <c r="MN66" s="3">
        <v>0</v>
      </c>
      <c r="MW66" s="3">
        <v>4000</v>
      </c>
      <c r="MX66" s="3">
        <v>0</v>
      </c>
      <c r="MY66" s="3">
        <v>20392</v>
      </c>
      <c r="MZ66" s="3">
        <v>3378</v>
      </c>
      <c r="NA66" s="3">
        <v>2000</v>
      </c>
      <c r="NB66" s="3">
        <v>0</v>
      </c>
      <c r="OF66" s="3">
        <v>7693559</v>
      </c>
      <c r="OG66" s="3">
        <v>458706</v>
      </c>
      <c r="OK66" s="5">
        <f t="shared" si="32"/>
        <v>455329</v>
      </c>
      <c r="OL66" s="5">
        <f t="shared" si="33"/>
        <v>0</v>
      </c>
      <c r="OM66" s="5">
        <f t="shared" si="34"/>
        <v>455330</v>
      </c>
      <c r="ON66" s="5">
        <f t="shared" si="35"/>
        <v>0</v>
      </c>
      <c r="OO66" s="5">
        <f t="shared" si="36"/>
        <v>57558</v>
      </c>
      <c r="OP66" s="5">
        <f t="shared" si="37"/>
        <v>0</v>
      </c>
      <c r="OQ66" s="5">
        <f t="shared" si="38"/>
        <v>0</v>
      </c>
      <c r="OR66" s="5">
        <f t="shared" si="39"/>
        <v>0</v>
      </c>
      <c r="OS66" s="5">
        <f t="shared" si="40"/>
        <v>158560</v>
      </c>
      <c r="OT66" s="5"/>
      <c r="OU66" s="5">
        <f t="shared" si="58"/>
        <v>0</v>
      </c>
      <c r="OV66" s="5">
        <f t="shared" si="41"/>
        <v>227664</v>
      </c>
      <c r="OW66" s="5">
        <f>SUM(FF66,FH66,FJ66)</f>
        <v>227664</v>
      </c>
      <c r="OY66" s="5">
        <f t="shared" si="42"/>
        <v>0</v>
      </c>
      <c r="OZ66" s="5"/>
      <c r="PA66" s="5">
        <f t="shared" si="53"/>
        <v>0</v>
      </c>
      <c r="PB66" s="5">
        <f t="shared" si="43"/>
        <v>259151</v>
      </c>
      <c r="PC66" s="5">
        <f t="shared" si="44"/>
        <v>0</v>
      </c>
      <c r="PD66" s="5">
        <v>219718.94</v>
      </c>
      <c r="PE66" s="4">
        <f t="shared" si="18"/>
        <v>39432.06</v>
      </c>
      <c r="PF66" s="5">
        <f t="shared" si="45"/>
        <v>341496</v>
      </c>
      <c r="PG66" s="5">
        <v>56916</v>
      </c>
      <c r="PH66" s="5">
        <f>SUM(GG66,GI66,GK66,GM66,HW66)-PG66</f>
        <v>170748</v>
      </c>
      <c r="PI66" s="5">
        <f t="shared" si="16"/>
        <v>1805268</v>
      </c>
      <c r="PJ66" s="5">
        <f t="shared" si="57"/>
        <v>0</v>
      </c>
      <c r="PK66" s="5"/>
      <c r="PL66" s="5">
        <f t="shared" si="47"/>
        <v>120367</v>
      </c>
      <c r="PN66" s="5">
        <f>SUM(KV66,KX66,KZ66,LB66,LD66,LF66,LH66,LJ66,LL66,LN66,LP66,LR66,LT66,LV66,LX66,LZ66,MB66,MD66,MF66,MH66,MJ66,ML66,MN66,MP66,MR66,MT66,MV66,MX66,MZ66,NB66,ND66,NF66,NH66,)</f>
        <v>3378</v>
      </c>
      <c r="PO66" s="5">
        <v>134225</v>
      </c>
    </row>
    <row r="67" spans="1:431" x14ac:dyDescent="0.25">
      <c r="A67" t="s">
        <v>233</v>
      </c>
      <c r="B67" s="2">
        <v>325</v>
      </c>
      <c r="C67" t="s">
        <v>338</v>
      </c>
      <c r="D67">
        <v>7</v>
      </c>
      <c r="E67">
        <v>287</v>
      </c>
      <c r="F67">
        <v>208</v>
      </c>
      <c r="G67" s="3">
        <v>198942</v>
      </c>
      <c r="H67" s="3">
        <v>0</v>
      </c>
      <c r="P67" s="3">
        <v>6531</v>
      </c>
      <c r="Q67" s="3">
        <v>0</v>
      </c>
      <c r="R67" s="3">
        <v>79025</v>
      </c>
      <c r="S67" s="3">
        <v>0</v>
      </c>
      <c r="T67" s="3">
        <v>120118</v>
      </c>
      <c r="U67" s="3">
        <v>0</v>
      </c>
      <c r="V67" s="3">
        <v>51187</v>
      </c>
      <c r="W67" s="3">
        <v>0</v>
      </c>
      <c r="X67" s="3">
        <v>113832</v>
      </c>
      <c r="Y67" s="3">
        <v>0</v>
      </c>
      <c r="Z67" s="3">
        <v>227665</v>
      </c>
      <c r="AA67" s="3">
        <v>0</v>
      </c>
      <c r="AB67" s="3">
        <v>227665</v>
      </c>
      <c r="AC67" s="3">
        <v>0</v>
      </c>
      <c r="AD67" s="3">
        <v>113832</v>
      </c>
      <c r="AE67" s="3">
        <v>0</v>
      </c>
      <c r="AF67" s="3">
        <v>195832</v>
      </c>
      <c r="AH67" s="3">
        <v>0</v>
      </c>
      <c r="AQ67" s="3">
        <v>113832</v>
      </c>
      <c r="AR67" s="3">
        <v>0</v>
      </c>
      <c r="AU67" s="3">
        <v>113832</v>
      </c>
      <c r="AW67" s="3">
        <v>0</v>
      </c>
      <c r="BH67" s="3">
        <v>227665</v>
      </c>
      <c r="BI67" s="3">
        <v>0</v>
      </c>
      <c r="BJ67" s="3">
        <v>113832</v>
      </c>
      <c r="BK67" s="3">
        <v>0</v>
      </c>
      <c r="BV67" s="3">
        <v>227665</v>
      </c>
      <c r="BW67" s="3">
        <v>0</v>
      </c>
      <c r="BZ67" s="3">
        <v>195832</v>
      </c>
      <c r="CA67" s="3">
        <v>0</v>
      </c>
      <c r="CL67" s="3">
        <v>0</v>
      </c>
      <c r="CN67" s="3">
        <v>13829</v>
      </c>
      <c r="CO67" s="3">
        <v>0</v>
      </c>
      <c r="CR67" s="3">
        <v>0</v>
      </c>
      <c r="CV67" s="3">
        <v>20400</v>
      </c>
      <c r="CW67" s="3">
        <v>0</v>
      </c>
      <c r="CX67" s="3">
        <v>20400</v>
      </c>
      <c r="CY67" s="3">
        <v>0</v>
      </c>
      <c r="EH67" s="3">
        <v>15325</v>
      </c>
      <c r="EI67" s="3">
        <v>0</v>
      </c>
      <c r="FG67" s="3">
        <v>0</v>
      </c>
      <c r="FH67" s="3">
        <v>113832</v>
      </c>
      <c r="FI67" s="3">
        <v>0</v>
      </c>
      <c r="FJ67" s="3">
        <v>113832</v>
      </c>
      <c r="FQ67" s="3">
        <v>71444</v>
      </c>
      <c r="FR67" s="3">
        <v>0</v>
      </c>
      <c r="FW67" s="3">
        <v>116262</v>
      </c>
      <c r="FX67" s="3">
        <v>0</v>
      </c>
      <c r="GF67" s="3">
        <v>0</v>
      </c>
      <c r="GG67" s="3">
        <v>113832</v>
      </c>
      <c r="GH67" s="3">
        <v>0</v>
      </c>
      <c r="GI67" s="3">
        <v>113832</v>
      </c>
      <c r="GJ67" s="3">
        <v>0</v>
      </c>
      <c r="GK67" s="3">
        <v>113832</v>
      </c>
      <c r="GP67" s="3">
        <v>227665</v>
      </c>
      <c r="GQ67" s="3">
        <v>0</v>
      </c>
      <c r="GR67" s="3">
        <v>72346</v>
      </c>
      <c r="GS67" s="3">
        <v>0</v>
      </c>
      <c r="GT67" s="3">
        <v>227665</v>
      </c>
      <c r="GU67" s="3">
        <v>0</v>
      </c>
      <c r="GV67" s="3">
        <v>227665</v>
      </c>
      <c r="GW67" s="3">
        <v>0</v>
      </c>
      <c r="GX67" s="3">
        <v>227665</v>
      </c>
      <c r="GY67" s="3">
        <v>0</v>
      </c>
      <c r="GZ67" s="3">
        <v>227665</v>
      </c>
      <c r="HA67" s="3">
        <v>0</v>
      </c>
      <c r="IJ67" s="3">
        <v>113832</v>
      </c>
      <c r="IK67" s="3">
        <v>0</v>
      </c>
      <c r="IR67" s="3">
        <v>234999</v>
      </c>
      <c r="IS67" s="3">
        <v>0</v>
      </c>
      <c r="IV67" s="3">
        <v>1958</v>
      </c>
      <c r="IW67" s="3">
        <v>50496</v>
      </c>
      <c r="IX67" s="3">
        <v>158560</v>
      </c>
      <c r="IY67" s="3">
        <v>0</v>
      </c>
      <c r="JF67" s="3">
        <v>71590</v>
      </c>
      <c r="JG67" s="3">
        <v>0</v>
      </c>
      <c r="KD67" s="3">
        <v>5381</v>
      </c>
      <c r="KE67" s="3">
        <v>0</v>
      </c>
      <c r="KU67" s="3">
        <v>10774</v>
      </c>
      <c r="KV67" s="3">
        <v>0</v>
      </c>
      <c r="KW67" s="3">
        <v>6193</v>
      </c>
      <c r="KX67" s="3">
        <v>0</v>
      </c>
      <c r="LG67" s="3">
        <v>12199</v>
      </c>
      <c r="LH67" s="3">
        <v>0</v>
      </c>
      <c r="LI67" s="3">
        <v>13427</v>
      </c>
      <c r="LJ67" s="3">
        <v>0</v>
      </c>
      <c r="LM67" s="3">
        <v>1309</v>
      </c>
      <c r="LN67" s="3">
        <v>0</v>
      </c>
      <c r="ME67" s="3">
        <v>4799</v>
      </c>
      <c r="MF67" s="3">
        <v>0</v>
      </c>
      <c r="MM67" s="3">
        <v>10000</v>
      </c>
      <c r="MN67" s="3">
        <v>0</v>
      </c>
      <c r="MY67" s="3">
        <v>10000</v>
      </c>
      <c r="MZ67" s="3">
        <v>0</v>
      </c>
      <c r="OF67" s="3">
        <v>4450639</v>
      </c>
      <c r="OG67" s="3">
        <v>619656</v>
      </c>
      <c r="OK67" s="5">
        <f t="shared" ref="OK67:OK98" si="59">SUM(AX67,AZ67,BB67,BD67,BF67,BH67,BJ67,BL67,BN67,BP67,BR67,BT67)</f>
        <v>341497</v>
      </c>
      <c r="OL67" s="5">
        <f t="shared" ref="OL67:OL98" si="60">SUM(AY67,BA67,BC67,BE67,BG67,BI67,BK67,BM67,BO67,BQ67,BS67,BU67)</f>
        <v>0</v>
      </c>
      <c r="OM67" s="5">
        <f t="shared" ref="OM67:OM98" si="61">SUM(BV67,BX67)</f>
        <v>227665</v>
      </c>
      <c r="ON67" s="5">
        <f t="shared" ref="ON67:ON98" si="62">SUM(BW67,BY67)</f>
        <v>0</v>
      </c>
      <c r="OO67" s="5">
        <f t="shared" ref="OO67:OO98" si="63">SUM(CD67,CF67)</f>
        <v>0</v>
      </c>
      <c r="OP67" s="5">
        <f t="shared" ref="OP67:OP98" si="64">SUM(CE67,CG67)</f>
        <v>0</v>
      </c>
      <c r="OQ67" s="5">
        <f t="shared" ref="OQ67:OQ98" si="65">SUM(DF67,DH67,DJ67,DL67,DN67,DP67,DR67,DT67,DV67,)</f>
        <v>0</v>
      </c>
      <c r="OR67" s="5">
        <f t="shared" ref="OR67:OR98" si="66">SUM(DG67,DI67,DK67,DM67,DO67,DQ67,DS67,DU67,DW67,)</f>
        <v>0</v>
      </c>
      <c r="OS67" s="5">
        <f t="shared" ref="OS67:OS98" si="67">SUM(ES67,EU67,EW67,EY67,FA67,FC67,)</f>
        <v>0</v>
      </c>
      <c r="OT67" s="5"/>
      <c r="OU67" s="5">
        <f t="shared" si="58"/>
        <v>0</v>
      </c>
      <c r="OV67" s="5">
        <f t="shared" ref="OV67:OV98" si="68">SUM(FE67,FG67,FI67)</f>
        <v>0</v>
      </c>
      <c r="OW67" s="5"/>
      <c r="OX67" s="5">
        <f>SUM(FF67,FH67,FJ67)</f>
        <v>227664</v>
      </c>
      <c r="OY67" s="5">
        <f t="shared" ref="OY67:OY98" si="69">SUM(HX67,HZ67,IB67,ID67,IF67,IH67,IJ67,)</f>
        <v>113832</v>
      </c>
      <c r="OZ67" s="5"/>
      <c r="PA67" s="5">
        <f t="shared" si="53"/>
        <v>0</v>
      </c>
      <c r="PB67" s="5">
        <f t="shared" ref="PB67:PB98" si="70">SUM(N67,FK67,FM67,FO67,FQ67,FS67,FU67,FW67,FY67,GA67)</f>
        <v>187706</v>
      </c>
      <c r="PC67" s="5">
        <f t="shared" ref="PC67:PC98" si="71">SUM(O67,FL67,FN67,FP67,FR67,FT67,FV67,FX67,FZ67,GB67)</f>
        <v>0</v>
      </c>
      <c r="PD67" s="5">
        <v>118154.53</v>
      </c>
      <c r="PE67" s="4">
        <f t="shared" si="18"/>
        <v>69551.47</v>
      </c>
      <c r="PF67" s="5">
        <f t="shared" ref="PF67:PF84" si="72">SUM(GF67,GH67,GJ67,GL67,HV67)</f>
        <v>0</v>
      </c>
      <c r="PG67" s="5"/>
      <c r="PH67" s="5">
        <f>SUM(GG67,GI67,GK67,GM67,HW67)</f>
        <v>341496</v>
      </c>
      <c r="PI67" s="5">
        <f t="shared" ref="PI67:PI75" si="73">SUM(GP67,GR67,GT67,GV67,GX67,GZ67,HB67,HD67,HF67,HH67,HJ67,HL67,HN67,HP67,HR67,HT67,)</f>
        <v>1210671</v>
      </c>
      <c r="PJ67" s="5">
        <f t="shared" ref="PJ67:PJ68" si="74">SUM(GQ67,GS67,GU67,GW67,GY67,HA67,HC67,HE67,HG67,HI67,HK67,HM67,HO67,HQ67,HS67,HU67,)</f>
        <v>0</v>
      </c>
      <c r="PK67" s="5"/>
      <c r="PL67" s="5">
        <f t="shared" si="47"/>
        <v>68701</v>
      </c>
      <c r="PM67" s="5">
        <f>SUM(KV67,KX67,KZ67,LB67,LD67,LF67,LH67,LJ67,LL67,LN67,LP67,LR67,LT67,LV67,LX67,LZ67,MB67,MD67,MF67,MH67,MJ67,ML67,MN67,MP67,MR67,MT67,MV67,MX67,MZ67,NB67,ND67,NF67,NH67,)</f>
        <v>0</v>
      </c>
      <c r="PN67" s="5"/>
      <c r="PO67" s="5">
        <v>93275</v>
      </c>
    </row>
    <row r="68" spans="1:431" x14ac:dyDescent="0.25">
      <c r="A68" t="s">
        <v>234</v>
      </c>
      <c r="B68" s="2">
        <v>326</v>
      </c>
      <c r="C68" t="s">
        <v>338</v>
      </c>
      <c r="D68">
        <v>2</v>
      </c>
      <c r="E68">
        <v>281</v>
      </c>
      <c r="F68">
        <v>204</v>
      </c>
      <c r="G68" s="3">
        <v>198942</v>
      </c>
      <c r="H68" s="3">
        <v>0</v>
      </c>
      <c r="N68" s="3">
        <v>143922</v>
      </c>
      <c r="O68" s="3">
        <v>0</v>
      </c>
      <c r="P68" s="3">
        <v>15000</v>
      </c>
      <c r="Q68" s="3">
        <v>0</v>
      </c>
      <c r="R68" s="3">
        <v>79025</v>
      </c>
      <c r="S68" s="3">
        <v>0</v>
      </c>
      <c r="T68" s="3">
        <v>60059</v>
      </c>
      <c r="U68" s="3">
        <v>0</v>
      </c>
      <c r="V68" s="3">
        <v>51187</v>
      </c>
      <c r="W68" s="3">
        <v>0</v>
      </c>
      <c r="X68" s="3">
        <v>113832</v>
      </c>
      <c r="Y68" s="3">
        <v>0</v>
      </c>
      <c r="AB68" s="3">
        <v>569162</v>
      </c>
      <c r="AC68" s="3">
        <v>0</v>
      </c>
      <c r="AF68" s="3">
        <v>195832</v>
      </c>
      <c r="AH68" s="3">
        <v>0</v>
      </c>
      <c r="AQ68" s="3">
        <v>56916</v>
      </c>
      <c r="AR68" s="3">
        <v>0</v>
      </c>
      <c r="AU68" s="3">
        <v>227665</v>
      </c>
      <c r="AW68" s="3">
        <v>0</v>
      </c>
      <c r="BV68" s="3">
        <v>341497</v>
      </c>
      <c r="BW68" s="3">
        <v>0</v>
      </c>
      <c r="BZ68" s="3">
        <v>39166</v>
      </c>
      <c r="CA68" s="3">
        <v>0</v>
      </c>
      <c r="CL68" s="3">
        <v>682995</v>
      </c>
      <c r="CM68" s="3">
        <v>0</v>
      </c>
      <c r="CN68" s="3">
        <v>0</v>
      </c>
      <c r="CP68" s="3">
        <v>39166</v>
      </c>
      <c r="CQ68" s="3">
        <v>0</v>
      </c>
      <c r="CR68" s="3">
        <v>113832</v>
      </c>
      <c r="CS68" s="3">
        <v>0</v>
      </c>
      <c r="CV68" s="3">
        <v>23800</v>
      </c>
      <c r="CW68" s="3">
        <v>0</v>
      </c>
      <c r="CX68" s="3">
        <v>23800</v>
      </c>
      <c r="CY68" s="3">
        <v>0</v>
      </c>
      <c r="DD68" s="3">
        <v>119483</v>
      </c>
      <c r="DE68" s="3">
        <v>0</v>
      </c>
      <c r="DH68" s="3">
        <v>8570</v>
      </c>
      <c r="DI68" s="3">
        <v>0</v>
      </c>
      <c r="DJ68" s="3">
        <v>1787</v>
      </c>
      <c r="DK68" s="3">
        <v>0</v>
      </c>
      <c r="DR68" s="3">
        <v>4900</v>
      </c>
      <c r="DS68" s="3">
        <v>0</v>
      </c>
      <c r="DT68" s="3">
        <v>3398</v>
      </c>
      <c r="DU68" s="3">
        <v>0</v>
      </c>
      <c r="DV68" s="3">
        <v>300</v>
      </c>
      <c r="DW68" s="3">
        <v>0</v>
      </c>
      <c r="EY68" s="3">
        <v>158560</v>
      </c>
      <c r="EZ68" s="3">
        <v>0</v>
      </c>
      <c r="FG68" s="3">
        <v>113832</v>
      </c>
      <c r="FH68" s="3">
        <v>0</v>
      </c>
      <c r="GF68" s="3">
        <v>87454</v>
      </c>
      <c r="GG68" s="3">
        <v>26378</v>
      </c>
      <c r="GH68" s="3">
        <v>0</v>
      </c>
      <c r="GI68" s="3">
        <v>113832</v>
      </c>
      <c r="GJ68" s="3">
        <v>0</v>
      </c>
      <c r="GK68" s="3">
        <v>56916</v>
      </c>
      <c r="GN68" s="3">
        <v>0</v>
      </c>
      <c r="GO68" s="3">
        <v>78333</v>
      </c>
      <c r="GP68" s="3">
        <v>227665</v>
      </c>
      <c r="GQ68" s="3">
        <v>0</v>
      </c>
      <c r="GR68" s="3">
        <v>140210</v>
      </c>
      <c r="GS68" s="3">
        <v>0</v>
      </c>
      <c r="GT68" s="3">
        <v>227665</v>
      </c>
      <c r="GU68" s="3">
        <v>0</v>
      </c>
      <c r="GV68" s="3">
        <v>113832</v>
      </c>
      <c r="GW68" s="3">
        <v>0</v>
      </c>
      <c r="GX68" s="3">
        <v>227665</v>
      </c>
      <c r="GY68" s="3">
        <v>0</v>
      </c>
      <c r="GZ68" s="3">
        <v>227665</v>
      </c>
      <c r="HA68" s="3">
        <v>0</v>
      </c>
      <c r="HV68" s="3">
        <v>113832</v>
      </c>
      <c r="HW68" s="3">
        <v>0</v>
      </c>
      <c r="IR68" s="3">
        <v>12056</v>
      </c>
      <c r="IS68" s="3">
        <v>27110</v>
      </c>
      <c r="KB68" s="3">
        <v>1200</v>
      </c>
      <c r="KC68" s="3">
        <v>0</v>
      </c>
      <c r="KU68" s="3">
        <v>13000</v>
      </c>
      <c r="KV68" s="3">
        <v>0</v>
      </c>
      <c r="KW68" s="3">
        <v>9000</v>
      </c>
      <c r="KX68" s="3">
        <v>0</v>
      </c>
      <c r="LI68" s="3">
        <v>16122</v>
      </c>
      <c r="LJ68" s="3">
        <v>0</v>
      </c>
      <c r="LM68" s="3">
        <v>1282</v>
      </c>
      <c r="LN68" s="3">
        <v>0</v>
      </c>
      <c r="LW68" s="3">
        <v>0</v>
      </c>
      <c r="LX68" s="3">
        <v>8600</v>
      </c>
      <c r="LY68" s="3">
        <v>324</v>
      </c>
      <c r="LZ68" s="3">
        <v>0</v>
      </c>
      <c r="MA68" s="3">
        <v>13000</v>
      </c>
      <c r="MB68" s="3">
        <v>0</v>
      </c>
      <c r="ME68" s="3">
        <v>4698</v>
      </c>
      <c r="MF68" s="3">
        <v>0</v>
      </c>
      <c r="MM68" s="3">
        <v>10000</v>
      </c>
      <c r="MN68" s="3">
        <v>0</v>
      </c>
      <c r="NC68" s="3">
        <v>10000</v>
      </c>
      <c r="ND68" s="3">
        <v>0</v>
      </c>
      <c r="OF68" s="3">
        <v>4843298</v>
      </c>
      <c r="OG68" s="3">
        <v>311169</v>
      </c>
      <c r="OK68" s="5">
        <f t="shared" si="59"/>
        <v>0</v>
      </c>
      <c r="OL68" s="5">
        <f t="shared" si="60"/>
        <v>0</v>
      </c>
      <c r="OM68" s="5">
        <f t="shared" si="61"/>
        <v>341497</v>
      </c>
      <c r="ON68" s="5">
        <f t="shared" si="62"/>
        <v>0</v>
      </c>
      <c r="OO68" s="5">
        <f t="shared" si="63"/>
        <v>0</v>
      </c>
      <c r="OP68" s="5">
        <f t="shared" si="64"/>
        <v>0</v>
      </c>
      <c r="OQ68" s="5">
        <f t="shared" si="65"/>
        <v>18955</v>
      </c>
      <c r="OR68" s="5">
        <f t="shared" si="66"/>
        <v>0</v>
      </c>
      <c r="OS68" s="5">
        <f t="shared" si="67"/>
        <v>158560</v>
      </c>
      <c r="OT68" s="5"/>
      <c r="OU68" s="5">
        <f t="shared" si="58"/>
        <v>0</v>
      </c>
      <c r="OV68" s="5">
        <f t="shared" si="68"/>
        <v>113832</v>
      </c>
      <c r="OW68" s="5"/>
      <c r="OX68" s="5">
        <f>SUM(FF68,FH68,FJ68)</f>
        <v>0</v>
      </c>
      <c r="OY68" s="5">
        <f t="shared" si="69"/>
        <v>0</v>
      </c>
      <c r="OZ68" s="5"/>
      <c r="PA68" s="5">
        <f t="shared" si="53"/>
        <v>0</v>
      </c>
      <c r="PB68" s="5">
        <f t="shared" si="70"/>
        <v>143922</v>
      </c>
      <c r="PC68" s="5">
        <f t="shared" si="71"/>
        <v>0</v>
      </c>
      <c r="PD68" s="5">
        <v>118154.53</v>
      </c>
      <c r="PE68" s="4">
        <f t="shared" ref="PE68:PE118" si="75">PB68-PD68</f>
        <v>25767.47</v>
      </c>
      <c r="PF68" s="5">
        <f t="shared" si="72"/>
        <v>201286</v>
      </c>
      <c r="PG68" s="5">
        <v>56916</v>
      </c>
      <c r="PH68" s="5">
        <f>SUM(GG68,GI68,GK68,GM68,HW68)-PG68</f>
        <v>140210</v>
      </c>
      <c r="PI68" s="5">
        <f t="shared" si="73"/>
        <v>1164702</v>
      </c>
      <c r="PJ68" s="5">
        <f t="shared" si="74"/>
        <v>0</v>
      </c>
      <c r="PK68" s="5"/>
      <c r="PL68" s="5">
        <f t="shared" ref="PL68:PL99" si="76">SUM(KU68,KW68,KY68,LA68,LC68,LE68,LG68,LI68,LK68,LM68,LO68,LQ68,LS68,LU68,LW68,LY68,MA68,MC68,ME68,MG68,MI68,MK68,MM68,MO68,MQ68,MS68,MU68,MW68,MY68,NA68,NC68,NE68,NG68,)</f>
        <v>77426</v>
      </c>
      <c r="PN68" s="5">
        <f>SUM(KV68,KX68,KZ68,LB68,LD68,LF68,LH68,LJ68,LL68,LN68,LP68,LR68,LT68,LV68,LX68,LZ68,MB68,MD68,MF68,MH68,MJ68,ML68,MN68,MP68,MR68,MT68,MV68,MX68,MZ68,NB68,ND68,NF68,NH68,)</f>
        <v>8600</v>
      </c>
      <c r="PO68" s="5">
        <v>91325</v>
      </c>
    </row>
    <row r="69" spans="1:431" x14ac:dyDescent="0.25">
      <c r="A69" t="s">
        <v>235</v>
      </c>
      <c r="B69" s="2">
        <v>327</v>
      </c>
      <c r="C69" t="s">
        <v>338</v>
      </c>
      <c r="D69">
        <v>4</v>
      </c>
      <c r="E69">
        <v>444</v>
      </c>
      <c r="F69">
        <v>336</v>
      </c>
      <c r="G69" s="3">
        <v>198942</v>
      </c>
      <c r="H69" s="3">
        <v>0</v>
      </c>
      <c r="N69" s="3">
        <v>71961</v>
      </c>
      <c r="O69" s="3">
        <v>0</v>
      </c>
      <c r="P69" s="3">
        <v>20000</v>
      </c>
      <c r="Q69" s="3">
        <v>0</v>
      </c>
      <c r="R69" s="3">
        <v>79025</v>
      </c>
      <c r="S69" s="3">
        <v>0</v>
      </c>
      <c r="T69" s="3">
        <v>120118</v>
      </c>
      <c r="U69" s="3">
        <v>0</v>
      </c>
      <c r="V69" s="3">
        <v>51187</v>
      </c>
      <c r="W69" s="3">
        <v>0</v>
      </c>
      <c r="X69" s="3">
        <v>113832</v>
      </c>
      <c r="Y69" s="3">
        <v>0</v>
      </c>
      <c r="Z69" s="3">
        <v>341497</v>
      </c>
      <c r="AA69" s="3">
        <v>0</v>
      </c>
      <c r="AB69" s="3">
        <v>113832</v>
      </c>
      <c r="AC69" s="3">
        <v>0</v>
      </c>
      <c r="AD69" s="3">
        <v>341497</v>
      </c>
      <c r="AE69" s="3">
        <v>0</v>
      </c>
      <c r="AF69" s="3">
        <v>117499</v>
      </c>
      <c r="AH69" s="3">
        <v>0</v>
      </c>
      <c r="AQ69" s="3">
        <v>113832</v>
      </c>
      <c r="AR69" s="3">
        <v>0</v>
      </c>
      <c r="AU69" s="3">
        <v>227665</v>
      </c>
      <c r="AW69" s="3">
        <v>0</v>
      </c>
      <c r="AX69" s="3">
        <v>113832</v>
      </c>
      <c r="AY69" s="3">
        <v>0</v>
      </c>
      <c r="BV69" s="3">
        <v>455330</v>
      </c>
      <c r="BW69" s="3">
        <v>0</v>
      </c>
      <c r="BZ69" s="3">
        <v>39166</v>
      </c>
      <c r="CA69" s="3">
        <v>0</v>
      </c>
      <c r="CF69" s="3">
        <v>57558</v>
      </c>
      <c r="CG69" s="3">
        <v>0</v>
      </c>
      <c r="CL69" s="3">
        <v>1593654.3000000003</v>
      </c>
      <c r="CM69" s="3">
        <v>0</v>
      </c>
      <c r="CN69" s="3">
        <v>0</v>
      </c>
      <c r="CP69" s="3">
        <v>78333</v>
      </c>
      <c r="CQ69" s="3">
        <v>0</v>
      </c>
      <c r="CR69" s="3">
        <v>341497</v>
      </c>
      <c r="CS69" s="3">
        <v>0</v>
      </c>
      <c r="CV69" s="3">
        <v>23800</v>
      </c>
      <c r="CW69" s="3">
        <v>0</v>
      </c>
      <c r="CX69" s="3">
        <v>23800</v>
      </c>
      <c r="CY69" s="3">
        <v>0</v>
      </c>
      <c r="FE69" s="3">
        <v>113832</v>
      </c>
      <c r="FF69" s="3">
        <v>0</v>
      </c>
      <c r="FG69" s="3">
        <v>113832</v>
      </c>
      <c r="FH69" s="3">
        <v>113832</v>
      </c>
      <c r="FI69" s="3">
        <v>37428</v>
      </c>
      <c r="FJ69" s="3">
        <v>76404</v>
      </c>
      <c r="FO69" s="3">
        <v>105009</v>
      </c>
      <c r="FP69" s="3">
        <v>0</v>
      </c>
      <c r="FW69" s="3">
        <v>116262</v>
      </c>
      <c r="FX69" s="3">
        <v>0</v>
      </c>
      <c r="GA69" s="3">
        <v>58500</v>
      </c>
      <c r="GB69" s="3">
        <v>0</v>
      </c>
      <c r="GF69" s="3">
        <v>113832</v>
      </c>
      <c r="GG69" s="3">
        <v>0</v>
      </c>
      <c r="GH69" s="3">
        <v>113832</v>
      </c>
      <c r="GI69" s="3">
        <v>0</v>
      </c>
      <c r="GJ69" s="3">
        <v>113832</v>
      </c>
      <c r="GK69" s="3">
        <v>0</v>
      </c>
      <c r="GL69" s="3">
        <v>113832</v>
      </c>
      <c r="GM69" s="3">
        <v>0</v>
      </c>
      <c r="GN69" s="3">
        <v>39166</v>
      </c>
      <c r="GO69" s="3">
        <v>0</v>
      </c>
      <c r="GP69" s="3">
        <v>341497</v>
      </c>
      <c r="GQ69" s="3">
        <v>0</v>
      </c>
      <c r="GR69" s="3">
        <v>207284</v>
      </c>
      <c r="GS69" s="3">
        <v>0</v>
      </c>
      <c r="GT69" s="3">
        <v>341497</v>
      </c>
      <c r="GU69" s="3">
        <v>0</v>
      </c>
      <c r="GV69" s="3">
        <v>167498</v>
      </c>
      <c r="GW69" s="3">
        <v>173999</v>
      </c>
      <c r="GX69" s="3">
        <v>341497</v>
      </c>
      <c r="GY69" s="3">
        <v>0</v>
      </c>
      <c r="GZ69" s="3">
        <v>341497</v>
      </c>
      <c r="HA69" s="3">
        <v>0</v>
      </c>
      <c r="HV69" s="3">
        <v>113832</v>
      </c>
      <c r="HW69" s="3">
        <v>0</v>
      </c>
      <c r="IR69" s="3">
        <v>39166</v>
      </c>
      <c r="IS69" s="3">
        <v>0</v>
      </c>
      <c r="IX69" s="3">
        <v>0</v>
      </c>
      <c r="IY69" s="3">
        <v>317120</v>
      </c>
      <c r="JJ69" s="3">
        <v>119483</v>
      </c>
      <c r="JK69" s="3">
        <v>0</v>
      </c>
      <c r="KP69" s="3">
        <v>182875</v>
      </c>
      <c r="KQ69" s="3">
        <v>0</v>
      </c>
      <c r="KU69" s="3">
        <v>71491</v>
      </c>
      <c r="KV69" s="3">
        <v>0</v>
      </c>
      <c r="KW69" s="3">
        <v>500</v>
      </c>
      <c r="KX69" s="3">
        <v>0</v>
      </c>
      <c r="KY69" s="3">
        <v>800</v>
      </c>
      <c r="KZ69" s="3">
        <v>0</v>
      </c>
      <c r="LA69" s="3">
        <v>6766</v>
      </c>
      <c r="LB69" s="3">
        <v>0</v>
      </c>
      <c r="LC69" s="3">
        <v>137240</v>
      </c>
      <c r="LD69" s="3">
        <v>0</v>
      </c>
      <c r="LE69" s="3">
        <v>3800</v>
      </c>
      <c r="LF69" s="3">
        <v>0</v>
      </c>
      <c r="LI69" s="3">
        <v>49575</v>
      </c>
      <c r="LJ69" s="3">
        <v>0</v>
      </c>
      <c r="LK69" s="3">
        <v>8000</v>
      </c>
      <c r="LL69" s="3">
        <v>0</v>
      </c>
      <c r="LM69" s="3">
        <v>2025</v>
      </c>
      <c r="LN69" s="3">
        <v>0</v>
      </c>
      <c r="LO69" s="3">
        <v>3000</v>
      </c>
      <c r="LP69" s="3">
        <v>0</v>
      </c>
      <c r="LS69" s="3">
        <v>6000</v>
      </c>
      <c r="LT69" s="3">
        <v>0</v>
      </c>
      <c r="LU69" s="3">
        <v>8425</v>
      </c>
      <c r="LV69" s="3">
        <v>0</v>
      </c>
      <c r="LW69" s="3">
        <v>11098</v>
      </c>
      <c r="LX69" s="3">
        <v>0</v>
      </c>
      <c r="LY69" s="3">
        <v>500</v>
      </c>
      <c r="LZ69" s="3">
        <v>0</v>
      </c>
      <c r="MA69" s="3">
        <v>10000</v>
      </c>
      <c r="MB69" s="3">
        <v>0</v>
      </c>
      <c r="ME69" s="3">
        <v>7424</v>
      </c>
      <c r="MF69" s="3">
        <v>0</v>
      </c>
      <c r="MI69" s="3">
        <v>33000</v>
      </c>
      <c r="MJ69" s="3">
        <v>0</v>
      </c>
      <c r="MM69" s="3">
        <v>3000</v>
      </c>
      <c r="MN69" s="3">
        <v>0</v>
      </c>
      <c r="MO69" s="3">
        <v>1000</v>
      </c>
      <c r="MP69" s="3">
        <v>0</v>
      </c>
      <c r="MQ69" s="3">
        <v>4000</v>
      </c>
      <c r="MR69" s="3">
        <v>0</v>
      </c>
      <c r="MU69" s="3">
        <v>4000</v>
      </c>
      <c r="MV69" s="3">
        <v>0</v>
      </c>
      <c r="MY69" s="3">
        <v>60500</v>
      </c>
      <c r="MZ69" s="3">
        <v>0</v>
      </c>
      <c r="NA69" s="3">
        <v>10000</v>
      </c>
      <c r="NB69" s="3">
        <v>0</v>
      </c>
      <c r="OF69" s="3">
        <v>8315484.3000000007</v>
      </c>
      <c r="OG69" s="3">
        <v>681355</v>
      </c>
      <c r="OK69" s="5">
        <f t="shared" si="59"/>
        <v>113832</v>
      </c>
      <c r="OL69" s="5">
        <f t="shared" si="60"/>
        <v>0</v>
      </c>
      <c r="OM69" s="5">
        <f t="shared" si="61"/>
        <v>455330</v>
      </c>
      <c r="ON69" s="5">
        <f t="shared" si="62"/>
        <v>0</v>
      </c>
      <c r="OO69" s="5">
        <f t="shared" si="63"/>
        <v>57558</v>
      </c>
      <c r="OP69" s="5">
        <f t="shared" si="64"/>
        <v>0</v>
      </c>
      <c r="OQ69" s="5">
        <f t="shared" si="65"/>
        <v>0</v>
      </c>
      <c r="OR69" s="5">
        <f t="shared" si="66"/>
        <v>0</v>
      </c>
      <c r="OS69" s="5">
        <f t="shared" si="67"/>
        <v>0</v>
      </c>
      <c r="OT69" s="5"/>
      <c r="OU69" s="5">
        <f t="shared" si="58"/>
        <v>0</v>
      </c>
      <c r="OV69" s="5">
        <f t="shared" si="68"/>
        <v>265092</v>
      </c>
      <c r="OW69" s="5">
        <f>SUM(FF69,FH69,FJ69)-OX69</f>
        <v>152808</v>
      </c>
      <c r="OX69" s="5">
        <v>37428</v>
      </c>
      <c r="OY69" s="5">
        <f t="shared" si="69"/>
        <v>0</v>
      </c>
      <c r="OZ69" s="5"/>
      <c r="PA69" s="5">
        <f t="shared" si="53"/>
        <v>0</v>
      </c>
      <c r="PB69" s="5">
        <f t="shared" si="70"/>
        <v>351732</v>
      </c>
      <c r="PC69" s="5">
        <f t="shared" si="71"/>
        <v>0</v>
      </c>
      <c r="PD69" s="5">
        <v>223875.11</v>
      </c>
      <c r="PE69" s="4">
        <f t="shared" si="75"/>
        <v>127856.89000000001</v>
      </c>
      <c r="PF69" s="5">
        <f t="shared" si="72"/>
        <v>569160</v>
      </c>
      <c r="PG69" s="5"/>
      <c r="PH69" s="5">
        <f t="shared" ref="PH69:PH75" si="77">SUM(GG69,GI69,GK69,GM69,HW69)</f>
        <v>0</v>
      </c>
      <c r="PI69" s="5">
        <f t="shared" si="73"/>
        <v>1740770</v>
      </c>
      <c r="PK69" s="5">
        <f t="shared" ref="PK69:PK70" si="78">SUM(GQ69,GS69,GU69,GW69,GY69,HA69,HC69,HE69,HG69,HI69,HK69,HM69,HO69,HQ69,HS69,HU69,)</f>
        <v>173999</v>
      </c>
      <c r="PL69" s="5">
        <f t="shared" si="76"/>
        <v>442144</v>
      </c>
      <c r="PM69" s="5">
        <f>SUM(KV69,KX69,KZ69,LB69,LD69,LF69,LH69,LJ69,LL69,LN69,LP69,LR69,LT69,LV69,LX69,LZ69,MB69,MD69,MF69,MH69,MJ69,ML69,MN69,MP69,MR69,MT69,MV69,MX69,MZ69,NB69,ND69,NF69,NH69,)</f>
        <v>0</v>
      </c>
      <c r="PN69" s="5"/>
      <c r="PO69" s="5">
        <v>144300</v>
      </c>
    </row>
    <row r="70" spans="1:431" x14ac:dyDescent="0.25">
      <c r="A70" t="s">
        <v>236</v>
      </c>
      <c r="B70" s="2">
        <v>328</v>
      </c>
      <c r="C70" t="s">
        <v>338</v>
      </c>
      <c r="D70">
        <v>1</v>
      </c>
      <c r="E70">
        <v>539</v>
      </c>
      <c r="F70">
        <v>475</v>
      </c>
      <c r="G70" s="3">
        <v>198942</v>
      </c>
      <c r="H70" s="3">
        <v>0</v>
      </c>
      <c r="N70" s="3">
        <v>71961</v>
      </c>
      <c r="O70" s="3">
        <v>0</v>
      </c>
      <c r="P70" s="3">
        <v>15000</v>
      </c>
      <c r="Q70" s="3">
        <v>0</v>
      </c>
      <c r="R70" s="3">
        <v>79025</v>
      </c>
      <c r="S70" s="3">
        <v>0</v>
      </c>
      <c r="T70" s="3">
        <v>60059</v>
      </c>
      <c r="U70" s="3">
        <v>0</v>
      </c>
      <c r="V70" s="3">
        <v>153562</v>
      </c>
      <c r="W70" s="3">
        <v>0</v>
      </c>
      <c r="X70" s="3">
        <v>113832</v>
      </c>
      <c r="Y70" s="3">
        <v>0</v>
      </c>
      <c r="AB70" s="3">
        <v>455330</v>
      </c>
      <c r="AC70" s="3">
        <v>0</v>
      </c>
      <c r="AF70" s="3">
        <v>156666</v>
      </c>
      <c r="AH70" s="3">
        <v>0</v>
      </c>
      <c r="AQ70" s="3">
        <v>113832</v>
      </c>
      <c r="AR70" s="3">
        <v>0</v>
      </c>
      <c r="AU70" s="3">
        <v>341497</v>
      </c>
      <c r="AW70" s="3">
        <v>0</v>
      </c>
      <c r="BH70" s="3">
        <v>227665</v>
      </c>
      <c r="BI70" s="3">
        <v>0</v>
      </c>
      <c r="BJ70" s="3">
        <v>113832</v>
      </c>
      <c r="BK70" s="3">
        <v>0</v>
      </c>
      <c r="BT70" s="3">
        <v>113832</v>
      </c>
      <c r="BU70" s="3">
        <v>0</v>
      </c>
      <c r="BV70" s="3">
        <v>910660</v>
      </c>
      <c r="BW70" s="3">
        <v>0</v>
      </c>
      <c r="BZ70" s="3">
        <v>234999</v>
      </c>
      <c r="CA70" s="3">
        <v>0</v>
      </c>
      <c r="CD70" s="3">
        <v>57558</v>
      </c>
      <c r="CE70" s="3">
        <v>0</v>
      </c>
      <c r="CL70" s="3">
        <v>1707486.7500000002</v>
      </c>
      <c r="CM70" s="3">
        <v>0</v>
      </c>
      <c r="CN70" s="3">
        <v>0</v>
      </c>
      <c r="CR70" s="3">
        <v>227665</v>
      </c>
      <c r="CS70" s="3">
        <v>0</v>
      </c>
      <c r="EY70" s="3">
        <v>317120</v>
      </c>
      <c r="EZ70" s="3">
        <v>0</v>
      </c>
      <c r="FG70" s="3">
        <v>0</v>
      </c>
      <c r="FH70" s="3">
        <v>227665</v>
      </c>
      <c r="FI70" s="3">
        <v>0</v>
      </c>
      <c r="FJ70" s="3">
        <v>113832</v>
      </c>
      <c r="FK70" s="3">
        <v>92386</v>
      </c>
      <c r="FL70" s="3">
        <v>0</v>
      </c>
      <c r="FM70" s="3">
        <v>53629</v>
      </c>
      <c r="FN70" s="3">
        <v>0</v>
      </c>
      <c r="FO70" s="3">
        <v>105009</v>
      </c>
      <c r="FP70" s="3">
        <v>0</v>
      </c>
      <c r="GC70" s="3">
        <v>0</v>
      </c>
      <c r="GD70" s="3">
        <v>70672</v>
      </c>
      <c r="GF70" s="3">
        <v>113832</v>
      </c>
      <c r="GG70" s="3">
        <v>0</v>
      </c>
      <c r="GH70" s="3">
        <v>227665</v>
      </c>
      <c r="GI70" s="3">
        <v>0</v>
      </c>
      <c r="GJ70" s="3">
        <v>113832</v>
      </c>
      <c r="GK70" s="3">
        <v>0</v>
      </c>
      <c r="GN70" s="3">
        <v>78333</v>
      </c>
      <c r="GO70" s="3">
        <v>0</v>
      </c>
      <c r="GP70" s="3">
        <v>455330</v>
      </c>
      <c r="GQ70" s="3">
        <v>0</v>
      </c>
      <c r="GR70" s="3">
        <v>9742</v>
      </c>
      <c r="GS70" s="3">
        <v>249242</v>
      </c>
      <c r="GT70" s="3">
        <v>422215</v>
      </c>
      <c r="GU70" s="3">
        <v>0</v>
      </c>
      <c r="GV70" s="3">
        <v>455330</v>
      </c>
      <c r="GW70" s="3">
        <v>0</v>
      </c>
      <c r="GX70" s="3">
        <v>455330</v>
      </c>
      <c r="GY70" s="3">
        <v>0</v>
      </c>
      <c r="GZ70" s="3">
        <v>455330</v>
      </c>
      <c r="HA70" s="3">
        <v>0</v>
      </c>
      <c r="IB70" s="3">
        <v>113832</v>
      </c>
      <c r="IC70" s="3">
        <v>0</v>
      </c>
      <c r="IJ70" s="3">
        <v>0</v>
      </c>
      <c r="IK70" s="3">
        <v>113832</v>
      </c>
      <c r="IR70" s="3">
        <v>39166</v>
      </c>
      <c r="IS70" s="3">
        <v>0</v>
      </c>
      <c r="JD70" s="3">
        <v>59075</v>
      </c>
      <c r="JE70" s="3">
        <v>0</v>
      </c>
      <c r="KW70" s="3">
        <v>5000</v>
      </c>
      <c r="KX70" s="3">
        <v>0</v>
      </c>
      <c r="LE70" s="3">
        <v>1600</v>
      </c>
      <c r="LF70" s="3">
        <v>0</v>
      </c>
      <c r="LI70" s="3">
        <v>20716</v>
      </c>
      <c r="LJ70" s="3">
        <v>0</v>
      </c>
      <c r="LK70" s="3">
        <v>3000</v>
      </c>
      <c r="LL70" s="3">
        <v>0</v>
      </c>
      <c r="LM70" s="3">
        <v>2458</v>
      </c>
      <c r="LN70" s="3">
        <v>0</v>
      </c>
      <c r="LY70" s="3">
        <v>400</v>
      </c>
      <c r="LZ70" s="3">
        <v>0</v>
      </c>
      <c r="ME70" s="3">
        <v>9012</v>
      </c>
      <c r="MF70" s="3">
        <v>0</v>
      </c>
      <c r="MI70" s="3">
        <v>12000</v>
      </c>
      <c r="MJ70" s="3">
        <v>0</v>
      </c>
      <c r="MM70" s="3">
        <v>300</v>
      </c>
      <c r="MN70" s="3">
        <v>0</v>
      </c>
      <c r="MW70" s="3">
        <v>400</v>
      </c>
      <c r="MX70" s="3">
        <v>0</v>
      </c>
      <c r="OF70" s="3">
        <v>8975445.75</v>
      </c>
      <c r="OG70" s="3">
        <v>775243</v>
      </c>
      <c r="OK70" s="5">
        <f t="shared" si="59"/>
        <v>455329</v>
      </c>
      <c r="OL70" s="5">
        <f t="shared" si="60"/>
        <v>0</v>
      </c>
      <c r="OM70" s="5">
        <f t="shared" si="61"/>
        <v>910660</v>
      </c>
      <c r="ON70" s="5">
        <f t="shared" si="62"/>
        <v>0</v>
      </c>
      <c r="OO70" s="5">
        <f t="shared" si="63"/>
        <v>57558</v>
      </c>
      <c r="OP70" s="5">
        <f t="shared" si="64"/>
        <v>0</v>
      </c>
      <c r="OQ70" s="5">
        <f t="shared" si="65"/>
        <v>0</v>
      </c>
      <c r="OR70" s="5">
        <f t="shared" si="66"/>
        <v>0</v>
      </c>
      <c r="OS70" s="5">
        <f t="shared" si="67"/>
        <v>317120</v>
      </c>
      <c r="OT70" s="5"/>
      <c r="OU70" s="5">
        <f t="shared" si="58"/>
        <v>0</v>
      </c>
      <c r="OV70" s="5">
        <f t="shared" si="68"/>
        <v>0</v>
      </c>
      <c r="OW70" s="5">
        <f>SUM(FF70,FH70,FJ70)</f>
        <v>341497</v>
      </c>
      <c r="OY70" s="5">
        <f t="shared" si="69"/>
        <v>113832</v>
      </c>
      <c r="OZ70" s="5"/>
      <c r="PA70" s="5">
        <f t="shared" si="53"/>
        <v>113832</v>
      </c>
      <c r="PB70" s="5">
        <f t="shared" si="70"/>
        <v>322985</v>
      </c>
      <c r="PC70" s="5">
        <f t="shared" si="71"/>
        <v>0</v>
      </c>
      <c r="PD70" s="5">
        <v>236611.76</v>
      </c>
      <c r="PE70" s="4">
        <f t="shared" si="75"/>
        <v>86373.239999999991</v>
      </c>
      <c r="PF70" s="5">
        <f t="shared" si="72"/>
        <v>455329</v>
      </c>
      <c r="PG70" s="5"/>
      <c r="PH70" s="5">
        <f t="shared" si="77"/>
        <v>0</v>
      </c>
      <c r="PI70" s="5">
        <f t="shared" si="73"/>
        <v>2253277</v>
      </c>
      <c r="PK70" s="5">
        <f t="shared" si="78"/>
        <v>249242</v>
      </c>
      <c r="PL70" s="5">
        <f t="shared" si="76"/>
        <v>54886</v>
      </c>
      <c r="PM70" s="5">
        <f>SUM(KV70,KX70,KZ70,LB70,LD70,LF70,LH70,LJ70,LL70,LN70,LP70,LR70,LT70,LV70,LX70,LZ70,MB70,MD70,MF70,MH70,MJ70,ML70,MN70,MP70,MR70,MT70,MV70,MX70,MZ70,NB70,ND70,NF70,NH70,)</f>
        <v>0</v>
      </c>
      <c r="PN70" s="5"/>
      <c r="PO70" s="5">
        <v>175175</v>
      </c>
    </row>
    <row r="71" spans="1:431" x14ac:dyDescent="0.25">
      <c r="A71" t="s">
        <v>237</v>
      </c>
      <c r="B71" s="2">
        <v>329</v>
      </c>
      <c r="C71" t="s">
        <v>338</v>
      </c>
      <c r="D71">
        <v>8</v>
      </c>
      <c r="E71">
        <v>514</v>
      </c>
      <c r="F71">
        <v>430</v>
      </c>
      <c r="G71" s="3">
        <v>198942</v>
      </c>
      <c r="H71" s="3">
        <v>0</v>
      </c>
      <c r="P71" s="3">
        <v>17000</v>
      </c>
      <c r="Q71" s="3">
        <v>0</v>
      </c>
      <c r="R71" s="3">
        <v>79025</v>
      </c>
      <c r="S71" s="3">
        <v>0</v>
      </c>
      <c r="T71" s="3">
        <v>60059</v>
      </c>
      <c r="U71" s="3">
        <v>0</v>
      </c>
      <c r="V71" s="3">
        <v>153562</v>
      </c>
      <c r="W71" s="3">
        <v>0</v>
      </c>
      <c r="X71" s="3">
        <v>113832</v>
      </c>
      <c r="Y71" s="3">
        <v>0</v>
      </c>
      <c r="Z71" s="3">
        <v>227665</v>
      </c>
      <c r="AA71" s="3">
        <v>0</v>
      </c>
      <c r="AB71" s="3">
        <v>113832</v>
      </c>
      <c r="AC71" s="3">
        <v>0</v>
      </c>
      <c r="AD71" s="3">
        <v>113832</v>
      </c>
      <c r="AE71" s="3">
        <v>0</v>
      </c>
      <c r="AF71" s="3">
        <v>195832</v>
      </c>
      <c r="AH71" s="3">
        <v>0</v>
      </c>
      <c r="AQ71" s="3">
        <v>113832</v>
      </c>
      <c r="AR71" s="3">
        <v>0</v>
      </c>
      <c r="AU71" s="3">
        <v>227665</v>
      </c>
      <c r="AW71" s="3">
        <v>0</v>
      </c>
      <c r="AZ71" s="3">
        <v>227665</v>
      </c>
      <c r="BA71" s="3">
        <v>0</v>
      </c>
      <c r="BF71" s="3">
        <v>113832</v>
      </c>
      <c r="BG71" s="3">
        <v>0</v>
      </c>
      <c r="BL71" s="3">
        <v>227665</v>
      </c>
      <c r="BM71" s="3">
        <v>0</v>
      </c>
      <c r="BV71" s="3">
        <v>569162</v>
      </c>
      <c r="BW71" s="3">
        <v>113832</v>
      </c>
      <c r="BZ71" s="3">
        <v>391664</v>
      </c>
      <c r="CA71" s="3">
        <v>0</v>
      </c>
      <c r="CD71" s="3">
        <v>0</v>
      </c>
      <c r="CE71" s="3">
        <v>230232</v>
      </c>
      <c r="CL71" s="3">
        <v>0</v>
      </c>
      <c r="CN71" s="3">
        <v>13829</v>
      </c>
      <c r="CO71" s="3">
        <v>0</v>
      </c>
      <c r="CV71" s="3">
        <v>17000</v>
      </c>
      <c r="CW71" s="3">
        <v>0</v>
      </c>
      <c r="CX71" s="3">
        <v>17000</v>
      </c>
      <c r="CY71" s="3">
        <v>0</v>
      </c>
      <c r="DD71" s="3">
        <v>119483</v>
      </c>
      <c r="DE71" s="3">
        <v>0</v>
      </c>
      <c r="DH71" s="3">
        <v>8570</v>
      </c>
      <c r="DI71" s="3">
        <v>0</v>
      </c>
      <c r="DJ71" s="3">
        <v>1787</v>
      </c>
      <c r="DK71" s="3">
        <v>0</v>
      </c>
      <c r="DP71" s="3">
        <v>3700</v>
      </c>
      <c r="DQ71" s="3">
        <v>0</v>
      </c>
      <c r="DR71" s="3">
        <v>5098</v>
      </c>
      <c r="DS71" s="3">
        <v>0</v>
      </c>
      <c r="DV71" s="3">
        <v>300</v>
      </c>
      <c r="DW71" s="3">
        <v>0</v>
      </c>
      <c r="EH71" s="3">
        <v>15325</v>
      </c>
      <c r="EI71" s="3">
        <v>0</v>
      </c>
      <c r="EY71" s="3">
        <v>158560</v>
      </c>
      <c r="EZ71" s="3">
        <v>158560</v>
      </c>
      <c r="FG71" s="3">
        <v>113832</v>
      </c>
      <c r="FH71" s="3">
        <v>0</v>
      </c>
      <c r="FI71" s="3">
        <v>0</v>
      </c>
      <c r="FJ71" s="3">
        <v>113832</v>
      </c>
      <c r="FM71" s="3">
        <v>33326</v>
      </c>
      <c r="FN71" s="3">
        <v>20303</v>
      </c>
      <c r="FQ71" s="3">
        <v>71444</v>
      </c>
      <c r="FR71" s="3">
        <v>0</v>
      </c>
      <c r="FS71" s="3">
        <v>0</v>
      </c>
      <c r="FT71" s="3">
        <v>101180</v>
      </c>
      <c r="FW71" s="3">
        <v>116262</v>
      </c>
      <c r="FX71" s="3">
        <v>0</v>
      </c>
      <c r="GC71" s="3">
        <v>70672</v>
      </c>
      <c r="GD71" s="3">
        <v>0</v>
      </c>
      <c r="GF71" s="3">
        <v>113832</v>
      </c>
      <c r="GG71" s="3">
        <v>0</v>
      </c>
      <c r="GH71" s="3">
        <v>227665</v>
      </c>
      <c r="GI71" s="3">
        <v>0</v>
      </c>
      <c r="GJ71" s="3">
        <v>113832</v>
      </c>
      <c r="GK71" s="3">
        <v>0</v>
      </c>
      <c r="GN71" s="3">
        <v>31182</v>
      </c>
      <c r="GO71" s="3">
        <v>86317</v>
      </c>
      <c r="GP71" s="3">
        <v>341497</v>
      </c>
      <c r="GQ71" s="3">
        <v>0</v>
      </c>
      <c r="GR71" s="3">
        <v>177162</v>
      </c>
      <c r="GS71" s="3">
        <v>0</v>
      </c>
      <c r="GT71" s="3">
        <v>341497</v>
      </c>
      <c r="GU71" s="3">
        <v>0</v>
      </c>
      <c r="GV71" s="3">
        <v>341497</v>
      </c>
      <c r="GW71" s="3">
        <v>0</v>
      </c>
      <c r="GX71" s="3">
        <v>341497</v>
      </c>
      <c r="GY71" s="3">
        <v>0</v>
      </c>
      <c r="GZ71" s="3">
        <v>341497</v>
      </c>
      <c r="HA71" s="3">
        <v>0</v>
      </c>
      <c r="HZ71" s="3">
        <v>113832</v>
      </c>
      <c r="IA71" s="3">
        <v>0</v>
      </c>
      <c r="IR71" s="3">
        <v>0</v>
      </c>
      <c r="IS71" s="3">
        <v>117499</v>
      </c>
      <c r="JD71" s="3">
        <v>0</v>
      </c>
      <c r="JE71" s="3">
        <v>59075</v>
      </c>
      <c r="KD71" s="3">
        <v>113832</v>
      </c>
      <c r="KE71" s="3">
        <v>0</v>
      </c>
      <c r="KP71" s="3">
        <v>0</v>
      </c>
      <c r="KQ71" s="3">
        <v>109725</v>
      </c>
      <c r="KU71" s="3">
        <v>22158</v>
      </c>
      <c r="KV71" s="3">
        <v>0</v>
      </c>
      <c r="KW71" s="3">
        <v>9466</v>
      </c>
      <c r="KX71" s="3">
        <v>0</v>
      </c>
      <c r="LC71" s="3">
        <v>139050</v>
      </c>
      <c r="LD71" s="3">
        <v>0</v>
      </c>
      <c r="LI71" s="3">
        <v>71267</v>
      </c>
      <c r="LJ71" s="3">
        <v>0</v>
      </c>
      <c r="LK71" s="3">
        <v>8500</v>
      </c>
      <c r="LL71" s="3">
        <v>0</v>
      </c>
      <c r="LM71" s="3">
        <v>2344</v>
      </c>
      <c r="LN71" s="3">
        <v>0</v>
      </c>
      <c r="LQ71" s="3">
        <v>5000</v>
      </c>
      <c r="LR71" s="3">
        <v>0</v>
      </c>
      <c r="LW71" s="3">
        <v>5000</v>
      </c>
      <c r="LX71" s="3">
        <v>0</v>
      </c>
      <c r="MA71" s="3">
        <v>5000</v>
      </c>
      <c r="MB71" s="3">
        <v>0</v>
      </c>
      <c r="ME71" s="3">
        <v>8594</v>
      </c>
      <c r="MF71" s="3">
        <v>0</v>
      </c>
      <c r="MI71" s="3">
        <v>5000</v>
      </c>
      <c r="MJ71" s="3">
        <v>0</v>
      </c>
      <c r="MM71" s="3">
        <v>25000</v>
      </c>
      <c r="MN71" s="3">
        <v>0</v>
      </c>
      <c r="MY71" s="3">
        <v>10000</v>
      </c>
      <c r="MZ71" s="3">
        <v>0</v>
      </c>
      <c r="OF71" s="3">
        <v>6826455</v>
      </c>
      <c r="OG71" s="3">
        <v>1110555</v>
      </c>
      <c r="OK71" s="5">
        <f t="shared" si="59"/>
        <v>569162</v>
      </c>
      <c r="OL71" s="5">
        <f t="shared" si="60"/>
        <v>0</v>
      </c>
      <c r="OM71" s="5">
        <f t="shared" si="61"/>
        <v>569162</v>
      </c>
      <c r="ON71" s="5">
        <f t="shared" si="62"/>
        <v>113832</v>
      </c>
      <c r="OO71" s="5">
        <f t="shared" si="63"/>
        <v>0</v>
      </c>
      <c r="OP71" s="5">
        <f t="shared" si="64"/>
        <v>230232</v>
      </c>
      <c r="OQ71" s="5">
        <f t="shared" si="65"/>
        <v>19455</v>
      </c>
      <c r="OR71" s="5">
        <f t="shared" si="66"/>
        <v>0</v>
      </c>
      <c r="OS71" s="5">
        <f t="shared" si="67"/>
        <v>158560</v>
      </c>
      <c r="OT71" s="5">
        <f>SUM(ET71,EV71,EX71,EZ71,FB71,FD71,)</f>
        <v>158560</v>
      </c>
      <c r="OV71" s="5">
        <f t="shared" si="68"/>
        <v>113832</v>
      </c>
      <c r="OW71" s="5">
        <f>SUM(FF71,FH71,FJ71)</f>
        <v>113832</v>
      </c>
      <c r="OY71" s="5">
        <f t="shared" si="69"/>
        <v>113832</v>
      </c>
      <c r="OZ71" s="5"/>
      <c r="PA71" s="5">
        <f t="shared" si="53"/>
        <v>0</v>
      </c>
      <c r="PB71" s="5">
        <f t="shared" si="70"/>
        <v>221032</v>
      </c>
      <c r="PC71" s="5">
        <f t="shared" si="71"/>
        <v>121483</v>
      </c>
      <c r="PD71" s="5">
        <v>233260.01</v>
      </c>
      <c r="PE71" s="4">
        <f t="shared" si="75"/>
        <v>-12228.010000000009</v>
      </c>
      <c r="PF71" s="5">
        <f t="shared" si="72"/>
        <v>455329</v>
      </c>
      <c r="PG71" s="5"/>
      <c r="PH71" s="5">
        <f t="shared" si="77"/>
        <v>0</v>
      </c>
      <c r="PI71" s="5">
        <f t="shared" si="73"/>
        <v>1884647</v>
      </c>
      <c r="PJ71" s="5">
        <f t="shared" ref="PJ71:PJ75" si="79">SUM(GQ71,GS71,GU71,GW71,GY71,HA71,HC71,HE71,HG71,HI71,HK71,HM71,HO71,HQ71,HS71,HU71,)</f>
        <v>0</v>
      </c>
      <c r="PK71" s="5"/>
      <c r="PL71" s="5">
        <f t="shared" si="76"/>
        <v>316379</v>
      </c>
      <c r="PM71" s="5">
        <f>SUM(KV71,KX71,KZ71,LB71,LD71,LF71,LH71,LJ71,LL71,LN71,LP71,LR71,LT71,LV71,LX71,LZ71,MB71,MD71,MF71,MH71,MJ71,ML71,MN71,MP71,MR71,MT71,MV71,MX71,MZ71,NB71,ND71,NF71,NH71,)</f>
        <v>0</v>
      </c>
      <c r="PN71" s="5"/>
      <c r="PO71" s="5">
        <v>167050</v>
      </c>
    </row>
    <row r="72" spans="1:431" x14ac:dyDescent="0.25">
      <c r="A72" t="s">
        <v>238</v>
      </c>
      <c r="B72" s="2">
        <v>330</v>
      </c>
      <c r="C72" t="s">
        <v>338</v>
      </c>
      <c r="D72">
        <v>6</v>
      </c>
      <c r="E72">
        <v>511</v>
      </c>
      <c r="F72">
        <v>383</v>
      </c>
      <c r="G72" s="3">
        <v>198942</v>
      </c>
      <c r="H72" s="3">
        <v>0</v>
      </c>
      <c r="I72" s="3">
        <v>0</v>
      </c>
      <c r="J72" s="3">
        <v>113832</v>
      </c>
      <c r="P72" s="3">
        <v>12000</v>
      </c>
      <c r="Q72" s="3">
        <v>0</v>
      </c>
      <c r="R72" s="3">
        <v>79025</v>
      </c>
      <c r="S72" s="3">
        <v>0</v>
      </c>
      <c r="T72" s="3">
        <v>180176</v>
      </c>
      <c r="U72" s="3">
        <v>0</v>
      </c>
      <c r="V72" s="3">
        <v>51187</v>
      </c>
      <c r="W72" s="3">
        <v>0</v>
      </c>
      <c r="X72" s="3">
        <v>113832</v>
      </c>
      <c r="Y72" s="3">
        <v>0</v>
      </c>
      <c r="Z72" s="3">
        <v>455330</v>
      </c>
      <c r="AA72" s="3">
        <v>0</v>
      </c>
      <c r="AD72" s="3">
        <v>455330</v>
      </c>
      <c r="AE72" s="3">
        <v>0</v>
      </c>
      <c r="AF72" s="3">
        <v>313331</v>
      </c>
      <c r="AH72" s="3">
        <v>0</v>
      </c>
      <c r="AQ72" s="3">
        <v>113832</v>
      </c>
      <c r="AR72" s="3">
        <v>0</v>
      </c>
      <c r="AU72" s="3">
        <v>113832</v>
      </c>
      <c r="AW72" s="3">
        <v>0</v>
      </c>
      <c r="AZ72" s="3">
        <v>227665</v>
      </c>
      <c r="BA72" s="3">
        <v>0</v>
      </c>
      <c r="BF72" s="3">
        <v>113832</v>
      </c>
      <c r="BG72" s="3">
        <v>0</v>
      </c>
      <c r="BV72" s="3">
        <v>455330</v>
      </c>
      <c r="BW72" s="3">
        <v>0</v>
      </c>
      <c r="BZ72" s="3">
        <v>234999</v>
      </c>
      <c r="CA72" s="3">
        <v>0</v>
      </c>
      <c r="CD72" s="3">
        <v>115116</v>
      </c>
      <c r="CE72" s="3">
        <v>0</v>
      </c>
      <c r="CL72" s="3">
        <v>113832</v>
      </c>
      <c r="CM72" s="3">
        <v>0</v>
      </c>
      <c r="CN72" s="3">
        <v>0</v>
      </c>
      <c r="CV72" s="3">
        <v>17000</v>
      </c>
      <c r="CW72" s="3">
        <v>0</v>
      </c>
      <c r="CX72" s="3">
        <v>17000</v>
      </c>
      <c r="CY72" s="3">
        <v>0</v>
      </c>
      <c r="EH72" s="3">
        <v>15325</v>
      </c>
      <c r="EI72" s="3">
        <v>0</v>
      </c>
      <c r="EU72" s="3">
        <v>158560</v>
      </c>
      <c r="EV72" s="3">
        <v>0</v>
      </c>
      <c r="EW72" s="3">
        <v>158560</v>
      </c>
      <c r="EX72" s="3">
        <v>0</v>
      </c>
      <c r="FI72" s="3">
        <v>113832</v>
      </c>
      <c r="FJ72" s="3">
        <v>0</v>
      </c>
      <c r="FQ72" s="3">
        <v>142889</v>
      </c>
      <c r="FR72" s="3">
        <v>0</v>
      </c>
      <c r="FW72" s="3">
        <v>0</v>
      </c>
      <c r="FX72" s="3">
        <v>116262</v>
      </c>
      <c r="GF72" s="3">
        <v>113832</v>
      </c>
      <c r="GG72" s="3">
        <v>0</v>
      </c>
      <c r="GH72" s="3">
        <v>227665</v>
      </c>
      <c r="GI72" s="3">
        <v>0</v>
      </c>
      <c r="GJ72" s="3">
        <v>56916</v>
      </c>
      <c r="GK72" s="3">
        <v>0</v>
      </c>
      <c r="GL72" s="3">
        <v>113832</v>
      </c>
      <c r="GM72" s="3">
        <v>0</v>
      </c>
      <c r="GN72" s="3">
        <v>156666</v>
      </c>
      <c r="GO72" s="3">
        <v>0</v>
      </c>
      <c r="GP72" s="3">
        <v>455330</v>
      </c>
      <c r="GQ72" s="3">
        <v>0</v>
      </c>
      <c r="GR72" s="3">
        <v>304665</v>
      </c>
      <c r="GS72" s="3">
        <v>0</v>
      </c>
      <c r="GT72" s="3">
        <v>455330</v>
      </c>
      <c r="GU72" s="3">
        <v>0</v>
      </c>
      <c r="GV72" s="3">
        <v>455330</v>
      </c>
      <c r="GW72" s="3">
        <v>0</v>
      </c>
      <c r="GX72" s="3">
        <v>341497</v>
      </c>
      <c r="GY72" s="3">
        <v>0</v>
      </c>
      <c r="GZ72" s="3">
        <v>341497</v>
      </c>
      <c r="HA72" s="3">
        <v>0</v>
      </c>
      <c r="IJ72" s="3">
        <v>113832</v>
      </c>
      <c r="IK72" s="3">
        <v>0</v>
      </c>
      <c r="IR72" s="3">
        <v>0</v>
      </c>
      <c r="IS72" s="3">
        <v>78333</v>
      </c>
      <c r="JJ72" s="3">
        <v>0</v>
      </c>
      <c r="JK72" s="3">
        <v>119483</v>
      </c>
      <c r="KB72" s="3">
        <v>700</v>
      </c>
      <c r="KC72" s="3">
        <v>0</v>
      </c>
      <c r="KP72" s="3">
        <v>73150</v>
      </c>
      <c r="KQ72" s="3">
        <v>36575</v>
      </c>
      <c r="KU72" s="3">
        <v>100283</v>
      </c>
      <c r="KV72" s="3">
        <v>0</v>
      </c>
      <c r="KW72" s="3">
        <v>15000</v>
      </c>
      <c r="KX72" s="3">
        <v>0</v>
      </c>
      <c r="LC72" s="3">
        <v>11000</v>
      </c>
      <c r="LD72" s="3">
        <v>61285</v>
      </c>
      <c r="LI72" s="3">
        <v>10000</v>
      </c>
      <c r="LJ72" s="3">
        <v>0</v>
      </c>
      <c r="LK72" s="3">
        <v>5000</v>
      </c>
      <c r="LL72" s="3">
        <v>0</v>
      </c>
      <c r="LM72" s="3">
        <v>2331</v>
      </c>
      <c r="LN72" s="3">
        <v>0</v>
      </c>
      <c r="LU72" s="3">
        <v>5537</v>
      </c>
      <c r="LV72" s="3">
        <v>0</v>
      </c>
      <c r="LW72" s="3">
        <v>25226</v>
      </c>
      <c r="LX72" s="3">
        <v>0</v>
      </c>
      <c r="LY72" s="3">
        <v>517</v>
      </c>
      <c r="LZ72" s="3">
        <v>0</v>
      </c>
      <c r="MA72" s="3">
        <v>10462</v>
      </c>
      <c r="MB72" s="3">
        <v>0</v>
      </c>
      <c r="MC72" s="3">
        <v>5000</v>
      </c>
      <c r="MD72" s="3">
        <v>0</v>
      </c>
      <c r="ME72" s="3">
        <v>8544</v>
      </c>
      <c r="MF72" s="3">
        <v>0</v>
      </c>
      <c r="MI72" s="3">
        <v>5000</v>
      </c>
      <c r="MJ72" s="3">
        <v>0</v>
      </c>
      <c r="MW72" s="3">
        <v>20000</v>
      </c>
      <c r="MX72" s="3">
        <v>0</v>
      </c>
      <c r="OF72" s="3">
        <v>7404899</v>
      </c>
      <c r="OG72" s="3">
        <v>525770</v>
      </c>
      <c r="OK72" s="5">
        <f t="shared" si="59"/>
        <v>341497</v>
      </c>
      <c r="OL72" s="5">
        <f t="shared" si="60"/>
        <v>0</v>
      </c>
      <c r="OM72" s="5">
        <f t="shared" si="61"/>
        <v>455330</v>
      </c>
      <c r="ON72" s="5">
        <f t="shared" si="62"/>
        <v>0</v>
      </c>
      <c r="OO72" s="5">
        <f t="shared" si="63"/>
        <v>115116</v>
      </c>
      <c r="OP72" s="5">
        <f t="shared" si="64"/>
        <v>0</v>
      </c>
      <c r="OQ72" s="5">
        <f t="shared" si="65"/>
        <v>0</v>
      </c>
      <c r="OR72" s="5">
        <f t="shared" si="66"/>
        <v>0</v>
      </c>
      <c r="OS72" s="5">
        <f t="shared" si="67"/>
        <v>317120</v>
      </c>
      <c r="OT72" s="5"/>
      <c r="OU72" s="5">
        <f t="shared" ref="OU72:OU87" si="80">SUM(ET72,EV72,EX72,EZ72,FB72,FD72,)</f>
        <v>0</v>
      </c>
      <c r="OV72" s="5">
        <f t="shared" si="68"/>
        <v>113832</v>
      </c>
      <c r="OW72" s="5"/>
      <c r="OX72" s="5">
        <f t="shared" ref="OX72:OX77" si="81">SUM(FF72,FH72,FJ72)</f>
        <v>0</v>
      </c>
      <c r="OY72" s="5">
        <f t="shared" si="69"/>
        <v>113832</v>
      </c>
      <c r="OZ72" s="5"/>
      <c r="PA72" s="5">
        <f t="shared" si="53"/>
        <v>0</v>
      </c>
      <c r="PB72" s="5">
        <f t="shared" si="70"/>
        <v>142889</v>
      </c>
      <c r="PC72" s="5">
        <f t="shared" si="71"/>
        <v>116262</v>
      </c>
      <c r="PD72" s="5">
        <v>232857.8</v>
      </c>
      <c r="PE72" s="4">
        <f t="shared" si="75"/>
        <v>-89968.799999999988</v>
      </c>
      <c r="PF72" s="5">
        <f t="shared" si="72"/>
        <v>512245</v>
      </c>
      <c r="PG72" s="5"/>
      <c r="PH72" s="5">
        <f t="shared" si="77"/>
        <v>0</v>
      </c>
      <c r="PI72" s="5">
        <f t="shared" si="73"/>
        <v>2353649</v>
      </c>
      <c r="PJ72" s="5">
        <f t="shared" si="79"/>
        <v>0</v>
      </c>
      <c r="PK72" s="5"/>
      <c r="PL72" s="5">
        <f t="shared" si="76"/>
        <v>223900</v>
      </c>
      <c r="PM72" s="5">
        <f>SUM(KV72,KX72,KZ72,LB72,LD72,LF72,LH72,LJ72,LL72,LN72,LP72,LR72,LT72,LV72,LX72,LZ72,MB72,MD72,MF72,MH72,MJ72,ML72,MN72,MP72,MR72,MT72,MV72,MX72,MZ72,NB72,ND72,NF72,NH72,)</f>
        <v>61285</v>
      </c>
      <c r="PN72" s="5"/>
      <c r="PO72" s="5">
        <v>166075</v>
      </c>
    </row>
    <row r="73" spans="1:431" x14ac:dyDescent="0.25">
      <c r="A73" t="s">
        <v>239</v>
      </c>
      <c r="B73" s="2">
        <v>331</v>
      </c>
      <c r="C73" t="s">
        <v>338</v>
      </c>
      <c r="D73">
        <v>6</v>
      </c>
      <c r="E73">
        <v>371</v>
      </c>
      <c r="F73">
        <v>304</v>
      </c>
      <c r="G73" s="3">
        <v>198942</v>
      </c>
      <c r="H73" s="3">
        <v>0</v>
      </c>
      <c r="P73" s="3">
        <v>24000</v>
      </c>
      <c r="Q73" s="3">
        <v>0</v>
      </c>
      <c r="R73" s="3">
        <v>79025</v>
      </c>
      <c r="S73" s="3">
        <v>0</v>
      </c>
      <c r="T73" s="3">
        <v>60059</v>
      </c>
      <c r="U73" s="3">
        <v>0</v>
      </c>
      <c r="V73" s="3">
        <v>102375</v>
      </c>
      <c r="W73" s="3">
        <v>0</v>
      </c>
      <c r="X73" s="3">
        <v>113832</v>
      </c>
      <c r="Y73" s="3">
        <v>0</v>
      </c>
      <c r="Z73" s="3">
        <v>227665</v>
      </c>
      <c r="AA73" s="3">
        <v>0</v>
      </c>
      <c r="AD73" s="3">
        <v>227665</v>
      </c>
      <c r="AE73" s="3">
        <v>0</v>
      </c>
      <c r="AF73" s="3">
        <v>156666</v>
      </c>
      <c r="AH73" s="3">
        <v>0</v>
      </c>
      <c r="AQ73" s="3">
        <v>113832</v>
      </c>
      <c r="AR73" s="3">
        <v>0</v>
      </c>
      <c r="AU73" s="3">
        <v>113832</v>
      </c>
      <c r="AW73" s="3">
        <v>0</v>
      </c>
      <c r="BV73" s="3">
        <v>341497</v>
      </c>
      <c r="BW73" s="3">
        <v>0</v>
      </c>
      <c r="BZ73" s="3">
        <v>0</v>
      </c>
      <c r="CA73" s="3">
        <v>78333</v>
      </c>
      <c r="CD73" s="3">
        <v>115116</v>
      </c>
      <c r="CE73" s="3">
        <v>0</v>
      </c>
      <c r="CL73" s="3">
        <v>0</v>
      </c>
      <c r="CN73" s="3">
        <v>27657</v>
      </c>
      <c r="CO73" s="3">
        <v>0</v>
      </c>
      <c r="EH73" s="3">
        <v>15325</v>
      </c>
      <c r="EI73" s="3">
        <v>0</v>
      </c>
      <c r="EU73" s="3">
        <v>20777</v>
      </c>
      <c r="EV73" s="3">
        <v>137783</v>
      </c>
      <c r="FI73" s="3">
        <v>0</v>
      </c>
      <c r="FJ73" s="3">
        <v>113832</v>
      </c>
      <c r="FQ73" s="3">
        <v>71444</v>
      </c>
      <c r="FR73" s="3">
        <v>0</v>
      </c>
      <c r="FY73" s="3">
        <v>147879</v>
      </c>
      <c r="FZ73" s="3">
        <v>0</v>
      </c>
      <c r="GH73" s="3">
        <v>227665</v>
      </c>
      <c r="GI73" s="3">
        <v>0</v>
      </c>
      <c r="GJ73" s="3">
        <v>113832</v>
      </c>
      <c r="GK73" s="3">
        <v>0</v>
      </c>
      <c r="GN73" s="3">
        <v>78333</v>
      </c>
      <c r="GO73" s="3">
        <v>0</v>
      </c>
      <c r="GP73" s="3">
        <v>341497</v>
      </c>
      <c r="GQ73" s="3">
        <v>0</v>
      </c>
      <c r="GR73" s="3">
        <v>117697</v>
      </c>
      <c r="GS73" s="3">
        <v>0</v>
      </c>
      <c r="GT73" s="3">
        <v>341497</v>
      </c>
      <c r="GU73" s="3">
        <v>0</v>
      </c>
      <c r="GV73" s="3">
        <v>341497</v>
      </c>
      <c r="GW73" s="3">
        <v>0</v>
      </c>
      <c r="GX73" s="3">
        <v>341497</v>
      </c>
      <c r="GY73" s="3">
        <v>0</v>
      </c>
      <c r="GZ73" s="3">
        <v>227665</v>
      </c>
      <c r="HA73" s="3">
        <v>0</v>
      </c>
      <c r="HV73" s="3">
        <v>113832</v>
      </c>
      <c r="HW73" s="3">
        <v>0</v>
      </c>
      <c r="KU73" s="3">
        <v>24154</v>
      </c>
      <c r="KV73" s="3">
        <v>0</v>
      </c>
      <c r="KW73" s="3">
        <v>19759</v>
      </c>
      <c r="KX73" s="3">
        <v>0</v>
      </c>
      <c r="LC73" s="3">
        <v>45000</v>
      </c>
      <c r="LD73" s="3">
        <v>0</v>
      </c>
      <c r="LI73" s="3">
        <v>10000</v>
      </c>
      <c r="LJ73" s="3">
        <v>0</v>
      </c>
      <c r="LK73" s="3">
        <v>5000</v>
      </c>
      <c r="LL73" s="3">
        <v>0</v>
      </c>
      <c r="LM73" s="3">
        <v>1692</v>
      </c>
      <c r="LN73" s="3">
        <v>0</v>
      </c>
      <c r="ME73" s="3">
        <v>6203</v>
      </c>
      <c r="MF73" s="3">
        <v>0</v>
      </c>
      <c r="MW73" s="3">
        <v>3750</v>
      </c>
      <c r="MX73" s="3">
        <v>0</v>
      </c>
      <c r="OF73" s="3">
        <v>4518158</v>
      </c>
      <c r="OG73" s="3">
        <v>329948</v>
      </c>
      <c r="OK73" s="5">
        <f t="shared" si="59"/>
        <v>0</v>
      </c>
      <c r="OL73" s="5">
        <f t="shared" si="60"/>
        <v>0</v>
      </c>
      <c r="OM73" s="5">
        <f t="shared" si="61"/>
        <v>341497</v>
      </c>
      <c r="ON73" s="5">
        <f t="shared" si="62"/>
        <v>0</v>
      </c>
      <c r="OO73" s="5">
        <f t="shared" si="63"/>
        <v>115116</v>
      </c>
      <c r="OP73" s="5">
        <f t="shared" si="64"/>
        <v>0</v>
      </c>
      <c r="OQ73" s="5">
        <f t="shared" si="65"/>
        <v>0</v>
      </c>
      <c r="OR73" s="5">
        <f t="shared" si="66"/>
        <v>0</v>
      </c>
      <c r="OS73" s="5">
        <f t="shared" si="67"/>
        <v>20777</v>
      </c>
      <c r="OT73" s="5"/>
      <c r="OU73" s="5">
        <f t="shared" si="80"/>
        <v>137783</v>
      </c>
      <c r="OV73" s="5">
        <f t="shared" si="68"/>
        <v>0</v>
      </c>
      <c r="OW73" s="5"/>
      <c r="OX73" s="5">
        <f t="shared" si="81"/>
        <v>113832</v>
      </c>
      <c r="OY73" s="5">
        <f t="shared" si="69"/>
        <v>0</v>
      </c>
      <c r="OZ73" s="5"/>
      <c r="PA73" s="5">
        <f t="shared" si="53"/>
        <v>0</v>
      </c>
      <c r="PB73" s="5">
        <f t="shared" si="70"/>
        <v>219323</v>
      </c>
      <c r="PC73" s="5">
        <f t="shared" si="71"/>
        <v>0</v>
      </c>
      <c r="PD73" s="5">
        <v>164348.03</v>
      </c>
      <c r="PE73" s="4">
        <f t="shared" si="75"/>
        <v>54974.97</v>
      </c>
      <c r="PF73" s="5">
        <f t="shared" si="72"/>
        <v>455329</v>
      </c>
      <c r="PG73" s="5"/>
      <c r="PH73" s="5">
        <f t="shared" si="77"/>
        <v>0</v>
      </c>
      <c r="PI73" s="5">
        <f t="shared" si="73"/>
        <v>1711350</v>
      </c>
      <c r="PJ73" s="5">
        <f t="shared" si="79"/>
        <v>0</v>
      </c>
      <c r="PK73" s="5"/>
      <c r="PL73" s="5">
        <f t="shared" si="76"/>
        <v>115558</v>
      </c>
      <c r="PM73" s="5">
        <f>SUM(KV73,KX73,KZ73,LB73,LD73,LF73,LH73,LJ73,LL73,LN73,LP73,LR73,LT73,LV73,LX73,LZ73,MB73,MD73,MF73,MH73,MJ73,ML73,MN73,MP73,MR73,MT73,MV73,MX73,MZ73,NB73,ND73,NF73,NH73,)</f>
        <v>0</v>
      </c>
      <c r="PN73" s="5"/>
      <c r="PO73" s="5">
        <v>120575</v>
      </c>
    </row>
    <row r="74" spans="1:431" x14ac:dyDescent="0.25">
      <c r="A74" t="s">
        <v>241</v>
      </c>
      <c r="B74" s="2">
        <v>333</v>
      </c>
      <c r="C74" t="s">
        <v>338</v>
      </c>
      <c r="D74">
        <v>6</v>
      </c>
      <c r="E74">
        <v>417</v>
      </c>
      <c r="F74">
        <v>417</v>
      </c>
      <c r="G74" s="3">
        <v>198942</v>
      </c>
      <c r="H74" s="3">
        <v>0</v>
      </c>
      <c r="N74" s="3">
        <v>71961</v>
      </c>
      <c r="O74" s="3">
        <v>0</v>
      </c>
      <c r="P74" s="3">
        <v>6126</v>
      </c>
      <c r="Q74" s="3">
        <v>0</v>
      </c>
      <c r="R74" s="3">
        <v>79025</v>
      </c>
      <c r="S74" s="3">
        <v>0</v>
      </c>
      <c r="T74" s="3">
        <v>60059</v>
      </c>
      <c r="U74" s="3">
        <v>0</v>
      </c>
      <c r="V74" s="3">
        <v>76781</v>
      </c>
      <c r="W74" s="3">
        <v>0</v>
      </c>
      <c r="X74" s="3">
        <v>113832</v>
      </c>
      <c r="Y74" s="3">
        <v>0</v>
      </c>
      <c r="AQ74" s="3">
        <v>101958</v>
      </c>
      <c r="AR74" s="3">
        <v>11874</v>
      </c>
      <c r="AU74" s="3">
        <v>227665</v>
      </c>
      <c r="AW74" s="3">
        <v>0</v>
      </c>
      <c r="BV74" s="3">
        <v>341497</v>
      </c>
      <c r="BW74" s="3">
        <v>113832</v>
      </c>
      <c r="CD74" s="3">
        <v>33814</v>
      </c>
      <c r="CE74" s="3">
        <v>81302</v>
      </c>
      <c r="CL74" s="3">
        <v>0</v>
      </c>
      <c r="CN74" s="3">
        <v>21312</v>
      </c>
      <c r="CO74" s="3">
        <v>0</v>
      </c>
      <c r="EY74" s="3">
        <v>158560</v>
      </c>
      <c r="EZ74" s="3">
        <v>0</v>
      </c>
      <c r="FI74" s="3">
        <v>113832</v>
      </c>
      <c r="FJ74" s="3">
        <v>0</v>
      </c>
      <c r="FY74" s="3">
        <v>73939</v>
      </c>
      <c r="FZ74" s="3">
        <v>0</v>
      </c>
      <c r="GC74" s="3">
        <v>0</v>
      </c>
      <c r="GD74" s="3">
        <v>70672</v>
      </c>
      <c r="GF74" s="3">
        <v>113832</v>
      </c>
      <c r="GG74" s="3">
        <v>0</v>
      </c>
      <c r="GH74" s="3">
        <v>227665</v>
      </c>
      <c r="GI74" s="3">
        <v>0</v>
      </c>
      <c r="GJ74" s="3">
        <v>113832</v>
      </c>
      <c r="GK74" s="3">
        <v>0</v>
      </c>
      <c r="GR74" s="3">
        <v>455330</v>
      </c>
      <c r="GS74" s="3">
        <v>0</v>
      </c>
      <c r="GT74" s="3">
        <v>455330</v>
      </c>
      <c r="GU74" s="3">
        <v>0</v>
      </c>
      <c r="GV74" s="3">
        <v>455330</v>
      </c>
      <c r="GW74" s="3">
        <v>0</v>
      </c>
      <c r="GX74" s="3">
        <v>455330</v>
      </c>
      <c r="GY74" s="3">
        <v>0</v>
      </c>
      <c r="GZ74" s="3">
        <v>455330</v>
      </c>
      <c r="HA74" s="3">
        <v>0</v>
      </c>
      <c r="HV74" s="3">
        <v>113832</v>
      </c>
      <c r="HW74" s="3">
        <v>0</v>
      </c>
      <c r="IR74" s="3">
        <v>0</v>
      </c>
      <c r="IS74" s="3">
        <v>39166</v>
      </c>
      <c r="KD74" s="3">
        <v>113832</v>
      </c>
      <c r="KE74" s="3">
        <v>0</v>
      </c>
      <c r="KU74" s="3">
        <v>100</v>
      </c>
      <c r="KV74" s="3">
        <v>0</v>
      </c>
      <c r="KW74" s="3">
        <v>2000</v>
      </c>
      <c r="KX74" s="3">
        <v>0</v>
      </c>
      <c r="LM74" s="3">
        <v>1902</v>
      </c>
      <c r="LN74" s="3">
        <v>0</v>
      </c>
      <c r="LW74" s="3">
        <v>7907</v>
      </c>
      <c r="LX74" s="3">
        <v>2370</v>
      </c>
      <c r="ME74" s="3">
        <v>6972</v>
      </c>
      <c r="MF74" s="3">
        <v>0</v>
      </c>
      <c r="OF74" s="3">
        <v>4657827</v>
      </c>
      <c r="OG74" s="3">
        <v>319216</v>
      </c>
      <c r="OK74" s="5">
        <f t="shared" si="59"/>
        <v>0</v>
      </c>
      <c r="OL74" s="5">
        <f t="shared" si="60"/>
        <v>0</v>
      </c>
      <c r="OM74" s="5">
        <f t="shared" si="61"/>
        <v>341497</v>
      </c>
      <c r="ON74" s="5">
        <f t="shared" si="62"/>
        <v>113832</v>
      </c>
      <c r="OO74" s="5">
        <f t="shared" si="63"/>
        <v>33814</v>
      </c>
      <c r="OP74" s="5">
        <f t="shared" si="64"/>
        <v>81302</v>
      </c>
      <c r="OQ74" s="5">
        <f t="shared" si="65"/>
        <v>0</v>
      </c>
      <c r="OR74" s="5">
        <f t="shared" si="66"/>
        <v>0</v>
      </c>
      <c r="OS74" s="5">
        <f t="shared" si="67"/>
        <v>158560</v>
      </c>
      <c r="OT74" s="5"/>
      <c r="OU74" s="5">
        <f t="shared" si="80"/>
        <v>0</v>
      </c>
      <c r="OV74" s="5">
        <f t="shared" si="68"/>
        <v>113832</v>
      </c>
      <c r="OW74" s="5"/>
      <c r="OX74" s="5">
        <f t="shared" si="81"/>
        <v>0</v>
      </c>
      <c r="OY74" s="5">
        <f t="shared" si="69"/>
        <v>0</v>
      </c>
      <c r="OZ74" s="5"/>
      <c r="PA74" s="5">
        <f t="shared" si="53"/>
        <v>0</v>
      </c>
      <c r="PB74" s="5">
        <f t="shared" si="70"/>
        <v>145900</v>
      </c>
      <c r="PC74" s="5">
        <f t="shared" si="71"/>
        <v>0</v>
      </c>
      <c r="PD74" s="5">
        <v>220255.22</v>
      </c>
      <c r="PE74" s="4">
        <f t="shared" si="75"/>
        <v>-74355.22</v>
      </c>
      <c r="PF74" s="5">
        <f t="shared" si="72"/>
        <v>569161</v>
      </c>
      <c r="PG74" s="5"/>
      <c r="PH74" s="5">
        <f t="shared" si="77"/>
        <v>0</v>
      </c>
      <c r="PI74" s="5">
        <f t="shared" si="73"/>
        <v>2276650</v>
      </c>
      <c r="PJ74" s="5">
        <f t="shared" si="79"/>
        <v>0</v>
      </c>
      <c r="PK74" s="5"/>
      <c r="PL74" s="5">
        <f t="shared" si="76"/>
        <v>18881</v>
      </c>
      <c r="PN74" s="5">
        <f>SUM(KV74,KX74,KZ74,LB74,LD74,LF74,LH74,LJ74,LL74,LN74,LP74,LR74,LT74,LV74,LX74,LZ74,MB74,MD74,MF74,MH74,MJ74,ML74,MN74,MP74,MR74,MT74,MV74,MX74,MZ74,NB74,ND74,NF74,NH74,)</f>
        <v>2370</v>
      </c>
      <c r="PO74" s="5">
        <v>135525</v>
      </c>
    </row>
    <row r="75" spans="1:431" x14ac:dyDescent="0.25">
      <c r="A75" t="s">
        <v>243</v>
      </c>
      <c r="B75" s="2">
        <v>338</v>
      </c>
      <c r="C75" t="s">
        <v>338</v>
      </c>
      <c r="D75">
        <v>4</v>
      </c>
      <c r="E75">
        <v>346</v>
      </c>
      <c r="F75">
        <v>273</v>
      </c>
      <c r="G75" s="3">
        <v>198942</v>
      </c>
      <c r="H75" s="3">
        <v>0</v>
      </c>
      <c r="I75" s="3">
        <v>113832</v>
      </c>
      <c r="J75" s="3">
        <v>0</v>
      </c>
      <c r="N75" s="3">
        <v>0</v>
      </c>
      <c r="O75" s="3">
        <v>71961</v>
      </c>
      <c r="P75" s="3">
        <v>5632</v>
      </c>
      <c r="Q75" s="3">
        <v>0</v>
      </c>
      <c r="R75" s="3">
        <v>79025</v>
      </c>
      <c r="S75" s="3">
        <v>0</v>
      </c>
      <c r="T75" s="3">
        <v>60059</v>
      </c>
      <c r="U75" s="3">
        <v>0</v>
      </c>
      <c r="V75" s="3">
        <v>102375</v>
      </c>
      <c r="W75" s="3">
        <v>0</v>
      </c>
      <c r="X75" s="3">
        <v>113832</v>
      </c>
      <c r="Y75" s="3">
        <v>0</v>
      </c>
      <c r="Z75" s="3">
        <v>227665</v>
      </c>
      <c r="AA75" s="3">
        <v>0</v>
      </c>
      <c r="AB75" s="3">
        <v>113832</v>
      </c>
      <c r="AC75" s="3">
        <v>0</v>
      </c>
      <c r="AD75" s="3">
        <v>227665</v>
      </c>
      <c r="AE75" s="3">
        <v>0</v>
      </c>
      <c r="AF75" s="3">
        <v>195832</v>
      </c>
      <c r="AH75" s="3">
        <v>0</v>
      </c>
      <c r="AQ75" s="3">
        <v>113832</v>
      </c>
      <c r="AR75" s="3">
        <v>0</v>
      </c>
      <c r="AU75" s="3">
        <v>113832</v>
      </c>
      <c r="AW75" s="3">
        <v>0</v>
      </c>
      <c r="AZ75" s="3">
        <v>227665</v>
      </c>
      <c r="BA75" s="3">
        <v>0</v>
      </c>
      <c r="BF75" s="3">
        <v>113832</v>
      </c>
      <c r="BG75" s="3">
        <v>0</v>
      </c>
      <c r="BH75" s="3">
        <v>227665</v>
      </c>
      <c r="BI75" s="3">
        <v>0</v>
      </c>
      <c r="BJ75" s="3">
        <v>113832</v>
      </c>
      <c r="BK75" s="3">
        <v>0</v>
      </c>
      <c r="BV75" s="3">
        <v>341497</v>
      </c>
      <c r="BW75" s="3">
        <v>0</v>
      </c>
      <c r="BZ75" s="3">
        <v>430831</v>
      </c>
      <c r="CA75" s="3">
        <v>0</v>
      </c>
      <c r="CL75" s="3">
        <v>569162</v>
      </c>
      <c r="CM75" s="3">
        <v>0</v>
      </c>
      <c r="CN75" s="3">
        <v>0</v>
      </c>
      <c r="CV75" s="3">
        <v>17000</v>
      </c>
      <c r="CW75" s="3">
        <v>0</v>
      </c>
      <c r="CX75" s="3">
        <v>17000</v>
      </c>
      <c r="CY75" s="3">
        <v>0</v>
      </c>
      <c r="EH75" s="3">
        <v>15325</v>
      </c>
      <c r="EI75" s="3">
        <v>0</v>
      </c>
      <c r="EW75" s="3">
        <v>158560</v>
      </c>
      <c r="EX75" s="3">
        <v>0</v>
      </c>
      <c r="FG75" s="3">
        <v>0</v>
      </c>
      <c r="FH75" s="3">
        <v>113832</v>
      </c>
      <c r="FK75" s="3">
        <v>0</v>
      </c>
      <c r="FL75" s="3">
        <v>92386</v>
      </c>
      <c r="GA75" s="3">
        <v>58500</v>
      </c>
      <c r="GB75" s="3">
        <v>0</v>
      </c>
      <c r="GC75" s="3">
        <v>70672</v>
      </c>
      <c r="GD75" s="3">
        <v>0</v>
      </c>
      <c r="GH75" s="3">
        <v>113832</v>
      </c>
      <c r="GI75" s="3">
        <v>0</v>
      </c>
      <c r="GJ75" s="3">
        <v>113832</v>
      </c>
      <c r="GK75" s="3">
        <v>0</v>
      </c>
      <c r="GN75" s="3">
        <v>78333</v>
      </c>
      <c r="GO75" s="3">
        <v>0</v>
      </c>
      <c r="GP75" s="3">
        <v>227665</v>
      </c>
      <c r="GQ75" s="3">
        <v>0</v>
      </c>
      <c r="GR75" s="3">
        <v>89123</v>
      </c>
      <c r="GS75" s="3">
        <v>0</v>
      </c>
      <c r="GT75" s="3">
        <v>227665</v>
      </c>
      <c r="GU75" s="3">
        <v>0</v>
      </c>
      <c r="GV75" s="3">
        <v>227665</v>
      </c>
      <c r="GW75" s="3">
        <v>0</v>
      </c>
      <c r="GX75" s="3">
        <v>341497</v>
      </c>
      <c r="GY75" s="3">
        <v>0</v>
      </c>
      <c r="GZ75" s="3">
        <v>341497</v>
      </c>
      <c r="HA75" s="3">
        <v>0</v>
      </c>
      <c r="HT75" s="3">
        <v>0</v>
      </c>
      <c r="HU75" s="3">
        <v>113832</v>
      </c>
      <c r="HV75" s="3">
        <v>113832</v>
      </c>
      <c r="HW75" s="3">
        <v>0</v>
      </c>
      <c r="IJ75" s="3">
        <v>0</v>
      </c>
      <c r="IK75" s="3">
        <v>113832</v>
      </c>
      <c r="JZ75" s="3">
        <v>105009</v>
      </c>
      <c r="KA75" s="3">
        <v>0</v>
      </c>
      <c r="KL75" s="3">
        <v>99271</v>
      </c>
      <c r="KM75" s="3">
        <v>14561</v>
      </c>
      <c r="KU75" s="3">
        <v>15684</v>
      </c>
      <c r="KV75" s="3">
        <v>0</v>
      </c>
      <c r="KW75" s="3">
        <v>6120</v>
      </c>
      <c r="KX75" s="3">
        <v>0</v>
      </c>
      <c r="LC75" s="3">
        <v>20000</v>
      </c>
      <c r="LD75" s="3">
        <v>0</v>
      </c>
      <c r="LI75" s="3">
        <v>100</v>
      </c>
      <c r="LJ75" s="3">
        <v>0</v>
      </c>
      <c r="LK75" s="3">
        <v>18363</v>
      </c>
      <c r="LL75" s="3">
        <v>0</v>
      </c>
      <c r="LM75" s="3">
        <v>1578</v>
      </c>
      <c r="LN75" s="3">
        <v>0</v>
      </c>
      <c r="LW75" s="3">
        <v>25019</v>
      </c>
      <c r="LX75" s="3">
        <v>0</v>
      </c>
      <c r="ME75" s="3">
        <v>5785</v>
      </c>
      <c r="MF75" s="3">
        <v>0</v>
      </c>
      <c r="MW75" s="3">
        <v>40000</v>
      </c>
      <c r="MX75" s="3">
        <v>0</v>
      </c>
      <c r="OF75" s="3">
        <v>6239766</v>
      </c>
      <c r="OG75" s="3">
        <v>520404</v>
      </c>
      <c r="OK75" s="5">
        <f t="shared" si="59"/>
        <v>682994</v>
      </c>
      <c r="OL75" s="5">
        <f t="shared" si="60"/>
        <v>0</v>
      </c>
      <c r="OM75" s="5">
        <f t="shared" si="61"/>
        <v>341497</v>
      </c>
      <c r="ON75" s="5">
        <f t="shared" si="62"/>
        <v>0</v>
      </c>
      <c r="OO75" s="5">
        <f t="shared" si="63"/>
        <v>0</v>
      </c>
      <c r="OP75" s="5">
        <f t="shared" si="64"/>
        <v>0</v>
      </c>
      <c r="OQ75" s="5">
        <f t="shared" si="65"/>
        <v>0</v>
      </c>
      <c r="OR75" s="5">
        <f t="shared" si="66"/>
        <v>0</v>
      </c>
      <c r="OS75" s="5">
        <f t="shared" si="67"/>
        <v>158560</v>
      </c>
      <c r="OT75" s="5"/>
      <c r="OU75" s="5">
        <f t="shared" si="80"/>
        <v>0</v>
      </c>
      <c r="OV75" s="5">
        <f t="shared" si="68"/>
        <v>0</v>
      </c>
      <c r="OW75" s="5"/>
      <c r="OX75" s="5">
        <f t="shared" si="81"/>
        <v>113832</v>
      </c>
      <c r="OY75" s="5">
        <f t="shared" si="69"/>
        <v>0</v>
      </c>
      <c r="OZ75" s="5"/>
      <c r="PA75" s="5">
        <f t="shared" si="53"/>
        <v>113832</v>
      </c>
      <c r="PB75" s="5">
        <f t="shared" si="70"/>
        <v>58500</v>
      </c>
      <c r="PC75" s="5">
        <f t="shared" si="71"/>
        <v>164347</v>
      </c>
      <c r="PD75" s="5">
        <v>164348.03</v>
      </c>
      <c r="PE75" s="4">
        <f t="shared" si="75"/>
        <v>-105848.03</v>
      </c>
      <c r="PF75" s="5">
        <f t="shared" si="72"/>
        <v>341496</v>
      </c>
      <c r="PG75" s="5"/>
      <c r="PH75" s="5">
        <f t="shared" si="77"/>
        <v>0</v>
      </c>
      <c r="PI75" s="5">
        <f t="shared" si="73"/>
        <v>1455112</v>
      </c>
      <c r="PJ75" s="5">
        <f t="shared" si="79"/>
        <v>113832</v>
      </c>
      <c r="PK75" s="5"/>
      <c r="PL75" s="5">
        <f t="shared" si="76"/>
        <v>132649</v>
      </c>
      <c r="PM75" s="5">
        <f t="shared" ref="PM75:PM81" si="82">SUM(KV75,KX75,KZ75,LB75,LD75,LF75,LH75,LJ75,LL75,LN75,LP75,LR75,LT75,LV75,LX75,LZ75,MB75,MD75,MF75,MH75,MJ75,ML75,MN75,MP75,MR75,MT75,MV75,MX75,MZ75,NB75,ND75,NF75,NH75,)</f>
        <v>0</v>
      </c>
      <c r="PN75" s="5"/>
      <c r="PO75" s="5">
        <v>112450</v>
      </c>
    </row>
    <row r="76" spans="1:431" x14ac:dyDescent="0.25">
      <c r="A76" t="s">
        <v>123</v>
      </c>
      <c r="B76" s="2">
        <v>404</v>
      </c>
      <c r="C76" t="s">
        <v>341</v>
      </c>
      <c r="D76">
        <v>5</v>
      </c>
      <c r="E76">
        <v>413</v>
      </c>
      <c r="F76">
        <v>348</v>
      </c>
      <c r="G76" s="3">
        <v>198942</v>
      </c>
      <c r="H76" s="3">
        <v>0</v>
      </c>
      <c r="I76" s="3">
        <v>0</v>
      </c>
      <c r="J76" s="3">
        <f>113832/2</f>
        <v>56916</v>
      </c>
      <c r="K76" s="3">
        <f>113832/2</f>
        <v>56916</v>
      </c>
      <c r="N76" s="3">
        <v>71961</v>
      </c>
      <c r="O76" s="3">
        <v>0</v>
      </c>
      <c r="P76" s="3">
        <v>18377</v>
      </c>
      <c r="Q76" s="3">
        <v>0</v>
      </c>
      <c r="R76" s="3">
        <v>79025</v>
      </c>
      <c r="S76" s="3">
        <v>0</v>
      </c>
      <c r="T76" s="3">
        <v>120118</v>
      </c>
      <c r="U76" s="3">
        <v>0</v>
      </c>
      <c r="V76" s="3">
        <v>153562</v>
      </c>
      <c r="W76" s="3">
        <v>0</v>
      </c>
      <c r="X76" s="3">
        <v>113832</v>
      </c>
      <c r="Y76" s="3">
        <v>0</v>
      </c>
      <c r="AB76" s="3">
        <v>227665</v>
      </c>
      <c r="AC76" s="3">
        <v>0</v>
      </c>
      <c r="AD76" s="3">
        <v>227665</v>
      </c>
      <c r="AE76" s="3">
        <v>0</v>
      </c>
      <c r="AF76" s="3">
        <v>156666</v>
      </c>
      <c r="AH76" s="3">
        <v>0</v>
      </c>
      <c r="AQ76" s="3">
        <v>0</v>
      </c>
      <c r="AR76" s="3">
        <v>113832</v>
      </c>
      <c r="AU76" s="3">
        <v>227665</v>
      </c>
      <c r="AW76" s="3">
        <v>0</v>
      </c>
      <c r="AZ76" s="3">
        <v>227665</v>
      </c>
      <c r="BA76" s="3">
        <v>0</v>
      </c>
      <c r="BF76" s="3">
        <v>113832</v>
      </c>
      <c r="BG76" s="3">
        <v>0</v>
      </c>
      <c r="BV76" s="3">
        <v>796827</v>
      </c>
      <c r="BW76" s="3">
        <v>0</v>
      </c>
      <c r="BZ76" s="3">
        <v>222506</v>
      </c>
      <c r="CA76" s="3">
        <v>12492</v>
      </c>
      <c r="CD76" s="3">
        <v>0</v>
      </c>
      <c r="CE76" s="3">
        <v>57558</v>
      </c>
      <c r="CL76" s="3">
        <v>455330</v>
      </c>
      <c r="CM76" s="3">
        <v>0</v>
      </c>
      <c r="CN76" s="3">
        <v>0</v>
      </c>
      <c r="CV76" s="3">
        <v>13600</v>
      </c>
      <c r="CW76" s="3">
        <v>0</v>
      </c>
      <c r="CX76" s="3">
        <v>23800</v>
      </c>
      <c r="CY76" s="3">
        <v>0</v>
      </c>
      <c r="EH76" s="3">
        <v>15325</v>
      </c>
      <c r="EI76" s="3">
        <v>0</v>
      </c>
      <c r="EU76" s="3">
        <v>158560</v>
      </c>
      <c r="EV76" s="3">
        <v>0</v>
      </c>
      <c r="EW76" s="3">
        <v>158560</v>
      </c>
      <c r="EX76" s="3">
        <v>0</v>
      </c>
      <c r="FG76" s="3">
        <v>113832</v>
      </c>
      <c r="FH76" s="3">
        <v>0</v>
      </c>
      <c r="FW76" s="3">
        <v>116262</v>
      </c>
      <c r="FX76" s="3">
        <v>0</v>
      </c>
      <c r="GA76" s="3">
        <v>58500</v>
      </c>
      <c r="GB76" s="3">
        <v>0</v>
      </c>
      <c r="GF76" s="3">
        <v>113832</v>
      </c>
      <c r="GG76" s="3">
        <v>0</v>
      </c>
      <c r="GH76" s="3">
        <v>227665</v>
      </c>
      <c r="GI76" s="3">
        <v>0</v>
      </c>
      <c r="GJ76" s="3">
        <v>109675</v>
      </c>
      <c r="GK76" s="3">
        <v>4157</v>
      </c>
      <c r="GP76" s="3">
        <v>227665</v>
      </c>
      <c r="GQ76" s="3">
        <v>0</v>
      </c>
      <c r="GR76" s="3">
        <v>10762</v>
      </c>
      <c r="GS76" s="3">
        <v>0</v>
      </c>
      <c r="GT76" s="3">
        <v>221060</v>
      </c>
      <c r="GU76" s="3">
        <v>0</v>
      </c>
      <c r="GV76" s="3">
        <v>227665</v>
      </c>
      <c r="GW76" s="3">
        <v>0</v>
      </c>
      <c r="GX76" s="3">
        <v>227665</v>
      </c>
      <c r="GY76" s="3">
        <v>0</v>
      </c>
      <c r="GZ76" s="3">
        <v>227665</v>
      </c>
      <c r="HA76" s="3">
        <v>0</v>
      </c>
      <c r="HF76" s="3">
        <v>227665</v>
      </c>
      <c r="HG76" s="3">
        <v>0</v>
      </c>
      <c r="HH76" s="3">
        <v>227665</v>
      </c>
      <c r="HI76" s="3">
        <v>0</v>
      </c>
      <c r="HN76" s="3">
        <v>227665</v>
      </c>
      <c r="HO76" s="3">
        <v>0</v>
      </c>
      <c r="HR76" s="3">
        <v>227665</v>
      </c>
      <c r="HS76" s="3">
        <v>0</v>
      </c>
      <c r="HV76" s="3">
        <v>170748</v>
      </c>
      <c r="HW76" s="3">
        <v>0</v>
      </c>
      <c r="JD76" s="3">
        <v>59075</v>
      </c>
      <c r="JE76" s="3">
        <v>0</v>
      </c>
      <c r="JF76" s="3">
        <v>0</v>
      </c>
      <c r="JG76" s="3">
        <v>71590</v>
      </c>
      <c r="JP76" s="3">
        <v>0</v>
      </c>
      <c r="JQ76" s="3">
        <v>120467</v>
      </c>
      <c r="JT76" s="3">
        <v>113832</v>
      </c>
      <c r="JU76" s="3">
        <v>0</v>
      </c>
      <c r="KD76" s="3">
        <v>0</v>
      </c>
      <c r="KE76" s="3">
        <v>227665</v>
      </c>
      <c r="KU76" s="3">
        <v>25000</v>
      </c>
      <c r="KV76" s="3">
        <v>0</v>
      </c>
      <c r="KW76" s="3">
        <v>7216</v>
      </c>
      <c r="KX76" s="3">
        <v>0</v>
      </c>
      <c r="LC76" s="3">
        <v>3000</v>
      </c>
      <c r="LD76" s="3">
        <v>0</v>
      </c>
      <c r="LI76" s="3">
        <v>30000</v>
      </c>
      <c r="LJ76" s="3">
        <v>0</v>
      </c>
      <c r="LM76" s="3">
        <v>1884</v>
      </c>
      <c r="LN76" s="3">
        <v>0</v>
      </c>
      <c r="LY76" s="3">
        <v>500</v>
      </c>
      <c r="LZ76" s="3">
        <v>0</v>
      </c>
      <c r="ME76" s="3">
        <v>6905</v>
      </c>
      <c r="MF76" s="3">
        <v>0</v>
      </c>
      <c r="MG76" s="3">
        <v>3000</v>
      </c>
      <c r="MH76" s="3">
        <v>0</v>
      </c>
      <c r="MI76" s="3">
        <v>3073</v>
      </c>
      <c r="MJ76" s="3">
        <v>0</v>
      </c>
      <c r="MM76" s="3">
        <v>5000</v>
      </c>
      <c r="MN76" s="3">
        <v>0</v>
      </c>
      <c r="MY76" s="3">
        <v>13000</v>
      </c>
      <c r="MZ76" s="3">
        <v>0</v>
      </c>
      <c r="OF76" s="3">
        <v>7016624</v>
      </c>
      <c r="OG76" s="3">
        <v>721593</v>
      </c>
      <c r="OK76" s="5">
        <f t="shared" si="59"/>
        <v>341497</v>
      </c>
      <c r="OL76" s="5">
        <f t="shared" si="60"/>
        <v>0</v>
      </c>
      <c r="OM76" s="5">
        <f t="shared" si="61"/>
        <v>796827</v>
      </c>
      <c r="ON76" s="5">
        <f t="shared" si="62"/>
        <v>0</v>
      </c>
      <c r="OO76" s="5">
        <f t="shared" si="63"/>
        <v>0</v>
      </c>
      <c r="OP76" s="5">
        <f t="shared" si="64"/>
        <v>57558</v>
      </c>
      <c r="OQ76" s="5">
        <f t="shared" si="65"/>
        <v>0</v>
      </c>
      <c r="OR76" s="5">
        <f t="shared" si="66"/>
        <v>0</v>
      </c>
      <c r="OS76" s="5">
        <f t="shared" si="67"/>
        <v>317120</v>
      </c>
      <c r="OT76" s="5"/>
      <c r="OU76" s="5">
        <f t="shared" si="80"/>
        <v>0</v>
      </c>
      <c r="OV76" s="5">
        <f t="shared" si="68"/>
        <v>113832</v>
      </c>
      <c r="OW76" s="5"/>
      <c r="OX76" s="5">
        <f t="shared" si="81"/>
        <v>0</v>
      </c>
      <c r="OY76" s="5">
        <f t="shared" si="69"/>
        <v>0</v>
      </c>
      <c r="OZ76" s="5"/>
      <c r="PA76" s="5">
        <f t="shared" si="53"/>
        <v>0</v>
      </c>
      <c r="PB76" s="5">
        <f t="shared" si="70"/>
        <v>246723</v>
      </c>
      <c r="PC76" s="5">
        <f t="shared" si="71"/>
        <v>0</v>
      </c>
      <c r="PD76" s="5">
        <v>219718.94</v>
      </c>
      <c r="PE76" s="4">
        <f t="shared" si="75"/>
        <v>27004.059999999998</v>
      </c>
      <c r="PF76" s="5">
        <f t="shared" si="72"/>
        <v>621920</v>
      </c>
      <c r="PG76" s="5">
        <f>SUM(GG76,GI76,GK76,GM76,HW76)</f>
        <v>4157</v>
      </c>
      <c r="PI76" s="5">
        <f t="shared" ref="PI76:PJ81" si="83">SUM(GP76,GR76,GT76,GV76,GX76,GZ76,HB76,HD76,HF76,HH76,HJ76,HL76,HN76,HP76,HR76,HT76,)</f>
        <v>2053142</v>
      </c>
      <c r="PJ76" s="5">
        <f t="shared" si="83"/>
        <v>0</v>
      </c>
      <c r="PK76" s="5"/>
      <c r="PL76" s="5">
        <f t="shared" si="76"/>
        <v>98578</v>
      </c>
      <c r="PM76" s="5">
        <f t="shared" si="82"/>
        <v>0</v>
      </c>
      <c r="PN76" s="5"/>
      <c r="PO76" s="5">
        <v>136290</v>
      </c>
    </row>
    <row r="77" spans="1:431" x14ac:dyDescent="0.25">
      <c r="A77" t="s">
        <v>130</v>
      </c>
      <c r="B77" s="2">
        <v>360</v>
      </c>
      <c r="C77" t="s">
        <v>341</v>
      </c>
      <c r="D77">
        <v>6</v>
      </c>
      <c r="E77">
        <v>396</v>
      </c>
      <c r="F77">
        <v>288</v>
      </c>
      <c r="G77" s="3">
        <v>198942</v>
      </c>
      <c r="H77" s="3">
        <v>0</v>
      </c>
      <c r="I77" s="3">
        <v>113832</v>
      </c>
      <c r="J77" s="3">
        <v>0</v>
      </c>
      <c r="N77" s="3">
        <v>18604</v>
      </c>
      <c r="O77" s="3">
        <v>53357</v>
      </c>
      <c r="P77" s="3">
        <v>15000</v>
      </c>
      <c r="Q77" s="3">
        <v>0</v>
      </c>
      <c r="R77" s="3">
        <v>79025</v>
      </c>
      <c r="S77" s="3">
        <v>0</v>
      </c>
      <c r="T77" s="3">
        <v>120118</v>
      </c>
      <c r="U77" s="3">
        <v>0</v>
      </c>
      <c r="V77" s="3">
        <v>102375</v>
      </c>
      <c r="W77" s="3">
        <v>0</v>
      </c>
      <c r="X77" s="3">
        <v>113832</v>
      </c>
      <c r="Y77" s="3">
        <v>0</v>
      </c>
      <c r="AB77" s="3">
        <v>910660</v>
      </c>
      <c r="AC77" s="3">
        <v>0</v>
      </c>
      <c r="AF77" s="3">
        <v>313331</v>
      </c>
      <c r="AH77" s="3">
        <v>0</v>
      </c>
      <c r="AQ77" s="3">
        <v>113832</v>
      </c>
      <c r="AR77" s="3">
        <v>0</v>
      </c>
      <c r="AU77" s="3">
        <v>113832</v>
      </c>
      <c r="AW77" s="3">
        <v>0</v>
      </c>
      <c r="BV77" s="3">
        <v>341497</v>
      </c>
      <c r="BW77" s="3">
        <v>0</v>
      </c>
      <c r="CD77" s="3">
        <v>57558</v>
      </c>
      <c r="CE77" s="3">
        <v>0</v>
      </c>
      <c r="CL77" s="3">
        <v>56916</v>
      </c>
      <c r="CM77" s="3">
        <v>0</v>
      </c>
      <c r="CN77" s="3">
        <v>0</v>
      </c>
      <c r="EH77" s="3">
        <v>15325</v>
      </c>
      <c r="EI77" s="3">
        <v>0</v>
      </c>
      <c r="EY77" s="3">
        <v>0</v>
      </c>
      <c r="EZ77" s="3">
        <v>158560</v>
      </c>
      <c r="FI77" s="3">
        <v>113832</v>
      </c>
      <c r="FJ77" s="3">
        <v>0</v>
      </c>
      <c r="FW77" s="3">
        <v>116262</v>
      </c>
      <c r="FX77" s="3">
        <v>0</v>
      </c>
      <c r="GF77" s="3">
        <v>113832</v>
      </c>
      <c r="GG77" s="3">
        <v>0</v>
      </c>
      <c r="GH77" s="3">
        <v>227665</v>
      </c>
      <c r="GI77" s="3">
        <v>0</v>
      </c>
      <c r="GJ77" s="3">
        <v>113832</v>
      </c>
      <c r="GK77" s="3">
        <v>0</v>
      </c>
      <c r="GN77" s="3">
        <v>39166</v>
      </c>
      <c r="GO77" s="3">
        <v>0</v>
      </c>
      <c r="GP77" s="3">
        <v>227665</v>
      </c>
      <c r="GQ77" s="3">
        <v>0</v>
      </c>
      <c r="GR77" s="3">
        <v>227665</v>
      </c>
      <c r="GS77" s="3">
        <v>0</v>
      </c>
      <c r="GT77" s="3">
        <v>227665</v>
      </c>
      <c r="GU77" s="3">
        <v>0</v>
      </c>
      <c r="GV77" s="3">
        <v>227665</v>
      </c>
      <c r="GW77" s="3">
        <v>0</v>
      </c>
      <c r="GX77" s="3">
        <v>227665</v>
      </c>
      <c r="GY77" s="3">
        <v>0</v>
      </c>
      <c r="GZ77" s="3">
        <v>113832</v>
      </c>
      <c r="HA77" s="3">
        <v>0</v>
      </c>
      <c r="HF77" s="3">
        <v>113832</v>
      </c>
      <c r="HG77" s="3">
        <v>0</v>
      </c>
      <c r="HH77" s="3">
        <v>113832</v>
      </c>
      <c r="HI77" s="3">
        <v>0</v>
      </c>
      <c r="HN77" s="3">
        <v>113832</v>
      </c>
      <c r="HO77" s="3">
        <v>0</v>
      </c>
      <c r="HR77" s="3">
        <v>113832</v>
      </c>
      <c r="HS77" s="3">
        <v>0</v>
      </c>
      <c r="HV77" s="3">
        <v>113832</v>
      </c>
      <c r="HW77" s="3">
        <v>0</v>
      </c>
      <c r="JL77" s="3">
        <v>119483</v>
      </c>
      <c r="JM77" s="3">
        <v>0</v>
      </c>
      <c r="KU77" s="3">
        <v>17000</v>
      </c>
      <c r="KV77" s="3">
        <v>0</v>
      </c>
      <c r="KW77" s="3">
        <v>7000</v>
      </c>
      <c r="KX77" s="3">
        <v>0</v>
      </c>
      <c r="LI77" s="3">
        <v>10000</v>
      </c>
      <c r="LJ77" s="3">
        <v>0</v>
      </c>
      <c r="LK77" s="3">
        <v>12985</v>
      </c>
      <c r="LL77" s="3">
        <v>0</v>
      </c>
      <c r="LM77" s="3">
        <v>1806</v>
      </c>
      <c r="LN77" s="3">
        <v>0</v>
      </c>
      <c r="LS77" s="3">
        <v>1108</v>
      </c>
      <c r="LT77" s="3">
        <v>0</v>
      </c>
      <c r="LY77" s="3">
        <v>1000</v>
      </c>
      <c r="LZ77" s="3">
        <v>0</v>
      </c>
      <c r="MA77" s="3">
        <v>12000</v>
      </c>
      <c r="MB77" s="3">
        <v>0</v>
      </c>
      <c r="ME77" s="3">
        <v>6621</v>
      </c>
      <c r="MF77" s="3">
        <v>0</v>
      </c>
      <c r="MK77" s="3">
        <v>172</v>
      </c>
      <c r="ML77" s="3">
        <v>0</v>
      </c>
      <c r="MM77" s="3">
        <v>3414</v>
      </c>
      <c r="MN77" s="3">
        <v>0</v>
      </c>
      <c r="MW77" s="3">
        <v>15000</v>
      </c>
      <c r="MX77" s="3">
        <v>0</v>
      </c>
      <c r="OF77" s="3">
        <v>5438174</v>
      </c>
      <c r="OG77" s="3">
        <v>211917</v>
      </c>
      <c r="OK77" s="5">
        <f t="shared" si="59"/>
        <v>0</v>
      </c>
      <c r="OL77" s="5">
        <f t="shared" si="60"/>
        <v>0</v>
      </c>
      <c r="OM77" s="5">
        <f t="shared" si="61"/>
        <v>341497</v>
      </c>
      <c r="ON77" s="5">
        <f t="shared" si="62"/>
        <v>0</v>
      </c>
      <c r="OO77" s="5">
        <f t="shared" si="63"/>
        <v>57558</v>
      </c>
      <c r="OP77" s="5">
        <f t="shared" si="64"/>
        <v>0</v>
      </c>
      <c r="OQ77" s="5">
        <f t="shared" si="65"/>
        <v>0</v>
      </c>
      <c r="OR77" s="5">
        <f t="shared" si="66"/>
        <v>0</v>
      </c>
      <c r="OS77" s="5">
        <f t="shared" si="67"/>
        <v>0</v>
      </c>
      <c r="OT77" s="5"/>
      <c r="OU77" s="5">
        <f t="shared" si="80"/>
        <v>158560</v>
      </c>
      <c r="OV77" s="5">
        <f t="shared" si="68"/>
        <v>113832</v>
      </c>
      <c r="OW77" s="5"/>
      <c r="OX77" s="5">
        <f t="shared" si="81"/>
        <v>0</v>
      </c>
      <c r="OY77" s="5">
        <f t="shared" si="69"/>
        <v>0</v>
      </c>
      <c r="OZ77" s="5"/>
      <c r="PA77" s="5">
        <f t="shared" si="53"/>
        <v>0</v>
      </c>
      <c r="PB77" s="5">
        <f t="shared" si="70"/>
        <v>134866</v>
      </c>
      <c r="PC77" s="5">
        <f t="shared" si="71"/>
        <v>53357</v>
      </c>
      <c r="PD77" s="5">
        <v>164348.03</v>
      </c>
      <c r="PE77" s="4">
        <f t="shared" si="75"/>
        <v>-29482.03</v>
      </c>
      <c r="PF77" s="5">
        <f t="shared" si="72"/>
        <v>569161</v>
      </c>
      <c r="PG77" s="5"/>
      <c r="PH77" s="5">
        <f>SUM(GG77,GI77,GK77,GM77,HW77)</f>
        <v>0</v>
      </c>
      <c r="PI77" s="5">
        <f t="shared" si="83"/>
        <v>1707485</v>
      </c>
      <c r="PJ77" s="5">
        <f t="shared" si="83"/>
        <v>0</v>
      </c>
      <c r="PK77" s="5"/>
      <c r="PL77" s="5">
        <f t="shared" si="76"/>
        <v>88106</v>
      </c>
      <c r="PM77" s="5">
        <f t="shared" si="82"/>
        <v>0</v>
      </c>
      <c r="PN77" s="5"/>
      <c r="PO77" s="5">
        <v>130680</v>
      </c>
    </row>
    <row r="78" spans="1:431" x14ac:dyDescent="0.25">
      <c r="A78" t="s">
        <v>150</v>
      </c>
      <c r="B78" s="2">
        <v>318</v>
      </c>
      <c r="C78" t="s">
        <v>341</v>
      </c>
      <c r="D78">
        <v>8</v>
      </c>
      <c r="E78">
        <v>498</v>
      </c>
      <c r="F78">
        <v>422</v>
      </c>
      <c r="G78" s="3">
        <v>198942</v>
      </c>
      <c r="H78" s="3">
        <v>0</v>
      </c>
      <c r="I78" s="3">
        <v>56916</v>
      </c>
      <c r="J78" s="3">
        <v>56916</v>
      </c>
      <c r="P78" s="3">
        <v>10155</v>
      </c>
      <c r="Q78" s="3">
        <v>0</v>
      </c>
      <c r="R78" s="3">
        <v>79025</v>
      </c>
      <c r="S78" s="3">
        <v>0</v>
      </c>
      <c r="T78" s="3">
        <v>120118</v>
      </c>
      <c r="U78" s="3">
        <v>0</v>
      </c>
      <c r="V78" s="3">
        <v>51187</v>
      </c>
      <c r="W78" s="3">
        <v>0</v>
      </c>
      <c r="X78" s="3">
        <v>113832</v>
      </c>
      <c r="Y78" s="3">
        <v>0</v>
      </c>
      <c r="Z78" s="3">
        <v>341497</v>
      </c>
      <c r="AA78" s="3">
        <v>0</v>
      </c>
      <c r="AD78" s="3">
        <v>341497</v>
      </c>
      <c r="AE78" s="3">
        <v>0</v>
      </c>
      <c r="AF78" s="3">
        <v>117499</v>
      </c>
      <c r="AH78" s="3">
        <v>0</v>
      </c>
      <c r="AQ78" s="3">
        <v>113832</v>
      </c>
      <c r="AR78" s="3">
        <v>0</v>
      </c>
      <c r="AU78" s="3">
        <v>227665</v>
      </c>
      <c r="AV78" s="3">
        <v>113832</v>
      </c>
      <c r="AW78" s="3">
        <v>0</v>
      </c>
      <c r="BH78" s="3">
        <v>227665</v>
      </c>
      <c r="BI78" s="3">
        <v>0</v>
      </c>
      <c r="BT78" s="3">
        <v>113832</v>
      </c>
      <c r="BU78" s="3">
        <v>0</v>
      </c>
      <c r="BV78" s="3">
        <v>455330</v>
      </c>
      <c r="BW78" s="3">
        <v>0</v>
      </c>
      <c r="BZ78" s="3">
        <v>195832</v>
      </c>
      <c r="CA78" s="3">
        <v>0</v>
      </c>
      <c r="CD78" s="3">
        <v>0</v>
      </c>
      <c r="CE78" s="3">
        <v>115116</v>
      </c>
      <c r="CL78" s="3">
        <v>0</v>
      </c>
      <c r="CN78" s="3">
        <v>7484</v>
      </c>
      <c r="CO78" s="3">
        <v>0</v>
      </c>
      <c r="CV78" s="3">
        <v>30600</v>
      </c>
      <c r="CW78" s="3">
        <v>0</v>
      </c>
      <c r="CX78" s="3">
        <v>40800</v>
      </c>
      <c r="CY78" s="3">
        <v>0</v>
      </c>
      <c r="EH78" s="3">
        <v>15325</v>
      </c>
      <c r="EI78" s="3">
        <v>0</v>
      </c>
      <c r="EU78" s="3">
        <v>317120</v>
      </c>
      <c r="EV78" s="3">
        <v>0</v>
      </c>
      <c r="FG78" s="3">
        <v>0</v>
      </c>
      <c r="FH78" s="3">
        <v>113832</v>
      </c>
      <c r="FI78" s="3">
        <v>210510</v>
      </c>
      <c r="FJ78" s="3">
        <v>17155</v>
      </c>
      <c r="FM78" s="3">
        <v>0</v>
      </c>
      <c r="FN78" s="3">
        <v>53629</v>
      </c>
      <c r="FQ78" s="3">
        <v>71444</v>
      </c>
      <c r="FR78" s="3">
        <v>0</v>
      </c>
      <c r="FY78" s="3">
        <v>0</v>
      </c>
      <c r="FZ78" s="3">
        <v>147879</v>
      </c>
      <c r="GC78" s="3">
        <v>0</v>
      </c>
      <c r="GD78" s="3">
        <v>70672</v>
      </c>
      <c r="GF78" s="3">
        <v>0</v>
      </c>
      <c r="GG78" s="3">
        <v>113832</v>
      </c>
      <c r="GH78" s="3">
        <v>269907</v>
      </c>
      <c r="GI78" s="3">
        <v>71590</v>
      </c>
      <c r="GJ78" s="3">
        <v>113832</v>
      </c>
      <c r="GK78" s="3">
        <v>0</v>
      </c>
      <c r="GL78" s="3">
        <v>113832</v>
      </c>
      <c r="GM78" s="3">
        <v>0</v>
      </c>
      <c r="GP78" s="3">
        <v>227665</v>
      </c>
      <c r="GQ78" s="3">
        <v>0</v>
      </c>
      <c r="GR78" s="3">
        <v>71989</v>
      </c>
      <c r="GS78" s="3">
        <v>0</v>
      </c>
      <c r="GT78" s="3">
        <v>227665</v>
      </c>
      <c r="GU78" s="3">
        <v>0</v>
      </c>
      <c r="GV78" s="3">
        <v>227665</v>
      </c>
      <c r="GW78" s="3">
        <v>0</v>
      </c>
      <c r="GX78" s="3">
        <v>227665</v>
      </c>
      <c r="GY78" s="3">
        <v>0</v>
      </c>
      <c r="GZ78" s="3">
        <v>227665</v>
      </c>
      <c r="HA78" s="3">
        <v>0</v>
      </c>
      <c r="HB78" s="3">
        <v>307187</v>
      </c>
      <c r="HC78" s="3">
        <v>34310</v>
      </c>
      <c r="HF78" s="3">
        <v>96677</v>
      </c>
      <c r="HG78" s="3">
        <v>17155</v>
      </c>
      <c r="HH78" s="3">
        <v>113832</v>
      </c>
      <c r="HI78" s="3">
        <v>0</v>
      </c>
      <c r="HN78" s="3">
        <v>113832</v>
      </c>
      <c r="HO78" s="3">
        <v>0</v>
      </c>
      <c r="HR78" s="3">
        <v>113832</v>
      </c>
      <c r="HS78" s="3">
        <v>0</v>
      </c>
      <c r="HV78" s="3">
        <v>113832</v>
      </c>
      <c r="HW78" s="3">
        <v>0</v>
      </c>
      <c r="IJ78" s="3">
        <v>0</v>
      </c>
      <c r="IK78" s="3">
        <v>113832</v>
      </c>
      <c r="IR78" s="3">
        <v>78333</v>
      </c>
      <c r="IS78" s="3">
        <v>0</v>
      </c>
      <c r="JF78" s="3">
        <v>143179</v>
      </c>
      <c r="JG78" s="3">
        <v>0</v>
      </c>
      <c r="JJ78" s="3">
        <v>119483</v>
      </c>
      <c r="JK78" s="3">
        <v>0</v>
      </c>
      <c r="JP78" s="3">
        <v>120467</v>
      </c>
      <c r="JQ78" s="3">
        <v>0</v>
      </c>
      <c r="KH78" s="3">
        <v>96677</v>
      </c>
      <c r="KI78" s="3">
        <v>17155</v>
      </c>
      <c r="KP78" s="3">
        <v>109725</v>
      </c>
      <c r="KQ78" s="3">
        <v>0</v>
      </c>
      <c r="KU78" s="3">
        <v>43519</v>
      </c>
      <c r="KV78" s="3">
        <v>0</v>
      </c>
      <c r="KW78" s="3">
        <v>6011</v>
      </c>
      <c r="KX78" s="3">
        <v>0</v>
      </c>
      <c r="LA78" s="3">
        <v>3000</v>
      </c>
      <c r="LB78" s="3">
        <v>0</v>
      </c>
      <c r="LC78" s="3">
        <v>2754</v>
      </c>
      <c r="LD78" s="3">
        <v>0</v>
      </c>
      <c r="LI78" s="3">
        <v>10000</v>
      </c>
      <c r="LJ78" s="3">
        <v>0</v>
      </c>
      <c r="LM78" s="3">
        <v>2271</v>
      </c>
      <c r="LN78" s="3">
        <v>0</v>
      </c>
      <c r="LW78" s="3">
        <v>6627</v>
      </c>
      <c r="LX78" s="3">
        <v>0</v>
      </c>
      <c r="ME78" s="3">
        <v>8327</v>
      </c>
      <c r="MF78" s="3">
        <v>0</v>
      </c>
      <c r="OF78" s="3">
        <v>6775557</v>
      </c>
      <c r="OG78" s="3">
        <v>1056905</v>
      </c>
      <c r="OK78" s="5">
        <f t="shared" si="59"/>
        <v>341497</v>
      </c>
      <c r="OL78" s="5">
        <f t="shared" si="60"/>
        <v>0</v>
      </c>
      <c r="OM78" s="5">
        <f t="shared" si="61"/>
        <v>455330</v>
      </c>
      <c r="ON78" s="5">
        <f t="shared" si="62"/>
        <v>0</v>
      </c>
      <c r="OO78" s="5">
        <f t="shared" si="63"/>
        <v>0</v>
      </c>
      <c r="OP78" s="5">
        <f t="shared" si="64"/>
        <v>115116</v>
      </c>
      <c r="OQ78" s="5">
        <f t="shared" si="65"/>
        <v>0</v>
      </c>
      <c r="OR78" s="5">
        <f t="shared" si="66"/>
        <v>0</v>
      </c>
      <c r="OS78" s="5">
        <f t="shared" si="67"/>
        <v>317120</v>
      </c>
      <c r="OT78" s="5"/>
      <c r="OU78" s="5">
        <f t="shared" si="80"/>
        <v>0</v>
      </c>
      <c r="OV78" s="5">
        <f t="shared" si="68"/>
        <v>210510</v>
      </c>
      <c r="OW78" s="5">
        <f>SUM(FF78,FH78,FJ78)</f>
        <v>130987</v>
      </c>
      <c r="OY78" s="5">
        <f t="shared" si="69"/>
        <v>0</v>
      </c>
      <c r="OZ78" s="5"/>
      <c r="PA78" s="5">
        <f t="shared" si="53"/>
        <v>113832</v>
      </c>
      <c r="PB78" s="5">
        <f t="shared" si="70"/>
        <v>71444</v>
      </c>
      <c r="PC78" s="5">
        <f t="shared" si="71"/>
        <v>201508</v>
      </c>
      <c r="PD78" s="5">
        <v>231114.89</v>
      </c>
      <c r="PE78" s="4">
        <f t="shared" si="75"/>
        <v>-159670.89000000001</v>
      </c>
      <c r="PF78" s="5">
        <f t="shared" si="72"/>
        <v>611403</v>
      </c>
      <c r="PG78" s="5">
        <f>SUM(GG78,GI78,GK78,GM78,HW78)</f>
        <v>185422</v>
      </c>
      <c r="PI78" s="5">
        <f t="shared" si="83"/>
        <v>1955674</v>
      </c>
      <c r="PJ78" s="5">
        <f t="shared" si="83"/>
        <v>51465</v>
      </c>
      <c r="PK78" s="5"/>
      <c r="PL78" s="5">
        <f t="shared" si="76"/>
        <v>82509</v>
      </c>
      <c r="PM78" s="5">
        <f t="shared" si="82"/>
        <v>0</v>
      </c>
      <c r="PN78" s="5"/>
      <c r="PO78" s="5">
        <v>164340</v>
      </c>
    </row>
    <row r="79" spans="1:431" x14ac:dyDescent="0.25">
      <c r="A79" t="s">
        <v>181</v>
      </c>
      <c r="B79" s="2">
        <v>266</v>
      </c>
      <c r="C79" t="s">
        <v>341</v>
      </c>
      <c r="D79">
        <v>8</v>
      </c>
      <c r="E79">
        <v>421</v>
      </c>
      <c r="F79">
        <v>361</v>
      </c>
      <c r="G79" s="3">
        <v>198942</v>
      </c>
      <c r="H79" s="3">
        <v>0</v>
      </c>
      <c r="P79" s="3">
        <v>6828</v>
      </c>
      <c r="Q79" s="3">
        <v>6000</v>
      </c>
      <c r="R79" s="3">
        <v>79025</v>
      </c>
      <c r="S79" s="3">
        <v>0</v>
      </c>
      <c r="T79" s="3">
        <v>60059</v>
      </c>
      <c r="U79" s="3">
        <v>0</v>
      </c>
      <c r="V79" s="3">
        <v>102375</v>
      </c>
      <c r="W79" s="3">
        <v>0</v>
      </c>
      <c r="X79" s="3">
        <v>113832</v>
      </c>
      <c r="Y79" s="3">
        <v>0</v>
      </c>
      <c r="Z79" s="3">
        <v>227665</v>
      </c>
      <c r="AA79" s="3">
        <v>0</v>
      </c>
      <c r="AD79" s="3">
        <v>227665</v>
      </c>
      <c r="AE79" s="3">
        <v>0</v>
      </c>
      <c r="AF79" s="3">
        <v>156666</v>
      </c>
      <c r="AH79" s="3">
        <v>0</v>
      </c>
      <c r="AQ79" s="3">
        <v>113832</v>
      </c>
      <c r="AR79" s="3">
        <v>0</v>
      </c>
      <c r="AU79" s="3">
        <v>227665</v>
      </c>
      <c r="AW79" s="3">
        <v>0</v>
      </c>
      <c r="BH79" s="3">
        <v>227665</v>
      </c>
      <c r="BI79" s="3">
        <v>0</v>
      </c>
      <c r="BJ79" s="3">
        <v>113832</v>
      </c>
      <c r="BK79" s="3">
        <v>0</v>
      </c>
      <c r="BV79" s="3">
        <v>569162</v>
      </c>
      <c r="BW79" s="3">
        <v>0</v>
      </c>
      <c r="BZ79" s="3">
        <v>195832</v>
      </c>
      <c r="CA79" s="3">
        <v>0</v>
      </c>
      <c r="CD79" s="3">
        <v>115116</v>
      </c>
      <c r="CE79" s="3">
        <v>0</v>
      </c>
      <c r="CL79" s="3">
        <v>113832</v>
      </c>
      <c r="CM79" s="3">
        <v>0</v>
      </c>
      <c r="CN79" s="3">
        <v>0</v>
      </c>
      <c r="CR79" s="3">
        <v>0</v>
      </c>
      <c r="CV79" s="3">
        <v>34000</v>
      </c>
      <c r="CW79" s="3">
        <v>0</v>
      </c>
      <c r="CX79" s="3">
        <v>44200</v>
      </c>
      <c r="CY79" s="3">
        <v>0</v>
      </c>
      <c r="EH79" s="3">
        <v>15325</v>
      </c>
      <c r="EI79" s="3">
        <v>0</v>
      </c>
      <c r="EY79" s="3">
        <v>158560</v>
      </c>
      <c r="EZ79" s="3">
        <v>0</v>
      </c>
      <c r="FG79" s="3">
        <v>113832</v>
      </c>
      <c r="FH79" s="3">
        <v>0</v>
      </c>
      <c r="FI79" s="3">
        <v>113832</v>
      </c>
      <c r="FJ79" s="3">
        <v>0</v>
      </c>
      <c r="FK79" s="3">
        <v>92386</v>
      </c>
      <c r="FL79" s="3">
        <v>0</v>
      </c>
      <c r="FS79" s="3">
        <v>101180</v>
      </c>
      <c r="FT79" s="3">
        <v>0</v>
      </c>
      <c r="FY79" s="3">
        <v>147879</v>
      </c>
      <c r="FZ79" s="3">
        <v>0</v>
      </c>
      <c r="GA79" s="3">
        <v>58500</v>
      </c>
      <c r="GB79" s="3">
        <v>0</v>
      </c>
      <c r="GC79" s="3">
        <v>70672</v>
      </c>
      <c r="GD79" s="3">
        <v>0</v>
      </c>
      <c r="GF79" s="3">
        <v>113832</v>
      </c>
      <c r="GG79" s="3">
        <v>0</v>
      </c>
      <c r="GH79" s="3">
        <v>227665</v>
      </c>
      <c r="GI79" s="3">
        <v>0</v>
      </c>
      <c r="GJ79" s="3">
        <v>113832</v>
      </c>
      <c r="GK79" s="3">
        <v>0</v>
      </c>
      <c r="GP79" s="3">
        <v>227665</v>
      </c>
      <c r="GQ79" s="3">
        <v>0</v>
      </c>
      <c r="GR79" s="3">
        <v>12058</v>
      </c>
      <c r="GS79" s="3">
        <v>0</v>
      </c>
      <c r="GT79" s="3">
        <v>227665</v>
      </c>
      <c r="GU79" s="3">
        <v>0</v>
      </c>
      <c r="GV79" s="3">
        <v>341497</v>
      </c>
      <c r="GW79" s="3">
        <v>0</v>
      </c>
      <c r="GX79" s="3">
        <v>227665</v>
      </c>
      <c r="GY79" s="3">
        <v>0</v>
      </c>
      <c r="GZ79" s="3">
        <v>227665</v>
      </c>
      <c r="HA79" s="3">
        <v>0</v>
      </c>
      <c r="HB79" s="3">
        <v>113832</v>
      </c>
      <c r="HC79" s="3">
        <v>0</v>
      </c>
      <c r="HF79" s="3">
        <v>113832</v>
      </c>
      <c r="HG79" s="3">
        <v>0</v>
      </c>
      <c r="HH79" s="3">
        <v>227665</v>
      </c>
      <c r="HI79" s="3">
        <v>0</v>
      </c>
      <c r="HN79" s="3">
        <v>113832</v>
      </c>
      <c r="HO79" s="3">
        <v>0</v>
      </c>
      <c r="HV79" s="3">
        <v>113832</v>
      </c>
      <c r="HW79" s="3">
        <v>0</v>
      </c>
      <c r="HX79" s="3">
        <v>113832</v>
      </c>
      <c r="HY79" s="3">
        <v>0</v>
      </c>
      <c r="IR79" s="3">
        <v>110891</v>
      </c>
      <c r="IS79" s="3">
        <v>202441</v>
      </c>
      <c r="JF79" s="3">
        <v>0</v>
      </c>
      <c r="JG79" s="3">
        <v>71590</v>
      </c>
      <c r="JL79" s="3">
        <v>0</v>
      </c>
      <c r="JM79" s="3">
        <v>119483</v>
      </c>
      <c r="JT79" s="3">
        <v>0</v>
      </c>
      <c r="JU79" s="3">
        <v>227665</v>
      </c>
      <c r="KU79" s="3">
        <v>110320</v>
      </c>
      <c r="KV79" s="3">
        <v>0</v>
      </c>
      <c r="KW79" s="3">
        <v>12775</v>
      </c>
      <c r="KX79" s="3">
        <v>0</v>
      </c>
      <c r="LC79" s="3">
        <v>37413</v>
      </c>
      <c r="LD79" s="3">
        <v>0</v>
      </c>
      <c r="LI79" s="3">
        <v>0</v>
      </c>
      <c r="LJ79" s="3">
        <v>10001</v>
      </c>
      <c r="LM79" s="3">
        <v>1920</v>
      </c>
      <c r="LN79" s="3">
        <v>0</v>
      </c>
      <c r="LW79" s="3">
        <v>715</v>
      </c>
      <c r="LX79" s="3">
        <v>0</v>
      </c>
      <c r="LY79" s="3">
        <v>0</v>
      </c>
      <c r="LZ79" s="3">
        <v>1000</v>
      </c>
      <c r="MC79" s="3">
        <v>0</v>
      </c>
      <c r="MD79" s="3">
        <v>8304</v>
      </c>
      <c r="ME79" s="3">
        <v>7039</v>
      </c>
      <c r="MF79" s="3">
        <v>0</v>
      </c>
      <c r="MY79" s="3">
        <v>13712</v>
      </c>
      <c r="MZ79" s="3">
        <v>0</v>
      </c>
      <c r="OF79" s="3">
        <v>6611513</v>
      </c>
      <c r="OG79" s="3">
        <v>646484</v>
      </c>
      <c r="OK79" s="5">
        <f t="shared" si="59"/>
        <v>341497</v>
      </c>
      <c r="OL79" s="5">
        <f t="shared" si="60"/>
        <v>0</v>
      </c>
      <c r="OM79" s="5">
        <f t="shared" si="61"/>
        <v>569162</v>
      </c>
      <c r="ON79" s="5">
        <f t="shared" si="62"/>
        <v>0</v>
      </c>
      <c r="OO79" s="5">
        <f t="shared" si="63"/>
        <v>115116</v>
      </c>
      <c r="OP79" s="5">
        <f t="shared" si="64"/>
        <v>0</v>
      </c>
      <c r="OQ79" s="5">
        <f t="shared" si="65"/>
        <v>0</v>
      </c>
      <c r="OR79" s="5">
        <f t="shared" si="66"/>
        <v>0</v>
      </c>
      <c r="OS79" s="5">
        <f t="shared" si="67"/>
        <v>158560</v>
      </c>
      <c r="OT79" s="5"/>
      <c r="OU79" s="5">
        <f t="shared" si="80"/>
        <v>0</v>
      </c>
      <c r="OV79" s="5">
        <f t="shared" si="68"/>
        <v>227664</v>
      </c>
      <c r="OW79" s="5"/>
      <c r="OX79" s="5">
        <f t="shared" ref="OX79:OX98" si="84">SUM(FF79,FH79,FJ79)</f>
        <v>0</v>
      </c>
      <c r="OY79" s="5">
        <f t="shared" si="69"/>
        <v>113832</v>
      </c>
      <c r="OZ79" s="5"/>
      <c r="PA79" s="5">
        <f t="shared" si="53"/>
        <v>0</v>
      </c>
      <c r="PB79" s="5">
        <f t="shared" si="70"/>
        <v>399945</v>
      </c>
      <c r="PC79" s="5">
        <f t="shared" si="71"/>
        <v>0</v>
      </c>
      <c r="PD79" s="5">
        <v>220791.5</v>
      </c>
      <c r="PE79" s="4">
        <f t="shared" si="75"/>
        <v>179153.5</v>
      </c>
      <c r="PF79" s="5">
        <f t="shared" si="72"/>
        <v>569161</v>
      </c>
      <c r="PG79" s="5"/>
      <c r="PH79" s="5">
        <f>SUM(GG79,GI79,GK79,GM79,HW79)</f>
        <v>0</v>
      </c>
      <c r="PI79" s="5">
        <f t="shared" si="83"/>
        <v>1833376</v>
      </c>
      <c r="PJ79" s="5">
        <f t="shared" si="83"/>
        <v>0</v>
      </c>
      <c r="PK79" s="5"/>
      <c r="PL79" s="5">
        <f t="shared" si="76"/>
        <v>183894</v>
      </c>
      <c r="PM79" s="5">
        <f t="shared" si="82"/>
        <v>19305</v>
      </c>
      <c r="PN79" s="5"/>
      <c r="PO79" s="5">
        <v>138930</v>
      </c>
    </row>
    <row r="80" spans="1:431" x14ac:dyDescent="0.25">
      <c r="A80" t="s">
        <v>201</v>
      </c>
      <c r="B80" s="2">
        <v>292</v>
      </c>
      <c r="C80" t="s">
        <v>341</v>
      </c>
      <c r="D80">
        <v>3</v>
      </c>
      <c r="E80">
        <v>755</v>
      </c>
      <c r="F80">
        <v>716</v>
      </c>
      <c r="G80" s="3">
        <v>198942</v>
      </c>
      <c r="H80" s="3">
        <v>0</v>
      </c>
      <c r="N80" s="3">
        <v>143922</v>
      </c>
      <c r="O80" s="3">
        <v>0</v>
      </c>
      <c r="P80" s="3">
        <v>24000</v>
      </c>
      <c r="Q80" s="3">
        <v>0</v>
      </c>
      <c r="R80" s="3">
        <v>158049</v>
      </c>
      <c r="S80" s="3">
        <v>0</v>
      </c>
      <c r="T80" s="3">
        <v>120118</v>
      </c>
      <c r="U80" s="3">
        <v>0</v>
      </c>
      <c r="V80" s="3">
        <v>102375</v>
      </c>
      <c r="W80" s="3">
        <v>0</v>
      </c>
      <c r="X80" s="3">
        <v>227665</v>
      </c>
      <c r="Y80" s="3">
        <v>0</v>
      </c>
      <c r="AD80" s="3">
        <v>227665</v>
      </c>
      <c r="AE80" s="3">
        <v>0</v>
      </c>
      <c r="AF80" s="3">
        <v>78333</v>
      </c>
      <c r="AH80" s="3">
        <v>0</v>
      </c>
      <c r="AQ80" s="3">
        <v>227665</v>
      </c>
      <c r="AR80" s="3">
        <v>0</v>
      </c>
      <c r="AU80" s="3">
        <v>341497</v>
      </c>
      <c r="AW80" s="3">
        <v>0</v>
      </c>
      <c r="BV80" s="3">
        <v>1024492.05</v>
      </c>
      <c r="BW80" s="3">
        <v>0</v>
      </c>
      <c r="BZ80" s="3">
        <v>99702</v>
      </c>
      <c r="CA80" s="3">
        <v>17798</v>
      </c>
      <c r="CD80" s="3">
        <v>57558</v>
      </c>
      <c r="CE80" s="3">
        <v>57558</v>
      </c>
      <c r="CL80" s="3">
        <v>1024492.05</v>
      </c>
      <c r="CM80" s="3">
        <v>0</v>
      </c>
      <c r="CN80" s="3">
        <v>0</v>
      </c>
      <c r="CP80" s="3">
        <v>234999</v>
      </c>
      <c r="CQ80" s="3">
        <v>0</v>
      </c>
      <c r="CR80" s="3">
        <v>227665</v>
      </c>
      <c r="CS80" s="3">
        <v>0</v>
      </c>
      <c r="ES80" s="3">
        <v>317120</v>
      </c>
      <c r="ET80" s="3">
        <v>0</v>
      </c>
      <c r="EW80" s="3">
        <v>158560</v>
      </c>
      <c r="EX80" s="3">
        <v>0</v>
      </c>
      <c r="FG80" s="3">
        <v>227665</v>
      </c>
      <c r="FH80" s="3">
        <v>0</v>
      </c>
      <c r="FS80" s="3">
        <v>101180</v>
      </c>
      <c r="FT80" s="3">
        <v>0</v>
      </c>
      <c r="FY80" s="3">
        <v>147879</v>
      </c>
      <c r="FZ80" s="3">
        <v>0</v>
      </c>
      <c r="GF80" s="3">
        <v>227665</v>
      </c>
      <c r="GG80" s="3">
        <v>0</v>
      </c>
      <c r="GH80" s="3">
        <v>341497</v>
      </c>
      <c r="GI80" s="3">
        <v>0</v>
      </c>
      <c r="GJ80" s="3">
        <v>227665</v>
      </c>
      <c r="GK80" s="3">
        <v>0</v>
      </c>
      <c r="GN80" s="3">
        <v>156666</v>
      </c>
      <c r="GO80" s="3">
        <v>0</v>
      </c>
      <c r="GP80" s="3">
        <v>455330</v>
      </c>
      <c r="GQ80" s="3">
        <v>0</v>
      </c>
      <c r="GR80" s="3">
        <v>455330</v>
      </c>
      <c r="GS80" s="3">
        <v>0</v>
      </c>
      <c r="GT80" s="3">
        <v>455330</v>
      </c>
      <c r="GU80" s="3">
        <v>0</v>
      </c>
      <c r="GV80" s="3">
        <v>455330</v>
      </c>
      <c r="GW80" s="3">
        <v>0</v>
      </c>
      <c r="GX80" s="3">
        <v>455330</v>
      </c>
      <c r="GY80" s="3">
        <v>0</v>
      </c>
      <c r="GZ80" s="3">
        <v>341497</v>
      </c>
      <c r="HA80" s="3">
        <v>0</v>
      </c>
      <c r="HB80" s="3">
        <v>341497</v>
      </c>
      <c r="HC80" s="3">
        <v>0</v>
      </c>
      <c r="HH80" s="3">
        <v>227665</v>
      </c>
      <c r="HI80" s="3">
        <v>0</v>
      </c>
      <c r="HN80" s="3">
        <v>227665</v>
      </c>
      <c r="HO80" s="3">
        <v>0</v>
      </c>
      <c r="HR80" s="3">
        <v>227665</v>
      </c>
      <c r="HS80" s="3">
        <v>0</v>
      </c>
      <c r="HV80" s="3">
        <v>227665</v>
      </c>
      <c r="HW80" s="3">
        <v>0</v>
      </c>
      <c r="IR80" s="3">
        <v>313332</v>
      </c>
      <c r="IS80" s="3">
        <v>0</v>
      </c>
      <c r="JP80" s="3">
        <v>0</v>
      </c>
      <c r="JQ80" s="3">
        <v>120467</v>
      </c>
      <c r="KH80" s="3">
        <v>227665</v>
      </c>
      <c r="KI80" s="3">
        <v>0</v>
      </c>
      <c r="KU80" s="3">
        <v>10000</v>
      </c>
      <c r="KV80" s="3">
        <v>0</v>
      </c>
      <c r="KW80" s="3">
        <v>35000</v>
      </c>
      <c r="KX80" s="3">
        <v>0</v>
      </c>
      <c r="LA80" s="3">
        <v>5000</v>
      </c>
      <c r="LB80" s="3">
        <v>0</v>
      </c>
      <c r="LI80" s="3">
        <v>10000</v>
      </c>
      <c r="LJ80" s="3">
        <v>0</v>
      </c>
      <c r="LM80" s="3">
        <v>3444</v>
      </c>
      <c r="LN80" s="3">
        <v>0</v>
      </c>
      <c r="LO80" s="3">
        <v>13554</v>
      </c>
      <c r="LP80" s="3">
        <v>0</v>
      </c>
      <c r="LU80" s="3">
        <v>10000</v>
      </c>
      <c r="LV80" s="3">
        <v>0</v>
      </c>
      <c r="ME80" s="3">
        <v>12624</v>
      </c>
      <c r="MF80" s="3">
        <v>0</v>
      </c>
      <c r="MM80" s="3">
        <v>16800</v>
      </c>
      <c r="MN80" s="3">
        <v>0</v>
      </c>
      <c r="MQ80" s="3">
        <v>30000</v>
      </c>
      <c r="MR80" s="3">
        <v>0</v>
      </c>
      <c r="OF80" s="3">
        <v>10982759.100000001</v>
      </c>
      <c r="OG80" s="3">
        <v>195823</v>
      </c>
      <c r="OK80" s="5">
        <f t="shared" si="59"/>
        <v>0</v>
      </c>
      <c r="OL80" s="5">
        <f t="shared" si="60"/>
        <v>0</v>
      </c>
      <c r="OM80" s="5">
        <f t="shared" si="61"/>
        <v>1024492.05</v>
      </c>
      <c r="ON80" s="5">
        <f t="shared" si="62"/>
        <v>0</v>
      </c>
      <c r="OO80" s="5">
        <f t="shared" si="63"/>
        <v>57558</v>
      </c>
      <c r="OP80" s="5">
        <f t="shared" si="64"/>
        <v>57558</v>
      </c>
      <c r="OQ80" s="5">
        <f t="shared" si="65"/>
        <v>0</v>
      </c>
      <c r="OR80" s="5">
        <f t="shared" si="66"/>
        <v>0</v>
      </c>
      <c r="OS80" s="5">
        <f t="shared" si="67"/>
        <v>475680</v>
      </c>
      <c r="OT80" s="5"/>
      <c r="OU80" s="5">
        <f t="shared" si="80"/>
        <v>0</v>
      </c>
      <c r="OV80" s="5">
        <f t="shared" si="68"/>
        <v>227665</v>
      </c>
      <c r="OW80" s="5"/>
      <c r="OX80" s="5">
        <f t="shared" si="84"/>
        <v>0</v>
      </c>
      <c r="OY80" s="5">
        <f t="shared" si="69"/>
        <v>0</v>
      </c>
      <c r="OZ80" s="5"/>
      <c r="PA80" s="5">
        <f t="shared" si="53"/>
        <v>0</v>
      </c>
      <c r="PB80" s="5">
        <f t="shared" si="70"/>
        <v>392981</v>
      </c>
      <c r="PC80" s="5">
        <f t="shared" si="71"/>
        <v>0</v>
      </c>
      <c r="PD80" s="5">
        <v>265570.88</v>
      </c>
      <c r="PE80" s="4">
        <f t="shared" si="75"/>
        <v>127410.12</v>
      </c>
      <c r="PF80" s="5">
        <f t="shared" si="72"/>
        <v>1024492</v>
      </c>
      <c r="PG80" s="5"/>
      <c r="PH80" s="5">
        <f>SUM(GG80,GI80,GK80,GM80,HW80)</f>
        <v>0</v>
      </c>
      <c r="PI80" s="5">
        <f t="shared" si="83"/>
        <v>3642639</v>
      </c>
      <c r="PJ80" s="5">
        <f t="shared" si="83"/>
        <v>0</v>
      </c>
      <c r="PK80" s="5"/>
      <c r="PL80" s="5">
        <f t="shared" si="76"/>
        <v>146422</v>
      </c>
      <c r="PM80" s="5">
        <f t="shared" si="82"/>
        <v>0</v>
      </c>
      <c r="PN80" s="5"/>
      <c r="PO80" s="5">
        <v>249150</v>
      </c>
    </row>
    <row r="81" spans="1:431" x14ac:dyDescent="0.25">
      <c r="A81" t="s">
        <v>218</v>
      </c>
      <c r="B81" s="2">
        <v>409</v>
      </c>
      <c r="C81" t="s">
        <v>341</v>
      </c>
      <c r="D81">
        <v>2</v>
      </c>
      <c r="E81">
        <v>516</v>
      </c>
      <c r="F81">
        <v>447</v>
      </c>
      <c r="G81" s="3">
        <v>198942</v>
      </c>
      <c r="H81" s="3">
        <v>0</v>
      </c>
      <c r="I81" s="3">
        <v>113832</v>
      </c>
      <c r="J81" s="3">
        <v>0</v>
      </c>
      <c r="P81" s="3">
        <v>12844</v>
      </c>
      <c r="Q81" s="3">
        <v>0</v>
      </c>
      <c r="R81" s="3">
        <v>79025</v>
      </c>
      <c r="S81" s="3">
        <v>0</v>
      </c>
      <c r="T81" s="3">
        <v>180176</v>
      </c>
      <c r="U81" s="3">
        <v>0</v>
      </c>
      <c r="V81" s="3">
        <v>102375</v>
      </c>
      <c r="W81" s="3">
        <v>0</v>
      </c>
      <c r="X81" s="3">
        <v>113832</v>
      </c>
      <c r="Y81" s="3">
        <v>0</v>
      </c>
      <c r="Z81" s="3">
        <v>227665</v>
      </c>
      <c r="AA81" s="3">
        <v>0</v>
      </c>
      <c r="AB81" s="3">
        <v>113832</v>
      </c>
      <c r="AC81" s="3">
        <v>0</v>
      </c>
      <c r="AD81" s="3">
        <v>227665</v>
      </c>
      <c r="AE81" s="3">
        <v>0</v>
      </c>
      <c r="AF81" s="3">
        <v>195832</v>
      </c>
      <c r="AH81" s="3">
        <v>0</v>
      </c>
      <c r="AQ81" s="3">
        <v>113832</v>
      </c>
      <c r="AR81" s="3">
        <v>0</v>
      </c>
      <c r="AU81" s="3">
        <v>227665</v>
      </c>
      <c r="AW81" s="3">
        <v>0</v>
      </c>
      <c r="AZ81" s="3">
        <v>227665</v>
      </c>
      <c r="BA81" s="3">
        <v>0</v>
      </c>
      <c r="BB81" s="3">
        <v>227665</v>
      </c>
      <c r="BC81" s="3">
        <v>0</v>
      </c>
      <c r="BV81" s="3">
        <v>682994</v>
      </c>
      <c r="BW81" s="3">
        <v>0</v>
      </c>
      <c r="BZ81" s="3">
        <v>313331</v>
      </c>
      <c r="CA81" s="3">
        <v>0</v>
      </c>
      <c r="CD81" s="3">
        <v>57558</v>
      </c>
      <c r="CE81" s="3">
        <v>0</v>
      </c>
      <c r="CH81" s="3">
        <v>119483</v>
      </c>
      <c r="CI81" s="3">
        <v>0</v>
      </c>
      <c r="CL81" s="3">
        <v>569162</v>
      </c>
      <c r="CM81" s="3">
        <v>0</v>
      </c>
      <c r="CN81" s="3">
        <v>0</v>
      </c>
      <c r="CR81" s="3">
        <v>113832</v>
      </c>
      <c r="CS81" s="3">
        <v>0</v>
      </c>
      <c r="EH81" s="3">
        <v>15325</v>
      </c>
      <c r="EI81" s="3">
        <v>0</v>
      </c>
      <c r="ES81" s="3">
        <v>158560</v>
      </c>
      <c r="ET81" s="3">
        <v>0</v>
      </c>
      <c r="EW81" s="3">
        <v>158560</v>
      </c>
      <c r="EX81" s="3">
        <v>0</v>
      </c>
      <c r="FG81" s="3">
        <v>113832</v>
      </c>
      <c r="FH81" s="3">
        <v>0</v>
      </c>
      <c r="FI81" s="3">
        <v>113832</v>
      </c>
      <c r="FJ81" s="3">
        <v>0</v>
      </c>
      <c r="FO81" s="3">
        <v>105009</v>
      </c>
      <c r="FP81" s="3">
        <v>0</v>
      </c>
      <c r="GA81" s="3">
        <v>58500</v>
      </c>
      <c r="GB81" s="3">
        <v>0</v>
      </c>
      <c r="GC81" s="3">
        <v>70672</v>
      </c>
      <c r="GD81" s="3">
        <v>0</v>
      </c>
      <c r="GF81" s="3">
        <v>227665</v>
      </c>
      <c r="GG81" s="3">
        <v>0</v>
      </c>
      <c r="GH81" s="3">
        <v>227665</v>
      </c>
      <c r="GI81" s="3">
        <v>0</v>
      </c>
      <c r="GJ81" s="3">
        <v>227665</v>
      </c>
      <c r="GK81" s="3">
        <v>0</v>
      </c>
      <c r="GL81" s="3">
        <v>35881</v>
      </c>
      <c r="GM81" s="3">
        <v>77951</v>
      </c>
      <c r="GN81" s="3">
        <v>78333</v>
      </c>
      <c r="GO81" s="3">
        <v>0</v>
      </c>
      <c r="GP81" s="3">
        <v>227665</v>
      </c>
      <c r="GQ81" s="3">
        <v>0</v>
      </c>
      <c r="GR81" s="3">
        <v>227665</v>
      </c>
      <c r="GS81" s="3">
        <v>0</v>
      </c>
      <c r="GT81" s="3">
        <v>227665</v>
      </c>
      <c r="GU81" s="3">
        <v>0</v>
      </c>
      <c r="GV81" s="3">
        <v>227665</v>
      </c>
      <c r="GW81" s="3">
        <v>0</v>
      </c>
      <c r="GX81" s="3">
        <v>227665</v>
      </c>
      <c r="GY81" s="3">
        <v>0</v>
      </c>
      <c r="GZ81" s="3">
        <v>227665</v>
      </c>
      <c r="HA81" s="3">
        <v>0</v>
      </c>
      <c r="HF81" s="3">
        <v>227665</v>
      </c>
      <c r="HG81" s="3">
        <v>0</v>
      </c>
      <c r="HH81" s="3">
        <v>227665</v>
      </c>
      <c r="HI81" s="3">
        <v>0</v>
      </c>
      <c r="HN81" s="3">
        <v>227665</v>
      </c>
      <c r="HO81" s="3">
        <v>0</v>
      </c>
      <c r="HR81" s="3">
        <v>227665</v>
      </c>
      <c r="HS81" s="3">
        <v>0</v>
      </c>
      <c r="HV81" s="3">
        <v>65358</v>
      </c>
      <c r="HW81" s="3">
        <v>276139</v>
      </c>
      <c r="IJ81" s="3">
        <v>113832</v>
      </c>
      <c r="IK81" s="3">
        <v>0</v>
      </c>
      <c r="IX81" s="3">
        <v>158560</v>
      </c>
      <c r="IY81" s="3">
        <v>0</v>
      </c>
      <c r="JD81" s="3">
        <v>59075</v>
      </c>
      <c r="JE81" s="3">
        <v>0</v>
      </c>
      <c r="KU81" s="3">
        <v>13000</v>
      </c>
      <c r="KV81" s="3">
        <v>0</v>
      </c>
      <c r="KW81" s="3">
        <v>13484</v>
      </c>
      <c r="KX81" s="3">
        <v>0</v>
      </c>
      <c r="LC81" s="3">
        <v>25935</v>
      </c>
      <c r="LD81" s="3">
        <v>0</v>
      </c>
      <c r="LI81" s="3">
        <v>15019</v>
      </c>
      <c r="LJ81" s="3">
        <v>0</v>
      </c>
      <c r="LK81" s="3">
        <v>16000</v>
      </c>
      <c r="LL81" s="3">
        <v>0</v>
      </c>
      <c r="LM81" s="3">
        <v>2353</v>
      </c>
      <c r="LN81" s="3">
        <v>0</v>
      </c>
      <c r="ME81" s="3">
        <v>8628</v>
      </c>
      <c r="MF81" s="3">
        <v>0</v>
      </c>
      <c r="MY81" s="3">
        <v>8000</v>
      </c>
      <c r="MZ81" s="3">
        <v>0</v>
      </c>
      <c r="OF81" s="3">
        <v>8586600</v>
      </c>
      <c r="OG81" s="3">
        <v>354090</v>
      </c>
      <c r="OK81" s="5">
        <f t="shared" si="59"/>
        <v>455330</v>
      </c>
      <c r="OL81" s="5">
        <f t="shared" si="60"/>
        <v>0</v>
      </c>
      <c r="OM81" s="5">
        <f t="shared" si="61"/>
        <v>682994</v>
      </c>
      <c r="ON81" s="5">
        <f t="shared" si="62"/>
        <v>0</v>
      </c>
      <c r="OO81" s="5">
        <f t="shared" si="63"/>
        <v>57558</v>
      </c>
      <c r="OP81" s="5">
        <f t="shared" si="64"/>
        <v>0</v>
      </c>
      <c r="OQ81" s="5">
        <f t="shared" si="65"/>
        <v>0</v>
      </c>
      <c r="OR81" s="5">
        <f t="shared" si="66"/>
        <v>0</v>
      </c>
      <c r="OS81" s="5">
        <f t="shared" si="67"/>
        <v>317120</v>
      </c>
      <c r="OT81" s="5"/>
      <c r="OU81" s="5">
        <f t="shared" si="80"/>
        <v>0</v>
      </c>
      <c r="OV81" s="5">
        <f t="shared" si="68"/>
        <v>227664</v>
      </c>
      <c r="OW81" s="5"/>
      <c r="OX81" s="5">
        <f t="shared" si="84"/>
        <v>0</v>
      </c>
      <c r="OY81" s="5">
        <f t="shared" si="69"/>
        <v>113832</v>
      </c>
      <c r="OZ81" s="5"/>
      <c r="PA81" s="5">
        <f t="shared" si="53"/>
        <v>0</v>
      </c>
      <c r="PB81" s="5">
        <f t="shared" si="70"/>
        <v>163509</v>
      </c>
      <c r="PC81" s="5">
        <f t="shared" si="71"/>
        <v>0</v>
      </c>
      <c r="PD81" s="5">
        <v>233528.15</v>
      </c>
      <c r="PE81" s="4">
        <f t="shared" si="75"/>
        <v>-70019.149999999994</v>
      </c>
      <c r="PF81" s="5">
        <f t="shared" si="72"/>
        <v>784234</v>
      </c>
      <c r="PG81" s="5">
        <f>SUM(GG81,GI81,GK81,GM81,HW81)</f>
        <v>354090</v>
      </c>
      <c r="PI81" s="5">
        <f t="shared" si="83"/>
        <v>2276650</v>
      </c>
      <c r="PJ81" s="5">
        <f t="shared" si="83"/>
        <v>0</v>
      </c>
      <c r="PK81" s="5"/>
      <c r="PL81" s="5">
        <f t="shared" si="76"/>
        <v>102419</v>
      </c>
      <c r="PM81" s="5">
        <f t="shared" si="82"/>
        <v>0</v>
      </c>
      <c r="PN81" s="5"/>
      <c r="PO81" s="5">
        <v>170280</v>
      </c>
    </row>
    <row r="82" spans="1:431" x14ac:dyDescent="0.25">
      <c r="A82" t="s">
        <v>240</v>
      </c>
      <c r="B82" s="2">
        <v>332</v>
      </c>
      <c r="C82" t="s">
        <v>341</v>
      </c>
      <c r="D82">
        <v>6</v>
      </c>
      <c r="E82">
        <v>384</v>
      </c>
      <c r="F82">
        <v>322</v>
      </c>
      <c r="G82" s="3">
        <v>198942</v>
      </c>
      <c r="H82" s="3">
        <v>0</v>
      </c>
      <c r="I82" s="3">
        <v>113832</v>
      </c>
      <c r="J82" s="3">
        <v>0</v>
      </c>
      <c r="N82" s="3">
        <v>71961</v>
      </c>
      <c r="O82" s="3">
        <v>0</v>
      </c>
      <c r="P82" s="3">
        <v>7393</v>
      </c>
      <c r="Q82" s="3">
        <v>0</v>
      </c>
      <c r="R82" s="3">
        <v>79025</v>
      </c>
      <c r="S82" s="3">
        <v>0</v>
      </c>
      <c r="T82" s="3">
        <v>120118</v>
      </c>
      <c r="U82" s="3">
        <v>0</v>
      </c>
      <c r="V82" s="3">
        <v>51187</v>
      </c>
      <c r="W82" s="3">
        <v>0</v>
      </c>
      <c r="X82" s="3">
        <v>113832</v>
      </c>
      <c r="Y82" s="3">
        <v>0</v>
      </c>
      <c r="Z82" s="3">
        <v>227665</v>
      </c>
      <c r="AA82" s="3">
        <v>0</v>
      </c>
      <c r="AD82" s="3">
        <v>227665</v>
      </c>
      <c r="AE82" s="3">
        <v>0</v>
      </c>
      <c r="AF82" s="3">
        <v>156666</v>
      </c>
      <c r="AH82" s="3">
        <v>0</v>
      </c>
      <c r="AQ82" s="3">
        <v>0</v>
      </c>
      <c r="AR82" s="3">
        <v>113832</v>
      </c>
      <c r="AU82" s="3">
        <v>227665</v>
      </c>
      <c r="AW82" s="3">
        <v>0</v>
      </c>
      <c r="AZ82" s="3">
        <v>341497</v>
      </c>
      <c r="BA82" s="3">
        <v>0</v>
      </c>
      <c r="BF82" s="3">
        <v>113832</v>
      </c>
      <c r="BG82" s="3">
        <v>0</v>
      </c>
      <c r="BV82" s="3">
        <v>682995</v>
      </c>
      <c r="BW82" s="3">
        <v>0</v>
      </c>
      <c r="BZ82" s="3">
        <v>313331</v>
      </c>
      <c r="CA82" s="3">
        <v>0</v>
      </c>
      <c r="CD82" s="3">
        <v>0</v>
      </c>
      <c r="CE82" s="3">
        <v>57558</v>
      </c>
      <c r="CH82" s="3">
        <v>14338</v>
      </c>
      <c r="CI82" s="3">
        <v>105145</v>
      </c>
      <c r="CL82" s="3">
        <v>113832</v>
      </c>
      <c r="CM82" s="3">
        <v>0</v>
      </c>
      <c r="CN82" s="3">
        <v>0</v>
      </c>
      <c r="CV82" s="3">
        <v>17000</v>
      </c>
      <c r="CW82" s="3">
        <v>0</v>
      </c>
      <c r="CX82" s="3">
        <v>17000</v>
      </c>
      <c r="CY82" s="3">
        <v>0</v>
      </c>
      <c r="EH82" s="3">
        <v>15325</v>
      </c>
      <c r="EI82" s="3">
        <v>0</v>
      </c>
      <c r="EY82" s="3">
        <v>158560</v>
      </c>
      <c r="EZ82" s="3">
        <v>0</v>
      </c>
      <c r="FG82" s="3">
        <v>113832</v>
      </c>
      <c r="FH82" s="3">
        <v>0</v>
      </c>
      <c r="FI82" s="3">
        <v>113832</v>
      </c>
      <c r="FJ82" s="3">
        <v>0</v>
      </c>
      <c r="FM82" s="3">
        <v>21452</v>
      </c>
      <c r="FN82" s="3">
        <v>32177</v>
      </c>
      <c r="FQ82" s="3">
        <v>17147</v>
      </c>
      <c r="FR82" s="3">
        <v>54298</v>
      </c>
      <c r="GF82" s="3">
        <v>113832</v>
      </c>
      <c r="GG82" s="3">
        <v>0</v>
      </c>
      <c r="GH82" s="3">
        <v>79683</v>
      </c>
      <c r="GI82" s="3">
        <v>34150</v>
      </c>
      <c r="GJ82" s="3">
        <v>113832</v>
      </c>
      <c r="GK82" s="3">
        <v>0</v>
      </c>
      <c r="GN82" s="3">
        <v>39166</v>
      </c>
      <c r="GO82" s="3">
        <v>0</v>
      </c>
      <c r="GP82" s="3">
        <v>341497</v>
      </c>
      <c r="GQ82" s="3">
        <v>0</v>
      </c>
      <c r="GR82" s="3">
        <v>19851</v>
      </c>
      <c r="GS82" s="3">
        <v>0</v>
      </c>
      <c r="GT82" s="3">
        <v>227665</v>
      </c>
      <c r="GU82" s="3">
        <v>0</v>
      </c>
      <c r="GV82" s="3">
        <v>227665</v>
      </c>
      <c r="GW82" s="3">
        <v>0</v>
      </c>
      <c r="GX82" s="3">
        <v>227665</v>
      </c>
      <c r="GY82" s="3">
        <v>0</v>
      </c>
      <c r="GZ82" s="3">
        <v>227665</v>
      </c>
      <c r="HA82" s="3">
        <v>0</v>
      </c>
      <c r="HF82" s="3">
        <v>227665</v>
      </c>
      <c r="HG82" s="3">
        <v>0</v>
      </c>
      <c r="HH82" s="3">
        <v>227665</v>
      </c>
      <c r="HI82" s="3">
        <v>0</v>
      </c>
      <c r="HN82" s="3">
        <v>0</v>
      </c>
      <c r="HO82" s="3">
        <v>113832</v>
      </c>
      <c r="HR82" s="3">
        <v>113832</v>
      </c>
      <c r="HS82" s="3">
        <v>0</v>
      </c>
      <c r="HT82" s="3">
        <v>113832</v>
      </c>
      <c r="HU82" s="3">
        <v>0</v>
      </c>
      <c r="HV82" s="3">
        <v>113832</v>
      </c>
      <c r="HW82" s="3">
        <v>0</v>
      </c>
      <c r="IT82" s="3">
        <v>10940</v>
      </c>
      <c r="IU82" s="3">
        <v>34644</v>
      </c>
      <c r="JR82" s="3">
        <v>0</v>
      </c>
      <c r="JS82" s="3">
        <v>147879</v>
      </c>
      <c r="KD82" s="3">
        <v>113832</v>
      </c>
      <c r="KE82" s="3">
        <v>0</v>
      </c>
      <c r="KU82" s="3">
        <v>15953</v>
      </c>
      <c r="KV82" s="3">
        <v>0</v>
      </c>
      <c r="KW82" s="3">
        <v>11047</v>
      </c>
      <c r="KX82" s="3">
        <v>0</v>
      </c>
      <c r="LC82" s="3">
        <v>0</v>
      </c>
      <c r="LD82" s="3">
        <v>38000</v>
      </c>
      <c r="LI82" s="3">
        <v>58</v>
      </c>
      <c r="LJ82" s="3">
        <v>11871</v>
      </c>
      <c r="LK82" s="3">
        <v>0</v>
      </c>
      <c r="LL82" s="3">
        <v>40000</v>
      </c>
      <c r="LM82" s="3">
        <v>1751</v>
      </c>
      <c r="LN82" s="3">
        <v>0</v>
      </c>
      <c r="LW82" s="3">
        <v>45</v>
      </c>
      <c r="LX82" s="3">
        <v>12000</v>
      </c>
      <c r="ME82" s="3">
        <v>6420</v>
      </c>
      <c r="MF82" s="3">
        <v>0</v>
      </c>
      <c r="MI82" s="3">
        <v>0</v>
      </c>
      <c r="MJ82" s="3">
        <v>4000</v>
      </c>
      <c r="MO82" s="3">
        <v>4000</v>
      </c>
      <c r="MP82" s="3">
        <v>0</v>
      </c>
      <c r="OF82" s="3">
        <v>6229317</v>
      </c>
      <c r="OG82" s="3">
        <v>799386</v>
      </c>
      <c r="OK82" s="5">
        <f t="shared" si="59"/>
        <v>455329</v>
      </c>
      <c r="OL82" s="5">
        <f t="shared" si="60"/>
        <v>0</v>
      </c>
      <c r="OM82" s="5">
        <f t="shared" si="61"/>
        <v>682995</v>
      </c>
      <c r="ON82" s="5">
        <f t="shared" si="62"/>
        <v>0</v>
      </c>
      <c r="OO82" s="5">
        <f t="shared" si="63"/>
        <v>0</v>
      </c>
      <c r="OP82" s="5">
        <f t="shared" si="64"/>
        <v>57558</v>
      </c>
      <c r="OQ82" s="5">
        <f t="shared" si="65"/>
        <v>0</v>
      </c>
      <c r="OR82" s="5">
        <f t="shared" si="66"/>
        <v>0</v>
      </c>
      <c r="OS82" s="5">
        <f t="shared" si="67"/>
        <v>158560</v>
      </c>
      <c r="OT82" s="5"/>
      <c r="OU82" s="5">
        <f t="shared" si="80"/>
        <v>0</v>
      </c>
      <c r="OV82" s="5">
        <f t="shared" si="68"/>
        <v>227664</v>
      </c>
      <c r="OW82" s="5"/>
      <c r="OX82" s="5">
        <f t="shared" si="84"/>
        <v>0</v>
      </c>
      <c r="OY82" s="5">
        <f t="shared" si="69"/>
        <v>0</v>
      </c>
      <c r="OZ82" s="5"/>
      <c r="PA82" s="5">
        <f t="shared" si="53"/>
        <v>0</v>
      </c>
      <c r="PB82" s="5">
        <f t="shared" si="70"/>
        <v>110560</v>
      </c>
      <c r="PC82" s="5">
        <f t="shared" si="71"/>
        <v>86475</v>
      </c>
      <c r="PD82" s="5">
        <v>164348.03</v>
      </c>
      <c r="PE82" s="4">
        <f t="shared" si="75"/>
        <v>-53788.03</v>
      </c>
      <c r="PF82" s="5">
        <f t="shared" si="72"/>
        <v>421179</v>
      </c>
      <c r="PG82" s="5">
        <f>SUM(GG82,GI82,GK82,GM82,HW82)</f>
        <v>34150</v>
      </c>
      <c r="PI82" s="5">
        <f>SUM(GP82,GR82,GT82,GV82,GX82,GZ82,HB82,HD82,HF82,HH82,HJ82,HL82,HN82,HP82,HR82,HT82,)</f>
        <v>1955002</v>
      </c>
      <c r="PK82" s="5">
        <f>SUM(GQ82,GS82,GU82,GW82,GY82,HA82,HC82,HE82,HG82,HI82,HK82,HM82,HO82,HQ82,HS82,HU82,)</f>
        <v>113832</v>
      </c>
      <c r="PL82" s="5">
        <f t="shared" si="76"/>
        <v>39274</v>
      </c>
      <c r="PM82" s="5">
        <f>SUM(KV82,KX82,KZ82,LB82,LD82,LF82,LH82,LJ82,LL82,LN82,LP82,LR82,LT82,LV82,LX82,LZ82,MB82,MD82,MF82,MH82,MJ82,ML82,MN82,MP82,MR82,MT82,MV82,MX82,MZ82,NB82,ND82,NF82,NH82,)-PN82</f>
        <v>18425</v>
      </c>
      <c r="PN82" s="5">
        <f>PO82-PL82</f>
        <v>87446</v>
      </c>
      <c r="PO82" s="5">
        <v>126720</v>
      </c>
    </row>
    <row r="83" spans="1:431" x14ac:dyDescent="0.25">
      <c r="A83" t="s">
        <v>242</v>
      </c>
      <c r="B83" s="2">
        <v>335</v>
      </c>
      <c r="C83" t="s">
        <v>341</v>
      </c>
      <c r="D83">
        <v>5</v>
      </c>
      <c r="E83">
        <v>355</v>
      </c>
      <c r="F83">
        <v>289</v>
      </c>
      <c r="G83" s="3">
        <v>198942</v>
      </c>
      <c r="H83" s="3">
        <v>0</v>
      </c>
      <c r="I83" s="3">
        <v>56916</v>
      </c>
      <c r="J83" s="3">
        <v>56916</v>
      </c>
      <c r="P83" s="3">
        <v>10195</v>
      </c>
      <c r="Q83" s="3">
        <v>0</v>
      </c>
      <c r="R83" s="3">
        <v>79025</v>
      </c>
      <c r="S83" s="3">
        <v>0</v>
      </c>
      <c r="T83" s="3">
        <v>120118</v>
      </c>
      <c r="U83" s="3">
        <v>0</v>
      </c>
      <c r="V83" s="3">
        <v>51187</v>
      </c>
      <c r="W83" s="3">
        <v>0</v>
      </c>
      <c r="X83" s="3">
        <v>113832</v>
      </c>
      <c r="Y83" s="3">
        <v>0</v>
      </c>
      <c r="Z83" s="3">
        <v>227665</v>
      </c>
      <c r="AA83" s="3">
        <v>0</v>
      </c>
      <c r="AB83" s="3">
        <v>113832</v>
      </c>
      <c r="AC83" s="3">
        <v>0</v>
      </c>
      <c r="AD83" s="3">
        <v>227665</v>
      </c>
      <c r="AE83" s="3">
        <v>0</v>
      </c>
      <c r="AQ83" s="3">
        <v>113832</v>
      </c>
      <c r="AR83" s="3">
        <v>0</v>
      </c>
      <c r="AU83" s="3">
        <v>341497</v>
      </c>
      <c r="AW83" s="3">
        <v>0</v>
      </c>
      <c r="BH83" s="3">
        <v>227665</v>
      </c>
      <c r="BI83" s="3">
        <v>0</v>
      </c>
      <c r="BT83" s="3">
        <v>113832</v>
      </c>
      <c r="BU83" s="3">
        <v>0</v>
      </c>
      <c r="BV83" s="3">
        <v>682995</v>
      </c>
      <c r="BW83" s="3">
        <v>0</v>
      </c>
      <c r="BZ83" s="3">
        <v>39166</v>
      </c>
      <c r="CA83" s="3">
        <v>0</v>
      </c>
      <c r="CL83" s="3">
        <v>227665</v>
      </c>
      <c r="CM83" s="3">
        <v>0</v>
      </c>
      <c r="CN83" s="3">
        <v>0</v>
      </c>
      <c r="CV83" s="3">
        <v>10200</v>
      </c>
      <c r="CW83" s="3">
        <v>0</v>
      </c>
      <c r="CX83" s="3">
        <v>10200</v>
      </c>
      <c r="CY83" s="3">
        <v>0</v>
      </c>
      <c r="EH83" s="3">
        <v>15325</v>
      </c>
      <c r="EI83" s="3">
        <v>0</v>
      </c>
      <c r="FG83" s="3">
        <v>0</v>
      </c>
      <c r="FH83" s="3">
        <v>113832</v>
      </c>
      <c r="FI83" s="3">
        <v>113832</v>
      </c>
      <c r="FJ83" s="3">
        <v>0</v>
      </c>
      <c r="FW83" s="3">
        <v>0</v>
      </c>
      <c r="FX83" s="3">
        <v>116262</v>
      </c>
      <c r="GA83" s="3">
        <v>0</v>
      </c>
      <c r="GB83" s="3">
        <v>58500</v>
      </c>
      <c r="GF83" s="3">
        <v>113832</v>
      </c>
      <c r="GG83" s="3">
        <v>0</v>
      </c>
      <c r="GH83" s="3">
        <v>152440</v>
      </c>
      <c r="GI83" s="3">
        <v>75215</v>
      </c>
      <c r="GJ83" s="3">
        <v>113832</v>
      </c>
      <c r="GK83" s="3">
        <v>0</v>
      </c>
      <c r="GP83" s="3">
        <v>113832</v>
      </c>
      <c r="GQ83" s="3">
        <v>0</v>
      </c>
      <c r="GR83" s="3">
        <v>35546</v>
      </c>
      <c r="GS83" s="3">
        <v>0</v>
      </c>
      <c r="GT83" s="3">
        <v>227665</v>
      </c>
      <c r="GU83" s="3">
        <v>0</v>
      </c>
      <c r="GV83" s="3">
        <v>227665</v>
      </c>
      <c r="GW83" s="3">
        <v>0</v>
      </c>
      <c r="GX83" s="3">
        <v>227665</v>
      </c>
      <c r="GY83" s="3">
        <v>0</v>
      </c>
      <c r="GZ83" s="3">
        <v>227665</v>
      </c>
      <c r="HA83" s="3">
        <v>0</v>
      </c>
      <c r="HB83" s="3">
        <v>227665</v>
      </c>
      <c r="HC83" s="3">
        <v>0</v>
      </c>
      <c r="HD83" s="3">
        <v>113832</v>
      </c>
      <c r="HE83" s="3">
        <v>0</v>
      </c>
      <c r="HH83" s="3">
        <v>113832</v>
      </c>
      <c r="HI83" s="3">
        <v>0</v>
      </c>
      <c r="HN83" s="3">
        <v>113832</v>
      </c>
      <c r="HO83" s="3">
        <v>0</v>
      </c>
      <c r="HR83" s="3">
        <v>113832</v>
      </c>
      <c r="HS83" s="3">
        <v>0</v>
      </c>
      <c r="HV83" s="3">
        <v>113832</v>
      </c>
      <c r="HW83" s="3">
        <v>0</v>
      </c>
      <c r="JP83" s="3">
        <v>120467</v>
      </c>
      <c r="JQ83" s="3">
        <v>0</v>
      </c>
      <c r="JT83" s="3">
        <v>0</v>
      </c>
      <c r="JU83" s="3">
        <v>113832</v>
      </c>
      <c r="JZ83" s="3">
        <v>0</v>
      </c>
      <c r="KA83" s="3">
        <v>105009</v>
      </c>
      <c r="KH83" s="3">
        <v>113832</v>
      </c>
      <c r="KI83" s="3">
        <v>0</v>
      </c>
      <c r="KP83" s="3">
        <v>352498</v>
      </c>
      <c r="KQ83" s="3">
        <v>49827</v>
      </c>
      <c r="KU83" s="3">
        <v>35920</v>
      </c>
      <c r="KV83" s="3">
        <v>0</v>
      </c>
      <c r="KW83" s="3">
        <v>10753</v>
      </c>
      <c r="KX83" s="3">
        <v>0</v>
      </c>
      <c r="LC83" s="3">
        <v>13000</v>
      </c>
      <c r="LD83" s="3">
        <v>0</v>
      </c>
      <c r="LE83" s="3">
        <v>2000</v>
      </c>
      <c r="LF83" s="3">
        <v>0</v>
      </c>
      <c r="LI83" s="3">
        <v>15000</v>
      </c>
      <c r="LJ83" s="3">
        <v>0</v>
      </c>
      <c r="LK83" s="3">
        <v>1000</v>
      </c>
      <c r="LL83" s="3">
        <v>0</v>
      </c>
      <c r="LM83" s="3">
        <v>1619</v>
      </c>
      <c r="LN83" s="3">
        <v>0</v>
      </c>
      <c r="LS83" s="3">
        <v>600</v>
      </c>
      <c r="LT83" s="3">
        <v>0</v>
      </c>
      <c r="LY83" s="3">
        <v>242</v>
      </c>
      <c r="LZ83" s="3">
        <v>9</v>
      </c>
      <c r="MA83" s="3">
        <v>9100</v>
      </c>
      <c r="MB83" s="3">
        <v>0</v>
      </c>
      <c r="MC83" s="3">
        <v>4000</v>
      </c>
      <c r="MD83" s="3">
        <v>0</v>
      </c>
      <c r="ME83" s="3">
        <v>5936</v>
      </c>
      <c r="MF83" s="3">
        <v>0</v>
      </c>
      <c r="MM83" s="3">
        <v>10000</v>
      </c>
      <c r="MN83" s="3">
        <v>0</v>
      </c>
      <c r="MY83" s="3">
        <v>20000</v>
      </c>
      <c r="MZ83" s="3">
        <v>0</v>
      </c>
      <c r="OF83" s="3">
        <v>6048520</v>
      </c>
      <c r="OG83" s="3">
        <v>689402</v>
      </c>
      <c r="OK83" s="5">
        <f t="shared" si="59"/>
        <v>341497</v>
      </c>
      <c r="OL83" s="5">
        <f t="shared" si="60"/>
        <v>0</v>
      </c>
      <c r="OM83" s="5">
        <f t="shared" si="61"/>
        <v>682995</v>
      </c>
      <c r="ON83" s="5">
        <f t="shared" si="62"/>
        <v>0</v>
      </c>
      <c r="OO83" s="5">
        <f t="shared" si="63"/>
        <v>0</v>
      </c>
      <c r="OP83" s="5">
        <f t="shared" si="64"/>
        <v>0</v>
      </c>
      <c r="OQ83" s="5">
        <f t="shared" si="65"/>
        <v>0</v>
      </c>
      <c r="OR83" s="5">
        <f t="shared" si="66"/>
        <v>0</v>
      </c>
      <c r="OS83" s="5">
        <f t="shared" si="67"/>
        <v>0</v>
      </c>
      <c r="OT83" s="5"/>
      <c r="OU83" s="5">
        <f t="shared" si="80"/>
        <v>0</v>
      </c>
      <c r="OV83" s="5">
        <f t="shared" si="68"/>
        <v>113832</v>
      </c>
      <c r="OW83" s="5"/>
      <c r="OX83" s="5">
        <f t="shared" si="84"/>
        <v>113832</v>
      </c>
      <c r="OY83" s="5">
        <f t="shared" si="69"/>
        <v>0</v>
      </c>
      <c r="OZ83" s="5"/>
      <c r="PA83" s="5">
        <f t="shared" si="53"/>
        <v>0</v>
      </c>
      <c r="PB83" s="5">
        <f t="shared" si="70"/>
        <v>0</v>
      </c>
      <c r="PC83" s="5">
        <f t="shared" si="71"/>
        <v>174762</v>
      </c>
      <c r="PD83" s="5">
        <v>164348.03</v>
      </c>
      <c r="PE83" s="4">
        <f t="shared" si="75"/>
        <v>-164348.03</v>
      </c>
      <c r="PF83" s="5">
        <f t="shared" si="72"/>
        <v>493936</v>
      </c>
      <c r="PG83" s="5">
        <f>SUM(GG83,GI83,GK83,GM83,HW83)</f>
        <v>75215</v>
      </c>
      <c r="PI83" s="5">
        <f>SUM(GP83,GR83,GT83,GV83,GX83,GZ83,HB83,HD83,HF83,HH83,HJ83,HL83,HN83,HP83,HR83,HT83,)</f>
        <v>1743031</v>
      </c>
      <c r="PJ83" s="5">
        <f>SUM(GQ83,GS83,GU83,GW83,GY83,HA83,HC83,HE83,HG83,HI83,HK83,HM83,HO83,HQ83,HS83,HU83,)</f>
        <v>0</v>
      </c>
      <c r="PK83" s="5"/>
      <c r="PL83" s="5">
        <f t="shared" si="76"/>
        <v>129170</v>
      </c>
      <c r="PM83" s="5">
        <f>SUM(KV83,KX83,KZ83,LB83,LD83,LF83,LH83,LJ83,LL83,LN83,LP83,LR83,LT83,LV83,LX83,LZ83,MB83,MD83,MF83,MH83,MJ83,ML83,MN83,MP83,MR83,MT83,MV83,MX83,MZ83,NB83,ND83,NF83,NH83,)</f>
        <v>9</v>
      </c>
      <c r="PN83" s="5"/>
      <c r="PO83" s="5">
        <v>117150</v>
      </c>
    </row>
    <row r="84" spans="1:431" x14ac:dyDescent="0.25">
      <c r="A84" t="s">
        <v>121</v>
      </c>
      <c r="B84" s="2">
        <v>347</v>
      </c>
      <c r="C84" t="s">
        <v>340</v>
      </c>
      <c r="D84">
        <v>5</v>
      </c>
      <c r="E84">
        <v>329</v>
      </c>
      <c r="F84">
        <v>329</v>
      </c>
      <c r="G84" s="3">
        <v>198942</v>
      </c>
      <c r="H84" s="3">
        <v>0</v>
      </c>
      <c r="I84" s="3">
        <v>113832</v>
      </c>
      <c r="J84" s="3">
        <v>0</v>
      </c>
      <c r="P84" s="3">
        <v>0</v>
      </c>
      <c r="Q84" s="3">
        <v>4257</v>
      </c>
      <c r="R84" s="3">
        <v>79025</v>
      </c>
      <c r="S84" s="3">
        <v>0</v>
      </c>
      <c r="T84" s="3">
        <v>60059</v>
      </c>
      <c r="U84" s="3">
        <v>0</v>
      </c>
      <c r="V84" s="3">
        <v>102375</v>
      </c>
      <c r="W84" s="3">
        <v>0</v>
      </c>
      <c r="X84" s="3">
        <v>113832</v>
      </c>
      <c r="Y84" s="3">
        <v>0</v>
      </c>
      <c r="AQ84" s="3">
        <v>113832</v>
      </c>
      <c r="AR84" s="3">
        <v>0</v>
      </c>
      <c r="AU84" s="3">
        <v>227665</v>
      </c>
      <c r="AW84" s="3">
        <v>0</v>
      </c>
      <c r="AZ84" s="3">
        <v>227665</v>
      </c>
      <c r="BA84" s="3">
        <v>0</v>
      </c>
      <c r="BJ84" s="3">
        <v>227665</v>
      </c>
      <c r="BK84" s="3">
        <v>0</v>
      </c>
      <c r="BV84" s="3">
        <v>796828</v>
      </c>
      <c r="BW84" s="3">
        <v>0</v>
      </c>
      <c r="BZ84" s="3">
        <v>234999</v>
      </c>
      <c r="CA84" s="3">
        <v>0</v>
      </c>
      <c r="CD84" s="3">
        <v>115116</v>
      </c>
      <c r="CE84" s="3">
        <v>0</v>
      </c>
      <c r="CL84" s="3">
        <v>227665</v>
      </c>
      <c r="CM84" s="3">
        <v>0</v>
      </c>
      <c r="CN84" s="3">
        <v>0</v>
      </c>
      <c r="EW84" s="3">
        <v>158560</v>
      </c>
      <c r="EX84" s="3">
        <v>0</v>
      </c>
      <c r="EY84" s="3">
        <v>158560</v>
      </c>
      <c r="EZ84" s="3">
        <v>0</v>
      </c>
      <c r="FG84" s="3">
        <v>0</v>
      </c>
      <c r="FH84" s="3">
        <v>113832</v>
      </c>
      <c r="FM84" s="3">
        <v>0</v>
      </c>
      <c r="FN84" s="3">
        <v>53629</v>
      </c>
      <c r="FW84" s="3">
        <v>0</v>
      </c>
      <c r="FX84" s="3">
        <v>116262</v>
      </c>
      <c r="GC84" s="3">
        <v>0</v>
      </c>
      <c r="GD84" s="3">
        <v>70672</v>
      </c>
      <c r="GF84" s="3">
        <v>113832</v>
      </c>
      <c r="GG84" s="3">
        <v>0</v>
      </c>
      <c r="GH84" s="3">
        <v>227665</v>
      </c>
      <c r="GI84" s="3">
        <v>0</v>
      </c>
      <c r="GJ84" s="3">
        <v>113832</v>
      </c>
      <c r="GK84" s="3">
        <v>0</v>
      </c>
      <c r="GL84" s="3">
        <v>113832</v>
      </c>
      <c r="GM84" s="3">
        <v>0</v>
      </c>
      <c r="HF84" s="3">
        <v>194296</v>
      </c>
      <c r="HG84" s="3">
        <v>0</v>
      </c>
      <c r="HH84" s="3">
        <v>341497</v>
      </c>
      <c r="HI84" s="3">
        <v>0</v>
      </c>
      <c r="HN84" s="3">
        <v>341497</v>
      </c>
      <c r="HO84" s="3">
        <v>0</v>
      </c>
      <c r="HR84" s="3">
        <v>341497</v>
      </c>
      <c r="HS84" s="3">
        <v>0</v>
      </c>
      <c r="HV84" s="3">
        <v>227665</v>
      </c>
      <c r="HW84" s="3">
        <v>0</v>
      </c>
      <c r="IF84" s="3">
        <v>113832</v>
      </c>
      <c r="IG84" s="3">
        <v>0</v>
      </c>
      <c r="JD84" s="3">
        <v>59075</v>
      </c>
      <c r="JE84" s="3">
        <v>0</v>
      </c>
      <c r="JF84" s="3">
        <v>43592</v>
      </c>
      <c r="JG84" s="3">
        <v>27997</v>
      </c>
      <c r="JP84" s="3">
        <v>120467</v>
      </c>
      <c r="JQ84" s="3">
        <v>0</v>
      </c>
      <c r="KL84" s="3">
        <v>113832</v>
      </c>
      <c r="KM84" s="3">
        <v>0</v>
      </c>
      <c r="KU84" s="3">
        <v>4257</v>
      </c>
      <c r="KV84" s="3">
        <v>20743</v>
      </c>
      <c r="KW84" s="3">
        <v>9000</v>
      </c>
      <c r="KX84" s="3">
        <v>0</v>
      </c>
      <c r="LC84" s="3">
        <v>0</v>
      </c>
      <c r="LD84" s="3">
        <v>40000</v>
      </c>
      <c r="LI84" s="3">
        <v>0</v>
      </c>
      <c r="LJ84" s="3">
        <v>12000</v>
      </c>
      <c r="LK84" s="3">
        <v>0</v>
      </c>
      <c r="LL84" s="3">
        <v>600</v>
      </c>
      <c r="LM84" s="3">
        <v>1501</v>
      </c>
      <c r="LN84" s="3">
        <v>0</v>
      </c>
      <c r="LS84" s="3">
        <v>0</v>
      </c>
      <c r="LT84" s="3">
        <v>3175</v>
      </c>
      <c r="ME84" s="3">
        <v>5501</v>
      </c>
      <c r="MF84" s="3">
        <v>0</v>
      </c>
      <c r="MM84" s="3">
        <v>0</v>
      </c>
      <c r="MN84" s="3">
        <v>9000</v>
      </c>
      <c r="MY84" s="3">
        <v>0</v>
      </c>
      <c r="MZ84" s="3">
        <v>8000</v>
      </c>
      <c r="OF84" s="3">
        <v>5643290</v>
      </c>
      <c r="OG84" s="3">
        <v>480167</v>
      </c>
      <c r="OK84" s="5">
        <f t="shared" si="59"/>
        <v>455330</v>
      </c>
      <c r="OL84" s="5">
        <f t="shared" si="60"/>
        <v>0</v>
      </c>
      <c r="OM84" s="5">
        <f t="shared" si="61"/>
        <v>796828</v>
      </c>
      <c r="ON84" s="5">
        <f t="shared" si="62"/>
        <v>0</v>
      </c>
      <c r="OO84" s="5">
        <f t="shared" si="63"/>
        <v>115116</v>
      </c>
      <c r="OP84" s="5">
        <f t="shared" si="64"/>
        <v>0</v>
      </c>
      <c r="OQ84" s="5">
        <f t="shared" si="65"/>
        <v>0</v>
      </c>
      <c r="OR84" s="5">
        <f t="shared" si="66"/>
        <v>0</v>
      </c>
      <c r="OS84" s="5">
        <f t="shared" si="67"/>
        <v>317120</v>
      </c>
      <c r="OT84" s="5"/>
      <c r="OU84" s="5">
        <f t="shared" si="80"/>
        <v>0</v>
      </c>
      <c r="OV84" s="5">
        <f t="shared" si="68"/>
        <v>0</v>
      </c>
      <c r="OW84" s="5"/>
      <c r="OX84" s="5">
        <f t="shared" si="84"/>
        <v>113832</v>
      </c>
      <c r="OY84" s="5">
        <f t="shared" si="69"/>
        <v>113832</v>
      </c>
      <c r="OZ84" s="5"/>
      <c r="PA84" s="5">
        <f t="shared" si="53"/>
        <v>0</v>
      </c>
      <c r="PB84" s="5">
        <f t="shared" si="70"/>
        <v>0</v>
      </c>
      <c r="PC84" s="5">
        <f t="shared" si="71"/>
        <v>169891</v>
      </c>
      <c r="PD84" s="5">
        <v>164348.03</v>
      </c>
      <c r="PE84" s="4">
        <f t="shared" si="75"/>
        <v>-164348.03</v>
      </c>
      <c r="PF84" s="5">
        <f t="shared" si="72"/>
        <v>796826</v>
      </c>
      <c r="PG84" s="5">
        <f>SUM(GG84,GI84,GK84,GM84,HW84)</f>
        <v>0</v>
      </c>
      <c r="PH84" s="5"/>
      <c r="PI84" s="5">
        <f t="shared" ref="PI84:PJ88" si="85">SUM(GF84,GH84,GJ84,GL84,HB84,HD84,HF84,HH84,HJ84,HL84,HN84,HP84,HR84,HT84,HV84)</f>
        <v>2015613</v>
      </c>
      <c r="PJ84" s="5">
        <f t="shared" si="85"/>
        <v>0</v>
      </c>
      <c r="PK84" s="5"/>
      <c r="PL84" s="5">
        <f t="shared" si="76"/>
        <v>20259</v>
      </c>
      <c r="PN84" s="5">
        <f>SUM(KV84,KX84,KZ84,LB84,LD84,LF84,LH84,LJ84,LL84,LN84,LP84,LR84,LT84,LV84,LX84,LZ84,MB84,MD84,MF84,MH84,MJ84,ML84,MN84,MP84,MR84,MT84,MV84,MX84,MZ84,NB84,ND84,NF84,NH84,)</f>
        <v>93518</v>
      </c>
      <c r="PO84" s="5">
        <v>112518</v>
      </c>
    </row>
    <row r="85" spans="1:431" x14ac:dyDescent="0.25">
      <c r="A85" t="s">
        <v>141</v>
      </c>
      <c r="B85" s="2">
        <v>405</v>
      </c>
      <c r="C85" t="s">
        <v>340</v>
      </c>
      <c r="D85">
        <v>3</v>
      </c>
      <c r="E85">
        <v>1405</v>
      </c>
      <c r="F85">
        <v>1405</v>
      </c>
      <c r="G85" s="3">
        <v>198942</v>
      </c>
      <c r="H85" s="3">
        <v>0</v>
      </c>
      <c r="I85" s="3">
        <v>341497</v>
      </c>
      <c r="J85" s="3">
        <v>0</v>
      </c>
      <c r="N85" s="3">
        <v>71961</v>
      </c>
      <c r="O85" s="3">
        <v>0</v>
      </c>
      <c r="P85" s="3">
        <v>10000</v>
      </c>
      <c r="Q85" s="3">
        <v>0</v>
      </c>
      <c r="R85" s="3">
        <v>79025</v>
      </c>
      <c r="S85" s="3">
        <v>0</v>
      </c>
      <c r="T85" s="3">
        <v>60059</v>
      </c>
      <c r="U85" s="3">
        <v>0</v>
      </c>
      <c r="V85" s="3">
        <v>307124</v>
      </c>
      <c r="W85" s="3">
        <v>0</v>
      </c>
      <c r="X85" s="3">
        <v>113832</v>
      </c>
      <c r="Y85" s="3">
        <v>0</v>
      </c>
      <c r="AQ85" s="3">
        <v>113832</v>
      </c>
      <c r="AR85" s="3">
        <v>0</v>
      </c>
      <c r="AU85" s="3">
        <v>398414</v>
      </c>
      <c r="AW85" s="3">
        <v>0</v>
      </c>
      <c r="AX85" s="3">
        <v>113832</v>
      </c>
      <c r="AY85" s="3">
        <v>0</v>
      </c>
      <c r="BT85" s="3">
        <v>227665</v>
      </c>
      <c r="BU85" s="3">
        <v>0</v>
      </c>
      <c r="BV85" s="3">
        <v>1479821.85</v>
      </c>
      <c r="BW85" s="3">
        <v>0</v>
      </c>
      <c r="BZ85" s="3">
        <v>117499</v>
      </c>
      <c r="CA85" s="3">
        <v>0</v>
      </c>
      <c r="CD85" s="3">
        <v>172674</v>
      </c>
      <c r="CE85" s="3">
        <v>0</v>
      </c>
      <c r="CF85" s="3">
        <v>57558</v>
      </c>
      <c r="CG85" s="3">
        <v>0</v>
      </c>
      <c r="CL85" s="3">
        <v>682995</v>
      </c>
      <c r="CM85" s="3">
        <v>0</v>
      </c>
      <c r="CN85" s="3">
        <v>0</v>
      </c>
      <c r="CP85" s="3">
        <v>0</v>
      </c>
      <c r="DD85" s="3">
        <v>119483</v>
      </c>
      <c r="DE85" s="3">
        <v>0</v>
      </c>
      <c r="DF85" s="3">
        <v>3300</v>
      </c>
      <c r="DG85" s="3">
        <v>0</v>
      </c>
      <c r="DH85" s="3">
        <v>10100</v>
      </c>
      <c r="DI85" s="3">
        <v>0</v>
      </c>
      <c r="DJ85" s="3">
        <v>1787</v>
      </c>
      <c r="DK85" s="3">
        <v>0</v>
      </c>
      <c r="DR85" s="3">
        <v>3400</v>
      </c>
      <c r="DS85" s="3">
        <v>0</v>
      </c>
      <c r="DV85" s="3">
        <v>300</v>
      </c>
      <c r="DW85" s="3">
        <v>0</v>
      </c>
      <c r="EY85" s="3">
        <v>634239</v>
      </c>
      <c r="EZ85" s="3">
        <v>0</v>
      </c>
      <c r="FI85" s="3">
        <v>113832</v>
      </c>
      <c r="FJ85" s="3">
        <v>0</v>
      </c>
      <c r="FK85" s="3">
        <v>92386</v>
      </c>
      <c r="FL85" s="3">
        <v>0</v>
      </c>
      <c r="FQ85" s="3">
        <v>71444</v>
      </c>
      <c r="FR85" s="3">
        <v>0</v>
      </c>
      <c r="FY85" s="3">
        <v>147879</v>
      </c>
      <c r="FZ85" s="3">
        <v>0</v>
      </c>
      <c r="GA85" s="3">
        <v>58500</v>
      </c>
      <c r="GB85" s="3">
        <v>0</v>
      </c>
      <c r="GC85" s="3">
        <v>70672</v>
      </c>
      <c r="GD85" s="3">
        <v>0</v>
      </c>
      <c r="GF85" s="3">
        <v>341497</v>
      </c>
      <c r="GG85" s="3">
        <v>0</v>
      </c>
      <c r="GH85" s="3">
        <v>682995</v>
      </c>
      <c r="GI85" s="3">
        <v>0</v>
      </c>
      <c r="GJ85" s="3">
        <v>341497</v>
      </c>
      <c r="GK85" s="3">
        <v>0</v>
      </c>
      <c r="HF85" s="3">
        <v>1654655.7500000002</v>
      </c>
      <c r="HG85" s="3">
        <v>52831</v>
      </c>
      <c r="HH85" s="3">
        <v>1821319.2000000002</v>
      </c>
      <c r="HI85" s="3">
        <v>0</v>
      </c>
      <c r="HN85" s="3">
        <v>1707486.7500000002</v>
      </c>
      <c r="HO85" s="3">
        <v>0</v>
      </c>
      <c r="HR85" s="3">
        <v>1707486.7500000002</v>
      </c>
      <c r="HS85" s="3">
        <v>0</v>
      </c>
      <c r="HV85" s="3">
        <v>1365989.4000000001</v>
      </c>
      <c r="HW85" s="3">
        <v>0</v>
      </c>
      <c r="HX85" s="3">
        <v>113832</v>
      </c>
      <c r="HY85" s="3">
        <v>0</v>
      </c>
      <c r="IB85" s="3">
        <v>227665</v>
      </c>
      <c r="IC85" s="3">
        <v>0</v>
      </c>
      <c r="ID85" s="3">
        <v>0</v>
      </c>
      <c r="IE85" s="3">
        <v>341497</v>
      </c>
      <c r="IJ85" s="3">
        <v>113832</v>
      </c>
      <c r="IK85" s="3">
        <v>0</v>
      </c>
      <c r="IV85" s="3">
        <v>52454</v>
      </c>
      <c r="IW85" s="3">
        <v>0</v>
      </c>
      <c r="JZ85" s="3">
        <v>105009</v>
      </c>
      <c r="KA85" s="3">
        <v>0</v>
      </c>
      <c r="KP85" s="3">
        <v>36575</v>
      </c>
      <c r="KQ85" s="3">
        <v>0</v>
      </c>
      <c r="KU85" s="3">
        <v>45131</v>
      </c>
      <c r="KV85" s="3">
        <v>0</v>
      </c>
      <c r="KW85" s="3">
        <v>5000</v>
      </c>
      <c r="KX85" s="3">
        <v>0</v>
      </c>
      <c r="LI85" s="3">
        <v>24004</v>
      </c>
      <c r="LJ85" s="3">
        <v>0</v>
      </c>
      <c r="LK85" s="3">
        <v>10031</v>
      </c>
      <c r="LL85" s="3">
        <v>0</v>
      </c>
      <c r="LM85" s="3">
        <v>6408</v>
      </c>
      <c r="LN85" s="3">
        <v>0</v>
      </c>
      <c r="MA85" s="3">
        <v>25001</v>
      </c>
      <c r="MB85" s="3">
        <v>0</v>
      </c>
      <c r="ME85" s="3">
        <v>23492</v>
      </c>
      <c r="MF85" s="3">
        <v>0</v>
      </c>
      <c r="MY85" s="3">
        <v>38250</v>
      </c>
      <c r="MZ85" s="3">
        <v>0</v>
      </c>
      <c r="OF85" s="3">
        <v>16323664.700000001</v>
      </c>
      <c r="OG85" s="3">
        <v>394328</v>
      </c>
      <c r="OK85" s="5">
        <f t="shared" si="59"/>
        <v>341497</v>
      </c>
      <c r="OL85" s="5">
        <f t="shared" si="60"/>
        <v>0</v>
      </c>
      <c r="OM85" s="5">
        <f t="shared" si="61"/>
        <v>1479821.85</v>
      </c>
      <c r="ON85" s="5">
        <f t="shared" si="62"/>
        <v>0</v>
      </c>
      <c r="OO85" s="5">
        <f t="shared" si="63"/>
        <v>230232</v>
      </c>
      <c r="OP85" s="5">
        <f t="shared" si="64"/>
        <v>0</v>
      </c>
      <c r="OQ85" s="5">
        <f t="shared" si="65"/>
        <v>18887</v>
      </c>
      <c r="OR85" s="5">
        <f t="shared" si="66"/>
        <v>0</v>
      </c>
      <c r="OS85" s="5">
        <f t="shared" si="67"/>
        <v>634239</v>
      </c>
      <c r="OT85" s="5"/>
      <c r="OU85" s="5">
        <f t="shared" si="80"/>
        <v>0</v>
      </c>
      <c r="OV85" s="5">
        <f t="shared" si="68"/>
        <v>113832</v>
      </c>
      <c r="OW85" s="5"/>
      <c r="OX85" s="5">
        <f t="shared" si="84"/>
        <v>0</v>
      </c>
      <c r="OY85" s="5">
        <f t="shared" si="69"/>
        <v>455329</v>
      </c>
      <c r="OZ85" s="5">
        <f>SUM(HY85,IA85,IC85,IE85,IG85,II85,IK85,)</f>
        <v>341497</v>
      </c>
      <c r="PB85" s="5">
        <f t="shared" si="70"/>
        <v>442170</v>
      </c>
      <c r="PC85" s="5">
        <f t="shared" si="71"/>
        <v>0</v>
      </c>
      <c r="PD85" s="5">
        <v>352716.38</v>
      </c>
      <c r="PE85" s="4">
        <f t="shared" si="75"/>
        <v>89453.62</v>
      </c>
      <c r="PI85" s="5">
        <f t="shared" si="85"/>
        <v>9622926.8499999996</v>
      </c>
      <c r="PJ85" s="5">
        <f t="shared" si="85"/>
        <v>52831</v>
      </c>
      <c r="PK85" s="5"/>
      <c r="PL85" s="5">
        <f t="shared" si="76"/>
        <v>177317</v>
      </c>
      <c r="PM85" s="5">
        <f>SUM(KV85,KX85,KZ85,LB85,LD85,LF85,LH85,LJ85,LL85,LN85,LP85,LR85,LT85,LV85,LX85,LZ85,MB85,MD85,MF85,MH85,MJ85,ML85,MN85,MP85,MR85,MT85,MV85,MX85,MZ85,NB85,ND85,NF85,NH85,)</f>
        <v>0</v>
      </c>
      <c r="PN85" s="5"/>
      <c r="PO85" s="5">
        <v>480510</v>
      </c>
    </row>
    <row r="86" spans="1:431" x14ac:dyDescent="0.25">
      <c r="A86" t="s">
        <v>148</v>
      </c>
      <c r="B86" s="2">
        <v>407</v>
      </c>
      <c r="C86" t="s">
        <v>340</v>
      </c>
      <c r="D86">
        <v>6</v>
      </c>
      <c r="E86">
        <v>321</v>
      </c>
      <c r="F86">
        <v>321</v>
      </c>
      <c r="G86" s="3">
        <v>198942</v>
      </c>
      <c r="H86" s="3">
        <v>0</v>
      </c>
      <c r="N86" s="3">
        <v>71961</v>
      </c>
      <c r="O86" s="3">
        <v>0</v>
      </c>
      <c r="P86" s="3">
        <v>3000</v>
      </c>
      <c r="Q86" s="3">
        <v>0</v>
      </c>
      <c r="R86" s="3">
        <v>79025</v>
      </c>
      <c r="S86" s="3">
        <v>0</v>
      </c>
      <c r="T86" s="3">
        <v>120118</v>
      </c>
      <c r="U86" s="3">
        <v>0</v>
      </c>
      <c r="V86" s="3">
        <v>102375</v>
      </c>
      <c r="W86" s="3">
        <v>0</v>
      </c>
      <c r="X86" s="3">
        <v>113832</v>
      </c>
      <c r="Y86" s="3">
        <v>0</v>
      </c>
      <c r="AQ86" s="3">
        <v>56916</v>
      </c>
      <c r="AR86" s="3">
        <v>0</v>
      </c>
      <c r="AU86" s="3">
        <v>160504</v>
      </c>
      <c r="AW86" s="3">
        <v>180994</v>
      </c>
      <c r="AZ86" s="3">
        <v>227665</v>
      </c>
      <c r="BA86" s="3">
        <v>0</v>
      </c>
      <c r="BJ86" s="3">
        <v>227665</v>
      </c>
      <c r="BK86" s="3">
        <v>0</v>
      </c>
      <c r="BV86" s="3">
        <v>455330</v>
      </c>
      <c r="BW86" s="3">
        <v>0</v>
      </c>
      <c r="BZ86" s="3">
        <v>234999</v>
      </c>
      <c r="CA86" s="3">
        <v>0</v>
      </c>
      <c r="CD86" s="3">
        <v>0</v>
      </c>
      <c r="CE86" s="3">
        <v>115116</v>
      </c>
      <c r="CL86" s="3">
        <v>0</v>
      </c>
      <c r="CN86" s="3">
        <v>21312</v>
      </c>
      <c r="CO86" s="3">
        <v>0</v>
      </c>
      <c r="DD86" s="3">
        <v>119483</v>
      </c>
      <c r="DE86" s="3">
        <v>0</v>
      </c>
      <c r="DH86" s="3">
        <v>10100</v>
      </c>
      <c r="DI86" s="3">
        <v>0</v>
      </c>
      <c r="DR86" s="3">
        <v>5187</v>
      </c>
      <c r="DS86" s="3">
        <v>0</v>
      </c>
      <c r="DT86" s="3">
        <v>4100</v>
      </c>
      <c r="DU86" s="3">
        <v>0</v>
      </c>
      <c r="DV86" s="3">
        <v>300</v>
      </c>
      <c r="DW86" s="3">
        <v>0</v>
      </c>
      <c r="EY86" s="3">
        <v>96721</v>
      </c>
      <c r="EZ86" s="3">
        <v>61838</v>
      </c>
      <c r="FG86" s="3">
        <v>113832</v>
      </c>
      <c r="FH86" s="3">
        <v>0</v>
      </c>
      <c r="FM86" s="3">
        <v>53629</v>
      </c>
      <c r="FN86" s="3">
        <v>0</v>
      </c>
      <c r="FS86" s="3">
        <v>101180</v>
      </c>
      <c r="FT86" s="3">
        <v>0</v>
      </c>
      <c r="FY86" s="3">
        <v>147879</v>
      </c>
      <c r="FZ86" s="3">
        <v>0</v>
      </c>
      <c r="GF86" s="3">
        <v>113832</v>
      </c>
      <c r="GG86" s="3">
        <v>0</v>
      </c>
      <c r="GH86" s="3">
        <v>227665</v>
      </c>
      <c r="GI86" s="3">
        <v>0</v>
      </c>
      <c r="GJ86" s="3">
        <v>113832</v>
      </c>
      <c r="GK86" s="3">
        <v>0</v>
      </c>
      <c r="HD86" s="3">
        <v>113832</v>
      </c>
      <c r="HE86" s="3">
        <v>0</v>
      </c>
      <c r="HF86" s="3">
        <v>192564</v>
      </c>
      <c r="HG86" s="3">
        <v>0</v>
      </c>
      <c r="HH86" s="3">
        <v>227665</v>
      </c>
      <c r="HI86" s="3">
        <v>0</v>
      </c>
      <c r="HN86" s="3">
        <v>341497</v>
      </c>
      <c r="HO86" s="3">
        <v>0</v>
      </c>
      <c r="HR86" s="3">
        <v>341497</v>
      </c>
      <c r="HS86" s="3">
        <v>0</v>
      </c>
      <c r="HV86" s="3">
        <v>227665</v>
      </c>
      <c r="HW86" s="3">
        <v>0</v>
      </c>
      <c r="ID86" s="3">
        <v>113832</v>
      </c>
      <c r="IE86" s="3">
        <v>0</v>
      </c>
      <c r="JF86" s="3">
        <v>0</v>
      </c>
      <c r="JG86" s="3">
        <v>143179</v>
      </c>
      <c r="JL86" s="3">
        <v>119483</v>
      </c>
      <c r="JM86" s="3">
        <v>0</v>
      </c>
      <c r="JP86" s="3">
        <v>120467</v>
      </c>
      <c r="JQ86" s="3">
        <v>0</v>
      </c>
      <c r="KH86" s="3">
        <v>113832</v>
      </c>
      <c r="KI86" s="3">
        <v>0</v>
      </c>
      <c r="KU86" s="3">
        <v>2482</v>
      </c>
      <c r="KV86" s="3">
        <v>0</v>
      </c>
      <c r="KW86" s="3">
        <v>4500</v>
      </c>
      <c r="KX86" s="3">
        <v>0</v>
      </c>
      <c r="LC86" s="3">
        <v>8500</v>
      </c>
      <c r="LD86" s="3">
        <v>0</v>
      </c>
      <c r="LI86" s="3">
        <v>2000</v>
      </c>
      <c r="LJ86" s="3">
        <v>501</v>
      </c>
      <c r="LM86" s="3">
        <v>1464</v>
      </c>
      <c r="LN86" s="3">
        <v>0</v>
      </c>
      <c r="LW86" s="3">
        <v>40</v>
      </c>
      <c r="LX86" s="3">
        <v>0</v>
      </c>
      <c r="ME86" s="3">
        <v>5367</v>
      </c>
      <c r="MF86" s="3">
        <v>0</v>
      </c>
      <c r="MM86" s="3">
        <v>2000</v>
      </c>
      <c r="MN86" s="3">
        <v>0</v>
      </c>
      <c r="OF86" s="3">
        <v>5120071</v>
      </c>
      <c r="OG86" s="3">
        <v>501628</v>
      </c>
      <c r="OK86" s="5">
        <f t="shared" si="59"/>
        <v>455330</v>
      </c>
      <c r="OL86" s="5">
        <f t="shared" si="60"/>
        <v>0</v>
      </c>
      <c r="OM86" s="5">
        <f t="shared" si="61"/>
        <v>455330</v>
      </c>
      <c r="ON86" s="5">
        <f t="shared" si="62"/>
        <v>0</v>
      </c>
      <c r="OO86" s="5">
        <f t="shared" si="63"/>
        <v>0</v>
      </c>
      <c r="OP86" s="5">
        <f t="shared" si="64"/>
        <v>115116</v>
      </c>
      <c r="OQ86" s="5">
        <f t="shared" si="65"/>
        <v>19687</v>
      </c>
      <c r="OR86" s="5">
        <f t="shared" si="66"/>
        <v>0</v>
      </c>
      <c r="OS86" s="5">
        <f t="shared" si="67"/>
        <v>96721</v>
      </c>
      <c r="OT86" s="5"/>
      <c r="OU86" s="5">
        <f t="shared" si="80"/>
        <v>61838</v>
      </c>
      <c r="OV86" s="5">
        <f t="shared" si="68"/>
        <v>113832</v>
      </c>
      <c r="OW86" s="5"/>
      <c r="OX86" s="5">
        <f t="shared" si="84"/>
        <v>0</v>
      </c>
      <c r="OY86" s="5">
        <f t="shared" si="69"/>
        <v>113832</v>
      </c>
      <c r="OZ86" s="5"/>
      <c r="PA86" s="5">
        <f>SUM(HY86,IA86,IC86,IE86,IG86,II86,IK86,)</f>
        <v>0</v>
      </c>
      <c r="PB86" s="5">
        <f t="shared" si="70"/>
        <v>374649</v>
      </c>
      <c r="PC86" s="5">
        <f t="shared" si="71"/>
        <v>0</v>
      </c>
      <c r="PD86" s="5">
        <v>164348.03</v>
      </c>
      <c r="PE86" s="4">
        <f t="shared" si="75"/>
        <v>210300.97</v>
      </c>
      <c r="PI86" s="5">
        <f t="shared" si="85"/>
        <v>1900049</v>
      </c>
      <c r="PJ86" s="5">
        <f t="shared" si="85"/>
        <v>0</v>
      </c>
      <c r="PK86" s="5"/>
      <c r="PL86" s="5">
        <f t="shared" si="76"/>
        <v>26353</v>
      </c>
      <c r="PN86" s="5">
        <f>SUM(KV86,KX86,KZ86,LB86,LD86,LF86,LH86,LJ86,LL86,LN86,LP86,LR86,LT86,LV86,LX86,LZ86,MB86,MD86,MF86,MH86,MJ86,ML86,MN86,MP86,MR86,MT86,MV86,MX86,MZ86,NB86,ND86,NF86,NH86,)</f>
        <v>501</v>
      </c>
      <c r="PO86" s="5">
        <v>109782</v>
      </c>
    </row>
    <row r="87" spans="1:431" x14ac:dyDescent="0.25">
      <c r="A87" t="s">
        <v>156</v>
      </c>
      <c r="B87" s="2">
        <v>246</v>
      </c>
      <c r="C87" t="s">
        <v>340</v>
      </c>
      <c r="D87">
        <v>2</v>
      </c>
      <c r="E87">
        <v>556</v>
      </c>
      <c r="F87">
        <v>556</v>
      </c>
      <c r="G87" s="3">
        <v>198942</v>
      </c>
      <c r="H87" s="3">
        <v>0</v>
      </c>
      <c r="I87" s="3">
        <v>113832</v>
      </c>
      <c r="J87" s="3">
        <v>0</v>
      </c>
      <c r="P87" s="3">
        <v>1000</v>
      </c>
      <c r="Q87" s="3">
        <v>0</v>
      </c>
      <c r="R87" s="3">
        <v>79025</v>
      </c>
      <c r="S87" s="3">
        <v>0</v>
      </c>
      <c r="T87" s="3">
        <v>120118</v>
      </c>
      <c r="U87" s="3">
        <v>0</v>
      </c>
      <c r="V87" s="3">
        <v>51187</v>
      </c>
      <c r="W87" s="3">
        <v>0</v>
      </c>
      <c r="X87" s="3">
        <v>113832</v>
      </c>
      <c r="Y87" s="3">
        <v>0</v>
      </c>
      <c r="AQ87" s="3">
        <v>113832</v>
      </c>
      <c r="AR87" s="3">
        <v>0</v>
      </c>
      <c r="AU87" s="3">
        <v>227665</v>
      </c>
      <c r="AW87" s="3">
        <v>0</v>
      </c>
      <c r="AZ87" s="3">
        <v>227665</v>
      </c>
      <c r="BA87" s="3">
        <v>0</v>
      </c>
      <c r="BD87" s="3">
        <v>113832</v>
      </c>
      <c r="BE87" s="3">
        <v>0</v>
      </c>
      <c r="BJ87" s="3">
        <v>227665</v>
      </c>
      <c r="BK87" s="3">
        <v>0</v>
      </c>
      <c r="BV87" s="3">
        <v>682995</v>
      </c>
      <c r="BW87" s="3">
        <v>0</v>
      </c>
      <c r="BZ87" s="3">
        <v>274165</v>
      </c>
      <c r="CA87" s="3">
        <v>0</v>
      </c>
      <c r="CL87" s="3">
        <v>113832</v>
      </c>
      <c r="CM87" s="3">
        <v>0</v>
      </c>
      <c r="CN87" s="3">
        <v>0</v>
      </c>
      <c r="EY87" s="3">
        <v>317120</v>
      </c>
      <c r="EZ87" s="3">
        <v>0</v>
      </c>
      <c r="FG87" s="3">
        <v>113832</v>
      </c>
      <c r="FH87" s="3">
        <v>0</v>
      </c>
      <c r="FM87" s="3">
        <v>107258</v>
      </c>
      <c r="FN87" s="3">
        <v>0</v>
      </c>
      <c r="FW87" s="3">
        <v>0</v>
      </c>
      <c r="FX87" s="3">
        <v>116262</v>
      </c>
      <c r="GC87" s="3">
        <v>70672</v>
      </c>
      <c r="GD87" s="3">
        <v>0</v>
      </c>
      <c r="GH87" s="3">
        <v>227665</v>
      </c>
      <c r="GI87" s="3">
        <v>0</v>
      </c>
      <c r="GJ87" s="3">
        <v>227665</v>
      </c>
      <c r="GK87" s="3">
        <v>0</v>
      </c>
      <c r="GL87" s="3">
        <v>113832</v>
      </c>
      <c r="GM87" s="3">
        <v>0</v>
      </c>
      <c r="HF87" s="3">
        <v>455330</v>
      </c>
      <c r="HG87" s="3">
        <v>0</v>
      </c>
      <c r="HH87" s="3">
        <v>455330</v>
      </c>
      <c r="HI87" s="3">
        <v>0</v>
      </c>
      <c r="HN87" s="3">
        <v>569162</v>
      </c>
      <c r="HO87" s="3">
        <v>0</v>
      </c>
      <c r="HR87" s="3">
        <v>569162</v>
      </c>
      <c r="HS87" s="3">
        <v>0</v>
      </c>
      <c r="HV87" s="3">
        <v>341497</v>
      </c>
      <c r="HW87" s="3">
        <v>0</v>
      </c>
      <c r="ID87" s="3">
        <v>113832</v>
      </c>
      <c r="IE87" s="3">
        <v>0</v>
      </c>
      <c r="JD87" s="3">
        <v>59075</v>
      </c>
      <c r="JE87" s="3">
        <v>0</v>
      </c>
      <c r="JJ87" s="3">
        <v>119483</v>
      </c>
      <c r="JK87" s="3">
        <v>0</v>
      </c>
      <c r="JZ87" s="3">
        <v>14718</v>
      </c>
      <c r="KA87" s="3">
        <v>90291</v>
      </c>
      <c r="KL87" s="3">
        <v>113832</v>
      </c>
      <c r="KM87" s="3">
        <v>0</v>
      </c>
      <c r="KU87" s="3">
        <v>37517</v>
      </c>
      <c r="KV87" s="3">
        <v>0</v>
      </c>
      <c r="KW87" s="3">
        <v>2038</v>
      </c>
      <c r="KX87" s="3">
        <v>0</v>
      </c>
      <c r="LM87" s="3">
        <v>2536</v>
      </c>
      <c r="LN87" s="3">
        <v>0</v>
      </c>
      <c r="ME87" s="3">
        <v>9296</v>
      </c>
      <c r="MF87" s="3">
        <v>0</v>
      </c>
      <c r="OF87" s="3">
        <v>6700439</v>
      </c>
      <c r="OG87" s="3">
        <v>206553</v>
      </c>
      <c r="OK87" s="5">
        <f t="shared" si="59"/>
        <v>569162</v>
      </c>
      <c r="OL87" s="5">
        <f t="shared" si="60"/>
        <v>0</v>
      </c>
      <c r="OM87" s="5">
        <f t="shared" si="61"/>
        <v>682995</v>
      </c>
      <c r="ON87" s="5">
        <f t="shared" si="62"/>
        <v>0</v>
      </c>
      <c r="OO87" s="5">
        <f t="shared" si="63"/>
        <v>0</v>
      </c>
      <c r="OP87" s="5">
        <f t="shared" si="64"/>
        <v>0</v>
      </c>
      <c r="OQ87" s="5">
        <f t="shared" si="65"/>
        <v>0</v>
      </c>
      <c r="OR87" s="5">
        <f t="shared" si="66"/>
        <v>0</v>
      </c>
      <c r="OS87" s="5">
        <f t="shared" si="67"/>
        <v>317120</v>
      </c>
      <c r="OT87" s="5"/>
      <c r="OU87" s="5">
        <f t="shared" si="80"/>
        <v>0</v>
      </c>
      <c r="OV87" s="5">
        <f t="shared" si="68"/>
        <v>113832</v>
      </c>
      <c r="OW87" s="5"/>
      <c r="OX87" s="5">
        <f t="shared" si="84"/>
        <v>0</v>
      </c>
      <c r="OY87" s="5">
        <f t="shared" si="69"/>
        <v>113832</v>
      </c>
      <c r="OZ87" s="5"/>
      <c r="PA87" s="5">
        <f>SUM(HY87,IA87,IC87,IE87,IG87,II87,IK87,)</f>
        <v>0</v>
      </c>
      <c r="PB87" s="5">
        <f t="shared" si="70"/>
        <v>107258</v>
      </c>
      <c r="PC87" s="5">
        <f t="shared" si="71"/>
        <v>116262</v>
      </c>
      <c r="PD87" s="5">
        <v>238890.95</v>
      </c>
      <c r="PE87" s="4">
        <f t="shared" si="75"/>
        <v>-131632.95000000001</v>
      </c>
      <c r="PI87" s="5">
        <f t="shared" si="85"/>
        <v>2959643</v>
      </c>
      <c r="PJ87" s="5">
        <f t="shared" si="85"/>
        <v>0</v>
      </c>
      <c r="PK87" s="5"/>
      <c r="PL87" s="5">
        <f t="shared" si="76"/>
        <v>51387</v>
      </c>
      <c r="PM87" s="5">
        <f t="shared" ref="PM87:PM98" si="86">SUM(KV87,KX87,KZ87,LB87,LD87,LF87,LH87,LJ87,LL87,LN87,LP87,LR87,LT87,LV87,LX87,LZ87,MB87,MD87,MF87,MH87,MJ87,ML87,MN87,MP87,MR87,MT87,MV87,MX87,MZ87,NB87,ND87,NF87,NH87,)</f>
        <v>0</v>
      </c>
      <c r="PN87" s="5"/>
      <c r="PO87" s="5">
        <v>190152</v>
      </c>
    </row>
    <row r="88" spans="1:431" x14ac:dyDescent="0.25">
      <c r="A88" t="s">
        <v>158</v>
      </c>
      <c r="B88" s="2">
        <v>413</v>
      </c>
      <c r="C88" t="s">
        <v>340</v>
      </c>
      <c r="D88">
        <v>8</v>
      </c>
      <c r="E88">
        <v>431</v>
      </c>
      <c r="F88">
        <v>431</v>
      </c>
      <c r="G88" s="3">
        <v>198942</v>
      </c>
      <c r="H88" s="3">
        <v>0</v>
      </c>
      <c r="I88" s="3">
        <v>113832</v>
      </c>
      <c r="J88" s="3">
        <v>0</v>
      </c>
      <c r="N88" s="3">
        <v>0</v>
      </c>
      <c r="O88" s="3">
        <v>143922</v>
      </c>
      <c r="P88" s="3">
        <v>20985</v>
      </c>
      <c r="Q88" s="3">
        <v>0</v>
      </c>
      <c r="R88" s="3">
        <v>79025</v>
      </c>
      <c r="S88" s="3">
        <v>0</v>
      </c>
      <c r="T88" s="3">
        <v>180176</v>
      </c>
      <c r="U88" s="3">
        <v>0</v>
      </c>
      <c r="V88" s="3">
        <v>102375</v>
      </c>
      <c r="W88" s="3">
        <v>0</v>
      </c>
      <c r="X88" s="3">
        <v>113832</v>
      </c>
      <c r="Y88" s="3">
        <v>0</v>
      </c>
      <c r="AQ88" s="3">
        <v>113832</v>
      </c>
      <c r="AR88" s="3">
        <v>0</v>
      </c>
      <c r="AU88" s="3">
        <v>455330</v>
      </c>
      <c r="AW88" s="3">
        <v>0</v>
      </c>
      <c r="AX88" s="3">
        <v>227665</v>
      </c>
      <c r="AY88" s="3">
        <v>0</v>
      </c>
      <c r="BT88" s="3">
        <v>227665</v>
      </c>
      <c r="BU88" s="3">
        <v>0</v>
      </c>
      <c r="BV88" s="3">
        <v>682995</v>
      </c>
      <c r="BW88" s="3">
        <v>0</v>
      </c>
      <c r="BZ88" s="3">
        <v>156666</v>
      </c>
      <c r="CA88" s="3">
        <v>0</v>
      </c>
      <c r="CD88" s="3">
        <v>0</v>
      </c>
      <c r="CE88" s="3">
        <v>57558</v>
      </c>
      <c r="CF88" s="3">
        <v>115116</v>
      </c>
      <c r="CG88" s="3">
        <v>0</v>
      </c>
      <c r="CL88" s="3">
        <v>0</v>
      </c>
      <c r="CN88" s="3">
        <v>41486</v>
      </c>
      <c r="CO88" s="3">
        <v>0</v>
      </c>
      <c r="CV88" s="3">
        <v>13600</v>
      </c>
      <c r="CW88" s="3">
        <v>0</v>
      </c>
      <c r="CX88" s="3">
        <v>23800</v>
      </c>
      <c r="CY88" s="3">
        <v>0</v>
      </c>
      <c r="EY88" s="3">
        <v>0</v>
      </c>
      <c r="EZ88" s="3">
        <v>317120</v>
      </c>
      <c r="FG88" s="3">
        <v>113832</v>
      </c>
      <c r="FH88" s="3">
        <v>0</v>
      </c>
      <c r="FI88" s="3">
        <v>113832</v>
      </c>
      <c r="FJ88" s="3">
        <v>0</v>
      </c>
      <c r="FK88" s="3">
        <v>92386</v>
      </c>
      <c r="FL88" s="3">
        <v>0</v>
      </c>
      <c r="FO88" s="3">
        <v>105009</v>
      </c>
      <c r="FP88" s="3">
        <v>0</v>
      </c>
      <c r="FY88" s="3">
        <v>0</v>
      </c>
      <c r="FZ88" s="3">
        <v>147879</v>
      </c>
      <c r="GC88" s="3">
        <v>70672</v>
      </c>
      <c r="GD88" s="3">
        <v>0</v>
      </c>
      <c r="GF88" s="3">
        <v>113832</v>
      </c>
      <c r="GG88" s="3">
        <v>0</v>
      </c>
      <c r="GH88" s="3">
        <v>227665</v>
      </c>
      <c r="GI88" s="3">
        <v>0</v>
      </c>
      <c r="HF88" s="3">
        <v>222081</v>
      </c>
      <c r="HG88" s="3">
        <v>0</v>
      </c>
      <c r="HH88" s="3">
        <v>455330</v>
      </c>
      <c r="HI88" s="3">
        <v>0</v>
      </c>
      <c r="HN88" s="3">
        <v>455330</v>
      </c>
      <c r="HO88" s="3">
        <v>0</v>
      </c>
      <c r="HR88" s="3">
        <v>455330</v>
      </c>
      <c r="HS88" s="3">
        <v>0</v>
      </c>
      <c r="HV88" s="3">
        <v>56916</v>
      </c>
      <c r="HW88" s="3">
        <v>0</v>
      </c>
      <c r="IF88" s="3">
        <v>113832</v>
      </c>
      <c r="IG88" s="3">
        <v>0</v>
      </c>
      <c r="IH88" s="3">
        <v>113832</v>
      </c>
      <c r="II88" s="3">
        <v>0</v>
      </c>
      <c r="IR88" s="3">
        <v>39166</v>
      </c>
      <c r="IS88" s="3">
        <v>0</v>
      </c>
      <c r="JF88" s="3">
        <v>71590</v>
      </c>
      <c r="JG88" s="3">
        <v>0</v>
      </c>
      <c r="JP88" s="3">
        <v>0</v>
      </c>
      <c r="JQ88" s="3">
        <v>240933</v>
      </c>
      <c r="JZ88" s="3">
        <v>105009</v>
      </c>
      <c r="KA88" s="3">
        <v>0</v>
      </c>
      <c r="KJ88" s="3">
        <v>113832</v>
      </c>
      <c r="KK88" s="3">
        <v>0</v>
      </c>
      <c r="KU88" s="3">
        <v>12000</v>
      </c>
      <c r="KV88" s="3">
        <v>0</v>
      </c>
      <c r="KW88" s="3">
        <v>12695</v>
      </c>
      <c r="KX88" s="3">
        <v>0</v>
      </c>
      <c r="LC88" s="3">
        <v>138739</v>
      </c>
      <c r="LD88" s="3">
        <v>0</v>
      </c>
      <c r="LI88" s="3">
        <v>25000</v>
      </c>
      <c r="LJ88" s="3">
        <v>0</v>
      </c>
      <c r="LM88" s="3">
        <v>1966</v>
      </c>
      <c r="LN88" s="3">
        <v>0</v>
      </c>
      <c r="LQ88" s="3">
        <v>4000</v>
      </c>
      <c r="LR88" s="3">
        <v>1322</v>
      </c>
      <c r="LW88" s="3">
        <v>7000</v>
      </c>
      <c r="LX88" s="3">
        <v>0</v>
      </c>
      <c r="ME88" s="3">
        <v>7206</v>
      </c>
      <c r="MF88" s="3">
        <v>0</v>
      </c>
      <c r="MI88" s="3">
        <v>5000</v>
      </c>
      <c r="MJ88" s="3">
        <v>0</v>
      </c>
      <c r="MM88" s="3">
        <v>5480</v>
      </c>
      <c r="MN88" s="3">
        <v>0</v>
      </c>
      <c r="MU88" s="3">
        <v>0</v>
      </c>
      <c r="MV88" s="3">
        <v>6000</v>
      </c>
      <c r="MW88" s="3">
        <v>10000</v>
      </c>
      <c r="MX88" s="3">
        <v>0</v>
      </c>
      <c r="OF88" s="3">
        <v>6135884</v>
      </c>
      <c r="OG88" s="3">
        <v>914734</v>
      </c>
      <c r="OK88" s="5">
        <f t="shared" si="59"/>
        <v>455330</v>
      </c>
      <c r="OL88" s="5">
        <f t="shared" si="60"/>
        <v>0</v>
      </c>
      <c r="OM88" s="5">
        <f t="shared" si="61"/>
        <v>682995</v>
      </c>
      <c r="ON88" s="5">
        <f t="shared" si="62"/>
        <v>0</v>
      </c>
      <c r="OO88" s="5">
        <f t="shared" si="63"/>
        <v>115116</v>
      </c>
      <c r="OP88" s="5">
        <f t="shared" si="64"/>
        <v>57558</v>
      </c>
      <c r="OQ88" s="5">
        <f t="shared" si="65"/>
        <v>0</v>
      </c>
      <c r="OR88" s="5">
        <f t="shared" si="66"/>
        <v>0</v>
      </c>
      <c r="OS88" s="5">
        <f t="shared" si="67"/>
        <v>0</v>
      </c>
      <c r="OT88" s="5">
        <f>SUM(ET88,EV88,EX88,EZ88,FB88,FD88,)</f>
        <v>317120</v>
      </c>
      <c r="OV88" s="5">
        <f t="shared" si="68"/>
        <v>227664</v>
      </c>
      <c r="OW88" s="5"/>
      <c r="OX88" s="5">
        <f t="shared" si="84"/>
        <v>0</v>
      </c>
      <c r="OY88" s="5">
        <f t="shared" si="69"/>
        <v>227664</v>
      </c>
      <c r="OZ88" s="5"/>
      <c r="PA88" s="5">
        <f>SUM(HY88,IA88,IC88,IE88,IG88,II88,IK88,)</f>
        <v>0</v>
      </c>
      <c r="PB88" s="5">
        <f t="shared" si="70"/>
        <v>197395</v>
      </c>
      <c r="PC88" s="5">
        <f t="shared" si="71"/>
        <v>291801</v>
      </c>
      <c r="PD88" s="5">
        <v>222132.2</v>
      </c>
      <c r="PE88" s="4">
        <f t="shared" si="75"/>
        <v>-24737.200000000012</v>
      </c>
      <c r="PI88" s="5">
        <f t="shared" si="85"/>
        <v>1986484</v>
      </c>
      <c r="PJ88" s="5">
        <f t="shared" si="85"/>
        <v>0</v>
      </c>
      <c r="PK88" s="5"/>
      <c r="PL88" s="5">
        <f t="shared" si="76"/>
        <v>229086</v>
      </c>
      <c r="PM88" s="5">
        <f t="shared" si="86"/>
        <v>7322</v>
      </c>
      <c r="PN88" s="5"/>
      <c r="PO88" s="5">
        <v>147402</v>
      </c>
    </row>
    <row r="89" spans="1:431" x14ac:dyDescent="0.25">
      <c r="A89" t="s">
        <v>164</v>
      </c>
      <c r="B89" s="2">
        <v>1071</v>
      </c>
      <c r="C89" t="s">
        <v>340</v>
      </c>
      <c r="D89">
        <v>4</v>
      </c>
      <c r="E89">
        <v>550</v>
      </c>
      <c r="F89">
        <v>550</v>
      </c>
      <c r="G89" s="3">
        <v>198942</v>
      </c>
      <c r="H89" s="3">
        <v>0</v>
      </c>
      <c r="I89" s="3">
        <v>113832</v>
      </c>
      <c r="J89" s="3">
        <v>0</v>
      </c>
      <c r="P89" s="3">
        <v>18000</v>
      </c>
      <c r="Q89" s="3">
        <v>0</v>
      </c>
      <c r="R89" s="3">
        <v>79025</v>
      </c>
      <c r="S89" s="3">
        <v>0</v>
      </c>
      <c r="T89" s="3">
        <v>120118</v>
      </c>
      <c r="U89" s="3">
        <v>0</v>
      </c>
      <c r="V89" s="3">
        <v>102375</v>
      </c>
      <c r="W89" s="3">
        <v>0</v>
      </c>
      <c r="X89" s="3">
        <v>113832</v>
      </c>
      <c r="Y89" s="3">
        <v>0</v>
      </c>
      <c r="AQ89" s="3">
        <v>113832</v>
      </c>
      <c r="AR89" s="3">
        <v>0</v>
      </c>
      <c r="AU89" s="3">
        <v>227665</v>
      </c>
      <c r="AW89" s="3">
        <v>0</v>
      </c>
      <c r="AZ89" s="3">
        <v>227665</v>
      </c>
      <c r="BA89" s="3">
        <v>0</v>
      </c>
      <c r="BJ89" s="3">
        <v>227665</v>
      </c>
      <c r="BK89" s="3">
        <v>0</v>
      </c>
      <c r="BV89" s="3">
        <v>1024492.05</v>
      </c>
      <c r="BW89" s="3">
        <v>0</v>
      </c>
      <c r="BZ89" s="3">
        <v>234999</v>
      </c>
      <c r="CA89" s="3">
        <v>0</v>
      </c>
      <c r="CD89" s="3">
        <v>230232</v>
      </c>
      <c r="CE89" s="3">
        <v>0</v>
      </c>
      <c r="CL89" s="3">
        <v>1024492.05</v>
      </c>
      <c r="CM89" s="3">
        <v>0</v>
      </c>
      <c r="CN89" s="3">
        <v>0</v>
      </c>
      <c r="CR89" s="3">
        <v>227665</v>
      </c>
      <c r="CS89" s="3">
        <v>0</v>
      </c>
      <c r="EU89" s="3">
        <v>158560</v>
      </c>
      <c r="EV89" s="3">
        <v>0</v>
      </c>
      <c r="EW89" s="3">
        <v>158560</v>
      </c>
      <c r="EX89" s="3">
        <v>0</v>
      </c>
      <c r="EY89" s="3">
        <v>158560</v>
      </c>
      <c r="EZ89" s="3">
        <v>0</v>
      </c>
      <c r="FG89" s="3">
        <v>113832</v>
      </c>
      <c r="FH89" s="3">
        <v>0</v>
      </c>
      <c r="FI89" s="3">
        <v>113832</v>
      </c>
      <c r="FJ89" s="3">
        <v>0</v>
      </c>
      <c r="FK89" s="3">
        <v>92386</v>
      </c>
      <c r="FL89" s="3">
        <v>0</v>
      </c>
      <c r="FM89" s="3">
        <v>53629</v>
      </c>
      <c r="FN89" s="3">
        <v>0</v>
      </c>
      <c r="GA89" s="3">
        <v>58500</v>
      </c>
      <c r="GB89" s="3">
        <v>0</v>
      </c>
      <c r="GC89" s="3">
        <v>70672</v>
      </c>
      <c r="GD89" s="3">
        <v>0</v>
      </c>
      <c r="GF89" s="3">
        <v>0</v>
      </c>
      <c r="GG89" s="3">
        <v>227665</v>
      </c>
      <c r="GH89" s="3">
        <v>341497</v>
      </c>
      <c r="GI89" s="3">
        <v>0</v>
      </c>
      <c r="GJ89" s="3">
        <v>0</v>
      </c>
      <c r="GK89" s="3">
        <v>113832</v>
      </c>
      <c r="HB89" s="3">
        <v>682995</v>
      </c>
      <c r="HC89" s="3">
        <v>0</v>
      </c>
      <c r="HF89" s="3">
        <v>237991</v>
      </c>
      <c r="HG89" s="3">
        <v>0</v>
      </c>
      <c r="HH89" s="3">
        <v>455330</v>
      </c>
      <c r="HI89" s="3">
        <v>0</v>
      </c>
      <c r="HN89" s="3">
        <v>227665</v>
      </c>
      <c r="HO89" s="3">
        <v>0</v>
      </c>
      <c r="HR89" s="3">
        <v>227665</v>
      </c>
      <c r="HS89" s="3">
        <v>0</v>
      </c>
      <c r="HV89" s="3">
        <v>0</v>
      </c>
      <c r="HW89" s="3">
        <v>113832</v>
      </c>
      <c r="IJ89" s="3">
        <v>113832</v>
      </c>
      <c r="IK89" s="3">
        <v>0</v>
      </c>
      <c r="IR89" s="3">
        <v>39166</v>
      </c>
      <c r="IS89" s="3">
        <v>0</v>
      </c>
      <c r="JL89" s="3">
        <v>118289</v>
      </c>
      <c r="JM89" s="3">
        <v>1195</v>
      </c>
      <c r="JT89" s="3">
        <v>0</v>
      </c>
      <c r="JU89" s="3">
        <v>227665</v>
      </c>
      <c r="JX89" s="3">
        <v>82005</v>
      </c>
      <c r="JY89" s="3">
        <v>0</v>
      </c>
      <c r="JZ89" s="3">
        <v>105009</v>
      </c>
      <c r="KA89" s="3">
        <v>0</v>
      </c>
      <c r="KL89" s="3">
        <v>0</v>
      </c>
      <c r="KM89" s="3">
        <v>113832</v>
      </c>
      <c r="KU89" s="3">
        <v>17000</v>
      </c>
      <c r="KV89" s="3">
        <v>0</v>
      </c>
      <c r="KW89" s="3">
        <v>8000</v>
      </c>
      <c r="KX89" s="3">
        <v>0</v>
      </c>
      <c r="LI89" s="3">
        <v>37294</v>
      </c>
      <c r="LJ89" s="3">
        <v>0</v>
      </c>
      <c r="LK89" s="3">
        <v>17000</v>
      </c>
      <c r="LL89" s="3">
        <v>0</v>
      </c>
      <c r="LM89" s="3">
        <v>2509</v>
      </c>
      <c r="LN89" s="3">
        <v>0</v>
      </c>
      <c r="LS89" s="3">
        <v>2500</v>
      </c>
      <c r="LT89" s="3">
        <v>0</v>
      </c>
      <c r="LU89" s="3">
        <v>48684</v>
      </c>
      <c r="LV89" s="3">
        <v>0</v>
      </c>
      <c r="LW89" s="3">
        <v>33000</v>
      </c>
      <c r="LX89" s="3">
        <v>0</v>
      </c>
      <c r="LY89" s="3">
        <v>1000</v>
      </c>
      <c r="LZ89" s="3">
        <v>0</v>
      </c>
      <c r="MA89" s="3">
        <v>0</v>
      </c>
      <c r="MB89" s="3">
        <v>20142</v>
      </c>
      <c r="ME89" s="3">
        <v>9196</v>
      </c>
      <c r="MF89" s="3">
        <v>0</v>
      </c>
      <c r="MW89" s="3">
        <v>10000</v>
      </c>
      <c r="MX89" s="3">
        <v>0</v>
      </c>
      <c r="MY89" s="3">
        <v>53000</v>
      </c>
      <c r="MZ89" s="3">
        <v>0</v>
      </c>
      <c r="OF89" s="3">
        <v>8133989.0999999996</v>
      </c>
      <c r="OG89" s="3">
        <v>818163</v>
      </c>
      <c r="OK89" s="5">
        <f t="shared" si="59"/>
        <v>455330</v>
      </c>
      <c r="OL89" s="5">
        <f t="shared" si="60"/>
        <v>0</v>
      </c>
      <c r="OM89" s="5">
        <f t="shared" si="61"/>
        <v>1024492.05</v>
      </c>
      <c r="ON89" s="5">
        <f t="shared" si="62"/>
        <v>0</v>
      </c>
      <c r="OO89" s="5">
        <f t="shared" si="63"/>
        <v>230232</v>
      </c>
      <c r="OP89" s="5">
        <f t="shared" si="64"/>
        <v>0</v>
      </c>
      <c r="OQ89" s="5">
        <f t="shared" si="65"/>
        <v>0</v>
      </c>
      <c r="OR89" s="5">
        <f t="shared" si="66"/>
        <v>0</v>
      </c>
      <c r="OS89" s="5">
        <f t="shared" si="67"/>
        <v>475680</v>
      </c>
      <c r="OT89" s="5"/>
      <c r="OU89" s="5">
        <f t="shared" ref="OU89:OU103" si="87">SUM(ET89,EV89,EX89,EZ89,FB89,FD89,)</f>
        <v>0</v>
      </c>
      <c r="OV89" s="5">
        <f t="shared" si="68"/>
        <v>227664</v>
      </c>
      <c r="OW89" s="5"/>
      <c r="OX89" s="5">
        <f t="shared" si="84"/>
        <v>0</v>
      </c>
      <c r="OY89" s="5">
        <f t="shared" si="69"/>
        <v>113832</v>
      </c>
      <c r="OZ89" s="5"/>
      <c r="PA89" s="5">
        <f>SUM(HY89,IA89,IC89,IE89,IG89,II89,IK89,)</f>
        <v>0</v>
      </c>
      <c r="PB89" s="5">
        <f t="shared" si="70"/>
        <v>204515</v>
      </c>
      <c r="PC89" s="5">
        <f t="shared" si="71"/>
        <v>0</v>
      </c>
      <c r="PD89" s="5">
        <v>238086.53</v>
      </c>
      <c r="PE89" s="4">
        <f t="shared" si="75"/>
        <v>-33571.53</v>
      </c>
      <c r="PI89" s="5">
        <f t="shared" ref="PI89:PI118" si="88">SUM(GF89,GH89,GJ89,GL89,HB89,HD89,HF89,HH89,HJ89,HL89,HN89,HP89,HR89,HT89,HV89)</f>
        <v>2173143</v>
      </c>
      <c r="PK89" s="5">
        <f>SUM(GG89,GI89,GK89,GM89,HC89,HE89,HG89,HI89,HK89,HM89,HO89,HQ89,HS89,HU89,HW89)</f>
        <v>455329</v>
      </c>
      <c r="PL89" s="5">
        <f t="shared" si="76"/>
        <v>239183</v>
      </c>
      <c r="PM89" s="5">
        <f t="shared" si="86"/>
        <v>20142</v>
      </c>
      <c r="PN89" s="5"/>
      <c r="PO89" s="5">
        <v>188100</v>
      </c>
    </row>
    <row r="90" spans="1:431" x14ac:dyDescent="0.25">
      <c r="A90" t="s">
        <v>168</v>
      </c>
      <c r="B90" s="2">
        <v>433</v>
      </c>
      <c r="C90" t="s">
        <v>340</v>
      </c>
      <c r="D90">
        <v>6</v>
      </c>
      <c r="E90">
        <v>389</v>
      </c>
      <c r="F90">
        <v>389</v>
      </c>
      <c r="G90" s="3">
        <v>198942</v>
      </c>
      <c r="H90" s="3">
        <v>0</v>
      </c>
      <c r="I90" s="3">
        <v>113832</v>
      </c>
      <c r="J90" s="3">
        <v>0</v>
      </c>
      <c r="P90" s="3">
        <v>12100</v>
      </c>
      <c r="Q90" s="3">
        <v>0</v>
      </c>
      <c r="R90" s="3">
        <v>79025</v>
      </c>
      <c r="S90" s="3">
        <v>0</v>
      </c>
      <c r="T90" s="3">
        <v>120118</v>
      </c>
      <c r="U90" s="3">
        <v>0</v>
      </c>
      <c r="V90" s="3">
        <v>102375</v>
      </c>
      <c r="W90" s="3">
        <v>0</v>
      </c>
      <c r="X90" s="3">
        <v>113832</v>
      </c>
      <c r="Y90" s="3">
        <v>0</v>
      </c>
      <c r="AQ90" s="3">
        <v>113832</v>
      </c>
      <c r="AR90" s="3">
        <v>0</v>
      </c>
      <c r="AU90" s="3">
        <v>341497</v>
      </c>
      <c r="AW90" s="3">
        <v>0</v>
      </c>
      <c r="AX90" s="3">
        <v>113832</v>
      </c>
      <c r="AY90" s="3">
        <v>0</v>
      </c>
      <c r="BT90" s="3">
        <v>227665</v>
      </c>
      <c r="BU90" s="3">
        <v>0</v>
      </c>
      <c r="BV90" s="3">
        <v>853743</v>
      </c>
      <c r="BW90" s="3">
        <v>0</v>
      </c>
      <c r="BZ90" s="3">
        <v>117499</v>
      </c>
      <c r="CA90" s="3">
        <v>0</v>
      </c>
      <c r="CF90" s="3">
        <v>57558</v>
      </c>
      <c r="CG90" s="3">
        <v>0</v>
      </c>
      <c r="CL90" s="3">
        <v>113832</v>
      </c>
      <c r="CM90" s="3">
        <v>0</v>
      </c>
      <c r="CN90" s="3">
        <v>0</v>
      </c>
      <c r="CV90" s="3">
        <v>13600</v>
      </c>
      <c r="CW90" s="3">
        <v>0</v>
      </c>
      <c r="CX90" s="3">
        <v>23800</v>
      </c>
      <c r="CY90" s="3">
        <v>0</v>
      </c>
      <c r="FG90" s="3">
        <v>0</v>
      </c>
      <c r="FH90" s="3">
        <v>113832</v>
      </c>
      <c r="FI90" s="3">
        <v>0</v>
      </c>
      <c r="FJ90" s="3">
        <v>113832</v>
      </c>
      <c r="FM90" s="3">
        <v>0</v>
      </c>
      <c r="FN90" s="3">
        <v>107258</v>
      </c>
      <c r="FS90" s="3">
        <v>101180</v>
      </c>
      <c r="FT90" s="3">
        <v>0</v>
      </c>
      <c r="FY90" s="3">
        <v>0</v>
      </c>
      <c r="FZ90" s="3">
        <v>147879</v>
      </c>
      <c r="GF90" s="3">
        <v>88647</v>
      </c>
      <c r="GG90" s="3">
        <v>25186</v>
      </c>
      <c r="GH90" s="3">
        <v>227665</v>
      </c>
      <c r="GI90" s="3">
        <v>0</v>
      </c>
      <c r="GJ90" s="3">
        <v>56916</v>
      </c>
      <c r="GK90" s="3">
        <v>0</v>
      </c>
      <c r="HB90" s="3">
        <v>455330</v>
      </c>
      <c r="HC90" s="3">
        <v>0</v>
      </c>
      <c r="HF90" s="3">
        <v>181308</v>
      </c>
      <c r="HG90" s="3">
        <v>0</v>
      </c>
      <c r="HH90" s="3">
        <v>341497</v>
      </c>
      <c r="HI90" s="3">
        <v>0</v>
      </c>
      <c r="HN90" s="3">
        <v>227665</v>
      </c>
      <c r="HO90" s="3">
        <v>0</v>
      </c>
      <c r="HR90" s="3">
        <v>341497</v>
      </c>
      <c r="HS90" s="3">
        <v>0</v>
      </c>
      <c r="HT90" s="3">
        <v>113832</v>
      </c>
      <c r="HU90" s="3">
        <v>0</v>
      </c>
      <c r="HV90" s="3">
        <v>227665</v>
      </c>
      <c r="HW90" s="3">
        <v>0</v>
      </c>
      <c r="IX90" s="3">
        <v>158560</v>
      </c>
      <c r="IY90" s="3">
        <v>0</v>
      </c>
      <c r="JF90" s="3">
        <v>79793</v>
      </c>
      <c r="JG90" s="3">
        <v>63386</v>
      </c>
      <c r="KH90" s="3">
        <v>113832</v>
      </c>
      <c r="KI90" s="3">
        <v>0</v>
      </c>
      <c r="KU90" s="3">
        <v>12217</v>
      </c>
      <c r="KV90" s="3">
        <v>0</v>
      </c>
      <c r="KW90" s="3">
        <v>1000</v>
      </c>
      <c r="KX90" s="3">
        <v>0</v>
      </c>
      <c r="LI90" s="3">
        <v>5000</v>
      </c>
      <c r="LJ90" s="3">
        <v>0</v>
      </c>
      <c r="LK90" s="3">
        <v>4500</v>
      </c>
      <c r="LL90" s="3">
        <v>0</v>
      </c>
      <c r="LM90" s="3">
        <v>1774</v>
      </c>
      <c r="LN90" s="3">
        <v>0</v>
      </c>
      <c r="ME90" s="3">
        <v>6504</v>
      </c>
      <c r="MF90" s="3">
        <v>0</v>
      </c>
      <c r="MM90" s="3">
        <v>25711</v>
      </c>
      <c r="MN90" s="3">
        <v>0</v>
      </c>
      <c r="OF90" s="3">
        <v>5489175</v>
      </c>
      <c r="OG90" s="3">
        <v>571373</v>
      </c>
      <c r="OK90" s="5">
        <f t="shared" si="59"/>
        <v>341497</v>
      </c>
      <c r="OL90" s="5">
        <f t="shared" si="60"/>
        <v>0</v>
      </c>
      <c r="OM90" s="5">
        <f t="shared" si="61"/>
        <v>853743</v>
      </c>
      <c r="ON90" s="5">
        <f t="shared" si="62"/>
        <v>0</v>
      </c>
      <c r="OO90" s="5">
        <f t="shared" si="63"/>
        <v>57558</v>
      </c>
      <c r="OP90" s="5">
        <f t="shared" si="64"/>
        <v>0</v>
      </c>
      <c r="OQ90" s="5">
        <f t="shared" si="65"/>
        <v>0</v>
      </c>
      <c r="OR90" s="5">
        <f t="shared" si="66"/>
        <v>0</v>
      </c>
      <c r="OS90" s="5">
        <f t="shared" si="67"/>
        <v>0</v>
      </c>
      <c r="OT90" s="5"/>
      <c r="OU90" s="5">
        <f t="shared" si="87"/>
        <v>0</v>
      </c>
      <c r="OV90" s="5">
        <f t="shared" si="68"/>
        <v>0</v>
      </c>
      <c r="OW90" s="5"/>
      <c r="OX90" s="5">
        <f t="shared" si="84"/>
        <v>227664</v>
      </c>
      <c r="OY90" s="5">
        <f t="shared" si="69"/>
        <v>0</v>
      </c>
      <c r="OZ90" s="5"/>
      <c r="PA90" s="5">
        <f>SUM(HY90,IA90,IC90,IE90,IG90,II90,IK90,)</f>
        <v>0</v>
      </c>
      <c r="PB90" s="5">
        <f t="shared" si="70"/>
        <v>101180</v>
      </c>
      <c r="PC90" s="5">
        <f t="shared" si="71"/>
        <v>255137</v>
      </c>
      <c r="PD90" s="5">
        <v>164348.03</v>
      </c>
      <c r="PE90" s="4">
        <f t="shared" si="75"/>
        <v>-63168.03</v>
      </c>
      <c r="PI90" s="5">
        <f t="shared" si="88"/>
        <v>2262022</v>
      </c>
      <c r="PJ90" s="5">
        <f>SUM(GG90,GI90,GK90,GM90,HC90,HE90,HG90,HI90,HK90,HM90,HO90,HQ90,HS90,HU90,HW90)</f>
        <v>25186</v>
      </c>
      <c r="PK90" s="5"/>
      <c r="PL90" s="5">
        <f t="shared" si="76"/>
        <v>56706</v>
      </c>
      <c r="PM90" s="5">
        <f t="shared" si="86"/>
        <v>0</v>
      </c>
      <c r="PN90" s="5"/>
      <c r="PO90" s="5">
        <v>133038</v>
      </c>
    </row>
    <row r="91" spans="1:431" x14ac:dyDescent="0.25">
      <c r="A91" t="s">
        <v>170</v>
      </c>
      <c r="B91" s="2">
        <v>416</v>
      </c>
      <c r="C91" t="s">
        <v>340</v>
      </c>
      <c r="D91">
        <v>8</v>
      </c>
      <c r="E91">
        <v>332</v>
      </c>
      <c r="F91">
        <v>332</v>
      </c>
      <c r="G91" s="3">
        <v>198942</v>
      </c>
      <c r="H91" s="3">
        <v>0</v>
      </c>
      <c r="I91" s="3">
        <v>113832</v>
      </c>
      <c r="J91" s="3">
        <v>0</v>
      </c>
      <c r="N91" s="3">
        <v>71961</v>
      </c>
      <c r="O91" s="3">
        <v>215883</v>
      </c>
      <c r="P91" s="3">
        <v>8000</v>
      </c>
      <c r="Q91" s="3">
        <v>0</v>
      </c>
      <c r="R91" s="3">
        <v>79025</v>
      </c>
      <c r="S91" s="3">
        <v>0</v>
      </c>
      <c r="T91" s="3">
        <v>120118</v>
      </c>
      <c r="U91" s="3">
        <v>0</v>
      </c>
      <c r="V91" s="3">
        <v>102375</v>
      </c>
      <c r="W91" s="3">
        <v>0</v>
      </c>
      <c r="X91" s="3">
        <v>113832</v>
      </c>
      <c r="Y91" s="3">
        <v>0</v>
      </c>
      <c r="AU91" s="3">
        <v>341497</v>
      </c>
      <c r="AW91" s="3">
        <v>0</v>
      </c>
      <c r="AZ91" s="3">
        <v>227665</v>
      </c>
      <c r="BA91" s="3">
        <v>0</v>
      </c>
      <c r="BJ91" s="3">
        <v>227665</v>
      </c>
      <c r="BK91" s="3">
        <v>0</v>
      </c>
      <c r="BV91" s="3">
        <v>569162</v>
      </c>
      <c r="BW91" s="3">
        <v>0</v>
      </c>
      <c r="BZ91" s="3">
        <v>156666</v>
      </c>
      <c r="CA91" s="3">
        <v>0</v>
      </c>
      <c r="CL91" s="3">
        <v>0</v>
      </c>
      <c r="CN91" s="3">
        <v>7484</v>
      </c>
      <c r="CO91" s="3">
        <v>0</v>
      </c>
      <c r="EY91" s="3">
        <v>317120</v>
      </c>
      <c r="EZ91" s="3">
        <v>0</v>
      </c>
      <c r="FE91" s="3">
        <v>113832</v>
      </c>
      <c r="FF91" s="3">
        <v>0</v>
      </c>
      <c r="FQ91" s="3">
        <v>114311</v>
      </c>
      <c r="FR91" s="3">
        <v>28578</v>
      </c>
      <c r="FS91" s="3">
        <v>101180</v>
      </c>
      <c r="FT91" s="3">
        <v>0</v>
      </c>
      <c r="FW91" s="3">
        <v>116262</v>
      </c>
      <c r="FX91" s="3">
        <v>0</v>
      </c>
      <c r="GF91" s="3">
        <v>113832</v>
      </c>
      <c r="GG91" s="3">
        <v>0</v>
      </c>
      <c r="GH91" s="3">
        <v>0</v>
      </c>
      <c r="GI91" s="3">
        <v>113832</v>
      </c>
      <c r="HF91" s="3">
        <v>161825</v>
      </c>
      <c r="HG91" s="3">
        <v>0</v>
      </c>
      <c r="HH91" s="3">
        <v>341497</v>
      </c>
      <c r="HI91" s="3">
        <v>0</v>
      </c>
      <c r="HN91" s="3">
        <v>341497</v>
      </c>
      <c r="HO91" s="3">
        <v>0</v>
      </c>
      <c r="HR91" s="3">
        <v>273198</v>
      </c>
      <c r="HS91" s="3">
        <v>68299</v>
      </c>
      <c r="HT91" s="3">
        <v>193515</v>
      </c>
      <c r="HU91" s="3">
        <v>147982</v>
      </c>
      <c r="HV91" s="3">
        <v>113832</v>
      </c>
      <c r="HW91" s="3">
        <v>0</v>
      </c>
      <c r="HX91" s="3">
        <v>0</v>
      </c>
      <c r="HY91" s="3">
        <v>113832</v>
      </c>
      <c r="IJ91" s="3">
        <v>113832</v>
      </c>
      <c r="IK91" s="3">
        <v>0</v>
      </c>
      <c r="JF91" s="3">
        <v>71590</v>
      </c>
      <c r="JG91" s="3">
        <v>0</v>
      </c>
      <c r="JZ91" s="3">
        <v>210018</v>
      </c>
      <c r="KA91" s="3">
        <v>0</v>
      </c>
      <c r="KP91" s="3">
        <v>109725</v>
      </c>
      <c r="KQ91" s="3">
        <v>0</v>
      </c>
      <c r="KU91" s="3">
        <v>18986</v>
      </c>
      <c r="KV91" s="3">
        <v>23000</v>
      </c>
      <c r="KW91" s="3">
        <v>0</v>
      </c>
      <c r="KX91" s="3">
        <v>5000</v>
      </c>
      <c r="LC91" s="3">
        <v>43366</v>
      </c>
      <c r="LD91" s="3">
        <v>0</v>
      </c>
      <c r="LM91" s="3">
        <v>1514</v>
      </c>
      <c r="LN91" s="3">
        <v>0</v>
      </c>
      <c r="LS91" s="3">
        <v>2000</v>
      </c>
      <c r="LT91" s="3">
        <v>0</v>
      </c>
      <c r="LW91" s="3">
        <v>11321</v>
      </c>
      <c r="LX91" s="3">
        <v>3234</v>
      </c>
      <c r="MA91" s="3">
        <v>3234</v>
      </c>
      <c r="MB91" s="3">
        <v>0</v>
      </c>
      <c r="ME91" s="3">
        <v>5551</v>
      </c>
      <c r="MF91" s="3">
        <v>0</v>
      </c>
      <c r="MI91" s="3">
        <v>8593</v>
      </c>
      <c r="MJ91" s="3">
        <v>0</v>
      </c>
      <c r="MU91" s="3">
        <v>9383</v>
      </c>
      <c r="MV91" s="3">
        <v>0</v>
      </c>
      <c r="MW91" s="3">
        <v>10000</v>
      </c>
      <c r="MX91" s="3">
        <v>0</v>
      </c>
      <c r="MY91" s="3">
        <v>18000</v>
      </c>
      <c r="MZ91" s="3">
        <v>10000</v>
      </c>
      <c r="NA91" s="3">
        <v>1000</v>
      </c>
      <c r="NB91" s="3">
        <v>0</v>
      </c>
      <c r="OF91" s="3">
        <v>5278238</v>
      </c>
      <c r="OG91" s="3">
        <v>729640</v>
      </c>
      <c r="OK91" s="5">
        <f t="shared" si="59"/>
        <v>455330</v>
      </c>
      <c r="OL91" s="5">
        <f t="shared" si="60"/>
        <v>0</v>
      </c>
      <c r="OM91" s="5">
        <f t="shared" si="61"/>
        <v>569162</v>
      </c>
      <c r="ON91" s="5">
        <f t="shared" si="62"/>
        <v>0</v>
      </c>
      <c r="OO91" s="5">
        <f t="shared" si="63"/>
        <v>0</v>
      </c>
      <c r="OP91" s="5">
        <f t="shared" si="64"/>
        <v>0</v>
      </c>
      <c r="OQ91" s="5">
        <f t="shared" si="65"/>
        <v>0</v>
      </c>
      <c r="OR91" s="5">
        <f t="shared" si="66"/>
        <v>0</v>
      </c>
      <c r="OS91" s="5">
        <f t="shared" si="67"/>
        <v>317120</v>
      </c>
      <c r="OT91" s="5"/>
      <c r="OU91" s="5">
        <f t="shared" si="87"/>
        <v>0</v>
      </c>
      <c r="OV91" s="5">
        <f t="shared" si="68"/>
        <v>113832</v>
      </c>
      <c r="OW91" s="5"/>
      <c r="OX91" s="5">
        <f t="shared" si="84"/>
        <v>0</v>
      </c>
      <c r="OY91" s="5">
        <f t="shared" si="69"/>
        <v>113832</v>
      </c>
      <c r="OZ91" s="5">
        <f>SUM(HY91,IA91,IC91,IE91,IG91,II91,IK91,)</f>
        <v>113832</v>
      </c>
      <c r="PB91" s="5">
        <f t="shared" si="70"/>
        <v>403714</v>
      </c>
      <c r="PC91" s="5">
        <f t="shared" si="71"/>
        <v>244461</v>
      </c>
      <c r="PD91" s="5">
        <v>164348.03</v>
      </c>
      <c r="PE91" s="4">
        <f t="shared" si="75"/>
        <v>239365.97</v>
      </c>
      <c r="PI91" s="5">
        <f t="shared" si="88"/>
        <v>1539196</v>
      </c>
      <c r="PJ91" s="5">
        <f>SUM(GG91,GI91,GK91,GM91,HC91,HE91,HG91,HI91,HK91,HM91,HO91,HQ91,HS91,HU91,HW91)-PK91</f>
        <v>159365</v>
      </c>
      <c r="PK91" s="5">
        <f>1.5*113832</f>
        <v>170748</v>
      </c>
      <c r="PL91" s="5">
        <f t="shared" si="76"/>
        <v>132948</v>
      </c>
      <c r="PM91" s="5">
        <f t="shared" si="86"/>
        <v>41234</v>
      </c>
      <c r="PN91" s="5"/>
      <c r="PO91" s="5">
        <v>113544</v>
      </c>
    </row>
    <row r="92" spans="1:431" x14ac:dyDescent="0.25">
      <c r="A92" t="s">
        <v>171</v>
      </c>
      <c r="B92" s="2">
        <v>421</v>
      </c>
      <c r="C92" t="s">
        <v>340</v>
      </c>
      <c r="D92">
        <v>7</v>
      </c>
      <c r="E92">
        <v>375</v>
      </c>
      <c r="F92">
        <v>375</v>
      </c>
      <c r="G92" s="3">
        <v>198942</v>
      </c>
      <c r="H92" s="3">
        <v>0</v>
      </c>
      <c r="I92" s="3">
        <v>113832</v>
      </c>
      <c r="J92" s="3">
        <v>0</v>
      </c>
      <c r="N92" s="3">
        <v>71961</v>
      </c>
      <c r="O92" s="3">
        <v>0</v>
      </c>
      <c r="P92" s="3">
        <v>0</v>
      </c>
      <c r="Q92" s="3">
        <v>10611</v>
      </c>
      <c r="R92" s="3">
        <v>79025</v>
      </c>
      <c r="S92" s="3">
        <v>0</v>
      </c>
      <c r="T92" s="3">
        <v>120118</v>
      </c>
      <c r="U92" s="3">
        <v>0</v>
      </c>
      <c r="V92" s="3">
        <v>51187</v>
      </c>
      <c r="W92" s="3">
        <v>0</v>
      </c>
      <c r="X92" s="3">
        <v>113832</v>
      </c>
      <c r="Y92" s="3">
        <v>0</v>
      </c>
      <c r="AQ92" s="3">
        <v>113832</v>
      </c>
      <c r="AR92" s="3">
        <v>0</v>
      </c>
      <c r="AU92" s="3">
        <v>341497</v>
      </c>
      <c r="AW92" s="3">
        <v>0</v>
      </c>
      <c r="AX92" s="3">
        <v>227665</v>
      </c>
      <c r="AY92" s="3">
        <v>0</v>
      </c>
      <c r="BT92" s="3">
        <v>227665</v>
      </c>
      <c r="BU92" s="3">
        <v>0</v>
      </c>
      <c r="BV92" s="3">
        <v>682995</v>
      </c>
      <c r="BW92" s="3">
        <v>0</v>
      </c>
      <c r="BZ92" s="3">
        <v>156666</v>
      </c>
      <c r="CA92" s="3">
        <v>0</v>
      </c>
      <c r="CD92" s="3">
        <v>172674</v>
      </c>
      <c r="CE92" s="3">
        <v>0</v>
      </c>
      <c r="CF92" s="3">
        <v>115116</v>
      </c>
      <c r="CG92" s="3">
        <v>0</v>
      </c>
      <c r="CL92" s="3">
        <v>113832</v>
      </c>
      <c r="CM92" s="3">
        <v>0</v>
      </c>
      <c r="CN92" s="3">
        <v>0</v>
      </c>
      <c r="EW92" s="3">
        <v>158560</v>
      </c>
      <c r="EX92" s="3">
        <v>0</v>
      </c>
      <c r="FG92" s="3">
        <v>113832</v>
      </c>
      <c r="FH92" s="3">
        <v>0</v>
      </c>
      <c r="FI92" s="3">
        <v>113832</v>
      </c>
      <c r="FJ92" s="3">
        <v>0</v>
      </c>
      <c r="FM92" s="3">
        <v>53629</v>
      </c>
      <c r="FN92" s="3">
        <v>0</v>
      </c>
      <c r="FO92" s="3">
        <v>105009</v>
      </c>
      <c r="FP92" s="3">
        <v>0</v>
      </c>
      <c r="FY92" s="3">
        <v>147879</v>
      </c>
      <c r="FZ92" s="3">
        <v>0</v>
      </c>
      <c r="GC92" s="3">
        <v>70672</v>
      </c>
      <c r="GD92" s="3">
        <v>0</v>
      </c>
      <c r="GF92" s="3">
        <v>0</v>
      </c>
      <c r="GG92" s="3">
        <v>113832</v>
      </c>
      <c r="GH92" s="3">
        <v>0</v>
      </c>
      <c r="GI92" s="3">
        <v>227665</v>
      </c>
      <c r="GJ92" s="3">
        <v>0</v>
      </c>
      <c r="GK92" s="3">
        <v>113832</v>
      </c>
      <c r="HF92" s="3">
        <v>480052</v>
      </c>
      <c r="HG92" s="3">
        <v>0</v>
      </c>
      <c r="HH92" s="3">
        <v>682995</v>
      </c>
      <c r="HI92" s="3">
        <v>0</v>
      </c>
      <c r="HN92" s="3">
        <v>341497</v>
      </c>
      <c r="HO92" s="3">
        <v>0</v>
      </c>
      <c r="HR92" s="3">
        <v>341497</v>
      </c>
      <c r="HS92" s="3">
        <v>0</v>
      </c>
      <c r="HT92" s="3">
        <v>113832</v>
      </c>
      <c r="HU92" s="3">
        <v>0</v>
      </c>
      <c r="HV92" s="3">
        <v>0</v>
      </c>
      <c r="HW92" s="3">
        <v>227665</v>
      </c>
      <c r="IF92" s="3">
        <v>113832</v>
      </c>
      <c r="IG92" s="3">
        <v>0</v>
      </c>
      <c r="IH92" s="3">
        <v>113832</v>
      </c>
      <c r="II92" s="3">
        <v>0</v>
      </c>
      <c r="IJ92" s="3">
        <v>113832</v>
      </c>
      <c r="IK92" s="3">
        <v>0</v>
      </c>
      <c r="IX92" s="3">
        <v>158560</v>
      </c>
      <c r="IY92" s="3">
        <v>0</v>
      </c>
      <c r="JD92" s="3">
        <v>59075</v>
      </c>
      <c r="JE92" s="3">
        <v>0</v>
      </c>
      <c r="KL92" s="3">
        <v>113832</v>
      </c>
      <c r="KM92" s="3">
        <v>0</v>
      </c>
      <c r="KU92" s="3">
        <v>29596</v>
      </c>
      <c r="KV92" s="3">
        <v>0</v>
      </c>
      <c r="KW92" s="3">
        <v>11000</v>
      </c>
      <c r="KX92" s="3">
        <v>0</v>
      </c>
      <c r="LC92" s="3">
        <v>112290</v>
      </c>
      <c r="LD92" s="3">
        <v>0</v>
      </c>
      <c r="LI92" s="3">
        <v>30500</v>
      </c>
      <c r="LJ92" s="3">
        <v>0</v>
      </c>
      <c r="LK92" s="3">
        <v>0</v>
      </c>
      <c r="LL92" s="3">
        <v>12658</v>
      </c>
      <c r="LM92" s="3">
        <v>1710</v>
      </c>
      <c r="LN92" s="3">
        <v>0</v>
      </c>
      <c r="MC92" s="3">
        <v>0</v>
      </c>
      <c r="MD92" s="3">
        <v>10000</v>
      </c>
      <c r="ME92" s="3">
        <v>6270</v>
      </c>
      <c r="MF92" s="3">
        <v>0</v>
      </c>
      <c r="MI92" s="3">
        <v>6000</v>
      </c>
      <c r="MJ92" s="3">
        <v>0</v>
      </c>
      <c r="MM92" s="3">
        <v>3957</v>
      </c>
      <c r="MN92" s="3">
        <v>2060</v>
      </c>
      <c r="MY92" s="3">
        <v>28000</v>
      </c>
      <c r="MZ92" s="3">
        <v>0</v>
      </c>
      <c r="NA92" s="3">
        <v>0</v>
      </c>
      <c r="NB92" s="3">
        <v>14000</v>
      </c>
      <c r="OF92" s="3">
        <v>6526411</v>
      </c>
      <c r="OG92" s="3">
        <v>732323</v>
      </c>
      <c r="OK92" s="5">
        <f t="shared" si="59"/>
        <v>455330</v>
      </c>
      <c r="OL92" s="5">
        <f t="shared" si="60"/>
        <v>0</v>
      </c>
      <c r="OM92" s="5">
        <f t="shared" si="61"/>
        <v>682995</v>
      </c>
      <c r="ON92" s="5">
        <f t="shared" si="62"/>
        <v>0</v>
      </c>
      <c r="OO92" s="5">
        <f t="shared" si="63"/>
        <v>287790</v>
      </c>
      <c r="OP92" s="5">
        <f t="shared" si="64"/>
        <v>0</v>
      </c>
      <c r="OQ92" s="5">
        <f t="shared" si="65"/>
        <v>0</v>
      </c>
      <c r="OR92" s="5">
        <f t="shared" si="66"/>
        <v>0</v>
      </c>
      <c r="OS92" s="5">
        <f t="shared" si="67"/>
        <v>158560</v>
      </c>
      <c r="OT92" s="5"/>
      <c r="OU92" s="5">
        <f t="shared" si="87"/>
        <v>0</v>
      </c>
      <c r="OV92" s="5">
        <f t="shared" si="68"/>
        <v>227664</v>
      </c>
      <c r="OW92" s="5"/>
      <c r="OX92" s="5">
        <f t="shared" si="84"/>
        <v>0</v>
      </c>
      <c r="OY92" s="5">
        <f t="shared" si="69"/>
        <v>341496</v>
      </c>
      <c r="OZ92" s="5"/>
      <c r="PA92" s="5">
        <f>SUM(HY92,IA92,IC92,IE92,IG92,II92,IK92,)</f>
        <v>0</v>
      </c>
      <c r="PB92" s="5">
        <f t="shared" si="70"/>
        <v>378478</v>
      </c>
      <c r="PC92" s="5">
        <f t="shared" si="71"/>
        <v>0</v>
      </c>
      <c r="PD92" s="5">
        <v>164348.03</v>
      </c>
      <c r="PE92" s="4">
        <f t="shared" si="75"/>
        <v>214129.97</v>
      </c>
      <c r="PI92" s="5">
        <f t="shared" si="88"/>
        <v>1959873</v>
      </c>
      <c r="PK92" s="5">
        <f>SUM(GG92,GI92,GK92,GM92,HC92,HE92,HG92,HI92,HK92,HM92,HO92,HQ92,HS92,HU92,HW92)</f>
        <v>682994</v>
      </c>
      <c r="PL92" s="5">
        <f t="shared" si="76"/>
        <v>229323</v>
      </c>
      <c r="PM92" s="5">
        <f t="shared" si="86"/>
        <v>38718</v>
      </c>
      <c r="PN92" s="5"/>
      <c r="PO92" s="5">
        <v>128250</v>
      </c>
    </row>
    <row r="93" spans="1:431" x14ac:dyDescent="0.25">
      <c r="A93" t="s">
        <v>176</v>
      </c>
      <c r="B93" s="2">
        <v>417</v>
      </c>
      <c r="C93" t="s">
        <v>340</v>
      </c>
      <c r="D93">
        <v>8</v>
      </c>
      <c r="E93">
        <v>289</v>
      </c>
      <c r="F93">
        <v>289</v>
      </c>
      <c r="G93" s="3">
        <v>198942</v>
      </c>
      <c r="H93" s="3">
        <v>0</v>
      </c>
      <c r="I93" s="3">
        <v>113832</v>
      </c>
      <c r="J93" s="3">
        <v>0</v>
      </c>
      <c r="N93" s="3">
        <v>71961</v>
      </c>
      <c r="O93" s="3">
        <v>0</v>
      </c>
      <c r="P93" s="3">
        <v>10042</v>
      </c>
      <c r="Q93" s="3">
        <v>0</v>
      </c>
      <c r="R93" s="3">
        <v>79025</v>
      </c>
      <c r="S93" s="3">
        <v>0</v>
      </c>
      <c r="T93" s="3">
        <v>120118</v>
      </c>
      <c r="U93" s="3">
        <v>0</v>
      </c>
      <c r="V93" s="3">
        <v>102375</v>
      </c>
      <c r="W93" s="3">
        <v>0</v>
      </c>
      <c r="X93" s="3">
        <v>113832</v>
      </c>
      <c r="Y93" s="3">
        <v>0</v>
      </c>
      <c r="AQ93" s="3">
        <v>113832</v>
      </c>
      <c r="AR93" s="3">
        <v>0</v>
      </c>
      <c r="AU93" s="3">
        <v>341497</v>
      </c>
      <c r="AW93" s="3">
        <v>0</v>
      </c>
      <c r="AX93" s="3">
        <v>227665</v>
      </c>
      <c r="AY93" s="3">
        <v>0</v>
      </c>
      <c r="BT93" s="3">
        <v>227665</v>
      </c>
      <c r="BU93" s="3">
        <v>0</v>
      </c>
      <c r="BV93" s="3">
        <v>455330</v>
      </c>
      <c r="BW93" s="3">
        <v>0</v>
      </c>
      <c r="BZ93" s="3">
        <v>156666</v>
      </c>
      <c r="CA93" s="3">
        <v>0</v>
      </c>
      <c r="CD93" s="3">
        <v>51802</v>
      </c>
      <c r="CE93" s="3">
        <v>120872</v>
      </c>
      <c r="CF93" s="3">
        <v>37988</v>
      </c>
      <c r="CG93" s="3">
        <v>77128</v>
      </c>
      <c r="CL93" s="3">
        <v>0</v>
      </c>
      <c r="CN93" s="3">
        <v>41486</v>
      </c>
      <c r="CO93" s="3">
        <v>0</v>
      </c>
      <c r="EW93" s="3">
        <v>158560</v>
      </c>
      <c r="EX93" s="3">
        <v>0</v>
      </c>
      <c r="FG93" s="3">
        <v>0</v>
      </c>
      <c r="FH93" s="3">
        <v>113832</v>
      </c>
      <c r="FK93" s="3">
        <v>92386</v>
      </c>
      <c r="FL93" s="3">
        <v>0</v>
      </c>
      <c r="GH93" s="3">
        <v>227665</v>
      </c>
      <c r="GI93" s="3">
        <v>0</v>
      </c>
      <c r="HF93" s="3">
        <v>185096</v>
      </c>
      <c r="HG93" s="3">
        <v>0</v>
      </c>
      <c r="HH93" s="3">
        <v>256123</v>
      </c>
      <c r="HI93" s="3">
        <v>85374</v>
      </c>
      <c r="HN93" s="3">
        <v>227665</v>
      </c>
      <c r="HO93" s="3">
        <v>0</v>
      </c>
      <c r="HR93" s="3">
        <v>341497</v>
      </c>
      <c r="HS93" s="3">
        <v>0</v>
      </c>
      <c r="HT93" s="3">
        <v>113832</v>
      </c>
      <c r="HU93" s="3">
        <v>0</v>
      </c>
      <c r="HV93" s="3">
        <v>113832</v>
      </c>
      <c r="HW93" s="3">
        <v>0</v>
      </c>
      <c r="HX93" s="3">
        <v>0</v>
      </c>
      <c r="HY93" s="3">
        <v>113832</v>
      </c>
      <c r="IJ93" s="3">
        <v>0</v>
      </c>
      <c r="IK93" s="3">
        <v>113832</v>
      </c>
      <c r="JP93" s="3">
        <v>240933</v>
      </c>
      <c r="JQ93" s="3">
        <v>0</v>
      </c>
      <c r="JT93" s="3">
        <v>85374</v>
      </c>
      <c r="JU93" s="3">
        <v>28458</v>
      </c>
      <c r="KL93" s="3">
        <v>113832</v>
      </c>
      <c r="KM93" s="3">
        <v>0</v>
      </c>
      <c r="KU93" s="3">
        <v>18007</v>
      </c>
      <c r="KV93" s="3">
        <v>0</v>
      </c>
      <c r="KW93" s="3">
        <v>1509</v>
      </c>
      <c r="KX93" s="3">
        <v>0</v>
      </c>
      <c r="LC93" s="3">
        <v>122599</v>
      </c>
      <c r="LD93" s="3">
        <v>0</v>
      </c>
      <c r="LI93" s="3">
        <v>10000</v>
      </c>
      <c r="LJ93" s="3">
        <v>0</v>
      </c>
      <c r="LK93" s="3">
        <v>15000</v>
      </c>
      <c r="LL93" s="3">
        <v>0</v>
      </c>
      <c r="LM93" s="3">
        <v>1318</v>
      </c>
      <c r="LN93" s="3">
        <v>0</v>
      </c>
      <c r="LU93" s="3">
        <v>0</v>
      </c>
      <c r="LV93" s="3">
        <v>6567</v>
      </c>
      <c r="ME93" s="3">
        <v>4832</v>
      </c>
      <c r="MF93" s="3">
        <v>0</v>
      </c>
      <c r="MY93" s="3">
        <v>32512</v>
      </c>
      <c r="MZ93" s="3">
        <v>0</v>
      </c>
      <c r="OF93" s="3">
        <v>4826630</v>
      </c>
      <c r="OG93" s="3">
        <v>659895</v>
      </c>
      <c r="OK93" s="5">
        <f t="shared" si="59"/>
        <v>455330</v>
      </c>
      <c r="OL93" s="5">
        <f t="shared" si="60"/>
        <v>0</v>
      </c>
      <c r="OM93" s="5">
        <f t="shared" si="61"/>
        <v>455330</v>
      </c>
      <c r="ON93" s="5">
        <f t="shared" si="62"/>
        <v>0</v>
      </c>
      <c r="OO93" s="5">
        <f t="shared" si="63"/>
        <v>89790</v>
      </c>
      <c r="OP93" s="5">
        <f t="shared" si="64"/>
        <v>198000</v>
      </c>
      <c r="OQ93" s="5">
        <f t="shared" si="65"/>
        <v>0</v>
      </c>
      <c r="OR93" s="5">
        <f t="shared" si="66"/>
        <v>0</v>
      </c>
      <c r="OS93" s="5">
        <f t="shared" si="67"/>
        <v>158560</v>
      </c>
      <c r="OT93" s="5"/>
      <c r="OU93" s="5">
        <f t="shared" si="87"/>
        <v>0</v>
      </c>
      <c r="OV93" s="5">
        <f t="shared" si="68"/>
        <v>0</v>
      </c>
      <c r="OW93" s="5"/>
      <c r="OX93" s="5">
        <f t="shared" si="84"/>
        <v>113832</v>
      </c>
      <c r="OY93" s="5">
        <f t="shared" si="69"/>
        <v>0</v>
      </c>
      <c r="OZ93" s="5"/>
      <c r="PA93" s="5">
        <f>SUM(HY93,IA93,IC93,IE93,IG93,II93,IK93,)</f>
        <v>227664</v>
      </c>
      <c r="PB93" s="5">
        <f t="shared" si="70"/>
        <v>164347</v>
      </c>
      <c r="PC93" s="5">
        <f t="shared" si="71"/>
        <v>0</v>
      </c>
      <c r="PD93" s="5">
        <v>118154.53</v>
      </c>
      <c r="PE93" s="4">
        <f t="shared" si="75"/>
        <v>46192.47</v>
      </c>
      <c r="PI93" s="5">
        <f t="shared" si="88"/>
        <v>1465710</v>
      </c>
      <c r="PK93" s="5">
        <f>SUM(GG93,GI93,GK93,GM93,HC93,HE93,HG93,HI93,HK93,HM93,HO93,HQ93,HS93,HU93,HW93)</f>
        <v>85374</v>
      </c>
      <c r="PL93" s="5">
        <f t="shared" si="76"/>
        <v>205777</v>
      </c>
      <c r="PM93" s="5">
        <f t="shared" si="86"/>
        <v>6567</v>
      </c>
      <c r="PN93" s="5"/>
      <c r="PO93" s="5">
        <v>98838</v>
      </c>
    </row>
    <row r="94" spans="1:431" x14ac:dyDescent="0.25">
      <c r="A94" t="s">
        <v>185</v>
      </c>
      <c r="B94" s="2">
        <v>420</v>
      </c>
      <c r="C94" t="s">
        <v>340</v>
      </c>
      <c r="D94">
        <v>4</v>
      </c>
      <c r="E94">
        <v>587</v>
      </c>
      <c r="F94">
        <v>587</v>
      </c>
      <c r="G94" s="3">
        <v>198942</v>
      </c>
      <c r="H94" s="3">
        <v>0</v>
      </c>
      <c r="P94" s="3">
        <v>9294</v>
      </c>
      <c r="Q94" s="3">
        <v>0</v>
      </c>
      <c r="R94" s="3">
        <v>79025</v>
      </c>
      <c r="S94" s="3">
        <v>0</v>
      </c>
      <c r="T94" s="3">
        <v>60059</v>
      </c>
      <c r="U94" s="3">
        <v>0</v>
      </c>
      <c r="V94" s="3">
        <v>204749</v>
      </c>
      <c r="W94" s="3">
        <v>0</v>
      </c>
      <c r="X94" s="3">
        <v>113832</v>
      </c>
      <c r="Y94" s="3">
        <v>0</v>
      </c>
      <c r="AS94" s="3">
        <v>129178</v>
      </c>
      <c r="AT94" s="3">
        <v>0</v>
      </c>
      <c r="AU94" s="3">
        <v>341497</v>
      </c>
      <c r="AW94" s="3">
        <v>0</v>
      </c>
      <c r="AX94" s="3">
        <v>113832</v>
      </c>
      <c r="AY94" s="3">
        <v>0</v>
      </c>
      <c r="BT94" s="3">
        <v>227665</v>
      </c>
      <c r="BU94" s="3">
        <v>0</v>
      </c>
      <c r="BV94" s="3">
        <v>1138324.5</v>
      </c>
      <c r="BW94" s="3">
        <v>0</v>
      </c>
      <c r="BZ94" s="3">
        <v>117499</v>
      </c>
      <c r="CA94" s="3">
        <v>0</v>
      </c>
      <c r="CD94" s="3">
        <v>230232</v>
      </c>
      <c r="CE94" s="3">
        <v>0</v>
      </c>
      <c r="CF94" s="3">
        <v>57558</v>
      </c>
      <c r="CG94" s="3">
        <v>0</v>
      </c>
      <c r="CL94" s="3">
        <v>1593654.3000000003</v>
      </c>
      <c r="CM94" s="3">
        <v>0</v>
      </c>
      <c r="CN94" s="3">
        <v>0</v>
      </c>
      <c r="CR94" s="3">
        <v>227665</v>
      </c>
      <c r="CS94" s="3">
        <v>0</v>
      </c>
      <c r="CT94" s="3">
        <v>128425</v>
      </c>
      <c r="CU94" s="3">
        <v>0</v>
      </c>
      <c r="EY94" s="3">
        <v>475679</v>
      </c>
      <c r="EZ94" s="3">
        <v>0</v>
      </c>
      <c r="FE94" s="3">
        <v>113832</v>
      </c>
      <c r="FF94" s="3">
        <v>0</v>
      </c>
      <c r="FW94" s="3">
        <v>232524</v>
      </c>
      <c r="FX94" s="3">
        <v>0</v>
      </c>
      <c r="GA94" s="3">
        <v>58500</v>
      </c>
      <c r="GB94" s="3">
        <v>0</v>
      </c>
      <c r="GF94" s="3">
        <v>113832</v>
      </c>
      <c r="GG94" s="3">
        <v>0</v>
      </c>
      <c r="GH94" s="3">
        <v>227665</v>
      </c>
      <c r="GI94" s="3">
        <v>0</v>
      </c>
      <c r="GJ94" s="3">
        <v>227665</v>
      </c>
      <c r="GK94" s="3">
        <v>0</v>
      </c>
      <c r="GL94" s="3">
        <v>113832</v>
      </c>
      <c r="GM94" s="3">
        <v>0</v>
      </c>
      <c r="HF94" s="3">
        <v>7361</v>
      </c>
      <c r="HG94" s="3">
        <v>641118</v>
      </c>
      <c r="HH94" s="3">
        <v>753815</v>
      </c>
      <c r="HI94" s="3">
        <v>0</v>
      </c>
      <c r="HN94" s="3">
        <v>227665</v>
      </c>
      <c r="HO94" s="3">
        <v>0</v>
      </c>
      <c r="HR94" s="3">
        <v>341497</v>
      </c>
      <c r="HS94" s="3">
        <v>0</v>
      </c>
      <c r="HT94" s="3">
        <v>113832</v>
      </c>
      <c r="HU94" s="3">
        <v>0</v>
      </c>
      <c r="HV94" s="3">
        <v>170749</v>
      </c>
      <c r="HW94" s="3">
        <v>0</v>
      </c>
      <c r="IB94" s="3">
        <v>227665</v>
      </c>
      <c r="IC94" s="3">
        <v>0</v>
      </c>
      <c r="ID94" s="3">
        <v>227665</v>
      </c>
      <c r="IE94" s="3">
        <v>0</v>
      </c>
      <c r="IF94" s="3">
        <v>113832</v>
      </c>
      <c r="IG94" s="3">
        <v>0</v>
      </c>
      <c r="IH94" s="3">
        <v>113832</v>
      </c>
      <c r="II94" s="3">
        <v>0</v>
      </c>
      <c r="JD94" s="3">
        <v>59075</v>
      </c>
      <c r="JE94" s="3">
        <v>0</v>
      </c>
      <c r="JH94" s="3">
        <v>59075</v>
      </c>
      <c r="JI94" s="3">
        <v>0</v>
      </c>
      <c r="JT94" s="3">
        <v>113832</v>
      </c>
      <c r="JU94" s="3">
        <v>0</v>
      </c>
      <c r="JV94" s="3">
        <v>116262</v>
      </c>
      <c r="JW94" s="3">
        <v>0</v>
      </c>
      <c r="JZ94" s="3">
        <v>105009</v>
      </c>
      <c r="KA94" s="3">
        <v>0</v>
      </c>
      <c r="KU94" s="3">
        <v>48840</v>
      </c>
      <c r="KV94" s="3">
        <v>0</v>
      </c>
      <c r="KW94" s="3">
        <v>11200</v>
      </c>
      <c r="KX94" s="3">
        <v>0</v>
      </c>
      <c r="LC94" s="3">
        <v>4740</v>
      </c>
      <c r="LD94" s="3">
        <v>0</v>
      </c>
      <c r="LI94" s="3">
        <v>4039</v>
      </c>
      <c r="LJ94" s="3">
        <v>0</v>
      </c>
      <c r="LK94" s="3">
        <v>3500</v>
      </c>
      <c r="LL94" s="3">
        <v>0</v>
      </c>
      <c r="LM94" s="3">
        <v>2677</v>
      </c>
      <c r="LN94" s="3">
        <v>0</v>
      </c>
      <c r="LO94" s="3">
        <v>6000</v>
      </c>
      <c r="LP94" s="3">
        <v>0</v>
      </c>
      <c r="LW94" s="3">
        <v>10489</v>
      </c>
      <c r="LX94" s="3">
        <v>0</v>
      </c>
      <c r="MA94" s="3">
        <v>5000</v>
      </c>
      <c r="MB94" s="3">
        <v>0</v>
      </c>
      <c r="MC94" s="3">
        <v>11202</v>
      </c>
      <c r="MD94" s="3">
        <v>0</v>
      </c>
      <c r="ME94" s="3">
        <v>9815</v>
      </c>
      <c r="MF94" s="3">
        <v>0</v>
      </c>
      <c r="MW94" s="3">
        <v>17940</v>
      </c>
      <c r="MX94" s="3">
        <v>0</v>
      </c>
      <c r="MY94" s="3">
        <v>34300</v>
      </c>
      <c r="MZ94" s="3">
        <v>0</v>
      </c>
      <c r="OF94" s="3">
        <v>9455867.8000000007</v>
      </c>
      <c r="OG94" s="3">
        <v>641118</v>
      </c>
      <c r="OK94" s="5">
        <f t="shared" si="59"/>
        <v>341497</v>
      </c>
      <c r="OL94" s="5">
        <f t="shared" si="60"/>
        <v>0</v>
      </c>
      <c r="OM94" s="5">
        <f t="shared" si="61"/>
        <v>1138324.5</v>
      </c>
      <c r="ON94" s="5">
        <f t="shared" si="62"/>
        <v>0</v>
      </c>
      <c r="OO94" s="5">
        <f t="shared" si="63"/>
        <v>287790</v>
      </c>
      <c r="OP94" s="5">
        <f t="shared" si="64"/>
        <v>0</v>
      </c>
      <c r="OQ94" s="5">
        <f t="shared" si="65"/>
        <v>0</v>
      </c>
      <c r="OR94" s="5">
        <f t="shared" si="66"/>
        <v>0</v>
      </c>
      <c r="OS94" s="5">
        <f t="shared" si="67"/>
        <v>475679</v>
      </c>
      <c r="OT94" s="5"/>
      <c r="OU94" s="5">
        <f t="shared" si="87"/>
        <v>0</v>
      </c>
      <c r="OV94" s="5">
        <f t="shared" si="68"/>
        <v>113832</v>
      </c>
      <c r="OW94" s="5"/>
      <c r="OX94" s="5">
        <f t="shared" si="84"/>
        <v>0</v>
      </c>
      <c r="OY94" s="5">
        <f t="shared" si="69"/>
        <v>682994</v>
      </c>
      <c r="OZ94" s="5"/>
      <c r="PA94" s="5">
        <f>SUM(HY94,IA94,IC94,IE94,IG94,II94,IK94,)</f>
        <v>0</v>
      </c>
      <c r="PB94" s="5">
        <f t="shared" si="70"/>
        <v>291024</v>
      </c>
      <c r="PC94" s="5">
        <f t="shared" si="71"/>
        <v>0</v>
      </c>
      <c r="PD94" s="5">
        <v>243047.12</v>
      </c>
      <c r="PE94" s="4">
        <f t="shared" si="75"/>
        <v>47976.880000000005</v>
      </c>
      <c r="PI94" s="5">
        <f t="shared" si="88"/>
        <v>2297913</v>
      </c>
      <c r="PK94" s="5">
        <f>SUM(GG94,GI94,GK94,GM94,HC94,HE94,HG94,HI94,HK94,HM94,HO94,HQ94,HS94,HU94,HW94)</f>
        <v>641118</v>
      </c>
      <c r="PL94" s="5">
        <f t="shared" si="76"/>
        <v>169742</v>
      </c>
      <c r="PM94" s="5">
        <f t="shared" si="86"/>
        <v>0</v>
      </c>
      <c r="PN94" s="5"/>
      <c r="PO94" s="5">
        <v>200754</v>
      </c>
    </row>
    <row r="95" spans="1:431" x14ac:dyDescent="0.25">
      <c r="A95" t="s">
        <v>191</v>
      </c>
      <c r="B95" s="2">
        <v>435</v>
      </c>
      <c r="C95" t="s">
        <v>340</v>
      </c>
      <c r="D95">
        <v>5</v>
      </c>
      <c r="E95">
        <v>281</v>
      </c>
      <c r="F95">
        <v>281</v>
      </c>
      <c r="G95" s="3">
        <v>99471</v>
      </c>
      <c r="H95" s="3">
        <v>0</v>
      </c>
      <c r="I95" s="3">
        <v>0</v>
      </c>
      <c r="K95" s="3">
        <v>113832</v>
      </c>
      <c r="P95" s="3">
        <v>15670</v>
      </c>
      <c r="Q95" s="3">
        <v>0</v>
      </c>
      <c r="R95" s="3">
        <v>79025</v>
      </c>
      <c r="S95" s="3">
        <v>0</v>
      </c>
      <c r="T95" s="3">
        <v>60059</v>
      </c>
      <c r="U95" s="3">
        <v>0</v>
      </c>
      <c r="V95" s="3">
        <v>51187</v>
      </c>
      <c r="W95" s="3">
        <v>0</v>
      </c>
      <c r="X95" s="3">
        <v>113832</v>
      </c>
      <c r="Y95" s="3">
        <v>0</v>
      </c>
      <c r="AQ95" s="3">
        <v>113832</v>
      </c>
      <c r="AR95" s="3">
        <v>0</v>
      </c>
      <c r="AU95" s="3">
        <v>227665</v>
      </c>
      <c r="AW95" s="3">
        <v>0</v>
      </c>
      <c r="AX95" s="3">
        <v>113832</v>
      </c>
      <c r="AY95" s="3">
        <v>0</v>
      </c>
      <c r="BT95" s="3">
        <v>227665</v>
      </c>
      <c r="BU95" s="3">
        <v>0</v>
      </c>
      <c r="BV95" s="3">
        <v>569162</v>
      </c>
      <c r="BW95" s="3">
        <v>0</v>
      </c>
      <c r="BZ95" s="3">
        <v>117499</v>
      </c>
      <c r="CA95" s="3">
        <v>0</v>
      </c>
      <c r="CD95" s="3">
        <v>0</v>
      </c>
      <c r="CE95" s="3">
        <v>172674</v>
      </c>
      <c r="CF95" s="3">
        <v>57558</v>
      </c>
      <c r="CG95" s="3">
        <v>0</v>
      </c>
      <c r="CL95" s="3">
        <v>113832</v>
      </c>
      <c r="CM95" s="3">
        <v>0</v>
      </c>
      <c r="CN95" s="3">
        <v>0</v>
      </c>
      <c r="EY95" s="3">
        <v>317120</v>
      </c>
      <c r="EZ95" s="3">
        <v>0</v>
      </c>
      <c r="FE95" s="3">
        <v>113832</v>
      </c>
      <c r="FF95" s="3">
        <v>0</v>
      </c>
      <c r="FS95" s="3">
        <v>101180</v>
      </c>
      <c r="FT95" s="3">
        <v>0</v>
      </c>
      <c r="GC95" s="3">
        <v>70672</v>
      </c>
      <c r="GD95" s="3">
        <v>0</v>
      </c>
      <c r="GF95" s="3">
        <v>113832</v>
      </c>
      <c r="GG95" s="3">
        <v>0</v>
      </c>
      <c r="GH95" s="3">
        <v>227665</v>
      </c>
      <c r="GI95" s="3">
        <v>0</v>
      </c>
      <c r="HD95" s="3">
        <v>113832</v>
      </c>
      <c r="HE95" s="3">
        <v>0</v>
      </c>
      <c r="HF95" s="3">
        <v>89988</v>
      </c>
      <c r="HG95" s="3">
        <v>113832</v>
      </c>
      <c r="HH95" s="3">
        <v>227665</v>
      </c>
      <c r="HI95" s="3">
        <v>0</v>
      </c>
      <c r="HN95" s="3">
        <v>227665</v>
      </c>
      <c r="HO95" s="3">
        <v>0</v>
      </c>
      <c r="HR95" s="3">
        <v>227665</v>
      </c>
      <c r="HS95" s="3">
        <v>0</v>
      </c>
      <c r="HT95" s="3">
        <v>113832</v>
      </c>
      <c r="HU95" s="3">
        <v>0</v>
      </c>
      <c r="HV95" s="3">
        <v>113832</v>
      </c>
      <c r="HW95" s="3">
        <v>0</v>
      </c>
      <c r="ID95" s="3">
        <v>47416</v>
      </c>
      <c r="IE95" s="3">
        <v>66416</v>
      </c>
      <c r="JP95" s="3">
        <v>120467</v>
      </c>
      <c r="JQ95" s="3">
        <v>0</v>
      </c>
      <c r="KU95" s="3">
        <v>41726</v>
      </c>
      <c r="KV95" s="3">
        <v>0</v>
      </c>
      <c r="KW95" s="3">
        <v>11237</v>
      </c>
      <c r="KX95" s="3">
        <v>0</v>
      </c>
      <c r="LC95" s="3">
        <v>25000</v>
      </c>
      <c r="LD95" s="3">
        <v>0</v>
      </c>
      <c r="LI95" s="3">
        <v>38295</v>
      </c>
      <c r="LJ95" s="3">
        <v>0</v>
      </c>
      <c r="LK95" s="3">
        <v>20000</v>
      </c>
      <c r="LL95" s="3">
        <v>0</v>
      </c>
      <c r="LM95" s="3">
        <v>1282</v>
      </c>
      <c r="LN95" s="3">
        <v>0</v>
      </c>
      <c r="LS95" s="3">
        <v>1000</v>
      </c>
      <c r="LT95" s="3">
        <v>0</v>
      </c>
      <c r="LW95" s="3">
        <v>15056</v>
      </c>
      <c r="LX95" s="3">
        <v>0</v>
      </c>
      <c r="LY95" s="3">
        <v>1000</v>
      </c>
      <c r="LZ95" s="3">
        <v>0</v>
      </c>
      <c r="MA95" s="3">
        <v>29206</v>
      </c>
      <c r="MB95" s="3">
        <v>0</v>
      </c>
      <c r="MC95" s="3">
        <v>3000</v>
      </c>
      <c r="MD95" s="3">
        <v>0</v>
      </c>
      <c r="ME95" s="3">
        <v>4698</v>
      </c>
      <c r="MF95" s="3">
        <v>0</v>
      </c>
      <c r="MI95" s="3">
        <v>4000</v>
      </c>
      <c r="MJ95" s="3">
        <v>0</v>
      </c>
      <c r="MK95" s="3">
        <v>1000</v>
      </c>
      <c r="ML95" s="3">
        <v>0</v>
      </c>
      <c r="MM95" s="3">
        <v>6000</v>
      </c>
      <c r="MN95" s="3">
        <v>0</v>
      </c>
      <c r="MQ95" s="3">
        <v>10000</v>
      </c>
      <c r="MR95" s="3">
        <v>0</v>
      </c>
      <c r="MU95" s="3">
        <v>2000</v>
      </c>
      <c r="MV95" s="3">
        <v>0</v>
      </c>
      <c r="MW95" s="3">
        <v>15000</v>
      </c>
      <c r="MX95" s="3">
        <v>0</v>
      </c>
      <c r="MY95" s="3">
        <v>12287</v>
      </c>
      <c r="MZ95" s="3">
        <v>0</v>
      </c>
      <c r="NA95" s="3">
        <v>5000</v>
      </c>
      <c r="NB95" s="3">
        <v>0</v>
      </c>
      <c r="NE95" s="3">
        <v>2576</v>
      </c>
      <c r="NF95" s="3">
        <v>0</v>
      </c>
      <c r="OF95" s="3">
        <v>4436315</v>
      </c>
      <c r="OG95" s="3">
        <v>466754</v>
      </c>
      <c r="OK95" s="5">
        <f t="shared" si="59"/>
        <v>341497</v>
      </c>
      <c r="OL95" s="5">
        <f t="shared" si="60"/>
        <v>0</v>
      </c>
      <c r="OM95" s="5">
        <f t="shared" si="61"/>
        <v>569162</v>
      </c>
      <c r="ON95" s="5">
        <f t="shared" si="62"/>
        <v>0</v>
      </c>
      <c r="OO95" s="5">
        <f t="shared" si="63"/>
        <v>57558</v>
      </c>
      <c r="OP95" s="5">
        <f t="shared" si="64"/>
        <v>172674</v>
      </c>
      <c r="OQ95" s="5">
        <f t="shared" si="65"/>
        <v>0</v>
      </c>
      <c r="OR95" s="5">
        <f t="shared" si="66"/>
        <v>0</v>
      </c>
      <c r="OS95" s="5">
        <f t="shared" si="67"/>
        <v>317120</v>
      </c>
      <c r="OT95" s="5"/>
      <c r="OU95" s="5">
        <f t="shared" si="87"/>
        <v>0</v>
      </c>
      <c r="OV95" s="5">
        <f t="shared" si="68"/>
        <v>113832</v>
      </c>
      <c r="OW95" s="5"/>
      <c r="OX95" s="5">
        <f t="shared" si="84"/>
        <v>0</v>
      </c>
      <c r="OY95" s="5">
        <f t="shared" si="69"/>
        <v>47416</v>
      </c>
      <c r="OZ95" s="5"/>
      <c r="PA95" s="5">
        <f>SUM(HY95,IA95,IC95,IE95,IG95,II95,IK95,)</f>
        <v>66416</v>
      </c>
      <c r="PB95" s="5">
        <f t="shared" si="70"/>
        <v>101180</v>
      </c>
      <c r="PC95" s="5">
        <f t="shared" si="71"/>
        <v>0</v>
      </c>
      <c r="PD95" s="5">
        <v>118154.53</v>
      </c>
      <c r="PE95" s="4">
        <f t="shared" si="75"/>
        <v>-16974.53</v>
      </c>
      <c r="PI95" s="5">
        <f t="shared" si="88"/>
        <v>1455976</v>
      </c>
      <c r="PJ95" s="5">
        <f>SUM(GG95,GI95,GK95,GM95,HC95,HE95,HG95,HI95,HK95,HM95,HO95,HQ95,HS95,HU95,HW95)</f>
        <v>113832</v>
      </c>
      <c r="PK95" s="5"/>
      <c r="PL95" s="5">
        <f t="shared" si="76"/>
        <v>249363</v>
      </c>
      <c r="PM95" s="5">
        <f t="shared" si="86"/>
        <v>0</v>
      </c>
      <c r="PN95" s="5"/>
      <c r="PO95" s="5">
        <v>96102</v>
      </c>
    </row>
    <row r="96" spans="1:431" x14ac:dyDescent="0.25">
      <c r="A96" t="s">
        <v>227</v>
      </c>
      <c r="B96" s="2">
        <v>427</v>
      </c>
      <c r="C96" t="s">
        <v>340</v>
      </c>
      <c r="D96">
        <v>7</v>
      </c>
      <c r="E96">
        <v>224</v>
      </c>
      <c r="F96">
        <v>224</v>
      </c>
      <c r="G96" s="3">
        <v>198942</v>
      </c>
      <c r="H96" s="3">
        <v>0</v>
      </c>
      <c r="I96" s="3">
        <v>113832</v>
      </c>
      <c r="J96" s="3">
        <v>0</v>
      </c>
      <c r="P96" s="3">
        <v>5251</v>
      </c>
      <c r="Q96" s="3">
        <v>0</v>
      </c>
      <c r="R96" s="3">
        <v>79025</v>
      </c>
      <c r="S96" s="3">
        <v>0</v>
      </c>
      <c r="T96" s="3">
        <v>120118</v>
      </c>
      <c r="U96" s="3">
        <v>0</v>
      </c>
      <c r="V96" s="3">
        <v>51187</v>
      </c>
      <c r="W96" s="3">
        <v>0</v>
      </c>
      <c r="X96" s="3">
        <v>113832</v>
      </c>
      <c r="Y96" s="3">
        <v>0</v>
      </c>
      <c r="AQ96" s="3">
        <v>113832</v>
      </c>
      <c r="AR96" s="3">
        <v>0</v>
      </c>
      <c r="AU96" s="3">
        <v>227665</v>
      </c>
      <c r="AW96" s="3">
        <v>0</v>
      </c>
      <c r="AZ96" s="3">
        <v>227665</v>
      </c>
      <c r="BA96" s="3">
        <v>0</v>
      </c>
      <c r="BJ96" s="3">
        <v>227665</v>
      </c>
      <c r="BK96" s="3">
        <v>0</v>
      </c>
      <c r="BV96" s="3">
        <v>682995</v>
      </c>
      <c r="BW96" s="3">
        <v>0</v>
      </c>
      <c r="BZ96" s="3">
        <v>234999</v>
      </c>
      <c r="CA96" s="3">
        <v>0</v>
      </c>
      <c r="CD96" s="3">
        <v>0</v>
      </c>
      <c r="CE96" s="3">
        <v>57558</v>
      </c>
      <c r="CL96" s="3">
        <v>0</v>
      </c>
      <c r="CN96" s="3">
        <v>113832</v>
      </c>
      <c r="CO96" s="3">
        <v>0</v>
      </c>
      <c r="EW96" s="3">
        <v>158560</v>
      </c>
      <c r="EX96" s="3">
        <v>0</v>
      </c>
      <c r="FE96" s="3">
        <v>113832</v>
      </c>
      <c r="FF96" s="3">
        <v>0</v>
      </c>
      <c r="FQ96" s="3">
        <v>71444</v>
      </c>
      <c r="FR96" s="3">
        <v>0</v>
      </c>
      <c r="FW96" s="3">
        <v>116262</v>
      </c>
      <c r="FX96" s="3">
        <v>0</v>
      </c>
      <c r="GF96" s="3">
        <v>113832</v>
      </c>
      <c r="GG96" s="3">
        <v>0</v>
      </c>
      <c r="GH96" s="3">
        <v>113832</v>
      </c>
      <c r="GI96" s="3">
        <v>113832</v>
      </c>
      <c r="GJ96" s="3">
        <v>113832</v>
      </c>
      <c r="GK96" s="3">
        <v>0</v>
      </c>
      <c r="GL96" s="3">
        <v>113832</v>
      </c>
      <c r="GM96" s="3">
        <v>0</v>
      </c>
      <c r="HF96" s="3">
        <v>106440</v>
      </c>
      <c r="HG96" s="3">
        <v>0</v>
      </c>
      <c r="HH96" s="3">
        <v>254302</v>
      </c>
      <c r="HI96" s="3">
        <v>87196</v>
      </c>
      <c r="HN96" s="3">
        <v>341497</v>
      </c>
      <c r="HO96" s="3">
        <v>0</v>
      </c>
      <c r="HR96" s="3">
        <v>341497</v>
      </c>
      <c r="HS96" s="3">
        <v>0</v>
      </c>
      <c r="IB96" s="3">
        <v>91042</v>
      </c>
      <c r="IC96" s="3">
        <v>22790</v>
      </c>
      <c r="ID96" s="3">
        <v>113832</v>
      </c>
      <c r="IE96" s="3">
        <v>0</v>
      </c>
      <c r="IJ96" s="3">
        <v>113832</v>
      </c>
      <c r="IK96" s="3">
        <v>0</v>
      </c>
      <c r="IR96" s="3">
        <v>78333</v>
      </c>
      <c r="IS96" s="3">
        <v>0</v>
      </c>
      <c r="JF96" s="3">
        <v>22772</v>
      </c>
      <c r="JG96" s="3">
        <v>48818</v>
      </c>
      <c r="JP96" s="3">
        <v>0</v>
      </c>
      <c r="JQ96" s="3">
        <v>120467</v>
      </c>
      <c r="KB96" s="3">
        <v>800</v>
      </c>
      <c r="KC96" s="3">
        <v>0</v>
      </c>
      <c r="KU96" s="3">
        <v>15000</v>
      </c>
      <c r="KV96" s="3">
        <v>0</v>
      </c>
      <c r="KW96" s="3">
        <v>8000</v>
      </c>
      <c r="KX96" s="3">
        <v>0</v>
      </c>
      <c r="LC96" s="3">
        <v>5450</v>
      </c>
      <c r="LD96" s="3">
        <v>0</v>
      </c>
      <c r="LI96" s="3">
        <v>17000</v>
      </c>
      <c r="LJ96" s="3">
        <v>0</v>
      </c>
      <c r="LM96" s="3">
        <v>1022</v>
      </c>
      <c r="LN96" s="3">
        <v>0</v>
      </c>
      <c r="LW96" s="3">
        <v>5000</v>
      </c>
      <c r="LX96" s="3">
        <v>0</v>
      </c>
      <c r="ME96" s="3">
        <v>3745</v>
      </c>
      <c r="MF96" s="3">
        <v>0</v>
      </c>
      <c r="OF96" s="3">
        <v>4945830</v>
      </c>
      <c r="OG96" s="3">
        <v>450661</v>
      </c>
      <c r="OK96" s="5">
        <f t="shared" si="59"/>
        <v>455330</v>
      </c>
      <c r="OL96" s="5">
        <f t="shared" si="60"/>
        <v>0</v>
      </c>
      <c r="OM96" s="5">
        <f t="shared" si="61"/>
        <v>682995</v>
      </c>
      <c r="ON96" s="5">
        <f t="shared" si="62"/>
        <v>0</v>
      </c>
      <c r="OO96" s="5">
        <f t="shared" si="63"/>
        <v>0</v>
      </c>
      <c r="OP96" s="5">
        <f t="shared" si="64"/>
        <v>57558</v>
      </c>
      <c r="OQ96" s="5">
        <f t="shared" si="65"/>
        <v>0</v>
      </c>
      <c r="OR96" s="5">
        <f t="shared" si="66"/>
        <v>0</v>
      </c>
      <c r="OS96" s="5">
        <f t="shared" si="67"/>
        <v>158560</v>
      </c>
      <c r="OT96" s="5"/>
      <c r="OU96" s="5">
        <f t="shared" si="87"/>
        <v>0</v>
      </c>
      <c r="OV96" s="5">
        <f t="shared" si="68"/>
        <v>113832</v>
      </c>
      <c r="OW96" s="5"/>
      <c r="OX96" s="5">
        <f t="shared" si="84"/>
        <v>0</v>
      </c>
      <c r="OY96" s="5">
        <f t="shared" si="69"/>
        <v>318706</v>
      </c>
      <c r="OZ96" s="5">
        <f>SUM(HY96,IA96,IC96,IE96,IG96,II96,IK96,)</f>
        <v>22790</v>
      </c>
      <c r="PB96" s="5">
        <f t="shared" si="70"/>
        <v>187706</v>
      </c>
      <c r="PC96" s="5">
        <f t="shared" si="71"/>
        <v>0</v>
      </c>
      <c r="PD96" s="5">
        <v>118154.53</v>
      </c>
      <c r="PE96" s="4">
        <f t="shared" si="75"/>
        <v>69551.47</v>
      </c>
      <c r="PI96" s="5">
        <f t="shared" si="88"/>
        <v>1499064</v>
      </c>
      <c r="PJ96" s="5">
        <f>SUM(GG96,GI96,GK96,GM96,HC96,HE96,HG96,HI96,HK96,HM96,HO96,HQ96,HS96,HU96,HW96)</f>
        <v>201028</v>
      </c>
      <c r="PK96" s="5"/>
      <c r="PL96" s="5">
        <f t="shared" si="76"/>
        <v>55217</v>
      </c>
      <c r="PM96" s="5">
        <f t="shared" si="86"/>
        <v>0</v>
      </c>
      <c r="PN96" s="5"/>
      <c r="PO96" s="5">
        <v>76608</v>
      </c>
    </row>
    <row r="97" spans="1:431" x14ac:dyDescent="0.25">
      <c r="A97" t="s">
        <v>231</v>
      </c>
      <c r="B97" s="2">
        <v>428</v>
      </c>
      <c r="C97" t="s">
        <v>340</v>
      </c>
      <c r="D97">
        <v>6</v>
      </c>
      <c r="E97">
        <v>507</v>
      </c>
      <c r="F97">
        <v>507</v>
      </c>
      <c r="G97" s="3">
        <v>198942</v>
      </c>
      <c r="H97" s="3">
        <v>0</v>
      </c>
      <c r="I97" s="3">
        <v>227665</v>
      </c>
      <c r="J97" s="3">
        <v>0</v>
      </c>
      <c r="P97" s="3">
        <v>8906</v>
      </c>
      <c r="Q97" s="3">
        <v>0</v>
      </c>
      <c r="R97" s="3">
        <v>79025</v>
      </c>
      <c r="S97" s="3">
        <v>0</v>
      </c>
      <c r="T97" s="3">
        <v>60059</v>
      </c>
      <c r="U97" s="3">
        <v>0</v>
      </c>
      <c r="V97" s="3">
        <v>127968</v>
      </c>
      <c r="W97" s="3">
        <v>0</v>
      </c>
      <c r="X97" s="3">
        <v>113832</v>
      </c>
      <c r="Y97" s="3">
        <v>0</v>
      </c>
      <c r="AQ97" s="3">
        <v>113832</v>
      </c>
      <c r="AR97" s="3">
        <v>0</v>
      </c>
      <c r="AU97" s="3">
        <v>170749</v>
      </c>
      <c r="AW97" s="3">
        <v>0</v>
      </c>
      <c r="AZ97" s="3">
        <v>113832</v>
      </c>
      <c r="BA97" s="3">
        <v>0</v>
      </c>
      <c r="BJ97" s="3">
        <v>113832</v>
      </c>
      <c r="BK97" s="3">
        <v>0</v>
      </c>
      <c r="BV97" s="3">
        <v>682995</v>
      </c>
      <c r="BW97" s="3">
        <v>0</v>
      </c>
      <c r="BZ97" s="3">
        <v>117499</v>
      </c>
      <c r="CA97" s="3">
        <v>0</v>
      </c>
      <c r="CD97" s="3">
        <v>0</v>
      </c>
      <c r="CE97" s="3">
        <v>115116</v>
      </c>
      <c r="CL97" s="3">
        <v>0</v>
      </c>
      <c r="CN97" s="3">
        <v>35141</v>
      </c>
      <c r="CO97" s="3">
        <v>0</v>
      </c>
      <c r="ES97" s="3">
        <v>158560</v>
      </c>
      <c r="ET97" s="3">
        <v>0</v>
      </c>
      <c r="FG97" s="3">
        <v>56916</v>
      </c>
      <c r="FH97" s="3">
        <v>0</v>
      </c>
      <c r="FI97" s="3">
        <v>56916</v>
      </c>
      <c r="FJ97" s="3">
        <v>0</v>
      </c>
      <c r="FQ97" s="3">
        <v>71444</v>
      </c>
      <c r="FR97" s="3">
        <v>0</v>
      </c>
      <c r="FY97" s="3">
        <v>147879</v>
      </c>
      <c r="FZ97" s="3">
        <v>0</v>
      </c>
      <c r="GC97" s="3">
        <v>0</v>
      </c>
      <c r="GD97" s="3">
        <v>70672</v>
      </c>
      <c r="GF97" s="3">
        <v>113832</v>
      </c>
      <c r="GG97" s="3">
        <v>0</v>
      </c>
      <c r="GH97" s="3">
        <v>227665</v>
      </c>
      <c r="GI97" s="3">
        <v>0</v>
      </c>
      <c r="GJ97" s="3">
        <v>113832</v>
      </c>
      <c r="GK97" s="3">
        <v>0</v>
      </c>
      <c r="HF97" s="3">
        <v>541853</v>
      </c>
      <c r="HG97" s="3">
        <v>0</v>
      </c>
      <c r="HH97" s="3">
        <v>426872</v>
      </c>
      <c r="HI97" s="3">
        <v>142291</v>
      </c>
      <c r="HN97" s="3">
        <v>455330</v>
      </c>
      <c r="HO97" s="3">
        <v>0</v>
      </c>
      <c r="HR97" s="3">
        <v>341497</v>
      </c>
      <c r="HS97" s="3">
        <v>0</v>
      </c>
      <c r="HV97" s="3">
        <v>227665</v>
      </c>
      <c r="HW97" s="3">
        <v>0</v>
      </c>
      <c r="IJ97" s="3">
        <v>113832</v>
      </c>
      <c r="IK97" s="3">
        <v>0</v>
      </c>
      <c r="IX97" s="3">
        <v>50754</v>
      </c>
      <c r="IY97" s="3">
        <v>107805</v>
      </c>
      <c r="JF97" s="3">
        <v>71590</v>
      </c>
      <c r="JG97" s="3">
        <v>0</v>
      </c>
      <c r="JJ97" s="3">
        <v>107348</v>
      </c>
      <c r="JK97" s="3">
        <v>12135</v>
      </c>
      <c r="JP97" s="3">
        <v>120467</v>
      </c>
      <c r="JQ97" s="3">
        <v>0</v>
      </c>
      <c r="KH97" s="3">
        <v>102574</v>
      </c>
      <c r="KI97" s="3">
        <v>11258</v>
      </c>
      <c r="KL97" s="3">
        <v>113832</v>
      </c>
      <c r="KM97" s="3">
        <v>0</v>
      </c>
      <c r="KU97" s="3">
        <v>22485</v>
      </c>
      <c r="KV97" s="3">
        <v>0</v>
      </c>
      <c r="KW97" s="3">
        <v>9852</v>
      </c>
      <c r="KX97" s="3">
        <v>0</v>
      </c>
      <c r="LC97" s="3">
        <v>97850</v>
      </c>
      <c r="LD97" s="3">
        <v>0</v>
      </c>
      <c r="LI97" s="3">
        <v>27154</v>
      </c>
      <c r="LJ97" s="3">
        <v>0</v>
      </c>
      <c r="LM97" s="3">
        <v>2312</v>
      </c>
      <c r="LN97" s="3">
        <v>0</v>
      </c>
      <c r="LS97" s="3">
        <v>0</v>
      </c>
      <c r="LT97" s="3">
        <v>1500</v>
      </c>
      <c r="LW97" s="3">
        <v>0</v>
      </c>
      <c r="LX97" s="3">
        <v>1465</v>
      </c>
      <c r="MA97" s="3">
        <v>14116</v>
      </c>
      <c r="MB97" s="3">
        <v>0</v>
      </c>
      <c r="MC97" s="3">
        <v>0</v>
      </c>
      <c r="MD97" s="3">
        <v>3000</v>
      </c>
      <c r="ME97" s="3">
        <v>8477</v>
      </c>
      <c r="MF97" s="3">
        <v>0</v>
      </c>
      <c r="MI97" s="3">
        <v>5000</v>
      </c>
      <c r="MJ97" s="3">
        <v>0</v>
      </c>
      <c r="MM97" s="3">
        <v>5304</v>
      </c>
      <c r="MN97" s="3">
        <v>2696</v>
      </c>
      <c r="MQ97" s="3">
        <v>18000</v>
      </c>
      <c r="MR97" s="3">
        <v>0</v>
      </c>
      <c r="MY97" s="3">
        <v>0</v>
      </c>
      <c r="MZ97" s="3">
        <v>1500</v>
      </c>
      <c r="OF97" s="3">
        <v>5995485</v>
      </c>
      <c r="OG97" s="3">
        <v>469438</v>
      </c>
      <c r="OK97" s="5">
        <f t="shared" si="59"/>
        <v>227664</v>
      </c>
      <c r="OL97" s="5">
        <f t="shared" si="60"/>
        <v>0</v>
      </c>
      <c r="OM97" s="5">
        <f t="shared" si="61"/>
        <v>682995</v>
      </c>
      <c r="ON97" s="5">
        <f t="shared" si="62"/>
        <v>0</v>
      </c>
      <c r="OO97" s="5">
        <f t="shared" si="63"/>
        <v>0</v>
      </c>
      <c r="OP97" s="5">
        <f t="shared" si="64"/>
        <v>115116</v>
      </c>
      <c r="OQ97" s="5">
        <f t="shared" si="65"/>
        <v>0</v>
      </c>
      <c r="OR97" s="5">
        <f t="shared" si="66"/>
        <v>0</v>
      </c>
      <c r="OS97" s="5">
        <f t="shared" si="67"/>
        <v>158560</v>
      </c>
      <c r="OT97" s="5"/>
      <c r="OU97" s="5">
        <f t="shared" si="87"/>
        <v>0</v>
      </c>
      <c r="OV97" s="5">
        <f t="shared" si="68"/>
        <v>113832</v>
      </c>
      <c r="OW97" s="5"/>
      <c r="OX97" s="5">
        <f t="shared" si="84"/>
        <v>0</v>
      </c>
      <c r="OY97" s="5">
        <f t="shared" si="69"/>
        <v>113832</v>
      </c>
      <c r="OZ97" s="5"/>
      <c r="PA97" s="5">
        <f>SUM(HY97,IA97,IC97,IE97,IG97,II97,IK97,)</f>
        <v>0</v>
      </c>
      <c r="PB97" s="5">
        <f t="shared" si="70"/>
        <v>219323</v>
      </c>
      <c r="PC97" s="5">
        <f t="shared" si="71"/>
        <v>0</v>
      </c>
      <c r="PD97" s="5">
        <v>232321.52000000002</v>
      </c>
      <c r="PE97" s="4">
        <f t="shared" si="75"/>
        <v>-12998.520000000019</v>
      </c>
      <c r="PI97" s="5">
        <f t="shared" si="88"/>
        <v>2448546</v>
      </c>
      <c r="PK97" s="5">
        <f>SUM(GG97,GI97,GK97,GM97,HC97,HE97,HG97,HI97,HK97,HM97,HO97,HQ97,HS97,HU97,HW97)</f>
        <v>142291</v>
      </c>
      <c r="PL97" s="5">
        <f t="shared" si="76"/>
        <v>210550</v>
      </c>
      <c r="PM97" s="5">
        <f t="shared" si="86"/>
        <v>10161</v>
      </c>
      <c r="PN97" s="5"/>
      <c r="PO97" s="5">
        <v>173394</v>
      </c>
    </row>
    <row r="98" spans="1:431" x14ac:dyDescent="0.25">
      <c r="A98" t="s">
        <v>131</v>
      </c>
      <c r="B98" s="2">
        <v>454</v>
      </c>
      <c r="C98" t="s">
        <v>342</v>
      </c>
      <c r="D98">
        <v>1</v>
      </c>
      <c r="E98">
        <v>652</v>
      </c>
      <c r="F98">
        <v>652</v>
      </c>
      <c r="G98" s="3">
        <v>198942</v>
      </c>
      <c r="H98" s="3">
        <v>0</v>
      </c>
      <c r="L98" s="3">
        <v>128425</v>
      </c>
      <c r="M98" s="3">
        <v>128425</v>
      </c>
      <c r="N98" s="3">
        <v>143922</v>
      </c>
      <c r="O98" s="3">
        <v>0</v>
      </c>
      <c r="P98" s="3">
        <v>37854</v>
      </c>
      <c r="Q98" s="3">
        <v>0</v>
      </c>
      <c r="R98" s="3">
        <v>158049</v>
      </c>
      <c r="S98" s="3">
        <v>0</v>
      </c>
      <c r="T98" s="3">
        <v>240235</v>
      </c>
      <c r="U98" s="3">
        <v>0</v>
      </c>
      <c r="V98" s="3">
        <v>102375</v>
      </c>
      <c r="W98" s="3">
        <v>0</v>
      </c>
      <c r="X98" s="3">
        <v>113832</v>
      </c>
      <c r="Y98" s="3">
        <v>0</v>
      </c>
      <c r="AI98" s="3">
        <v>455330</v>
      </c>
      <c r="AJ98" s="3">
        <v>0</v>
      </c>
      <c r="AM98" s="3">
        <v>227665</v>
      </c>
      <c r="AN98" s="3">
        <v>0</v>
      </c>
      <c r="AQ98" s="3">
        <v>227665</v>
      </c>
      <c r="AR98" s="3">
        <v>0</v>
      </c>
      <c r="AU98" s="3">
        <v>358604</v>
      </c>
      <c r="AW98" s="3">
        <v>438223</v>
      </c>
      <c r="AX98" s="3">
        <v>341497</v>
      </c>
      <c r="AY98" s="3">
        <v>0</v>
      </c>
      <c r="AZ98" s="3">
        <v>227665</v>
      </c>
      <c r="BA98" s="3">
        <v>0</v>
      </c>
      <c r="BJ98" s="3">
        <v>227665</v>
      </c>
      <c r="BK98" s="3">
        <v>0</v>
      </c>
      <c r="BT98" s="3">
        <v>455330</v>
      </c>
      <c r="BU98" s="3">
        <v>0</v>
      </c>
      <c r="BV98" s="3">
        <v>1138324.5</v>
      </c>
      <c r="BW98" s="3">
        <v>0</v>
      </c>
      <c r="BZ98" s="3">
        <v>509164</v>
      </c>
      <c r="CA98" s="3">
        <v>0</v>
      </c>
      <c r="CD98" s="3">
        <v>57557</v>
      </c>
      <c r="CE98" s="3">
        <v>115117</v>
      </c>
      <c r="CF98" s="3">
        <v>172674</v>
      </c>
      <c r="CG98" s="3">
        <v>0</v>
      </c>
      <c r="CL98" s="3">
        <v>1479821.85</v>
      </c>
      <c r="CM98" s="3">
        <v>0</v>
      </c>
      <c r="CN98" s="3">
        <v>0</v>
      </c>
      <c r="CP98" s="3">
        <v>78333</v>
      </c>
      <c r="CQ98" s="3">
        <v>0</v>
      </c>
      <c r="CT98" s="3">
        <v>385275</v>
      </c>
      <c r="CU98" s="3">
        <v>0</v>
      </c>
      <c r="DB98" s="3">
        <v>65000</v>
      </c>
      <c r="DC98" s="3">
        <v>0</v>
      </c>
      <c r="DZ98" s="3">
        <v>113832</v>
      </c>
      <c r="EA98" s="3">
        <v>0</v>
      </c>
      <c r="ED98" s="3">
        <v>140941</v>
      </c>
      <c r="EE98" s="3">
        <v>0</v>
      </c>
      <c r="EF98" s="3">
        <v>5000</v>
      </c>
      <c r="EG98" s="3">
        <v>0</v>
      </c>
      <c r="EL98" s="3">
        <v>147879</v>
      </c>
      <c r="EM98" s="3">
        <v>0</v>
      </c>
      <c r="EY98" s="3">
        <v>317120</v>
      </c>
      <c r="EZ98" s="3">
        <v>0</v>
      </c>
      <c r="FG98" s="3">
        <v>113832</v>
      </c>
      <c r="FH98" s="3">
        <v>0</v>
      </c>
      <c r="FI98" s="3">
        <v>113832</v>
      </c>
      <c r="FJ98" s="3">
        <v>0</v>
      </c>
      <c r="FO98" s="3">
        <v>105009</v>
      </c>
      <c r="FP98" s="3">
        <v>0</v>
      </c>
      <c r="FQ98" s="3">
        <v>71444</v>
      </c>
      <c r="FR98" s="3">
        <v>0</v>
      </c>
      <c r="FS98" s="3">
        <v>101180</v>
      </c>
      <c r="FT98" s="3">
        <v>0</v>
      </c>
      <c r="FY98" s="3">
        <v>147879</v>
      </c>
      <c r="FZ98" s="3">
        <v>0</v>
      </c>
      <c r="GA98" s="3">
        <v>58500</v>
      </c>
      <c r="GB98" s="3">
        <v>0</v>
      </c>
      <c r="GC98" s="3">
        <v>141344</v>
      </c>
      <c r="GD98" s="3">
        <v>0</v>
      </c>
      <c r="GF98" s="3">
        <v>113832</v>
      </c>
      <c r="GG98" s="3">
        <v>0</v>
      </c>
      <c r="GH98" s="3">
        <v>227665</v>
      </c>
      <c r="GI98" s="3">
        <v>0</v>
      </c>
      <c r="GJ98" s="3">
        <v>113832</v>
      </c>
      <c r="GK98" s="3">
        <v>0</v>
      </c>
      <c r="GL98" s="3">
        <v>113832</v>
      </c>
      <c r="GM98" s="3">
        <v>0</v>
      </c>
      <c r="HF98" s="3">
        <v>443143</v>
      </c>
      <c r="HG98" s="3">
        <v>0</v>
      </c>
      <c r="HH98" s="3">
        <v>682995</v>
      </c>
      <c r="HI98" s="3">
        <v>0</v>
      </c>
      <c r="HJ98" s="3">
        <v>113832</v>
      </c>
      <c r="HK98" s="3">
        <v>0</v>
      </c>
      <c r="HL98" s="3">
        <v>113832</v>
      </c>
      <c r="HM98" s="3">
        <v>0</v>
      </c>
      <c r="HN98" s="3">
        <v>227665</v>
      </c>
      <c r="HO98" s="3">
        <v>0</v>
      </c>
      <c r="HR98" s="3">
        <v>455330</v>
      </c>
      <c r="HS98" s="3">
        <v>0</v>
      </c>
      <c r="HT98" s="3">
        <v>113832</v>
      </c>
      <c r="HU98" s="3">
        <v>0</v>
      </c>
      <c r="HV98" s="3">
        <v>341497</v>
      </c>
      <c r="HW98" s="3">
        <v>0</v>
      </c>
      <c r="IF98" s="3">
        <v>113832</v>
      </c>
      <c r="IG98" s="3">
        <v>0</v>
      </c>
      <c r="IH98" s="3">
        <v>113832</v>
      </c>
      <c r="II98" s="3">
        <v>0</v>
      </c>
      <c r="IJ98" s="3">
        <v>113832</v>
      </c>
      <c r="IK98" s="3">
        <v>0</v>
      </c>
      <c r="IN98" s="3">
        <v>119483</v>
      </c>
      <c r="IO98" s="3">
        <v>0</v>
      </c>
      <c r="IX98" s="3">
        <v>158560</v>
      </c>
      <c r="IY98" s="3">
        <v>0</v>
      </c>
      <c r="JD98" s="3">
        <v>59075</v>
      </c>
      <c r="JE98" s="3">
        <v>0</v>
      </c>
      <c r="JF98" s="3">
        <v>0</v>
      </c>
      <c r="JG98" s="3">
        <v>286358</v>
      </c>
      <c r="JJ98" s="3">
        <v>119483</v>
      </c>
      <c r="JK98" s="3">
        <v>0</v>
      </c>
      <c r="JP98" s="3">
        <v>240933</v>
      </c>
      <c r="JQ98" s="3">
        <v>0</v>
      </c>
      <c r="JR98" s="3">
        <v>147879</v>
      </c>
      <c r="JS98" s="3">
        <v>0</v>
      </c>
      <c r="JT98" s="3">
        <v>0</v>
      </c>
      <c r="JU98" s="3">
        <v>113832</v>
      </c>
      <c r="JZ98" s="3">
        <v>0</v>
      </c>
      <c r="KA98" s="3">
        <v>210018</v>
      </c>
      <c r="KD98" s="3">
        <v>0</v>
      </c>
      <c r="KE98" s="3">
        <v>227665</v>
      </c>
      <c r="KF98" s="3">
        <v>117189</v>
      </c>
      <c r="KG98" s="3">
        <v>0</v>
      </c>
      <c r="KN98" s="3">
        <v>113832</v>
      </c>
      <c r="KO98" s="3">
        <v>0</v>
      </c>
      <c r="KU98" s="3">
        <v>100000</v>
      </c>
      <c r="KV98" s="3">
        <v>0</v>
      </c>
      <c r="KW98" s="3">
        <v>70000</v>
      </c>
      <c r="KX98" s="3">
        <v>0</v>
      </c>
      <c r="LA98" s="3">
        <v>2500</v>
      </c>
      <c r="LB98" s="3">
        <v>0</v>
      </c>
      <c r="LC98" s="3">
        <v>40000</v>
      </c>
      <c r="LD98" s="3">
        <v>0</v>
      </c>
      <c r="LI98" s="3">
        <v>65000</v>
      </c>
      <c r="LJ98" s="3">
        <v>0</v>
      </c>
      <c r="LK98" s="3">
        <v>15000</v>
      </c>
      <c r="LL98" s="3">
        <v>0</v>
      </c>
      <c r="LM98" s="3">
        <v>2974</v>
      </c>
      <c r="LN98" s="3">
        <v>0</v>
      </c>
      <c r="LQ98" s="3">
        <v>5000</v>
      </c>
      <c r="LR98" s="3">
        <v>0</v>
      </c>
      <c r="LS98" s="3">
        <v>5000</v>
      </c>
      <c r="LT98" s="3">
        <v>0</v>
      </c>
      <c r="LU98" s="3">
        <v>5000</v>
      </c>
      <c r="LV98" s="3">
        <v>0</v>
      </c>
      <c r="LW98" s="3">
        <v>31363</v>
      </c>
      <c r="LX98" s="3">
        <v>0</v>
      </c>
      <c r="MA98" s="3">
        <v>35000</v>
      </c>
      <c r="MB98" s="3">
        <v>0</v>
      </c>
      <c r="MC98" s="3">
        <v>10000</v>
      </c>
      <c r="MD98" s="3">
        <v>0</v>
      </c>
      <c r="ME98" s="3">
        <v>10901</v>
      </c>
      <c r="MF98" s="3">
        <v>0</v>
      </c>
      <c r="MI98" s="3">
        <v>20000</v>
      </c>
      <c r="MJ98" s="3">
        <v>0</v>
      </c>
      <c r="MM98" s="3">
        <v>10000</v>
      </c>
      <c r="MN98" s="3">
        <v>0</v>
      </c>
      <c r="MU98" s="3">
        <v>2500</v>
      </c>
      <c r="MV98" s="3">
        <v>0</v>
      </c>
      <c r="MW98" s="3">
        <v>10000</v>
      </c>
      <c r="MX98" s="3">
        <v>0</v>
      </c>
      <c r="MY98" s="3">
        <v>40000</v>
      </c>
      <c r="MZ98" s="3">
        <v>0</v>
      </c>
      <c r="NJ98" s="3">
        <v>3066</v>
      </c>
      <c r="NK98" s="3">
        <v>0</v>
      </c>
      <c r="NP98" s="3">
        <v>0</v>
      </c>
      <c r="NQ98" s="3">
        <v>0</v>
      </c>
      <c r="NV98" s="3">
        <v>0</v>
      </c>
      <c r="NW98" s="3">
        <v>0</v>
      </c>
      <c r="NX98" s="3">
        <v>0</v>
      </c>
      <c r="NY98" s="3">
        <v>0</v>
      </c>
      <c r="OB98" s="3">
        <v>0</v>
      </c>
      <c r="OC98" s="3">
        <v>0</v>
      </c>
      <c r="OD98" s="3">
        <v>0</v>
      </c>
      <c r="OE98" s="3">
        <v>0</v>
      </c>
      <c r="OF98" s="3">
        <v>14071517.35</v>
      </c>
      <c r="OG98" s="3">
        <v>1519638</v>
      </c>
      <c r="OK98" s="5">
        <f t="shared" si="59"/>
        <v>1252157</v>
      </c>
      <c r="OL98" s="5">
        <f t="shared" si="60"/>
        <v>0</v>
      </c>
      <c r="OM98" s="5">
        <f t="shared" si="61"/>
        <v>1138324.5</v>
      </c>
      <c r="ON98" s="5">
        <f t="shared" si="62"/>
        <v>0</v>
      </c>
      <c r="OO98" s="5">
        <f t="shared" si="63"/>
        <v>230231</v>
      </c>
      <c r="OP98" s="5">
        <f t="shared" si="64"/>
        <v>115117</v>
      </c>
      <c r="OQ98" s="5">
        <f t="shared" si="65"/>
        <v>0</v>
      </c>
      <c r="OR98" s="5">
        <f t="shared" si="66"/>
        <v>0</v>
      </c>
      <c r="OS98" s="5">
        <f t="shared" si="67"/>
        <v>317120</v>
      </c>
      <c r="OT98" s="5"/>
      <c r="OU98" s="5">
        <f t="shared" si="87"/>
        <v>0</v>
      </c>
      <c r="OV98" s="5">
        <f t="shared" si="68"/>
        <v>227664</v>
      </c>
      <c r="OW98" s="5"/>
      <c r="OX98" s="5">
        <f t="shared" si="84"/>
        <v>0</v>
      </c>
      <c r="OY98" s="5">
        <f t="shared" si="69"/>
        <v>341496</v>
      </c>
      <c r="OZ98" s="5"/>
      <c r="PA98" s="5">
        <f>SUM(HY98,IA98,IC98,IE98,IG98,II98,IK98,)</f>
        <v>0</v>
      </c>
      <c r="PB98" s="5">
        <f t="shared" si="70"/>
        <v>627934</v>
      </c>
      <c r="PC98" s="5">
        <f t="shared" si="71"/>
        <v>0</v>
      </c>
      <c r="PD98" s="5">
        <v>310261.67</v>
      </c>
      <c r="PE98" s="4">
        <f t="shared" si="75"/>
        <v>317672.33</v>
      </c>
      <c r="PI98" s="5">
        <f t="shared" si="88"/>
        <v>3061287</v>
      </c>
      <c r="PJ98" s="5">
        <f>SUM(GG98,GI98,GK98,GM98,HC98,HE98,HG98,HI98,HK98,HM98,HO98,HQ98,HS98,HU98,HW98)</f>
        <v>0</v>
      </c>
      <c r="PK98" s="5"/>
      <c r="PL98" s="5">
        <f t="shared" si="76"/>
        <v>480238</v>
      </c>
      <c r="PM98" s="5">
        <f t="shared" si="86"/>
        <v>0</v>
      </c>
      <c r="PN98" s="5"/>
      <c r="PO98" s="5">
        <v>386636</v>
      </c>
    </row>
    <row r="99" spans="1:431" x14ac:dyDescent="0.25">
      <c r="A99" t="s">
        <v>135</v>
      </c>
      <c r="B99" s="2">
        <v>442</v>
      </c>
      <c r="C99" t="s">
        <v>342</v>
      </c>
      <c r="D99">
        <v>1</v>
      </c>
      <c r="E99">
        <v>1562</v>
      </c>
      <c r="F99">
        <v>1562</v>
      </c>
      <c r="G99" s="3">
        <v>198942</v>
      </c>
      <c r="H99" s="3">
        <v>0</v>
      </c>
      <c r="L99" s="3">
        <v>770550</v>
      </c>
      <c r="M99" s="3">
        <v>0</v>
      </c>
      <c r="N99" s="3">
        <v>71961</v>
      </c>
      <c r="O99" s="3">
        <v>0</v>
      </c>
      <c r="P99" s="3">
        <v>23157</v>
      </c>
      <c r="Q99" s="3">
        <v>0</v>
      </c>
      <c r="R99" s="3">
        <v>79025</v>
      </c>
      <c r="S99" s="3">
        <v>0</v>
      </c>
      <c r="T99" s="3">
        <v>180176</v>
      </c>
      <c r="U99" s="3">
        <v>0</v>
      </c>
      <c r="V99" s="3">
        <v>460685</v>
      </c>
      <c r="W99" s="3">
        <v>0</v>
      </c>
      <c r="X99" s="3">
        <v>227665</v>
      </c>
      <c r="Y99" s="3">
        <v>0</v>
      </c>
      <c r="AI99" s="3">
        <v>796827</v>
      </c>
      <c r="AJ99" s="3">
        <v>0</v>
      </c>
      <c r="AM99" s="3">
        <v>227665</v>
      </c>
      <c r="AN99" s="3">
        <v>0</v>
      </c>
      <c r="AQ99" s="3">
        <v>341497</v>
      </c>
      <c r="AR99" s="3">
        <v>0</v>
      </c>
      <c r="AU99" s="3">
        <v>796827</v>
      </c>
      <c r="AW99" s="3">
        <v>0</v>
      </c>
      <c r="BJ99" s="3">
        <v>227665</v>
      </c>
      <c r="BK99" s="3">
        <v>0</v>
      </c>
      <c r="BV99" s="3">
        <v>2845811.2500000005</v>
      </c>
      <c r="BW99" s="3">
        <v>0</v>
      </c>
      <c r="BZ99" s="3">
        <v>78333</v>
      </c>
      <c r="CA99" s="3">
        <v>0</v>
      </c>
      <c r="CD99" s="3">
        <v>0</v>
      </c>
      <c r="CE99" s="3">
        <v>287790</v>
      </c>
      <c r="CL99" s="3">
        <v>3642638.4000000004</v>
      </c>
      <c r="CM99" s="3">
        <v>0</v>
      </c>
      <c r="CN99" s="3">
        <v>0</v>
      </c>
      <c r="CP99" s="3">
        <v>156666</v>
      </c>
      <c r="CQ99" s="3">
        <v>0</v>
      </c>
      <c r="CT99" s="3">
        <v>770550</v>
      </c>
      <c r="CU99" s="3">
        <v>0</v>
      </c>
      <c r="DB99" s="3">
        <v>80000</v>
      </c>
      <c r="DC99" s="3">
        <v>0</v>
      </c>
      <c r="EL99" s="3">
        <v>295757</v>
      </c>
      <c r="EM99" s="3">
        <v>0</v>
      </c>
      <c r="EN99" s="3">
        <v>119483</v>
      </c>
      <c r="EO99" s="3">
        <v>0</v>
      </c>
      <c r="ES99" s="3">
        <v>158560</v>
      </c>
      <c r="ET99" s="3">
        <v>0</v>
      </c>
      <c r="EW99" s="3">
        <v>158560</v>
      </c>
      <c r="EX99" s="3">
        <v>0</v>
      </c>
      <c r="EY99" s="3">
        <v>317120</v>
      </c>
      <c r="EZ99" s="3">
        <v>0</v>
      </c>
      <c r="FA99" s="3">
        <v>158560</v>
      </c>
      <c r="FB99" s="3">
        <v>0</v>
      </c>
      <c r="FC99" s="3">
        <v>158560</v>
      </c>
      <c r="FD99" s="3">
        <v>0</v>
      </c>
      <c r="FE99" s="3">
        <v>0</v>
      </c>
      <c r="FF99" s="3">
        <v>113832</v>
      </c>
      <c r="FG99" s="3">
        <v>113832</v>
      </c>
      <c r="FH99" s="3">
        <v>0</v>
      </c>
      <c r="FI99" s="3">
        <v>113832</v>
      </c>
      <c r="FJ99" s="3">
        <v>0</v>
      </c>
      <c r="FQ99" s="3">
        <v>142889</v>
      </c>
      <c r="FR99" s="3">
        <v>0</v>
      </c>
      <c r="FS99" s="3">
        <v>101180</v>
      </c>
      <c r="FT99" s="3">
        <v>0</v>
      </c>
      <c r="FW99" s="3">
        <v>116262</v>
      </c>
      <c r="FX99" s="3">
        <v>0</v>
      </c>
      <c r="FY99" s="3">
        <v>147879</v>
      </c>
      <c r="FZ99" s="3">
        <v>0</v>
      </c>
      <c r="GA99" s="3">
        <v>58500</v>
      </c>
      <c r="GB99" s="3">
        <v>0</v>
      </c>
      <c r="GC99" s="3">
        <v>141344</v>
      </c>
      <c r="GD99" s="3">
        <v>0</v>
      </c>
      <c r="GF99" s="3">
        <v>455330</v>
      </c>
      <c r="GG99" s="3">
        <v>0</v>
      </c>
      <c r="GH99" s="3">
        <v>796827</v>
      </c>
      <c r="GI99" s="3">
        <v>0</v>
      </c>
      <c r="GJ99" s="3">
        <v>569162</v>
      </c>
      <c r="GK99" s="3">
        <v>0</v>
      </c>
      <c r="HF99" s="3">
        <v>1458912.6500000001</v>
      </c>
      <c r="HG99" s="3">
        <v>0</v>
      </c>
      <c r="HH99" s="3">
        <v>1821319.2000000002</v>
      </c>
      <c r="HI99" s="3">
        <v>0</v>
      </c>
      <c r="HJ99" s="3">
        <v>227665</v>
      </c>
      <c r="HK99" s="3">
        <v>0</v>
      </c>
      <c r="HL99" s="3">
        <v>113832</v>
      </c>
      <c r="HM99" s="3">
        <v>0</v>
      </c>
      <c r="HN99" s="3">
        <v>455330</v>
      </c>
      <c r="HO99" s="3">
        <v>0</v>
      </c>
      <c r="HP99" s="3">
        <v>0</v>
      </c>
      <c r="HQ99" s="3">
        <v>113832</v>
      </c>
      <c r="HR99" s="3">
        <v>910660</v>
      </c>
      <c r="HS99" s="3">
        <v>0</v>
      </c>
      <c r="HV99" s="3">
        <v>341497</v>
      </c>
      <c r="HW99" s="3">
        <v>0</v>
      </c>
      <c r="IB99" s="3">
        <v>0</v>
      </c>
      <c r="IC99" s="3">
        <v>227665</v>
      </c>
      <c r="ID99" s="3">
        <v>0</v>
      </c>
      <c r="IE99" s="3">
        <v>227665</v>
      </c>
      <c r="IF99" s="3">
        <v>0</v>
      </c>
      <c r="IG99" s="3">
        <v>113832</v>
      </c>
      <c r="IH99" s="3">
        <v>113832</v>
      </c>
      <c r="II99" s="3">
        <v>0</v>
      </c>
      <c r="IL99" s="3">
        <v>147879</v>
      </c>
      <c r="IM99" s="3">
        <v>0</v>
      </c>
      <c r="IV99" s="3">
        <v>0</v>
      </c>
      <c r="IW99" s="3">
        <v>104907</v>
      </c>
      <c r="IX99" s="3">
        <v>0</v>
      </c>
      <c r="IY99" s="3">
        <v>158560</v>
      </c>
      <c r="JF99" s="3">
        <v>71590</v>
      </c>
      <c r="JG99" s="3">
        <v>0</v>
      </c>
      <c r="JH99" s="3">
        <v>0</v>
      </c>
      <c r="JI99" s="3">
        <v>59075</v>
      </c>
      <c r="JJ99" s="3">
        <v>238967</v>
      </c>
      <c r="JK99" s="3">
        <v>119483</v>
      </c>
      <c r="JN99" s="3">
        <v>0</v>
      </c>
      <c r="JO99" s="3">
        <v>238967</v>
      </c>
      <c r="JP99" s="3">
        <v>0</v>
      </c>
      <c r="JQ99" s="3">
        <v>481867</v>
      </c>
      <c r="JR99" s="3">
        <v>147879</v>
      </c>
      <c r="JS99" s="3">
        <v>0</v>
      </c>
      <c r="KH99" s="3">
        <v>227665</v>
      </c>
      <c r="KI99" s="3">
        <v>0</v>
      </c>
      <c r="KU99" s="3">
        <v>235175</v>
      </c>
      <c r="KV99" s="3">
        <v>0</v>
      </c>
      <c r="KW99" s="3">
        <v>30700</v>
      </c>
      <c r="KX99" s="3">
        <v>0</v>
      </c>
      <c r="KY99" s="3">
        <v>4000</v>
      </c>
      <c r="KZ99" s="3">
        <v>0</v>
      </c>
      <c r="LA99" s="3">
        <v>0</v>
      </c>
      <c r="LB99" s="3">
        <v>16000</v>
      </c>
      <c r="LC99" s="3">
        <v>10000</v>
      </c>
      <c r="LD99" s="3">
        <v>0</v>
      </c>
      <c r="LM99" s="3">
        <v>7124</v>
      </c>
      <c r="LN99" s="3">
        <v>0</v>
      </c>
      <c r="LO99" s="3">
        <v>59000</v>
      </c>
      <c r="LP99" s="3">
        <v>0</v>
      </c>
      <c r="LQ99" s="3">
        <v>28660</v>
      </c>
      <c r="LR99" s="3">
        <v>0</v>
      </c>
      <c r="LS99" s="3">
        <v>0</v>
      </c>
      <c r="LT99" s="3">
        <v>10000</v>
      </c>
      <c r="LU99" s="3">
        <v>150855</v>
      </c>
      <c r="LV99" s="3">
        <v>0</v>
      </c>
      <c r="LY99" s="3">
        <v>1000</v>
      </c>
      <c r="LZ99" s="3">
        <v>0</v>
      </c>
      <c r="MA99" s="3">
        <v>68742</v>
      </c>
      <c r="MB99" s="3">
        <v>123807</v>
      </c>
      <c r="MC99" s="3">
        <v>10922</v>
      </c>
      <c r="MD99" s="3">
        <v>0</v>
      </c>
      <c r="ME99" s="3">
        <v>26117</v>
      </c>
      <c r="MF99" s="3">
        <v>0</v>
      </c>
      <c r="MG99" s="3">
        <v>3000</v>
      </c>
      <c r="MH99" s="3">
        <v>0</v>
      </c>
      <c r="MI99" s="3">
        <v>0</v>
      </c>
      <c r="MJ99" s="3">
        <v>5000</v>
      </c>
      <c r="MK99" s="3">
        <v>1800</v>
      </c>
      <c r="ML99" s="3">
        <v>0</v>
      </c>
      <c r="MM99" s="3">
        <v>34000</v>
      </c>
      <c r="MN99" s="3">
        <v>0</v>
      </c>
      <c r="MO99" s="3">
        <v>21000</v>
      </c>
      <c r="MP99" s="3">
        <v>0</v>
      </c>
      <c r="MQ99" s="3">
        <v>0</v>
      </c>
      <c r="MR99" s="3">
        <v>10000</v>
      </c>
      <c r="MU99" s="3">
        <v>4000</v>
      </c>
      <c r="MV99" s="3">
        <v>0</v>
      </c>
      <c r="MW99" s="3">
        <v>46000</v>
      </c>
      <c r="MX99" s="3">
        <v>0</v>
      </c>
      <c r="MY99" s="3">
        <v>3000</v>
      </c>
      <c r="MZ99" s="3">
        <v>0</v>
      </c>
      <c r="NA99" s="3">
        <v>0</v>
      </c>
      <c r="NB99" s="3">
        <v>30000</v>
      </c>
      <c r="NC99" s="3">
        <v>20000</v>
      </c>
      <c r="ND99" s="3">
        <v>0</v>
      </c>
      <c r="NE99" s="3">
        <v>10000</v>
      </c>
      <c r="NF99" s="3">
        <v>0</v>
      </c>
      <c r="NG99" s="3">
        <v>0</v>
      </c>
      <c r="NH99" s="3">
        <v>30000</v>
      </c>
      <c r="NP99" s="3">
        <v>0</v>
      </c>
      <c r="NQ99" s="3">
        <v>37000</v>
      </c>
      <c r="NR99" s="3">
        <v>0</v>
      </c>
      <c r="NS99" s="3">
        <v>23000</v>
      </c>
      <c r="OD99" s="3">
        <v>0</v>
      </c>
      <c r="OE99" s="3">
        <v>0</v>
      </c>
      <c r="OF99" s="3">
        <v>23152400.5</v>
      </c>
      <c r="OG99" s="3">
        <v>2532282</v>
      </c>
      <c r="OK99" s="5">
        <f t="shared" ref="OK99:OK118" si="89">SUM(AX99,AZ99,BB99,BD99,BF99,BH99,BJ99,BL99,BN99,BP99,BR99,BT99)</f>
        <v>227665</v>
      </c>
      <c r="OL99" s="5">
        <f t="shared" ref="OL99:OL118" si="90">SUM(AY99,BA99,BC99,BE99,BG99,BI99,BK99,BM99,BO99,BQ99,BS99,BU99)</f>
        <v>0</v>
      </c>
      <c r="OM99" s="5">
        <f t="shared" ref="OM99:OM118" si="91">SUM(BV99,BX99)</f>
        <v>2845811.2500000005</v>
      </c>
      <c r="ON99" s="5">
        <f t="shared" ref="ON99:ON118" si="92">SUM(BW99,BY99)</f>
        <v>0</v>
      </c>
      <c r="OO99" s="5">
        <f t="shared" ref="OO99:OO118" si="93">SUM(CD99,CF99)</f>
        <v>0</v>
      </c>
      <c r="OP99" s="5">
        <f t="shared" ref="OP99:OP118" si="94">SUM(CE99,CG99)</f>
        <v>287790</v>
      </c>
      <c r="OQ99" s="5">
        <f t="shared" ref="OQ99:OQ118" si="95">SUM(DF99,DH99,DJ99,DL99,DN99,DP99,DR99,DT99,DV99,)</f>
        <v>0</v>
      </c>
      <c r="OR99" s="5">
        <f t="shared" ref="OR99:OR118" si="96">SUM(DG99,DI99,DK99,DM99,DO99,DQ99,DS99,DU99,DW99,)</f>
        <v>0</v>
      </c>
      <c r="OS99" s="5">
        <f t="shared" ref="OS99:OS118" si="97">SUM(ES99,EU99,EW99,EY99,FA99,FC99,)</f>
        <v>951360</v>
      </c>
      <c r="OT99" s="5"/>
      <c r="OU99" s="5">
        <f t="shared" si="87"/>
        <v>0</v>
      </c>
      <c r="OV99" s="5">
        <f t="shared" ref="OV99:OV118" si="98">SUM(FE99,FG99,FI99)</f>
        <v>227664</v>
      </c>
      <c r="OW99" s="5">
        <f>SUM(FF99,FH99,FJ99)</f>
        <v>113832</v>
      </c>
      <c r="OY99" s="5">
        <f t="shared" ref="OY99:OY118" si="99">SUM(HX99,HZ99,IB99,ID99,IF99,IH99,IJ99,)</f>
        <v>113832</v>
      </c>
      <c r="OZ99" s="5">
        <f>SUM(HY99,IA99,IC99,IE99,IG99,II99,IK99,)</f>
        <v>569162</v>
      </c>
      <c r="PB99" s="5">
        <f t="shared" ref="PB99:PB118" si="100">SUM(N99,FK99,FM99,FO99,FQ99,FS99,FU99,FW99,FY99,GA99)</f>
        <v>638671</v>
      </c>
      <c r="PC99" s="5">
        <f t="shared" ref="PC99:PC118" si="101">SUM(O99,FL99,FN99,FP99,FR99,FT99,FV99,FX99,FZ99,GB99)</f>
        <v>0</v>
      </c>
      <c r="PD99" s="5">
        <v>432265.37</v>
      </c>
      <c r="PE99" s="4">
        <f t="shared" si="75"/>
        <v>206405.63</v>
      </c>
      <c r="PI99" s="5">
        <f t="shared" si="88"/>
        <v>7150534.8500000006</v>
      </c>
      <c r="PK99" s="5">
        <f>SUM(GG99,GI99,GK99,GM99,HC99,HE99,HG99,HI99,HK99,HM99,HO99,HQ99,HS99,HU99,HW99)</f>
        <v>113832</v>
      </c>
      <c r="PL99" s="5">
        <f t="shared" si="76"/>
        <v>775095</v>
      </c>
      <c r="PM99" s="5">
        <f>SUM(KV99,KX99,KZ99,LB99,LD99,LF99,LH99,LJ99,LL99,LN99,LP99,LR99,LT99,LV99,LX99,LZ99,MB99,MD99,MF99,MH99,MJ99,ML99,MN99,MP99,MR99,MT99,MV99,MX99,MZ99,NB99,ND99,NF99,NH99,)-PN99</f>
        <v>73636</v>
      </c>
      <c r="PN99" s="5">
        <f>PO99-PL99</f>
        <v>151171</v>
      </c>
      <c r="PO99" s="5">
        <v>926266</v>
      </c>
    </row>
    <row r="100" spans="1:431" x14ac:dyDescent="0.25">
      <c r="A100" t="s">
        <v>53</v>
      </c>
      <c r="B100" s="2">
        <v>450</v>
      </c>
      <c r="C100" t="s">
        <v>339</v>
      </c>
      <c r="D100">
        <v>8</v>
      </c>
      <c r="E100">
        <v>341</v>
      </c>
      <c r="F100">
        <v>341</v>
      </c>
      <c r="G100" s="3">
        <v>198942</v>
      </c>
      <c r="H100" s="3">
        <v>0</v>
      </c>
      <c r="L100" s="3">
        <v>235931</v>
      </c>
      <c r="M100" s="3">
        <v>20919</v>
      </c>
      <c r="P100" s="3">
        <v>23254</v>
      </c>
      <c r="Q100" s="3">
        <v>0</v>
      </c>
      <c r="R100" s="3">
        <v>79025</v>
      </c>
      <c r="S100" s="3">
        <v>0</v>
      </c>
      <c r="T100" s="3">
        <v>120118</v>
      </c>
      <c r="U100" s="3">
        <v>0</v>
      </c>
      <c r="V100" s="3">
        <v>153562</v>
      </c>
      <c r="W100" s="3">
        <v>0</v>
      </c>
      <c r="X100" s="3">
        <v>113832</v>
      </c>
      <c r="Y100" s="3">
        <v>0</v>
      </c>
      <c r="AI100" s="3">
        <v>227665</v>
      </c>
      <c r="AJ100" s="3">
        <v>0</v>
      </c>
      <c r="AQ100" s="3">
        <v>113832</v>
      </c>
      <c r="AR100" s="3">
        <v>0</v>
      </c>
      <c r="AU100" s="3">
        <v>455330</v>
      </c>
      <c r="AW100" s="3">
        <v>0</v>
      </c>
      <c r="AX100" s="3">
        <v>227665</v>
      </c>
      <c r="AY100" s="3">
        <v>0</v>
      </c>
      <c r="AZ100" s="3">
        <v>227665</v>
      </c>
      <c r="BA100" s="3">
        <v>0</v>
      </c>
      <c r="BJ100" s="3">
        <v>227665</v>
      </c>
      <c r="BK100" s="3">
        <v>0</v>
      </c>
      <c r="BT100" s="3">
        <v>227665</v>
      </c>
      <c r="BU100" s="3">
        <v>0</v>
      </c>
      <c r="BV100" s="3">
        <v>682995</v>
      </c>
      <c r="BW100" s="3">
        <v>0</v>
      </c>
      <c r="BZ100" s="3">
        <v>391664</v>
      </c>
      <c r="CA100" s="3">
        <v>0</v>
      </c>
      <c r="CF100" s="3">
        <v>132880</v>
      </c>
      <c r="CG100" s="3">
        <v>39794</v>
      </c>
      <c r="CL100" s="3">
        <v>0</v>
      </c>
      <c r="CN100" s="3">
        <v>35141</v>
      </c>
      <c r="CO100" s="3">
        <v>0</v>
      </c>
      <c r="DB100" s="3">
        <v>60000</v>
      </c>
      <c r="DC100" s="3">
        <v>0</v>
      </c>
      <c r="EL100" s="3">
        <v>147879</v>
      </c>
      <c r="EM100" s="3">
        <v>0</v>
      </c>
      <c r="EY100" s="3">
        <v>158560</v>
      </c>
      <c r="EZ100" s="3">
        <v>0</v>
      </c>
      <c r="FE100" s="3">
        <v>227665</v>
      </c>
      <c r="FF100" s="3">
        <v>0</v>
      </c>
      <c r="FO100" s="3">
        <v>0</v>
      </c>
      <c r="FP100" s="3">
        <v>105009</v>
      </c>
      <c r="FQ100" s="3">
        <v>0</v>
      </c>
      <c r="FR100" s="3">
        <v>142889</v>
      </c>
      <c r="FS100" s="3">
        <v>0</v>
      </c>
      <c r="FT100" s="3">
        <v>202359</v>
      </c>
      <c r="FY100" s="3">
        <v>0</v>
      </c>
      <c r="FZ100" s="3">
        <v>147879</v>
      </c>
      <c r="GF100" s="3">
        <v>113832</v>
      </c>
      <c r="GG100" s="3">
        <v>0</v>
      </c>
      <c r="GH100" s="3">
        <v>227665</v>
      </c>
      <c r="GI100" s="3">
        <v>0</v>
      </c>
      <c r="GJ100" s="3">
        <v>113832</v>
      </c>
      <c r="GK100" s="3">
        <v>0</v>
      </c>
      <c r="GL100" s="3">
        <v>0</v>
      </c>
      <c r="GM100" s="3">
        <v>56916</v>
      </c>
      <c r="HF100" s="3">
        <v>270787</v>
      </c>
      <c r="HG100" s="3">
        <v>0</v>
      </c>
      <c r="HH100" s="3">
        <v>455330</v>
      </c>
      <c r="HI100" s="3">
        <v>0</v>
      </c>
      <c r="HJ100" s="3">
        <v>113832</v>
      </c>
      <c r="HK100" s="3">
        <v>0</v>
      </c>
      <c r="HL100" s="3">
        <v>113832</v>
      </c>
      <c r="HM100" s="3">
        <v>0</v>
      </c>
      <c r="HN100" s="3">
        <v>227665</v>
      </c>
      <c r="HO100" s="3">
        <v>0</v>
      </c>
      <c r="HR100" s="3">
        <v>455330</v>
      </c>
      <c r="HS100" s="3">
        <v>0</v>
      </c>
      <c r="HV100" s="3">
        <v>184505</v>
      </c>
      <c r="HW100" s="3">
        <v>43160</v>
      </c>
      <c r="IJ100" s="3">
        <v>113832</v>
      </c>
      <c r="IK100" s="3">
        <v>0</v>
      </c>
      <c r="IN100" s="3">
        <v>119483</v>
      </c>
      <c r="IO100" s="3">
        <v>0</v>
      </c>
      <c r="IV100" s="3">
        <v>52454</v>
      </c>
      <c r="IW100" s="3">
        <v>0</v>
      </c>
      <c r="IX100" s="3">
        <v>158560</v>
      </c>
      <c r="IY100" s="3">
        <v>0</v>
      </c>
      <c r="JF100" s="3">
        <v>47726</v>
      </c>
      <c r="JG100" s="3">
        <v>95453</v>
      </c>
      <c r="JJ100" s="3">
        <v>119483</v>
      </c>
      <c r="JK100" s="3">
        <v>0</v>
      </c>
      <c r="KU100" s="3">
        <v>20145</v>
      </c>
      <c r="KV100" s="3">
        <v>0</v>
      </c>
      <c r="KW100" s="3">
        <v>28648</v>
      </c>
      <c r="KX100" s="3">
        <v>0</v>
      </c>
      <c r="LI100" s="3">
        <v>13980</v>
      </c>
      <c r="LJ100" s="3">
        <v>0</v>
      </c>
      <c r="LM100" s="3">
        <v>1555</v>
      </c>
      <c r="LN100" s="3">
        <v>0</v>
      </c>
      <c r="LW100" s="3">
        <v>54822</v>
      </c>
      <c r="LX100" s="3">
        <v>0</v>
      </c>
      <c r="ME100" s="3">
        <v>5702</v>
      </c>
      <c r="MF100" s="3">
        <v>0</v>
      </c>
      <c r="MI100" s="3">
        <v>20818</v>
      </c>
      <c r="MJ100" s="3">
        <v>0</v>
      </c>
      <c r="NJ100" s="3">
        <v>3066</v>
      </c>
      <c r="NK100" s="3">
        <v>0</v>
      </c>
      <c r="NN100" s="3">
        <v>0</v>
      </c>
      <c r="NO100" s="3">
        <v>0</v>
      </c>
      <c r="NP100" s="3">
        <v>0</v>
      </c>
      <c r="NQ100" s="3">
        <v>0</v>
      </c>
      <c r="NR100" s="3">
        <v>0</v>
      </c>
      <c r="NS100" s="3">
        <v>0</v>
      </c>
      <c r="NT100" s="3">
        <v>0</v>
      </c>
      <c r="NU100" s="3">
        <v>0</v>
      </c>
      <c r="NV100" s="3">
        <v>0</v>
      </c>
      <c r="NW100" s="3">
        <v>0</v>
      </c>
      <c r="NX100" s="3">
        <v>0</v>
      </c>
      <c r="NY100" s="3">
        <v>0</v>
      </c>
      <c r="OB100" s="3">
        <v>0</v>
      </c>
      <c r="OC100" s="3">
        <v>0</v>
      </c>
      <c r="OD100" s="3">
        <v>0</v>
      </c>
      <c r="OE100" s="3">
        <v>0</v>
      </c>
      <c r="OF100" s="3">
        <v>7505819</v>
      </c>
      <c r="OG100" s="3">
        <v>854378</v>
      </c>
      <c r="OK100" s="5">
        <f t="shared" si="89"/>
        <v>910660</v>
      </c>
      <c r="OL100" s="5">
        <f t="shared" si="90"/>
        <v>0</v>
      </c>
      <c r="OM100" s="5">
        <f t="shared" si="91"/>
        <v>682995</v>
      </c>
      <c r="ON100" s="5">
        <f t="shared" si="92"/>
        <v>0</v>
      </c>
      <c r="OO100" s="5">
        <f t="shared" si="93"/>
        <v>132880</v>
      </c>
      <c r="OP100" s="5">
        <f t="shared" si="94"/>
        <v>39794</v>
      </c>
      <c r="OQ100" s="5">
        <f t="shared" si="95"/>
        <v>0</v>
      </c>
      <c r="OR100" s="5">
        <f t="shared" si="96"/>
        <v>0</v>
      </c>
      <c r="OS100" s="5">
        <f t="shared" si="97"/>
        <v>158560</v>
      </c>
      <c r="OT100" s="5"/>
      <c r="OU100" s="5">
        <f t="shared" si="87"/>
        <v>0</v>
      </c>
      <c r="OV100" s="5">
        <f t="shared" si="98"/>
        <v>227665</v>
      </c>
      <c r="OW100" s="5"/>
      <c r="OX100" s="5">
        <f t="shared" ref="OX100:OX105" si="102">SUM(FF100,FH100,FJ100)</f>
        <v>0</v>
      </c>
      <c r="OY100" s="5">
        <f t="shared" si="99"/>
        <v>113832</v>
      </c>
      <c r="OZ100" s="5"/>
      <c r="PA100" s="5">
        <f t="shared" ref="PA100:PA106" si="103">SUM(HY100,IA100,IC100,IE100,IG100,II100,IK100,)</f>
        <v>0</v>
      </c>
      <c r="PB100" s="5">
        <f t="shared" si="100"/>
        <v>0</v>
      </c>
      <c r="PC100" s="5">
        <f t="shared" si="101"/>
        <v>598136</v>
      </c>
      <c r="PD100" s="5">
        <v>222848.03</v>
      </c>
      <c r="PE100" s="4">
        <f t="shared" si="75"/>
        <v>-222848.03</v>
      </c>
      <c r="PI100" s="5">
        <f t="shared" si="88"/>
        <v>2276610</v>
      </c>
      <c r="PJ100" s="5">
        <f t="shared" ref="PJ100:PJ109" si="104">SUM(GG100,GI100,GK100,GM100,HC100,HE100,HG100,HI100,HK100,HM100,HO100,HQ100,HS100,HU100,HW100)</f>
        <v>100076</v>
      </c>
      <c r="PK100" s="5"/>
      <c r="PL100" s="5">
        <f t="shared" ref="PL100:PL118" si="105">SUM(KU100,KW100,KY100,LA100,LC100,LE100,LG100,LI100,LK100,LM100,LO100,LQ100,LS100,LU100,LW100,LY100,MA100,MC100,ME100,MG100,MI100,MK100,MM100,MO100,MQ100,MS100,MU100,MW100,MY100,NA100,NC100,NE100,NG100,)</f>
        <v>145670</v>
      </c>
      <c r="PM100" s="5">
        <f>SUM(KV100,KX100,KZ100,LB100,LD100,LF100,LH100,LJ100,LL100,LN100,LP100,LR100,LT100,LV100,LX100,LZ100,MB100,MD100,MF100,MH100,MJ100,ML100,MN100,MP100,MR100,MT100,MV100,MX100,MZ100,NB100,ND100,NF100,NH100,)</f>
        <v>0</v>
      </c>
      <c r="PN100" s="5"/>
      <c r="PO100" s="5">
        <v>202213</v>
      </c>
    </row>
    <row r="101" spans="1:431" x14ac:dyDescent="0.25">
      <c r="A101" t="s">
        <v>75</v>
      </c>
      <c r="B101" s="2">
        <v>452</v>
      </c>
      <c r="C101" t="s">
        <v>339</v>
      </c>
      <c r="D101">
        <v>8</v>
      </c>
      <c r="E101">
        <v>672</v>
      </c>
      <c r="F101">
        <v>672</v>
      </c>
      <c r="G101" s="3">
        <v>198942</v>
      </c>
      <c r="H101" s="3">
        <v>0</v>
      </c>
      <c r="L101" s="3">
        <v>385275</v>
      </c>
      <c r="M101" s="3">
        <v>128425</v>
      </c>
      <c r="N101" s="3">
        <v>71961</v>
      </c>
      <c r="O101" s="3">
        <v>0</v>
      </c>
      <c r="P101" s="3">
        <v>27397</v>
      </c>
      <c r="Q101" s="3">
        <v>0</v>
      </c>
      <c r="R101" s="3">
        <v>79025</v>
      </c>
      <c r="S101" s="3">
        <v>0</v>
      </c>
      <c r="T101" s="3">
        <v>60059</v>
      </c>
      <c r="U101" s="3">
        <v>0</v>
      </c>
      <c r="V101" s="3">
        <v>460685</v>
      </c>
      <c r="W101" s="3">
        <v>51187</v>
      </c>
      <c r="X101" s="3">
        <v>113832</v>
      </c>
      <c r="Y101" s="3">
        <v>0</v>
      </c>
      <c r="AI101" s="3">
        <v>569162</v>
      </c>
      <c r="AJ101" s="3">
        <v>0</v>
      </c>
      <c r="AK101" s="3">
        <v>85910</v>
      </c>
      <c r="AL101" s="3">
        <v>0</v>
      </c>
      <c r="AQ101" s="3">
        <v>227665</v>
      </c>
      <c r="AR101" s="3">
        <v>0</v>
      </c>
      <c r="AU101" s="3">
        <v>569162</v>
      </c>
      <c r="AW101" s="3">
        <v>0</v>
      </c>
      <c r="AX101" s="3">
        <v>227665</v>
      </c>
      <c r="AY101" s="3">
        <v>0</v>
      </c>
      <c r="AZ101" s="3">
        <v>227665</v>
      </c>
      <c r="BA101" s="3">
        <v>0</v>
      </c>
      <c r="BJ101" s="3">
        <v>227665</v>
      </c>
      <c r="BK101" s="3">
        <v>0</v>
      </c>
      <c r="BT101" s="3">
        <v>227665</v>
      </c>
      <c r="BU101" s="3">
        <v>0</v>
      </c>
      <c r="BV101" s="3">
        <v>1252156.9500000002</v>
      </c>
      <c r="BW101" s="3">
        <v>0</v>
      </c>
      <c r="BZ101" s="3">
        <v>391664</v>
      </c>
      <c r="CA101" s="3">
        <v>0</v>
      </c>
      <c r="CD101" s="3">
        <v>0</v>
      </c>
      <c r="CE101" s="3">
        <v>287790</v>
      </c>
      <c r="CF101" s="3">
        <v>0</v>
      </c>
      <c r="CG101" s="3">
        <v>115116</v>
      </c>
      <c r="CL101" s="3">
        <v>113832</v>
      </c>
      <c r="CM101" s="3">
        <v>0</v>
      </c>
      <c r="CN101" s="3">
        <v>0</v>
      </c>
      <c r="DB101" s="3">
        <v>70000</v>
      </c>
      <c r="DC101" s="3">
        <v>0</v>
      </c>
      <c r="DZ101" s="3">
        <v>113832</v>
      </c>
      <c r="EA101" s="3">
        <v>0</v>
      </c>
      <c r="ED101" s="3">
        <v>140941</v>
      </c>
      <c r="EE101" s="3">
        <v>0</v>
      </c>
      <c r="EF101" s="3">
        <v>5000</v>
      </c>
      <c r="EG101" s="3">
        <v>0</v>
      </c>
      <c r="EL101" s="3">
        <v>295757</v>
      </c>
      <c r="EM101" s="3">
        <v>0</v>
      </c>
      <c r="EN101" s="3">
        <v>119483</v>
      </c>
      <c r="EO101" s="3">
        <v>0</v>
      </c>
      <c r="EY101" s="3">
        <v>475679</v>
      </c>
      <c r="EZ101" s="3">
        <v>0</v>
      </c>
      <c r="FM101" s="3">
        <v>0</v>
      </c>
      <c r="FN101" s="3">
        <v>160887</v>
      </c>
      <c r="FO101" s="3">
        <v>525045</v>
      </c>
      <c r="FP101" s="3">
        <v>0</v>
      </c>
      <c r="FU101" s="3">
        <v>0</v>
      </c>
      <c r="FV101" s="3">
        <v>131777</v>
      </c>
      <c r="FY101" s="3">
        <v>0</v>
      </c>
      <c r="FZ101" s="3">
        <v>147879</v>
      </c>
      <c r="GA101" s="3">
        <v>0</v>
      </c>
      <c r="GB101" s="3">
        <v>117000</v>
      </c>
      <c r="GC101" s="3">
        <v>0</v>
      </c>
      <c r="GD101" s="3">
        <f>141344-GE101</f>
        <v>70672</v>
      </c>
      <c r="GE101" s="3">
        <v>70672</v>
      </c>
      <c r="GF101" s="3">
        <v>113832</v>
      </c>
      <c r="GG101" s="3">
        <v>0</v>
      </c>
      <c r="GH101" s="3">
        <v>227665</v>
      </c>
      <c r="GI101" s="3">
        <v>0</v>
      </c>
      <c r="GJ101" s="3">
        <v>113832</v>
      </c>
      <c r="GK101" s="3">
        <v>0</v>
      </c>
      <c r="GL101" s="3">
        <v>113832</v>
      </c>
      <c r="GM101" s="3">
        <v>0</v>
      </c>
      <c r="HF101" s="3">
        <v>205489</v>
      </c>
      <c r="HG101" s="3">
        <v>0</v>
      </c>
      <c r="HH101" s="3">
        <v>796827</v>
      </c>
      <c r="HI101" s="3">
        <v>0</v>
      </c>
      <c r="HJ101" s="3">
        <v>113832</v>
      </c>
      <c r="HK101" s="3">
        <v>0</v>
      </c>
      <c r="HL101" s="3">
        <v>113832</v>
      </c>
      <c r="HM101" s="3">
        <v>0</v>
      </c>
      <c r="HN101" s="3">
        <v>227665</v>
      </c>
      <c r="HO101" s="3">
        <v>0</v>
      </c>
      <c r="HP101" s="3">
        <v>113832</v>
      </c>
      <c r="HQ101" s="3">
        <v>0</v>
      </c>
      <c r="HR101" s="3">
        <v>682995</v>
      </c>
      <c r="HS101" s="3">
        <v>0</v>
      </c>
      <c r="HT101" s="3">
        <v>227665</v>
      </c>
      <c r="HU101" s="3">
        <v>0</v>
      </c>
      <c r="HV101" s="3">
        <v>227665</v>
      </c>
      <c r="HW101" s="3">
        <v>0</v>
      </c>
      <c r="IB101" s="3">
        <v>113832</v>
      </c>
      <c r="IC101" s="3">
        <v>0</v>
      </c>
      <c r="ID101" s="3">
        <v>113832</v>
      </c>
      <c r="IE101" s="3">
        <v>0</v>
      </c>
      <c r="IF101" s="3">
        <v>113832</v>
      </c>
      <c r="IG101" s="3">
        <v>0</v>
      </c>
      <c r="IH101" s="3">
        <v>113832</v>
      </c>
      <c r="II101" s="3">
        <v>0</v>
      </c>
      <c r="IJ101" s="3">
        <v>113832</v>
      </c>
      <c r="IK101" s="3">
        <v>0</v>
      </c>
      <c r="JD101" s="3">
        <v>59075</v>
      </c>
      <c r="JE101" s="3">
        <v>59075</v>
      </c>
      <c r="JF101" s="3">
        <v>71590</v>
      </c>
      <c r="JG101" s="3">
        <v>0</v>
      </c>
      <c r="JJ101" s="3">
        <v>0</v>
      </c>
      <c r="JK101" s="3">
        <v>119483</v>
      </c>
      <c r="JL101" s="3">
        <v>0</v>
      </c>
      <c r="JM101" s="3">
        <v>119483</v>
      </c>
      <c r="JN101" s="3">
        <v>119483</v>
      </c>
      <c r="JO101" s="3">
        <v>0</v>
      </c>
      <c r="JP101" s="3">
        <v>0</v>
      </c>
      <c r="JQ101" s="3">
        <v>120467</v>
      </c>
      <c r="KU101" s="3">
        <v>209209</v>
      </c>
      <c r="KV101" s="3">
        <v>0</v>
      </c>
      <c r="KW101" s="3">
        <v>22033</v>
      </c>
      <c r="KX101" s="3">
        <v>0</v>
      </c>
      <c r="LC101" s="3">
        <v>0</v>
      </c>
      <c r="LD101" s="3">
        <v>6206</v>
      </c>
      <c r="LI101" s="3">
        <v>39933</v>
      </c>
      <c r="LJ101" s="3">
        <v>0</v>
      </c>
      <c r="LM101" s="3">
        <v>3065</v>
      </c>
      <c r="LN101" s="3">
        <v>0</v>
      </c>
      <c r="MA101" s="3">
        <v>17500</v>
      </c>
      <c r="MB101" s="3">
        <v>0</v>
      </c>
      <c r="MC101" s="3">
        <v>7500</v>
      </c>
      <c r="MD101" s="3">
        <v>0</v>
      </c>
      <c r="ME101" s="3">
        <v>11236</v>
      </c>
      <c r="MF101" s="3">
        <v>0</v>
      </c>
      <c r="MI101" s="3">
        <v>0</v>
      </c>
      <c r="MJ101" s="3">
        <v>8000</v>
      </c>
      <c r="MM101" s="3">
        <v>10000</v>
      </c>
      <c r="MN101" s="3">
        <v>0</v>
      </c>
      <c r="MW101" s="3">
        <v>10000</v>
      </c>
      <c r="MX101" s="3">
        <v>0</v>
      </c>
      <c r="MY101" s="3">
        <v>15557</v>
      </c>
      <c r="MZ101" s="3">
        <v>0</v>
      </c>
      <c r="NA101" s="3">
        <v>10000</v>
      </c>
      <c r="NB101" s="3">
        <v>0</v>
      </c>
      <c r="NJ101" s="3">
        <v>3066</v>
      </c>
      <c r="NK101" s="3">
        <v>0</v>
      </c>
      <c r="NP101" s="3">
        <v>0</v>
      </c>
      <c r="NQ101" s="3">
        <v>0</v>
      </c>
      <c r="NT101" s="3">
        <v>0</v>
      </c>
      <c r="NU101" s="3">
        <v>0</v>
      </c>
      <c r="NV101" s="3">
        <v>0</v>
      </c>
      <c r="NW101" s="3">
        <v>0</v>
      </c>
      <c r="NX101" s="3">
        <v>0</v>
      </c>
      <c r="NY101" s="3">
        <v>0</v>
      </c>
      <c r="OB101" s="3">
        <v>0</v>
      </c>
      <c r="OC101" s="3">
        <v>0</v>
      </c>
      <c r="OD101" s="3">
        <v>0</v>
      </c>
      <c r="OE101" s="3">
        <v>0</v>
      </c>
      <c r="OF101" s="3">
        <v>11720494.949999999</v>
      </c>
      <c r="OG101" s="3">
        <v>1714119</v>
      </c>
      <c r="OK101" s="5">
        <f t="shared" si="89"/>
        <v>910660</v>
      </c>
      <c r="OL101" s="5">
        <f t="shared" si="90"/>
        <v>0</v>
      </c>
      <c r="OM101" s="5">
        <f t="shared" si="91"/>
        <v>1252156.9500000002</v>
      </c>
      <c r="ON101" s="5">
        <f t="shared" si="92"/>
        <v>0</v>
      </c>
      <c r="OO101" s="5">
        <f t="shared" si="93"/>
        <v>0</v>
      </c>
      <c r="OP101" s="5">
        <f t="shared" si="94"/>
        <v>402906</v>
      </c>
      <c r="OQ101" s="5">
        <f t="shared" si="95"/>
        <v>0</v>
      </c>
      <c r="OR101" s="5">
        <f t="shared" si="96"/>
        <v>0</v>
      </c>
      <c r="OS101" s="5">
        <f t="shared" si="97"/>
        <v>475679</v>
      </c>
      <c r="OT101" s="5"/>
      <c r="OU101" s="5">
        <f t="shared" si="87"/>
        <v>0</v>
      </c>
      <c r="OV101" s="5">
        <f t="shared" si="98"/>
        <v>0</v>
      </c>
      <c r="OW101" s="5"/>
      <c r="OX101" s="5">
        <f t="shared" si="102"/>
        <v>0</v>
      </c>
      <c r="OY101" s="5">
        <f t="shared" si="99"/>
        <v>569160</v>
      </c>
      <c r="OZ101" s="5"/>
      <c r="PA101" s="5">
        <f t="shared" si="103"/>
        <v>0</v>
      </c>
      <c r="PB101" s="5">
        <f t="shared" si="100"/>
        <v>597006</v>
      </c>
      <c r="PC101" s="5">
        <f t="shared" si="101"/>
        <v>557543</v>
      </c>
      <c r="PD101" s="5">
        <v>312943.07</v>
      </c>
      <c r="PE101" s="4">
        <f t="shared" si="75"/>
        <v>284062.93</v>
      </c>
      <c r="PI101" s="5">
        <f t="shared" si="88"/>
        <v>3278963</v>
      </c>
      <c r="PJ101" s="5">
        <f t="shared" si="104"/>
        <v>0</v>
      </c>
      <c r="PK101" s="5"/>
      <c r="PL101" s="5">
        <f t="shared" si="105"/>
        <v>356033</v>
      </c>
      <c r="PN101" s="5">
        <f>SUM(KV101,KX101,KZ101,LB101,LD101,LF101,LH101,LJ101,LL101,LN101,LP101,LR101,LT101,LV101,LX101,LZ101,MB101,MD101,MF101,MH101,MJ101,ML101,MN101,MP101,MR101,MT101,MV101,MX101,MZ101,NB101,ND101,NF101,NH101,)</f>
        <v>14206</v>
      </c>
      <c r="PO101" s="5">
        <v>398496</v>
      </c>
    </row>
    <row r="102" spans="1:431" x14ac:dyDescent="0.25">
      <c r="A102" t="s">
        <v>92</v>
      </c>
      <c r="B102" s="2">
        <v>462</v>
      </c>
      <c r="C102" t="s">
        <v>339</v>
      </c>
      <c r="D102">
        <v>8</v>
      </c>
      <c r="E102">
        <v>441</v>
      </c>
      <c r="F102">
        <v>441</v>
      </c>
      <c r="G102" s="3">
        <v>198942</v>
      </c>
      <c r="H102" s="3">
        <v>0</v>
      </c>
      <c r="L102" s="3">
        <v>256850</v>
      </c>
      <c r="M102" s="3">
        <v>0</v>
      </c>
      <c r="N102" s="3">
        <v>71961</v>
      </c>
      <c r="O102" s="3">
        <v>0</v>
      </c>
      <c r="P102" s="3">
        <v>30000</v>
      </c>
      <c r="Q102" s="3">
        <v>0</v>
      </c>
      <c r="R102" s="3">
        <v>79025</v>
      </c>
      <c r="S102" s="3">
        <v>0</v>
      </c>
      <c r="T102" s="3">
        <v>60059</v>
      </c>
      <c r="U102" s="3">
        <v>0</v>
      </c>
      <c r="X102" s="3">
        <v>113832</v>
      </c>
      <c r="Y102" s="3">
        <v>0</v>
      </c>
      <c r="AI102" s="3">
        <v>227665</v>
      </c>
      <c r="AJ102" s="3">
        <v>0</v>
      </c>
      <c r="AK102" s="3">
        <v>171820</v>
      </c>
      <c r="AL102" s="3">
        <v>0</v>
      </c>
      <c r="AQ102" s="3">
        <v>113832</v>
      </c>
      <c r="AR102" s="3">
        <v>0</v>
      </c>
      <c r="AU102" s="3">
        <v>341497</v>
      </c>
      <c r="AW102" s="3">
        <v>0</v>
      </c>
      <c r="AX102" s="3">
        <v>113832</v>
      </c>
      <c r="AY102" s="3">
        <v>0</v>
      </c>
      <c r="BT102" s="3">
        <v>113832</v>
      </c>
      <c r="BU102" s="3">
        <v>0</v>
      </c>
      <c r="BV102" s="3">
        <v>796827</v>
      </c>
      <c r="BW102" s="3">
        <v>0</v>
      </c>
      <c r="CF102" s="3">
        <v>57558</v>
      </c>
      <c r="CG102" s="3">
        <v>0</v>
      </c>
      <c r="CL102" s="3">
        <v>0</v>
      </c>
      <c r="CN102" s="3">
        <v>13829</v>
      </c>
      <c r="CO102" s="3">
        <v>0</v>
      </c>
      <c r="DB102" s="3">
        <v>40000</v>
      </c>
      <c r="DC102" s="3">
        <v>0</v>
      </c>
      <c r="EY102" s="3">
        <v>158560</v>
      </c>
      <c r="EZ102" s="3">
        <v>0</v>
      </c>
      <c r="FG102" s="3">
        <v>113832</v>
      </c>
      <c r="FH102" s="3">
        <v>0</v>
      </c>
      <c r="FI102" s="3">
        <v>113832</v>
      </c>
      <c r="FJ102" s="3">
        <v>0</v>
      </c>
      <c r="FM102" s="3">
        <v>53629</v>
      </c>
      <c r="FN102" s="3">
        <v>0</v>
      </c>
      <c r="FO102" s="3">
        <v>105009</v>
      </c>
      <c r="FP102" s="3">
        <v>0</v>
      </c>
      <c r="FS102" s="3">
        <v>101180</v>
      </c>
      <c r="FT102" s="3">
        <v>0</v>
      </c>
      <c r="GA102" s="3">
        <v>58500</v>
      </c>
      <c r="GB102" s="3">
        <v>0</v>
      </c>
      <c r="GH102" s="3">
        <v>113832</v>
      </c>
      <c r="GI102" s="3">
        <v>0</v>
      </c>
      <c r="HF102" s="3">
        <v>227665</v>
      </c>
      <c r="HG102" s="3">
        <v>0</v>
      </c>
      <c r="HH102" s="3">
        <v>227665</v>
      </c>
      <c r="HI102" s="3">
        <v>0</v>
      </c>
      <c r="HN102" s="3">
        <v>113832</v>
      </c>
      <c r="HO102" s="3">
        <v>0</v>
      </c>
      <c r="HR102" s="3">
        <v>227665</v>
      </c>
      <c r="HS102" s="3">
        <v>0</v>
      </c>
      <c r="HT102" s="3">
        <v>113832</v>
      </c>
      <c r="HU102" s="3">
        <v>0</v>
      </c>
      <c r="HV102" s="3">
        <v>113832</v>
      </c>
      <c r="HW102" s="3">
        <v>0</v>
      </c>
      <c r="IF102" s="3">
        <v>113832</v>
      </c>
      <c r="IG102" s="3">
        <v>0</v>
      </c>
      <c r="IT102" s="3">
        <v>91168</v>
      </c>
      <c r="IU102" s="3">
        <v>0</v>
      </c>
      <c r="JB102" s="3">
        <v>119483</v>
      </c>
      <c r="JC102" s="3">
        <v>0</v>
      </c>
      <c r="JD102" s="3">
        <v>59075</v>
      </c>
      <c r="JE102" s="3">
        <v>0</v>
      </c>
      <c r="JH102" s="3">
        <v>59075</v>
      </c>
      <c r="JI102" s="3">
        <v>0</v>
      </c>
      <c r="JN102" s="3">
        <v>119483</v>
      </c>
      <c r="JO102" s="3">
        <v>0</v>
      </c>
      <c r="JP102" s="3">
        <v>120467</v>
      </c>
      <c r="JQ102" s="3">
        <v>0</v>
      </c>
      <c r="JR102" s="3">
        <v>147879</v>
      </c>
      <c r="JS102" s="3">
        <v>0</v>
      </c>
      <c r="JZ102" s="3">
        <v>105009</v>
      </c>
      <c r="KA102" s="3">
        <v>0</v>
      </c>
      <c r="KD102" s="3">
        <v>113832</v>
      </c>
      <c r="KE102" s="3">
        <v>0</v>
      </c>
      <c r="KF102" s="3">
        <v>117189</v>
      </c>
      <c r="KG102" s="3">
        <v>0</v>
      </c>
      <c r="KJ102" s="3">
        <v>113832</v>
      </c>
      <c r="KK102" s="3">
        <v>0</v>
      </c>
      <c r="KL102" s="3">
        <v>227665</v>
      </c>
      <c r="KM102" s="3">
        <v>0</v>
      </c>
      <c r="KP102" s="3">
        <v>109725</v>
      </c>
      <c r="KQ102" s="3">
        <v>0</v>
      </c>
      <c r="KR102" s="3">
        <v>200000</v>
      </c>
      <c r="KS102" s="3">
        <v>0</v>
      </c>
      <c r="KU102" s="3">
        <v>68903</v>
      </c>
      <c r="KV102" s="3">
        <v>0</v>
      </c>
      <c r="KW102" s="3">
        <v>55497</v>
      </c>
      <c r="KX102" s="3">
        <v>0</v>
      </c>
      <c r="KY102" s="3">
        <v>15000</v>
      </c>
      <c r="KZ102" s="3">
        <v>0</v>
      </c>
      <c r="LC102" s="3">
        <v>75000</v>
      </c>
      <c r="LD102" s="3">
        <v>0</v>
      </c>
      <c r="LG102" s="3">
        <v>5858</v>
      </c>
      <c r="LH102" s="3">
        <v>0</v>
      </c>
      <c r="LM102" s="3">
        <v>2011</v>
      </c>
      <c r="LN102" s="3">
        <v>0</v>
      </c>
      <c r="LO102" s="3">
        <v>20000</v>
      </c>
      <c r="LP102" s="3">
        <v>0</v>
      </c>
      <c r="LQ102" s="3">
        <v>26295</v>
      </c>
      <c r="LR102" s="3">
        <v>0</v>
      </c>
      <c r="LW102" s="3">
        <v>15000</v>
      </c>
      <c r="LX102" s="3">
        <v>0</v>
      </c>
      <c r="ME102" s="3">
        <v>7374</v>
      </c>
      <c r="MF102" s="3">
        <v>0</v>
      </c>
      <c r="MI102" s="3">
        <v>15692</v>
      </c>
      <c r="MJ102" s="3">
        <v>0</v>
      </c>
      <c r="MM102" s="3">
        <v>20000</v>
      </c>
      <c r="MN102" s="3">
        <v>0</v>
      </c>
      <c r="MQ102" s="3">
        <v>5000</v>
      </c>
      <c r="MR102" s="3">
        <v>0</v>
      </c>
      <c r="MU102" s="3">
        <v>10000</v>
      </c>
      <c r="MV102" s="3">
        <v>0</v>
      </c>
      <c r="MW102" s="3">
        <v>30000</v>
      </c>
      <c r="MX102" s="3">
        <v>0</v>
      </c>
      <c r="MY102" s="3">
        <v>20000</v>
      </c>
      <c r="MZ102" s="3">
        <v>0</v>
      </c>
      <c r="OF102" s="3">
        <v>6853570</v>
      </c>
      <c r="OG102" s="3">
        <v>0</v>
      </c>
      <c r="OK102" s="5">
        <f t="shared" si="89"/>
        <v>227664</v>
      </c>
      <c r="OL102" s="5">
        <f t="shared" si="90"/>
        <v>0</v>
      </c>
      <c r="OM102" s="5">
        <f t="shared" si="91"/>
        <v>796827</v>
      </c>
      <c r="ON102" s="5">
        <f t="shared" si="92"/>
        <v>0</v>
      </c>
      <c r="OO102" s="5">
        <f t="shared" si="93"/>
        <v>57558</v>
      </c>
      <c r="OP102" s="5">
        <f t="shared" si="94"/>
        <v>0</v>
      </c>
      <c r="OQ102" s="5">
        <f t="shared" si="95"/>
        <v>0</v>
      </c>
      <c r="OR102" s="5">
        <f t="shared" si="96"/>
        <v>0</v>
      </c>
      <c r="OS102" s="5">
        <f t="shared" si="97"/>
        <v>158560</v>
      </c>
      <c r="OT102" s="5"/>
      <c r="OU102" s="5">
        <f t="shared" si="87"/>
        <v>0</v>
      </c>
      <c r="OV102" s="5">
        <f t="shared" si="98"/>
        <v>227664</v>
      </c>
      <c r="OW102" s="5"/>
      <c r="OX102" s="5">
        <f t="shared" si="102"/>
        <v>0</v>
      </c>
      <c r="OY102" s="5">
        <f t="shared" si="99"/>
        <v>113832</v>
      </c>
      <c r="OZ102" s="5"/>
      <c r="PA102" s="5">
        <f t="shared" si="103"/>
        <v>0</v>
      </c>
      <c r="PB102" s="5">
        <f t="shared" si="100"/>
        <v>390279</v>
      </c>
      <c r="PC102" s="5">
        <f t="shared" si="101"/>
        <v>0</v>
      </c>
      <c r="PD102" s="5">
        <v>281972.90000000002</v>
      </c>
      <c r="PE102" s="4">
        <f t="shared" si="75"/>
        <v>108306.09999999998</v>
      </c>
      <c r="PI102" s="5">
        <f t="shared" si="88"/>
        <v>1138323</v>
      </c>
      <c r="PJ102" s="5">
        <f t="shared" si="104"/>
        <v>0</v>
      </c>
      <c r="PK102" s="5"/>
      <c r="PL102" s="5">
        <f t="shared" si="105"/>
        <v>391630</v>
      </c>
      <c r="PM102" s="5">
        <f>SUM(KV102,KX102,KZ102,LB102,LD102,LF102,LH102,LJ102,LL102,LN102,LP102,LR102,LT102,LV102,LX102,LZ102,MB102,MD102,MF102,MH102,MJ102,ML102,MN102,MP102,MR102,MT102,MV102,MX102,MZ102,NB102,ND102,NF102,NH102,)</f>
        <v>0</v>
      </c>
      <c r="PN102" s="5"/>
      <c r="PO102" s="5">
        <v>261513</v>
      </c>
    </row>
    <row r="103" spans="1:431" x14ac:dyDescent="0.25">
      <c r="A103" t="s">
        <v>106</v>
      </c>
      <c r="B103" s="2">
        <v>1058</v>
      </c>
      <c r="C103" t="s">
        <v>339</v>
      </c>
      <c r="D103">
        <v>7</v>
      </c>
      <c r="E103">
        <v>500</v>
      </c>
      <c r="F103">
        <v>500</v>
      </c>
      <c r="G103" s="3">
        <v>198942</v>
      </c>
      <c r="H103" s="3">
        <v>0</v>
      </c>
      <c r="L103" s="3">
        <v>256850</v>
      </c>
      <c r="M103" s="3">
        <v>0</v>
      </c>
      <c r="N103" s="3">
        <v>71961</v>
      </c>
      <c r="O103" s="3">
        <v>0</v>
      </c>
      <c r="P103" s="3">
        <v>15000</v>
      </c>
      <c r="Q103" s="3">
        <v>0</v>
      </c>
      <c r="R103" s="3">
        <v>79025</v>
      </c>
      <c r="S103" s="3">
        <v>0</v>
      </c>
      <c r="T103" s="3">
        <v>60059</v>
      </c>
      <c r="U103" s="3">
        <v>0</v>
      </c>
      <c r="V103" s="3">
        <v>153562</v>
      </c>
      <c r="W103" s="3">
        <v>0</v>
      </c>
      <c r="X103" s="3">
        <v>113832</v>
      </c>
      <c r="Y103" s="3">
        <v>0</v>
      </c>
      <c r="AQ103" s="3">
        <v>170749</v>
      </c>
      <c r="AR103" s="3">
        <v>0</v>
      </c>
      <c r="AU103" s="3">
        <v>266756</v>
      </c>
      <c r="AV103" s="3">
        <v>74741</v>
      </c>
      <c r="AW103" s="3">
        <v>0</v>
      </c>
      <c r="BV103" s="3">
        <v>455330</v>
      </c>
      <c r="BW103" s="3">
        <v>0</v>
      </c>
      <c r="CD103" s="3">
        <v>0</v>
      </c>
      <c r="CE103" s="3">
        <v>172674</v>
      </c>
      <c r="CL103" s="3">
        <v>0</v>
      </c>
      <c r="CN103" s="3">
        <v>21312</v>
      </c>
      <c r="CO103" s="3">
        <v>0</v>
      </c>
      <c r="DB103" s="3">
        <v>25000</v>
      </c>
      <c r="DC103" s="3">
        <v>0</v>
      </c>
      <c r="EY103" s="3">
        <v>158560</v>
      </c>
      <c r="EZ103" s="3">
        <v>0</v>
      </c>
      <c r="FM103" s="3">
        <v>26814</v>
      </c>
      <c r="FN103" s="3">
        <v>0</v>
      </c>
      <c r="FO103" s="3">
        <v>105009</v>
      </c>
      <c r="FP103" s="3">
        <v>0</v>
      </c>
      <c r="FW103" s="3">
        <v>116262</v>
      </c>
      <c r="FX103" s="3">
        <v>0</v>
      </c>
      <c r="GC103" s="3">
        <v>70672</v>
      </c>
      <c r="GD103" s="3">
        <v>0</v>
      </c>
      <c r="GF103" s="3">
        <v>113832</v>
      </c>
      <c r="GG103" s="3">
        <v>0</v>
      </c>
      <c r="GH103" s="3">
        <v>227665</v>
      </c>
      <c r="GI103" s="3">
        <v>0</v>
      </c>
      <c r="GJ103" s="3">
        <v>113832</v>
      </c>
      <c r="GK103" s="3">
        <v>0</v>
      </c>
      <c r="GL103" s="3">
        <v>113832</v>
      </c>
      <c r="GM103" s="3">
        <v>0</v>
      </c>
      <c r="HF103" s="3">
        <v>428888</v>
      </c>
      <c r="HG103" s="3">
        <v>0</v>
      </c>
      <c r="HH103" s="3">
        <v>569162</v>
      </c>
      <c r="HI103" s="3">
        <v>0</v>
      </c>
      <c r="HN103" s="3">
        <v>682995</v>
      </c>
      <c r="HO103" s="3">
        <v>0</v>
      </c>
      <c r="HR103" s="3">
        <v>569162</v>
      </c>
      <c r="HS103" s="3">
        <v>0</v>
      </c>
      <c r="HV103" s="3">
        <v>569162</v>
      </c>
      <c r="HW103" s="3">
        <v>0</v>
      </c>
      <c r="IB103" s="3">
        <v>0</v>
      </c>
      <c r="IC103" s="3">
        <v>113832</v>
      </c>
      <c r="ID103" s="3">
        <v>113832</v>
      </c>
      <c r="IE103" s="3">
        <v>0</v>
      </c>
      <c r="IN103" s="3">
        <v>0</v>
      </c>
      <c r="IO103" s="3">
        <v>119483</v>
      </c>
      <c r="JP103" s="3">
        <v>0</v>
      </c>
      <c r="JQ103" s="3">
        <v>120467</v>
      </c>
      <c r="KB103" s="3">
        <v>0</v>
      </c>
      <c r="KC103" s="3">
        <v>800</v>
      </c>
      <c r="KU103" s="3">
        <v>50254</v>
      </c>
      <c r="KV103" s="3">
        <v>0</v>
      </c>
      <c r="KW103" s="3">
        <v>50255</v>
      </c>
      <c r="KX103" s="3">
        <v>0</v>
      </c>
      <c r="LA103" s="3">
        <v>5000</v>
      </c>
      <c r="LB103" s="3">
        <v>0</v>
      </c>
      <c r="LI103" s="3">
        <v>0</v>
      </c>
      <c r="LJ103" s="3">
        <v>49123</v>
      </c>
      <c r="LM103" s="3">
        <v>2281</v>
      </c>
      <c r="LN103" s="3">
        <v>0</v>
      </c>
      <c r="LO103" s="3">
        <v>0</v>
      </c>
      <c r="LP103" s="3">
        <v>7000</v>
      </c>
      <c r="LS103" s="3">
        <v>5000</v>
      </c>
      <c r="LT103" s="3">
        <v>0</v>
      </c>
      <c r="MC103" s="3">
        <v>0</v>
      </c>
      <c r="MD103" s="3">
        <v>12500</v>
      </c>
      <c r="ME103" s="3">
        <v>8360</v>
      </c>
      <c r="MF103" s="3">
        <v>0</v>
      </c>
      <c r="MI103" s="3">
        <v>0</v>
      </c>
      <c r="MJ103" s="3">
        <v>7000</v>
      </c>
      <c r="MM103" s="3">
        <v>0</v>
      </c>
      <c r="MN103" s="3">
        <v>15000</v>
      </c>
      <c r="MO103" s="3">
        <v>10000</v>
      </c>
      <c r="MP103" s="3">
        <v>0</v>
      </c>
      <c r="MQ103" s="3">
        <v>0</v>
      </c>
      <c r="MR103" s="3">
        <v>30000</v>
      </c>
      <c r="MW103" s="3">
        <v>13001</v>
      </c>
      <c r="MX103" s="3">
        <v>20000</v>
      </c>
      <c r="MY103" s="3">
        <v>62500</v>
      </c>
      <c r="MZ103" s="3">
        <v>0</v>
      </c>
      <c r="NC103" s="3">
        <v>100000</v>
      </c>
      <c r="ND103" s="3">
        <v>0</v>
      </c>
      <c r="NE103" s="3">
        <v>0</v>
      </c>
      <c r="NF103" s="3">
        <v>40000</v>
      </c>
      <c r="OF103" s="3">
        <v>6174708</v>
      </c>
      <c r="OG103" s="3">
        <v>782620</v>
      </c>
      <c r="OK103" s="5">
        <f t="shared" si="89"/>
        <v>0</v>
      </c>
      <c r="OL103" s="5">
        <f t="shared" si="90"/>
        <v>0</v>
      </c>
      <c r="OM103" s="5">
        <f t="shared" si="91"/>
        <v>455330</v>
      </c>
      <c r="ON103" s="5">
        <f t="shared" si="92"/>
        <v>0</v>
      </c>
      <c r="OO103" s="5">
        <f t="shared" si="93"/>
        <v>0</v>
      </c>
      <c r="OP103" s="5">
        <f t="shared" si="94"/>
        <v>172674</v>
      </c>
      <c r="OQ103" s="5">
        <f t="shared" si="95"/>
        <v>0</v>
      </c>
      <c r="OR103" s="5">
        <f t="shared" si="96"/>
        <v>0</v>
      </c>
      <c r="OS103" s="5">
        <f t="shared" si="97"/>
        <v>158560</v>
      </c>
      <c r="OT103" s="5"/>
      <c r="OU103" s="5">
        <f t="shared" si="87"/>
        <v>0</v>
      </c>
      <c r="OV103" s="5">
        <f t="shared" si="98"/>
        <v>0</v>
      </c>
      <c r="OW103" s="5"/>
      <c r="OX103" s="5">
        <f t="shared" si="102"/>
        <v>0</v>
      </c>
      <c r="OY103" s="5">
        <f t="shared" si="99"/>
        <v>113832</v>
      </c>
      <c r="OZ103" s="5"/>
      <c r="PA103" s="5">
        <f t="shared" si="103"/>
        <v>113832</v>
      </c>
      <c r="PB103" s="5">
        <f t="shared" si="100"/>
        <v>320046</v>
      </c>
      <c r="PC103" s="5">
        <f t="shared" si="101"/>
        <v>0</v>
      </c>
      <c r="PD103" s="5">
        <v>289883.03000000003</v>
      </c>
      <c r="PE103" s="4">
        <f t="shared" si="75"/>
        <v>30162.969999999972</v>
      </c>
      <c r="PI103" s="5">
        <f t="shared" si="88"/>
        <v>3388530</v>
      </c>
      <c r="PJ103" s="5">
        <f t="shared" si="104"/>
        <v>0</v>
      </c>
      <c r="PK103" s="5"/>
      <c r="PL103" s="5">
        <f t="shared" si="105"/>
        <v>306651</v>
      </c>
      <c r="PM103" s="5">
        <f>SUM(KV103,KX103,KZ103,LB103,LD103,LF103,LH103,LJ103,LL103,LN103,LP103,LR103,LT103,LV103,LX103,LZ103,MB103,MD103,MF103,MH103,MJ103,ML103,MN103,MP103,MR103,MT103,MV103,MX103,MZ103,NB103,ND103,NF103,NH103,)</f>
        <v>180623</v>
      </c>
      <c r="PN103" s="5"/>
      <c r="PO103" s="5">
        <v>296500</v>
      </c>
    </row>
    <row r="104" spans="1:431" x14ac:dyDescent="0.25">
      <c r="A104" t="s">
        <v>113</v>
      </c>
      <c r="B104" s="2">
        <v>402</v>
      </c>
      <c r="C104" t="s">
        <v>339</v>
      </c>
      <c r="D104">
        <v>1</v>
      </c>
      <c r="E104">
        <v>564</v>
      </c>
      <c r="F104">
        <v>564</v>
      </c>
      <c r="G104" s="3">
        <v>198942</v>
      </c>
      <c r="H104" s="3">
        <v>0</v>
      </c>
      <c r="L104" s="3">
        <v>449487</v>
      </c>
      <c r="M104" s="3">
        <v>0</v>
      </c>
      <c r="P104" s="3">
        <v>30364</v>
      </c>
      <c r="Q104" s="3">
        <v>0</v>
      </c>
      <c r="R104" s="3">
        <v>79025</v>
      </c>
      <c r="S104" s="3">
        <v>0</v>
      </c>
      <c r="T104" s="3">
        <v>120118</v>
      </c>
      <c r="U104" s="3">
        <v>0</v>
      </c>
      <c r="V104" s="3">
        <v>102375</v>
      </c>
      <c r="W104" s="3">
        <v>0</v>
      </c>
      <c r="X104" s="3">
        <v>113832</v>
      </c>
      <c r="Y104" s="3">
        <v>0</v>
      </c>
      <c r="AS104" s="3">
        <v>64589</v>
      </c>
      <c r="AT104" s="3">
        <v>0</v>
      </c>
      <c r="BV104" s="3">
        <v>56916</v>
      </c>
      <c r="BW104" s="3">
        <v>0</v>
      </c>
      <c r="CL104" s="3">
        <v>0</v>
      </c>
      <c r="CN104" s="3">
        <v>48970</v>
      </c>
      <c r="CO104" s="3">
        <v>0</v>
      </c>
      <c r="CT104" s="3">
        <v>0</v>
      </c>
      <c r="CU104" s="3">
        <v>64213</v>
      </c>
      <c r="DD104" s="3">
        <v>119483</v>
      </c>
      <c r="DE104" s="3">
        <v>0</v>
      </c>
      <c r="DH104" s="3">
        <v>11700</v>
      </c>
      <c r="DI104" s="3">
        <v>0</v>
      </c>
      <c r="DJ104" s="3">
        <v>1787</v>
      </c>
      <c r="DK104" s="3">
        <v>0</v>
      </c>
      <c r="DL104" s="3">
        <v>10943</v>
      </c>
      <c r="DM104" s="3">
        <v>0</v>
      </c>
      <c r="DN104" s="3">
        <v>450</v>
      </c>
      <c r="DO104" s="3">
        <v>0</v>
      </c>
      <c r="DR104" s="3">
        <v>3600</v>
      </c>
      <c r="DS104" s="3">
        <v>0</v>
      </c>
      <c r="DT104" s="3">
        <v>650</v>
      </c>
      <c r="DU104" s="3">
        <v>0</v>
      </c>
      <c r="DV104" s="3">
        <v>300</v>
      </c>
      <c r="DW104" s="3">
        <v>0</v>
      </c>
      <c r="ES104" s="3">
        <v>158560</v>
      </c>
      <c r="ET104" s="3">
        <v>0</v>
      </c>
      <c r="EW104" s="3">
        <v>0</v>
      </c>
      <c r="EX104" s="3">
        <v>158560</v>
      </c>
      <c r="FE104" s="3">
        <v>56916</v>
      </c>
      <c r="FF104" s="3">
        <v>0</v>
      </c>
      <c r="FK104" s="3">
        <v>92386</v>
      </c>
      <c r="FL104" s="3">
        <v>0</v>
      </c>
      <c r="FM104" s="3">
        <v>0</v>
      </c>
      <c r="FN104" s="3">
        <v>53629</v>
      </c>
      <c r="FO104" s="3">
        <v>105009</v>
      </c>
      <c r="FP104" s="3">
        <v>0</v>
      </c>
      <c r="FS104" s="3">
        <v>101180</v>
      </c>
      <c r="FT104" s="3">
        <v>0</v>
      </c>
      <c r="FW104" s="3">
        <v>0</v>
      </c>
      <c r="FX104" s="3">
        <v>116262</v>
      </c>
      <c r="FY104" s="3">
        <v>147879</v>
      </c>
      <c r="FZ104" s="3">
        <v>0</v>
      </c>
      <c r="GC104" s="3">
        <v>70672</v>
      </c>
      <c r="GD104" s="3">
        <v>0</v>
      </c>
      <c r="GF104" s="3">
        <v>113832</v>
      </c>
      <c r="GG104" s="3">
        <v>0</v>
      </c>
      <c r="GH104" s="3">
        <v>170749</v>
      </c>
      <c r="GI104" s="3">
        <v>0</v>
      </c>
      <c r="GJ104" s="3">
        <v>113832</v>
      </c>
      <c r="GK104" s="3">
        <v>0</v>
      </c>
      <c r="HD104" s="3">
        <v>113832</v>
      </c>
      <c r="HE104" s="3">
        <v>0</v>
      </c>
      <c r="HF104" s="3">
        <v>569162</v>
      </c>
      <c r="HG104" s="3">
        <v>0</v>
      </c>
      <c r="HH104" s="3">
        <v>569162</v>
      </c>
      <c r="HI104" s="3">
        <v>0</v>
      </c>
      <c r="HJ104" s="3">
        <v>227665</v>
      </c>
      <c r="HK104" s="3">
        <v>0</v>
      </c>
      <c r="HL104" s="3">
        <v>170749</v>
      </c>
      <c r="HM104" s="3">
        <v>0</v>
      </c>
      <c r="HP104" s="3">
        <v>113832</v>
      </c>
      <c r="HQ104" s="3">
        <v>0</v>
      </c>
      <c r="HR104" s="3">
        <v>569162</v>
      </c>
      <c r="HS104" s="3">
        <v>0</v>
      </c>
      <c r="HV104" s="3">
        <v>682995</v>
      </c>
      <c r="HW104" s="3">
        <v>0</v>
      </c>
      <c r="IB104" s="3">
        <v>113832</v>
      </c>
      <c r="IC104" s="3">
        <v>0</v>
      </c>
      <c r="ID104" s="3">
        <v>113832</v>
      </c>
      <c r="IE104" s="3">
        <v>0</v>
      </c>
      <c r="IF104" s="3">
        <v>113832</v>
      </c>
      <c r="IG104" s="3">
        <v>0</v>
      </c>
      <c r="IH104" s="3">
        <v>113832</v>
      </c>
      <c r="II104" s="3">
        <v>0</v>
      </c>
      <c r="IN104" s="3">
        <v>119483</v>
      </c>
      <c r="IO104" s="3">
        <v>0</v>
      </c>
      <c r="KU104" s="3">
        <v>23439</v>
      </c>
      <c r="KV104" s="3">
        <v>5688</v>
      </c>
      <c r="KW104" s="3">
        <v>11579</v>
      </c>
      <c r="KX104" s="3">
        <v>0</v>
      </c>
      <c r="LI104" s="3">
        <v>40000</v>
      </c>
      <c r="LJ104" s="3">
        <v>0</v>
      </c>
      <c r="LM104" s="3">
        <v>2572</v>
      </c>
      <c r="LN104" s="3">
        <v>0</v>
      </c>
      <c r="LQ104" s="3">
        <v>5000</v>
      </c>
      <c r="LR104" s="3">
        <v>0</v>
      </c>
      <c r="LY104" s="3">
        <v>1000</v>
      </c>
      <c r="LZ104" s="3">
        <v>0</v>
      </c>
      <c r="ME104" s="3">
        <v>9430</v>
      </c>
      <c r="MF104" s="3">
        <v>0</v>
      </c>
      <c r="MK104" s="3">
        <v>2500</v>
      </c>
      <c r="ML104" s="3">
        <v>0</v>
      </c>
      <c r="MY104" s="3">
        <v>6000</v>
      </c>
      <c r="MZ104" s="3">
        <v>0</v>
      </c>
      <c r="OF104" s="3">
        <v>6237436</v>
      </c>
      <c r="OG104" s="3">
        <v>398352</v>
      </c>
      <c r="OK104" s="5">
        <f t="shared" si="89"/>
        <v>0</v>
      </c>
      <c r="OL104" s="5">
        <f t="shared" si="90"/>
        <v>0</v>
      </c>
      <c r="OM104" s="5">
        <f t="shared" si="91"/>
        <v>56916</v>
      </c>
      <c r="ON104" s="5">
        <f t="shared" si="92"/>
        <v>0</v>
      </c>
      <c r="OO104" s="5">
        <f t="shared" si="93"/>
        <v>0</v>
      </c>
      <c r="OP104" s="5">
        <f t="shared" si="94"/>
        <v>0</v>
      </c>
      <c r="OQ104" s="5">
        <f t="shared" si="95"/>
        <v>29430</v>
      </c>
      <c r="OR104" s="5">
        <f t="shared" si="96"/>
        <v>0</v>
      </c>
      <c r="OS104" s="5">
        <f t="shared" si="97"/>
        <v>158560</v>
      </c>
      <c r="OT104" s="5">
        <f>SUM(ET104,EV104,EX104,EZ104,FB104,FD104,)</f>
        <v>158560</v>
      </c>
      <c r="OV104" s="5">
        <f t="shared" si="98"/>
        <v>56916</v>
      </c>
      <c r="OW104" s="5"/>
      <c r="OX104" s="5">
        <f t="shared" si="102"/>
        <v>0</v>
      </c>
      <c r="OY104" s="5">
        <f t="shared" si="99"/>
        <v>455328</v>
      </c>
      <c r="OZ104" s="5"/>
      <c r="PA104" s="5">
        <f t="shared" si="103"/>
        <v>0</v>
      </c>
      <c r="PB104" s="5">
        <f t="shared" si="100"/>
        <v>446454</v>
      </c>
      <c r="PC104" s="5">
        <f t="shared" si="101"/>
        <v>169891</v>
      </c>
      <c r="PD104" s="5">
        <v>298463.51</v>
      </c>
      <c r="PE104" s="4">
        <f t="shared" si="75"/>
        <v>147990.49</v>
      </c>
      <c r="PI104" s="5">
        <f t="shared" si="88"/>
        <v>3414972</v>
      </c>
      <c r="PJ104" s="5">
        <f t="shared" si="104"/>
        <v>0</v>
      </c>
      <c r="PK104" s="5"/>
      <c r="PL104" s="5">
        <f t="shared" si="105"/>
        <v>101520</v>
      </c>
      <c r="PN104" s="5">
        <f>SUM(KV104,KX104,KZ104,LB104,LD104,LF104,LH104,LJ104,LL104,LN104,LP104,LR104,LT104,LV104,LX104,LZ104,MB104,MD104,MF104,MH104,MJ104,ML104,MN104,MP104,MR104,MT104,MV104,MX104,MZ104,NB104,ND104,NF104,NH104,)</f>
        <v>5688</v>
      </c>
      <c r="PO104" s="5">
        <v>334452</v>
      </c>
    </row>
    <row r="105" spans="1:431" x14ac:dyDescent="0.25">
      <c r="A105" t="s">
        <v>139</v>
      </c>
      <c r="B105" s="2">
        <v>455</v>
      </c>
      <c r="C105" t="s">
        <v>339</v>
      </c>
      <c r="D105">
        <v>4</v>
      </c>
      <c r="E105">
        <v>812</v>
      </c>
      <c r="F105">
        <v>812</v>
      </c>
      <c r="G105" s="3">
        <v>198942</v>
      </c>
      <c r="H105" s="3">
        <v>0</v>
      </c>
      <c r="N105" s="3">
        <v>71961</v>
      </c>
      <c r="O105" s="3">
        <v>0</v>
      </c>
      <c r="P105" s="3">
        <v>26647</v>
      </c>
      <c r="Q105" s="3">
        <v>0</v>
      </c>
      <c r="R105" s="3">
        <v>79025</v>
      </c>
      <c r="S105" s="3">
        <v>0</v>
      </c>
      <c r="T105" s="3">
        <v>180176</v>
      </c>
      <c r="U105" s="3">
        <v>0</v>
      </c>
      <c r="V105" s="3">
        <v>409498</v>
      </c>
      <c r="W105" s="3">
        <v>0</v>
      </c>
      <c r="X105" s="3">
        <v>113832</v>
      </c>
      <c r="Y105" s="3">
        <v>0</v>
      </c>
      <c r="AI105" s="3">
        <v>341497</v>
      </c>
      <c r="AJ105" s="3">
        <v>0</v>
      </c>
      <c r="AM105" s="3">
        <v>227665</v>
      </c>
      <c r="AN105" s="3">
        <v>0</v>
      </c>
      <c r="AQ105" s="3">
        <v>227665</v>
      </c>
      <c r="AR105" s="3">
        <v>0</v>
      </c>
      <c r="AU105" s="3">
        <v>455330</v>
      </c>
      <c r="AW105" s="3">
        <v>0</v>
      </c>
      <c r="AX105" s="3">
        <v>113832</v>
      </c>
      <c r="AY105" s="3">
        <v>0</v>
      </c>
      <c r="AZ105" s="3">
        <v>227665</v>
      </c>
      <c r="BA105" s="3">
        <v>0</v>
      </c>
      <c r="BJ105" s="3">
        <v>113832</v>
      </c>
      <c r="BK105" s="3">
        <v>0</v>
      </c>
      <c r="BT105" s="3">
        <v>113832</v>
      </c>
      <c r="BU105" s="3">
        <v>0</v>
      </c>
      <c r="BV105" s="3">
        <v>1138324.5</v>
      </c>
      <c r="BW105" s="3">
        <v>0</v>
      </c>
      <c r="BZ105" s="3">
        <v>274165</v>
      </c>
      <c r="CA105" s="3">
        <v>0</v>
      </c>
      <c r="CD105" s="3">
        <v>0</v>
      </c>
      <c r="CE105" s="3">
        <v>460464</v>
      </c>
      <c r="CF105" s="3">
        <v>57558</v>
      </c>
      <c r="CG105" s="3">
        <v>0</v>
      </c>
      <c r="CL105" s="3">
        <v>1138324.5</v>
      </c>
      <c r="CM105" s="3">
        <v>0</v>
      </c>
      <c r="CN105" s="3">
        <v>0</v>
      </c>
      <c r="CP105" s="3">
        <v>39166</v>
      </c>
      <c r="CQ105" s="3">
        <v>0</v>
      </c>
      <c r="CT105" s="3">
        <v>128425</v>
      </c>
      <c r="CU105" s="3">
        <v>0</v>
      </c>
      <c r="DB105" s="3">
        <v>60000</v>
      </c>
      <c r="DC105" s="3">
        <v>0</v>
      </c>
      <c r="DX105" s="3">
        <v>147879</v>
      </c>
      <c r="DY105" s="3">
        <v>0</v>
      </c>
      <c r="EJ105" s="3">
        <v>1000000</v>
      </c>
      <c r="EK105" s="3">
        <v>0</v>
      </c>
      <c r="EL105" s="3">
        <v>295757</v>
      </c>
      <c r="EM105" s="3">
        <v>0</v>
      </c>
      <c r="EN105" s="3">
        <v>119483</v>
      </c>
      <c r="EO105" s="3">
        <v>0</v>
      </c>
      <c r="EY105" s="3">
        <v>0</v>
      </c>
      <c r="EZ105" s="3">
        <v>158560</v>
      </c>
      <c r="FA105" s="3">
        <v>158560</v>
      </c>
      <c r="FB105" s="3">
        <v>0</v>
      </c>
      <c r="FG105" s="3">
        <v>0</v>
      </c>
      <c r="FH105" s="3">
        <v>113832</v>
      </c>
      <c r="FI105" s="3">
        <v>0</v>
      </c>
      <c r="FJ105" s="3">
        <v>113832</v>
      </c>
      <c r="FM105" s="3">
        <v>107258</v>
      </c>
      <c r="FN105" s="3">
        <v>0</v>
      </c>
      <c r="FO105" s="3">
        <v>210018</v>
      </c>
      <c r="FP105" s="3">
        <v>0</v>
      </c>
      <c r="FQ105" s="3">
        <v>142889</v>
      </c>
      <c r="FR105" s="3">
        <v>0</v>
      </c>
      <c r="FS105" s="3">
        <v>202359</v>
      </c>
      <c r="FT105" s="3">
        <v>0</v>
      </c>
      <c r="FY105" s="3">
        <v>147879</v>
      </c>
      <c r="FZ105" s="3">
        <v>0</v>
      </c>
      <c r="GA105" s="3">
        <v>117000</v>
      </c>
      <c r="GB105" s="3">
        <v>0</v>
      </c>
      <c r="GD105" s="3">
        <v>0</v>
      </c>
      <c r="GF105" s="3">
        <v>227665</v>
      </c>
      <c r="GG105" s="3">
        <v>0</v>
      </c>
      <c r="GH105" s="3">
        <v>227665</v>
      </c>
      <c r="GI105" s="3">
        <v>0</v>
      </c>
      <c r="GJ105" s="3">
        <v>113832</v>
      </c>
      <c r="GK105" s="3">
        <v>0</v>
      </c>
      <c r="HF105" s="3">
        <v>611062</v>
      </c>
      <c r="HG105" s="3">
        <v>0</v>
      </c>
      <c r="HH105" s="3">
        <v>1138324.5</v>
      </c>
      <c r="HI105" s="3">
        <v>0</v>
      </c>
      <c r="HN105" s="3">
        <v>910660</v>
      </c>
      <c r="HO105" s="3">
        <v>0</v>
      </c>
      <c r="HR105" s="3">
        <v>910660</v>
      </c>
      <c r="HS105" s="3">
        <v>0</v>
      </c>
      <c r="HV105" s="3">
        <v>341497</v>
      </c>
      <c r="HW105" s="3">
        <v>0</v>
      </c>
      <c r="IL105" s="3">
        <v>0</v>
      </c>
      <c r="IM105" s="3">
        <v>147879</v>
      </c>
      <c r="IX105" s="3">
        <v>0</v>
      </c>
      <c r="IY105" s="3">
        <v>158560</v>
      </c>
      <c r="JF105" s="3">
        <v>0</v>
      </c>
      <c r="JG105" s="3">
        <v>71590</v>
      </c>
      <c r="JL105" s="3">
        <v>0</v>
      </c>
      <c r="JM105" s="3">
        <v>119483</v>
      </c>
      <c r="JP105" s="3">
        <v>0</v>
      </c>
      <c r="JQ105" s="3">
        <v>120467</v>
      </c>
      <c r="KU105" s="3">
        <v>133291</v>
      </c>
      <c r="KV105" s="3">
        <v>0</v>
      </c>
      <c r="KW105" s="3">
        <v>39602</v>
      </c>
      <c r="KX105" s="3">
        <v>0</v>
      </c>
      <c r="LC105" s="3">
        <v>40000</v>
      </c>
      <c r="LD105" s="3">
        <v>0</v>
      </c>
      <c r="LE105" s="3">
        <v>15000</v>
      </c>
      <c r="LF105" s="3">
        <v>0</v>
      </c>
      <c r="LI105" s="3">
        <v>25000</v>
      </c>
      <c r="LJ105" s="3">
        <v>26134</v>
      </c>
      <c r="LK105" s="3">
        <v>35000</v>
      </c>
      <c r="LL105" s="3">
        <v>0</v>
      </c>
      <c r="LM105" s="3">
        <v>3704</v>
      </c>
      <c r="LN105" s="3">
        <v>0</v>
      </c>
      <c r="LU105" s="3">
        <v>100000</v>
      </c>
      <c r="LV105" s="3">
        <v>0</v>
      </c>
      <c r="LW105" s="3">
        <v>3379</v>
      </c>
      <c r="LX105" s="3">
        <v>0</v>
      </c>
      <c r="MA105" s="3">
        <v>150000</v>
      </c>
      <c r="MB105" s="3">
        <v>0</v>
      </c>
      <c r="MC105" s="3">
        <v>8000</v>
      </c>
      <c r="MD105" s="3">
        <v>0</v>
      </c>
      <c r="ME105" s="3">
        <v>13577</v>
      </c>
      <c r="MF105" s="3">
        <v>0</v>
      </c>
      <c r="MQ105" s="3">
        <v>25000</v>
      </c>
      <c r="MR105" s="3">
        <v>0</v>
      </c>
      <c r="MU105" s="3">
        <v>5000</v>
      </c>
      <c r="MV105" s="3">
        <v>0</v>
      </c>
      <c r="MW105" s="3">
        <v>44183</v>
      </c>
      <c r="MX105" s="3">
        <v>0</v>
      </c>
      <c r="MY105" s="3">
        <v>25000</v>
      </c>
      <c r="MZ105" s="3">
        <v>0</v>
      </c>
      <c r="NJ105" s="3">
        <v>3066</v>
      </c>
      <c r="NK105" s="3">
        <v>0</v>
      </c>
      <c r="NL105" s="3">
        <v>0</v>
      </c>
      <c r="NM105" s="3">
        <v>0</v>
      </c>
      <c r="NR105" s="3">
        <v>0</v>
      </c>
      <c r="NS105" s="3">
        <v>0</v>
      </c>
      <c r="NV105" s="3">
        <v>0</v>
      </c>
      <c r="NW105" s="3">
        <v>0</v>
      </c>
      <c r="NX105" s="3">
        <v>0</v>
      </c>
      <c r="NY105" s="3">
        <v>0</v>
      </c>
      <c r="OB105" s="3">
        <v>0</v>
      </c>
      <c r="OC105" s="3">
        <v>0</v>
      </c>
      <c r="OD105" s="3">
        <v>0</v>
      </c>
      <c r="OE105" s="3">
        <v>0</v>
      </c>
      <c r="OF105" s="3">
        <v>13536611.5</v>
      </c>
      <c r="OG105" s="3">
        <v>1490801</v>
      </c>
      <c r="OK105" s="5">
        <f t="shared" si="89"/>
        <v>569161</v>
      </c>
      <c r="OL105" s="5">
        <f t="shared" si="90"/>
        <v>0</v>
      </c>
      <c r="OM105" s="5">
        <f t="shared" si="91"/>
        <v>1138324.5</v>
      </c>
      <c r="ON105" s="5">
        <f t="shared" si="92"/>
        <v>0</v>
      </c>
      <c r="OO105" s="5">
        <f t="shared" si="93"/>
        <v>57558</v>
      </c>
      <c r="OP105" s="5">
        <f t="shared" si="94"/>
        <v>460464</v>
      </c>
      <c r="OQ105" s="5">
        <f t="shared" si="95"/>
        <v>0</v>
      </c>
      <c r="OR105" s="5">
        <f t="shared" si="96"/>
        <v>0</v>
      </c>
      <c r="OS105" s="5">
        <f t="shared" si="97"/>
        <v>158560</v>
      </c>
      <c r="OT105" s="5"/>
      <c r="OU105" s="5">
        <f t="shared" ref="OU105:OU117" si="106">SUM(ET105,EV105,EX105,EZ105,FB105,FD105,)</f>
        <v>158560</v>
      </c>
      <c r="OV105" s="5">
        <f t="shared" si="98"/>
        <v>0</v>
      </c>
      <c r="OW105" s="5"/>
      <c r="OX105" s="5">
        <f t="shared" si="102"/>
        <v>227664</v>
      </c>
      <c r="OY105" s="5">
        <f t="shared" si="99"/>
        <v>0</v>
      </c>
      <c r="OZ105" s="5"/>
      <c r="PA105" s="5">
        <f t="shared" si="103"/>
        <v>0</v>
      </c>
      <c r="PB105" s="5">
        <f t="shared" si="100"/>
        <v>999364</v>
      </c>
      <c r="PC105" s="5">
        <f t="shared" si="101"/>
        <v>0</v>
      </c>
      <c r="PD105" s="5">
        <v>331712.87</v>
      </c>
      <c r="PE105" s="4">
        <f t="shared" si="75"/>
        <v>667651.13</v>
      </c>
      <c r="PI105" s="5">
        <f t="shared" si="88"/>
        <v>4481365.5</v>
      </c>
      <c r="PJ105" s="5">
        <f t="shared" si="104"/>
        <v>0</v>
      </c>
      <c r="PK105" s="5"/>
      <c r="PL105" s="5">
        <f t="shared" si="105"/>
        <v>665736</v>
      </c>
      <c r="PM105" s="5">
        <f>SUM(KV105,KX105,KZ105,LB105,LD105,LF105,LH105,LJ105,LL105,LN105,LP105,LR105,LT105,LV105,LX105,LZ105,MB105,MD105,MF105,MH105,MJ105,ML105,MN105,MP105,MR105,MT105,MV105,MX105,MZ105,NB105,ND105,NF105,NH105,)</f>
        <v>26134</v>
      </c>
      <c r="PN105" s="5"/>
      <c r="PO105" s="5">
        <v>481516</v>
      </c>
    </row>
    <row r="106" spans="1:431" x14ac:dyDescent="0.25">
      <c r="A106" t="s">
        <v>145</v>
      </c>
      <c r="B106" s="2">
        <v>467</v>
      </c>
      <c r="C106" t="s">
        <v>339</v>
      </c>
      <c r="D106">
        <v>5</v>
      </c>
      <c r="E106">
        <v>829</v>
      </c>
      <c r="F106">
        <v>829</v>
      </c>
      <c r="G106" s="3">
        <v>198942</v>
      </c>
      <c r="H106" s="3">
        <v>0</v>
      </c>
      <c r="L106" s="3">
        <v>513700</v>
      </c>
      <c r="M106" s="3">
        <v>0</v>
      </c>
      <c r="N106" s="3">
        <v>71961</v>
      </c>
      <c r="O106" s="3">
        <v>71961</v>
      </c>
      <c r="P106" s="3">
        <v>30012</v>
      </c>
      <c r="Q106" s="3">
        <v>0</v>
      </c>
      <c r="R106" s="3">
        <v>158049</v>
      </c>
      <c r="S106" s="3">
        <v>0</v>
      </c>
      <c r="T106" s="3">
        <v>300294</v>
      </c>
      <c r="U106" s="3">
        <v>0</v>
      </c>
      <c r="V106" s="3">
        <v>102375</v>
      </c>
      <c r="W106" s="3">
        <v>0</v>
      </c>
      <c r="X106" s="3">
        <v>113832</v>
      </c>
      <c r="Y106" s="3">
        <v>0</v>
      </c>
      <c r="AI106" s="3">
        <v>455330</v>
      </c>
      <c r="AJ106" s="3">
        <v>0</v>
      </c>
      <c r="AM106" s="3">
        <v>227665</v>
      </c>
      <c r="AN106" s="3">
        <v>0</v>
      </c>
      <c r="AQ106" s="3">
        <v>113832</v>
      </c>
      <c r="AR106" s="3">
        <v>113832</v>
      </c>
      <c r="AU106" s="3">
        <v>455330</v>
      </c>
      <c r="AW106" s="3">
        <v>0</v>
      </c>
      <c r="AX106" s="3">
        <v>113832</v>
      </c>
      <c r="AY106" s="3">
        <v>0</v>
      </c>
      <c r="AZ106" s="3">
        <v>227665</v>
      </c>
      <c r="BA106" s="3">
        <v>0</v>
      </c>
      <c r="BJ106" s="3">
        <v>227665</v>
      </c>
      <c r="BK106" s="3">
        <v>0</v>
      </c>
      <c r="BT106" s="3">
        <v>113832</v>
      </c>
      <c r="BU106" s="3">
        <v>0</v>
      </c>
      <c r="BV106" s="3">
        <v>1138324.5</v>
      </c>
      <c r="BW106" s="3">
        <v>0</v>
      </c>
      <c r="BZ106" s="3">
        <v>234999</v>
      </c>
      <c r="CA106" s="3">
        <v>0</v>
      </c>
      <c r="CD106" s="3">
        <v>402906</v>
      </c>
      <c r="CE106" s="3">
        <v>0</v>
      </c>
      <c r="CF106" s="3">
        <v>345348</v>
      </c>
      <c r="CG106" s="3">
        <v>0</v>
      </c>
      <c r="CL106" s="3">
        <v>227665</v>
      </c>
      <c r="CM106" s="3">
        <v>0</v>
      </c>
      <c r="CN106" s="3">
        <v>0</v>
      </c>
      <c r="CP106" s="3">
        <v>39166</v>
      </c>
      <c r="CQ106" s="3">
        <v>0</v>
      </c>
      <c r="DB106" s="3">
        <v>75000</v>
      </c>
      <c r="DC106" s="3">
        <v>0</v>
      </c>
      <c r="DZ106" s="3">
        <v>113832</v>
      </c>
      <c r="EA106" s="3">
        <v>0</v>
      </c>
      <c r="ED106" s="3">
        <v>140941</v>
      </c>
      <c r="EE106" s="3">
        <v>0</v>
      </c>
      <c r="EF106" s="3">
        <v>5000</v>
      </c>
      <c r="EG106" s="3">
        <v>0</v>
      </c>
      <c r="EL106" s="3">
        <v>147879</v>
      </c>
      <c r="EM106" s="3">
        <v>0</v>
      </c>
      <c r="EY106" s="3">
        <v>475679</v>
      </c>
      <c r="EZ106" s="3">
        <v>0</v>
      </c>
      <c r="FG106" s="3">
        <v>0</v>
      </c>
      <c r="FH106" s="3">
        <v>113832</v>
      </c>
      <c r="FI106" s="3">
        <v>113832</v>
      </c>
      <c r="FJ106" s="3">
        <v>0</v>
      </c>
      <c r="FK106" s="3">
        <v>92386</v>
      </c>
      <c r="FL106" s="3">
        <v>0</v>
      </c>
      <c r="FM106" s="3">
        <v>160887</v>
      </c>
      <c r="FN106" s="3">
        <v>0</v>
      </c>
      <c r="FO106" s="3">
        <v>210018</v>
      </c>
      <c r="FP106" s="3">
        <v>0</v>
      </c>
      <c r="FQ106" s="3">
        <v>0</v>
      </c>
      <c r="FR106" s="3">
        <v>71444</v>
      </c>
      <c r="FW106" s="3">
        <v>116262</v>
      </c>
      <c r="FX106" s="3">
        <v>0</v>
      </c>
      <c r="FY106" s="3">
        <v>147879</v>
      </c>
      <c r="FZ106" s="3">
        <v>0</v>
      </c>
      <c r="GA106" s="3">
        <v>58500</v>
      </c>
      <c r="GB106" s="3">
        <v>0</v>
      </c>
      <c r="GC106" s="3">
        <v>0</v>
      </c>
      <c r="GD106" s="3">
        <f>212016-GE106</f>
        <v>141344</v>
      </c>
      <c r="GE106" s="3">
        <v>70672</v>
      </c>
      <c r="GF106" s="3">
        <v>113832</v>
      </c>
      <c r="GG106" s="3">
        <v>0</v>
      </c>
      <c r="GH106" s="3">
        <v>227665</v>
      </c>
      <c r="GI106" s="3">
        <v>0</v>
      </c>
      <c r="GJ106" s="3">
        <v>227665</v>
      </c>
      <c r="GK106" s="3">
        <v>0</v>
      </c>
      <c r="HF106" s="3">
        <v>654757</v>
      </c>
      <c r="HG106" s="3">
        <v>0</v>
      </c>
      <c r="HH106" s="3">
        <v>910660</v>
      </c>
      <c r="HI106" s="3">
        <v>0</v>
      </c>
      <c r="HN106" s="3">
        <v>569162</v>
      </c>
      <c r="HO106" s="3">
        <v>0</v>
      </c>
      <c r="HR106" s="3">
        <v>569162</v>
      </c>
      <c r="HS106" s="3">
        <v>0</v>
      </c>
      <c r="HV106" s="3">
        <v>227665</v>
      </c>
      <c r="HW106" s="3">
        <v>0</v>
      </c>
      <c r="IF106" s="3">
        <v>113832</v>
      </c>
      <c r="IG106" s="3">
        <v>0</v>
      </c>
      <c r="IH106" s="3">
        <v>113832</v>
      </c>
      <c r="II106" s="3">
        <v>0</v>
      </c>
      <c r="IJ106" s="3">
        <v>113832</v>
      </c>
      <c r="IK106" s="3">
        <v>0</v>
      </c>
      <c r="IN106" s="3">
        <v>119483</v>
      </c>
      <c r="IO106" s="3">
        <v>0</v>
      </c>
      <c r="JD106" s="3">
        <v>118151</v>
      </c>
      <c r="JE106" s="3">
        <v>0</v>
      </c>
      <c r="JF106" s="3">
        <v>0</v>
      </c>
      <c r="JG106" s="3">
        <v>71590</v>
      </c>
      <c r="JH106" s="3">
        <v>0</v>
      </c>
      <c r="JI106" s="3">
        <v>59075</v>
      </c>
      <c r="JZ106" s="3">
        <v>0</v>
      </c>
      <c r="KA106" s="3">
        <v>210018</v>
      </c>
      <c r="KB106" s="3">
        <v>0</v>
      </c>
      <c r="KC106" s="3">
        <v>798</v>
      </c>
      <c r="KJ106" s="3">
        <v>0</v>
      </c>
      <c r="KK106" s="3">
        <v>227665</v>
      </c>
      <c r="KN106" s="3">
        <v>0</v>
      </c>
      <c r="KO106" s="3">
        <v>113832</v>
      </c>
      <c r="KU106" s="3">
        <v>103995</v>
      </c>
      <c r="KV106" s="3">
        <v>0</v>
      </c>
      <c r="KW106" s="3">
        <v>25000</v>
      </c>
      <c r="KX106" s="3">
        <v>0</v>
      </c>
      <c r="LC106" s="3">
        <v>0</v>
      </c>
      <c r="LD106" s="3">
        <v>120000</v>
      </c>
      <c r="LE106" s="3">
        <v>25000</v>
      </c>
      <c r="LF106" s="3">
        <v>0</v>
      </c>
      <c r="LI106" s="3">
        <v>0</v>
      </c>
      <c r="LJ106" s="3">
        <v>90000</v>
      </c>
      <c r="LM106" s="3">
        <v>3781</v>
      </c>
      <c r="LN106" s="3">
        <v>0</v>
      </c>
      <c r="LW106" s="3">
        <v>30651</v>
      </c>
      <c r="LX106" s="3">
        <v>0</v>
      </c>
      <c r="MA106" s="3">
        <v>15000</v>
      </c>
      <c r="MB106" s="3">
        <v>95000</v>
      </c>
      <c r="ME106" s="3">
        <v>13861</v>
      </c>
      <c r="MF106" s="3">
        <v>0</v>
      </c>
      <c r="MI106" s="3">
        <v>0</v>
      </c>
      <c r="MJ106" s="3">
        <v>15228</v>
      </c>
      <c r="MM106" s="3">
        <v>15000</v>
      </c>
      <c r="MN106" s="3">
        <v>0</v>
      </c>
      <c r="MS106" s="3">
        <v>1000</v>
      </c>
      <c r="MT106" s="3">
        <v>0</v>
      </c>
      <c r="MU106" s="3">
        <v>0</v>
      </c>
      <c r="MV106" s="3">
        <v>15000</v>
      </c>
      <c r="MW106" s="3">
        <v>20904</v>
      </c>
      <c r="MX106" s="3">
        <v>0</v>
      </c>
      <c r="MY106" s="3">
        <v>33909</v>
      </c>
      <c r="MZ106" s="3">
        <v>60000</v>
      </c>
      <c r="NA106" s="3">
        <v>0</v>
      </c>
      <c r="NB106" s="3">
        <v>50145</v>
      </c>
      <c r="NC106" s="3">
        <v>10000</v>
      </c>
      <c r="ND106" s="3">
        <v>0</v>
      </c>
      <c r="NJ106" s="3">
        <v>3066</v>
      </c>
      <c r="NK106" s="3">
        <v>0</v>
      </c>
      <c r="NN106" s="3">
        <v>0</v>
      </c>
      <c r="NO106" s="3">
        <v>0</v>
      </c>
      <c r="NV106" s="3">
        <v>0</v>
      </c>
      <c r="NW106" s="3">
        <v>0</v>
      </c>
      <c r="NX106" s="3">
        <v>0</v>
      </c>
      <c r="NY106" s="3">
        <v>0</v>
      </c>
      <c r="NZ106" s="3">
        <v>0</v>
      </c>
      <c r="OA106" s="3">
        <v>0</v>
      </c>
      <c r="OB106" s="3">
        <v>0</v>
      </c>
      <c r="OC106" s="3">
        <v>0</v>
      </c>
      <c r="OD106" s="3">
        <v>0</v>
      </c>
      <c r="OE106" s="3">
        <v>0</v>
      </c>
      <c r="OF106" s="3">
        <v>12051684.5</v>
      </c>
      <c r="OG106" s="3">
        <v>1711436</v>
      </c>
      <c r="OK106" s="5">
        <f t="shared" si="89"/>
        <v>682994</v>
      </c>
      <c r="OL106" s="5">
        <f t="shared" si="90"/>
        <v>0</v>
      </c>
      <c r="OM106" s="5">
        <f t="shared" si="91"/>
        <v>1138324.5</v>
      </c>
      <c r="ON106" s="5">
        <f t="shared" si="92"/>
        <v>0</v>
      </c>
      <c r="OO106" s="5">
        <f t="shared" si="93"/>
        <v>748254</v>
      </c>
      <c r="OP106" s="5">
        <f t="shared" si="94"/>
        <v>0</v>
      </c>
      <c r="OQ106" s="5">
        <f t="shared" si="95"/>
        <v>0</v>
      </c>
      <c r="OR106" s="5">
        <f t="shared" si="96"/>
        <v>0</v>
      </c>
      <c r="OS106" s="5">
        <f t="shared" si="97"/>
        <v>475679</v>
      </c>
      <c r="OT106" s="5"/>
      <c r="OU106" s="5">
        <f t="shared" si="106"/>
        <v>0</v>
      </c>
      <c r="OV106" s="5">
        <f t="shared" si="98"/>
        <v>113832</v>
      </c>
      <c r="OW106" s="5">
        <f>SUM(FF106,FH106,FJ106)</f>
        <v>113832</v>
      </c>
      <c r="OY106" s="5">
        <f t="shared" si="99"/>
        <v>341496</v>
      </c>
      <c r="OZ106" s="5"/>
      <c r="PA106" s="5">
        <f t="shared" si="103"/>
        <v>0</v>
      </c>
      <c r="PB106" s="5">
        <f t="shared" si="100"/>
        <v>857893</v>
      </c>
      <c r="PC106" s="5">
        <f t="shared" si="101"/>
        <v>143405</v>
      </c>
      <c r="PD106" s="5">
        <v>333992.06</v>
      </c>
      <c r="PE106" s="4">
        <f t="shared" si="75"/>
        <v>523900.94</v>
      </c>
      <c r="PI106" s="5">
        <f t="shared" si="88"/>
        <v>3500568</v>
      </c>
      <c r="PJ106" s="5">
        <f t="shared" si="104"/>
        <v>0</v>
      </c>
      <c r="PK106" s="5"/>
      <c r="PL106" s="5">
        <f t="shared" si="105"/>
        <v>298101</v>
      </c>
      <c r="PM106" s="5">
        <f>SUM(KV106,KX106,KZ106,LB106,LD106,LF106,LH106,LJ106,LL106,LN106,LP106,LR106,LT106,LV106,LX106,LZ106,MB106,MD106,MF106,MH106,MJ106,ML106,MN106,MP106,MR106,MT106,MV106,MX106,MZ106,NB106,ND106,NF106,NH106,)-PN106</f>
        <v>251877</v>
      </c>
      <c r="PN106" s="5">
        <f>PO106-PL106</f>
        <v>193496</v>
      </c>
      <c r="PO106" s="5">
        <v>491597</v>
      </c>
    </row>
    <row r="107" spans="1:431" x14ac:dyDescent="0.25">
      <c r="A107" t="s">
        <v>146</v>
      </c>
      <c r="B107" s="2">
        <v>457</v>
      </c>
      <c r="C107" t="s">
        <v>339</v>
      </c>
      <c r="D107">
        <v>6</v>
      </c>
      <c r="E107">
        <v>768</v>
      </c>
      <c r="F107">
        <v>768</v>
      </c>
      <c r="G107" s="3">
        <v>198942</v>
      </c>
      <c r="H107" s="3">
        <v>0</v>
      </c>
      <c r="L107" s="3">
        <v>513700</v>
      </c>
      <c r="M107" s="3">
        <v>0</v>
      </c>
      <c r="P107" s="3">
        <v>81954</v>
      </c>
      <c r="Q107" s="3">
        <v>0</v>
      </c>
      <c r="R107" s="3">
        <v>79025</v>
      </c>
      <c r="S107" s="3">
        <v>0</v>
      </c>
      <c r="T107" s="3">
        <v>120118</v>
      </c>
      <c r="U107" s="3">
        <v>0</v>
      </c>
      <c r="V107" s="3">
        <v>255936</v>
      </c>
      <c r="W107" s="3">
        <v>0</v>
      </c>
      <c r="X107" s="3">
        <v>113832</v>
      </c>
      <c r="Y107" s="3">
        <v>0</v>
      </c>
      <c r="AI107" s="3">
        <v>113832</v>
      </c>
      <c r="AJ107" s="3">
        <v>0</v>
      </c>
      <c r="AK107" s="3">
        <v>85910</v>
      </c>
      <c r="AL107" s="3">
        <v>0</v>
      </c>
      <c r="AM107" s="3">
        <v>227665</v>
      </c>
      <c r="AN107" s="3">
        <v>0</v>
      </c>
      <c r="AQ107" s="3">
        <v>227665</v>
      </c>
      <c r="AR107" s="3">
        <v>0</v>
      </c>
      <c r="AU107" s="3">
        <v>604206</v>
      </c>
      <c r="AV107" s="3">
        <v>78788</v>
      </c>
      <c r="AW107" s="3">
        <v>0</v>
      </c>
      <c r="AX107" s="3">
        <v>227665</v>
      </c>
      <c r="AY107" s="3">
        <v>0</v>
      </c>
      <c r="AZ107" s="3">
        <v>341497</v>
      </c>
      <c r="BA107" s="3">
        <v>0</v>
      </c>
      <c r="BJ107" s="3">
        <v>341497</v>
      </c>
      <c r="BK107" s="3">
        <v>0</v>
      </c>
      <c r="BT107" s="3">
        <v>227665</v>
      </c>
      <c r="BU107" s="3">
        <v>0</v>
      </c>
      <c r="BV107" s="3">
        <v>1479821.85</v>
      </c>
      <c r="BW107" s="3">
        <v>0</v>
      </c>
      <c r="BZ107" s="3">
        <v>509164</v>
      </c>
      <c r="CA107" s="3">
        <v>0</v>
      </c>
      <c r="CD107" s="3">
        <v>0</v>
      </c>
      <c r="CE107" s="3">
        <v>287790</v>
      </c>
      <c r="CF107" s="3">
        <v>115116</v>
      </c>
      <c r="CG107" s="3">
        <v>0</v>
      </c>
      <c r="CL107" s="3">
        <v>227665</v>
      </c>
      <c r="CM107" s="3">
        <v>0</v>
      </c>
      <c r="CN107" s="3">
        <v>0</v>
      </c>
      <c r="CP107" s="3">
        <v>39166</v>
      </c>
      <c r="CQ107" s="3">
        <v>0</v>
      </c>
      <c r="DB107" s="3">
        <v>65000</v>
      </c>
      <c r="DC107" s="3">
        <v>0</v>
      </c>
      <c r="DD107" s="3">
        <v>238967</v>
      </c>
      <c r="DE107" s="3">
        <v>0</v>
      </c>
      <c r="DH107" s="3">
        <v>21250</v>
      </c>
      <c r="DI107" s="3">
        <v>0</v>
      </c>
      <c r="DJ107" s="3">
        <v>2787</v>
      </c>
      <c r="DK107" s="3">
        <v>0</v>
      </c>
      <c r="DL107" s="3">
        <v>2000</v>
      </c>
      <c r="DM107" s="3">
        <v>0</v>
      </c>
      <c r="DN107" s="3">
        <v>450</v>
      </c>
      <c r="DO107" s="3">
        <v>0</v>
      </c>
      <c r="DR107" s="3">
        <v>4500</v>
      </c>
      <c r="DS107" s="3">
        <v>0</v>
      </c>
      <c r="DV107" s="3">
        <v>300</v>
      </c>
      <c r="DW107" s="3">
        <v>0</v>
      </c>
      <c r="EL107" s="3">
        <v>147879</v>
      </c>
      <c r="EM107" s="3">
        <v>0</v>
      </c>
      <c r="EU107" s="3">
        <v>158560</v>
      </c>
      <c r="EV107" s="3">
        <v>0</v>
      </c>
      <c r="EY107" s="3">
        <v>158560</v>
      </c>
      <c r="EZ107" s="3">
        <v>0</v>
      </c>
      <c r="FG107" s="3">
        <v>113832</v>
      </c>
      <c r="FH107" s="3">
        <v>0</v>
      </c>
      <c r="FM107" s="3">
        <v>107258</v>
      </c>
      <c r="FN107" s="3">
        <v>0</v>
      </c>
      <c r="FQ107" s="3">
        <v>71444</v>
      </c>
      <c r="FR107" s="3">
        <v>0</v>
      </c>
      <c r="FS107" s="3">
        <v>101180</v>
      </c>
      <c r="FT107" s="3">
        <v>0</v>
      </c>
      <c r="FY107" s="3">
        <v>147879</v>
      </c>
      <c r="FZ107" s="3">
        <v>0</v>
      </c>
      <c r="GA107" s="3">
        <v>58500</v>
      </c>
      <c r="GB107" s="3">
        <v>0</v>
      </c>
      <c r="GC107" s="3">
        <v>0</v>
      </c>
      <c r="GD107" s="3">
        <f>212016-GE107</f>
        <v>141344</v>
      </c>
      <c r="GE107" s="3">
        <v>70672</v>
      </c>
      <c r="GF107" s="3">
        <v>227665</v>
      </c>
      <c r="GG107" s="3">
        <v>0</v>
      </c>
      <c r="GH107" s="3">
        <v>341497</v>
      </c>
      <c r="GI107" s="3">
        <v>0</v>
      </c>
      <c r="GJ107" s="3">
        <v>113832</v>
      </c>
      <c r="GK107" s="3">
        <v>0</v>
      </c>
      <c r="GL107" s="3">
        <v>113832</v>
      </c>
      <c r="GM107" s="3">
        <v>0</v>
      </c>
      <c r="HF107" s="3">
        <v>401115</v>
      </c>
      <c r="HG107" s="3">
        <v>0</v>
      </c>
      <c r="HH107" s="3">
        <v>796827</v>
      </c>
      <c r="HI107" s="3">
        <v>0</v>
      </c>
      <c r="HJ107" s="3">
        <v>227665</v>
      </c>
      <c r="HK107" s="3">
        <v>0</v>
      </c>
      <c r="HL107" s="3">
        <v>227665</v>
      </c>
      <c r="HM107" s="3">
        <v>0</v>
      </c>
      <c r="HN107" s="3">
        <v>227665</v>
      </c>
      <c r="HO107" s="3">
        <v>0</v>
      </c>
      <c r="HP107" s="3">
        <v>113832</v>
      </c>
      <c r="HQ107" s="3">
        <v>0</v>
      </c>
      <c r="HR107" s="3">
        <v>796827</v>
      </c>
      <c r="HS107" s="3">
        <v>0</v>
      </c>
      <c r="HV107" s="3">
        <v>455330</v>
      </c>
      <c r="HW107" s="3">
        <v>0</v>
      </c>
      <c r="IH107" s="3">
        <v>113832</v>
      </c>
      <c r="II107" s="3">
        <v>0</v>
      </c>
      <c r="IJ107" s="3">
        <v>0</v>
      </c>
      <c r="IK107" s="3">
        <v>113832</v>
      </c>
      <c r="IN107" s="3">
        <v>119483</v>
      </c>
      <c r="IO107" s="3">
        <v>0</v>
      </c>
      <c r="IR107" s="3">
        <v>14725</v>
      </c>
      <c r="IS107" s="3">
        <v>24441</v>
      </c>
      <c r="IX107" s="3">
        <v>0</v>
      </c>
      <c r="IY107" s="3">
        <v>158560</v>
      </c>
      <c r="JD107" s="3">
        <v>59075</v>
      </c>
      <c r="JE107" s="3">
        <v>0</v>
      </c>
      <c r="JF107" s="3">
        <v>0</v>
      </c>
      <c r="JG107" s="3">
        <v>71590</v>
      </c>
      <c r="JL107" s="3">
        <v>0</v>
      </c>
      <c r="JM107" s="3">
        <v>119483</v>
      </c>
      <c r="JP107" s="3">
        <v>0</v>
      </c>
      <c r="JQ107" s="3">
        <v>120467</v>
      </c>
      <c r="JZ107" s="3">
        <v>0</v>
      </c>
      <c r="KA107" s="3">
        <v>105009</v>
      </c>
      <c r="KU107" s="3">
        <v>45451</v>
      </c>
      <c r="KV107" s="3">
        <v>30000</v>
      </c>
      <c r="KW107" s="3">
        <v>94101</v>
      </c>
      <c r="KX107" s="3">
        <v>0</v>
      </c>
      <c r="LC107" s="3">
        <v>395712</v>
      </c>
      <c r="LD107" s="3">
        <v>57000</v>
      </c>
      <c r="LI107" s="3">
        <v>21758</v>
      </c>
      <c r="LJ107" s="3">
        <v>70000</v>
      </c>
      <c r="LM107" s="3">
        <v>3503</v>
      </c>
      <c r="LN107" s="3">
        <v>0</v>
      </c>
      <c r="LQ107" s="3">
        <v>0</v>
      </c>
      <c r="LR107" s="3">
        <v>10178</v>
      </c>
      <c r="LU107" s="3">
        <v>10000</v>
      </c>
      <c r="LV107" s="3">
        <v>0</v>
      </c>
      <c r="MA107" s="3">
        <v>0</v>
      </c>
      <c r="MB107" s="3">
        <v>175000</v>
      </c>
      <c r="MC107" s="3">
        <v>0</v>
      </c>
      <c r="MD107" s="3">
        <v>10000</v>
      </c>
      <c r="ME107" s="3">
        <v>12841</v>
      </c>
      <c r="MF107" s="3">
        <v>0</v>
      </c>
      <c r="MM107" s="3">
        <v>0</v>
      </c>
      <c r="MN107" s="3">
        <v>20000</v>
      </c>
      <c r="MQ107" s="3">
        <v>0</v>
      </c>
      <c r="MR107" s="3">
        <v>46000</v>
      </c>
      <c r="MW107" s="3">
        <v>0</v>
      </c>
      <c r="MX107" s="3">
        <v>10000</v>
      </c>
      <c r="NJ107" s="3">
        <v>3066</v>
      </c>
      <c r="NK107" s="3">
        <v>0</v>
      </c>
      <c r="NR107" s="3">
        <v>0</v>
      </c>
      <c r="NS107" s="3">
        <v>0</v>
      </c>
      <c r="NV107" s="3">
        <v>0</v>
      </c>
      <c r="NW107" s="3">
        <v>0</v>
      </c>
      <c r="NX107" s="3">
        <v>0</v>
      </c>
      <c r="NY107" s="3">
        <v>0</v>
      </c>
      <c r="OB107" s="3">
        <v>0</v>
      </c>
      <c r="OC107" s="3">
        <v>0</v>
      </c>
      <c r="OD107" s="3">
        <v>0</v>
      </c>
      <c r="OE107" s="3">
        <v>0</v>
      </c>
      <c r="OF107" s="3">
        <v>12469686.85</v>
      </c>
      <c r="OG107" s="3">
        <v>1720154</v>
      </c>
      <c r="OK107" s="5">
        <f t="shared" si="89"/>
        <v>1138324</v>
      </c>
      <c r="OL107" s="5">
        <f t="shared" si="90"/>
        <v>0</v>
      </c>
      <c r="OM107" s="5">
        <f t="shared" si="91"/>
        <v>1479821.85</v>
      </c>
      <c r="ON107" s="5">
        <f t="shared" si="92"/>
        <v>0</v>
      </c>
      <c r="OO107" s="5">
        <f t="shared" si="93"/>
        <v>115116</v>
      </c>
      <c r="OP107" s="5">
        <f t="shared" si="94"/>
        <v>287790</v>
      </c>
      <c r="OQ107" s="5">
        <f t="shared" si="95"/>
        <v>31287</v>
      </c>
      <c r="OR107" s="5">
        <f t="shared" si="96"/>
        <v>0</v>
      </c>
      <c r="OS107" s="5">
        <f t="shared" si="97"/>
        <v>317120</v>
      </c>
      <c r="OT107" s="5"/>
      <c r="OU107" s="5">
        <f t="shared" si="106"/>
        <v>0</v>
      </c>
      <c r="OV107" s="5">
        <f t="shared" si="98"/>
        <v>113832</v>
      </c>
      <c r="OW107" s="5"/>
      <c r="OX107" s="5">
        <f t="shared" ref="OX107:OX118" si="107">SUM(FF107,FH107,FJ107)</f>
        <v>0</v>
      </c>
      <c r="OY107" s="5">
        <f t="shared" si="99"/>
        <v>113832</v>
      </c>
      <c r="OZ107" s="5">
        <f>SUM(HY107,IA107,IC107,IE107,IG107,II107,IK107,)</f>
        <v>113832</v>
      </c>
      <c r="PB107" s="5">
        <f t="shared" si="100"/>
        <v>486261</v>
      </c>
      <c r="PC107" s="5">
        <f t="shared" si="101"/>
        <v>0</v>
      </c>
      <c r="PD107" s="5">
        <v>325813.78999999998</v>
      </c>
      <c r="PE107" s="4">
        <f t="shared" si="75"/>
        <v>160447.21000000002</v>
      </c>
      <c r="PI107" s="5">
        <f t="shared" si="88"/>
        <v>4043752</v>
      </c>
      <c r="PJ107" s="5">
        <f t="shared" si="104"/>
        <v>0</v>
      </c>
      <c r="PK107" s="5"/>
      <c r="PL107" s="5">
        <f t="shared" si="105"/>
        <v>583366</v>
      </c>
      <c r="PM107" s="5">
        <f>SUM(KV107,KX107,KZ107,LB107,LD107,LF107,LH107,LJ107,LL107,LN107,LP107,LR107,LT107,LV107,LX107,LZ107,MB107,MD107,MF107,MH107,MJ107,ML107,MN107,MP107,MR107,MT107,MV107,MX107,MZ107,NB107,ND107,NF107,NH107,)</f>
        <v>428178</v>
      </c>
      <c r="PN107" s="5"/>
      <c r="PO107" s="5">
        <v>455424</v>
      </c>
    </row>
    <row r="108" spans="1:431" x14ac:dyDescent="0.25">
      <c r="A108" t="s">
        <v>149</v>
      </c>
      <c r="B108" s="2">
        <v>471</v>
      </c>
      <c r="C108" t="s">
        <v>339</v>
      </c>
      <c r="D108">
        <v>3</v>
      </c>
      <c r="E108">
        <v>581</v>
      </c>
      <c r="F108">
        <v>581</v>
      </c>
      <c r="G108" s="3">
        <v>198942</v>
      </c>
      <c r="H108" s="3">
        <v>0</v>
      </c>
      <c r="L108" s="3">
        <v>321062</v>
      </c>
      <c r="M108" s="3">
        <v>0</v>
      </c>
      <c r="R108" s="3">
        <v>79025</v>
      </c>
      <c r="S108" s="3">
        <v>0</v>
      </c>
      <c r="T108" s="3">
        <v>60059</v>
      </c>
      <c r="U108" s="3">
        <v>0</v>
      </c>
      <c r="V108" s="3">
        <v>358311</v>
      </c>
      <c r="W108" s="3">
        <v>0</v>
      </c>
      <c r="X108" s="3">
        <v>113832</v>
      </c>
      <c r="Y108" s="3">
        <v>0</v>
      </c>
      <c r="AQ108" s="3">
        <v>170749</v>
      </c>
      <c r="AR108" s="3">
        <v>0</v>
      </c>
      <c r="AU108" s="3">
        <v>227665</v>
      </c>
      <c r="AW108" s="3">
        <v>0</v>
      </c>
      <c r="BV108" s="3">
        <v>455330</v>
      </c>
      <c r="BW108" s="3">
        <v>0</v>
      </c>
      <c r="CL108" s="3">
        <v>113832</v>
      </c>
      <c r="CM108" s="3">
        <v>0</v>
      </c>
      <c r="CN108" s="3">
        <v>0</v>
      </c>
      <c r="EY108" s="3">
        <v>158560</v>
      </c>
      <c r="EZ108" s="3">
        <v>0</v>
      </c>
      <c r="GF108" s="3">
        <v>227665</v>
      </c>
      <c r="GG108" s="3">
        <v>0</v>
      </c>
      <c r="HH108" s="3">
        <v>341497</v>
      </c>
      <c r="HI108" s="3">
        <v>0</v>
      </c>
      <c r="IB108" s="3">
        <v>455330</v>
      </c>
      <c r="IC108" s="3">
        <v>0</v>
      </c>
      <c r="KU108" s="3">
        <v>8469</v>
      </c>
      <c r="KV108" s="3">
        <v>0</v>
      </c>
      <c r="KW108" s="3">
        <v>8683</v>
      </c>
      <c r="KX108" s="3">
        <v>0</v>
      </c>
      <c r="LM108" s="3">
        <v>2650</v>
      </c>
      <c r="LN108" s="3">
        <v>0</v>
      </c>
      <c r="ME108" s="3">
        <v>9714</v>
      </c>
      <c r="MF108" s="3">
        <v>0</v>
      </c>
      <c r="NC108" s="3">
        <v>6022970.3599999994</v>
      </c>
      <c r="ND108" s="3">
        <v>529124</v>
      </c>
      <c r="OF108" s="3">
        <v>9334345.3599999994</v>
      </c>
      <c r="OG108" s="3">
        <v>529124</v>
      </c>
      <c r="OK108" s="5">
        <f t="shared" si="89"/>
        <v>0</v>
      </c>
      <c r="OL108" s="5">
        <f t="shared" si="90"/>
        <v>0</v>
      </c>
      <c r="OM108" s="5">
        <f t="shared" si="91"/>
        <v>455330</v>
      </c>
      <c r="ON108" s="5">
        <f t="shared" si="92"/>
        <v>0</v>
      </c>
      <c r="OO108" s="5">
        <f t="shared" si="93"/>
        <v>0</v>
      </c>
      <c r="OP108" s="5">
        <f t="shared" si="94"/>
        <v>0</v>
      </c>
      <c r="OQ108" s="5">
        <f t="shared" si="95"/>
        <v>0</v>
      </c>
      <c r="OR108" s="5">
        <f t="shared" si="96"/>
        <v>0</v>
      </c>
      <c r="OS108" s="5">
        <f t="shared" si="97"/>
        <v>158560</v>
      </c>
      <c r="OT108" s="5"/>
      <c r="OU108" s="5">
        <f t="shared" si="106"/>
        <v>0</v>
      </c>
      <c r="OV108" s="5">
        <f t="shared" si="98"/>
        <v>0</v>
      </c>
      <c r="OW108" s="5"/>
      <c r="OX108" s="5">
        <f t="shared" si="107"/>
        <v>0</v>
      </c>
      <c r="OY108" s="5">
        <f t="shared" si="99"/>
        <v>455330</v>
      </c>
      <c r="OZ108" s="5"/>
      <c r="PA108" s="5">
        <f>SUM(HY108,IA108,IC108,IE108,IG108,II108,IK108,)</f>
        <v>0</v>
      </c>
      <c r="PB108" s="5">
        <f t="shared" si="100"/>
        <v>0</v>
      </c>
      <c r="PC108" s="5">
        <f t="shared" si="101"/>
        <v>0</v>
      </c>
      <c r="PD108" s="5">
        <v>300742.7</v>
      </c>
      <c r="PE108" s="4">
        <f t="shared" si="75"/>
        <v>-300742.7</v>
      </c>
      <c r="PI108" s="5">
        <f t="shared" si="88"/>
        <v>569162</v>
      </c>
      <c r="PJ108" s="5">
        <f t="shared" si="104"/>
        <v>0</v>
      </c>
      <c r="PK108" s="5"/>
      <c r="PL108" s="5">
        <f t="shared" si="105"/>
        <v>6052486.3599999994</v>
      </c>
      <c r="PM108" s="5">
        <f>SUM(KV108,KX108,KZ108,LB108,LD108,LF108,LH108,LJ108,LL108,LN108,LP108,LR108,LT108,LV108,LX108,LZ108,MB108,MD108,MF108,MH108,MJ108,ML108,MN108,MP108,MR108,MT108,MV108,MX108,MZ108,NB108,ND108,NF108,NH108,)</f>
        <v>529124</v>
      </c>
      <c r="PN108" s="5"/>
      <c r="PO108" s="5">
        <v>344533</v>
      </c>
    </row>
    <row r="109" spans="1:431" x14ac:dyDescent="0.25">
      <c r="A109" t="s">
        <v>183</v>
      </c>
      <c r="B109" s="2">
        <v>884</v>
      </c>
      <c r="C109" t="s">
        <v>339</v>
      </c>
      <c r="D109">
        <v>5</v>
      </c>
      <c r="E109">
        <v>189</v>
      </c>
      <c r="F109">
        <v>189</v>
      </c>
      <c r="G109" s="3">
        <v>198942</v>
      </c>
      <c r="H109" s="3">
        <v>0</v>
      </c>
      <c r="L109" s="3">
        <v>128425</v>
      </c>
      <c r="M109" s="3">
        <v>0</v>
      </c>
      <c r="N109" s="3">
        <v>71961</v>
      </c>
      <c r="O109" s="3">
        <v>0</v>
      </c>
      <c r="P109" s="3">
        <v>8066</v>
      </c>
      <c r="Q109" s="3">
        <v>0</v>
      </c>
      <c r="R109" s="3">
        <v>79025</v>
      </c>
      <c r="S109" s="3">
        <v>0</v>
      </c>
      <c r="T109" s="3">
        <v>60059</v>
      </c>
      <c r="U109" s="3">
        <v>0</v>
      </c>
      <c r="V109" s="3">
        <v>102375</v>
      </c>
      <c r="W109" s="3">
        <v>0</v>
      </c>
      <c r="X109" s="3">
        <v>113832</v>
      </c>
      <c r="Y109" s="3">
        <v>0</v>
      </c>
      <c r="AI109" s="3">
        <v>341497</v>
      </c>
      <c r="AJ109" s="3">
        <v>0</v>
      </c>
      <c r="AQ109" s="3">
        <v>113832</v>
      </c>
      <c r="AR109" s="3">
        <v>0</v>
      </c>
      <c r="AU109" s="3">
        <v>227665</v>
      </c>
      <c r="AW109" s="3">
        <v>0</v>
      </c>
      <c r="BN109" s="3">
        <v>227665</v>
      </c>
      <c r="BO109" s="3">
        <v>0</v>
      </c>
      <c r="BV109" s="3">
        <v>682995</v>
      </c>
      <c r="BW109" s="3">
        <v>0</v>
      </c>
      <c r="BZ109" s="3">
        <v>78333</v>
      </c>
      <c r="CA109" s="3">
        <v>0</v>
      </c>
      <c r="CD109" s="3">
        <v>115116</v>
      </c>
      <c r="CE109" s="3">
        <v>0</v>
      </c>
      <c r="CF109" s="3">
        <v>57558</v>
      </c>
      <c r="CG109" s="3">
        <v>0</v>
      </c>
      <c r="CL109" s="3">
        <v>0</v>
      </c>
      <c r="CN109" s="3">
        <v>7484</v>
      </c>
      <c r="CO109" s="3">
        <v>0</v>
      </c>
      <c r="CR109" s="3">
        <v>0</v>
      </c>
      <c r="DB109" s="3">
        <v>70000</v>
      </c>
      <c r="DC109" s="3">
        <v>0</v>
      </c>
      <c r="EY109" s="3">
        <v>158560</v>
      </c>
      <c r="EZ109" s="3">
        <v>0</v>
      </c>
      <c r="FI109" s="3">
        <v>113832</v>
      </c>
      <c r="FJ109" s="3">
        <v>0</v>
      </c>
      <c r="FQ109" s="3">
        <v>71444</v>
      </c>
      <c r="FR109" s="3">
        <v>0</v>
      </c>
      <c r="GA109" s="3">
        <v>58500</v>
      </c>
      <c r="GB109" s="3">
        <v>0</v>
      </c>
      <c r="GH109" s="3">
        <v>113832</v>
      </c>
      <c r="GI109" s="3">
        <v>0</v>
      </c>
      <c r="HF109" s="3">
        <v>11549</v>
      </c>
      <c r="HG109" s="3">
        <v>0</v>
      </c>
      <c r="HH109" s="3">
        <v>227665</v>
      </c>
      <c r="HI109" s="3">
        <v>0</v>
      </c>
      <c r="HJ109" s="3">
        <v>113832</v>
      </c>
      <c r="HK109" s="3">
        <v>0</v>
      </c>
      <c r="HN109" s="3">
        <v>113832</v>
      </c>
      <c r="HO109" s="3">
        <v>0</v>
      </c>
      <c r="HR109" s="3">
        <v>113832</v>
      </c>
      <c r="HS109" s="3">
        <v>0</v>
      </c>
      <c r="HV109" s="3">
        <v>113832</v>
      </c>
      <c r="HW109" s="3">
        <v>0</v>
      </c>
      <c r="IP109" s="3">
        <v>64808</v>
      </c>
      <c r="IQ109" s="3">
        <v>0</v>
      </c>
      <c r="IT109" s="3">
        <v>45584</v>
      </c>
      <c r="IU109" s="3">
        <v>0</v>
      </c>
      <c r="JJ109" s="3">
        <v>119483</v>
      </c>
      <c r="JK109" s="3">
        <v>0</v>
      </c>
      <c r="JP109" s="3">
        <v>120467</v>
      </c>
      <c r="JQ109" s="3">
        <v>0</v>
      </c>
      <c r="JR109" s="3">
        <v>147879</v>
      </c>
      <c r="JS109" s="3">
        <v>0</v>
      </c>
      <c r="KH109" s="3">
        <v>113832</v>
      </c>
      <c r="KI109" s="3">
        <v>0</v>
      </c>
      <c r="KU109" s="3">
        <v>130049</v>
      </c>
      <c r="KV109" s="3">
        <v>0</v>
      </c>
      <c r="KW109" s="3">
        <v>16680</v>
      </c>
      <c r="KX109" s="3">
        <v>0</v>
      </c>
      <c r="KY109" s="3">
        <v>5000</v>
      </c>
      <c r="KZ109" s="3">
        <v>0</v>
      </c>
      <c r="LA109" s="3">
        <v>1000</v>
      </c>
      <c r="LB109" s="3">
        <v>0</v>
      </c>
      <c r="LC109" s="3">
        <v>10000</v>
      </c>
      <c r="LD109" s="3">
        <v>0</v>
      </c>
      <c r="LI109" s="3">
        <v>9500</v>
      </c>
      <c r="LJ109" s="3">
        <v>0</v>
      </c>
      <c r="LK109" s="3">
        <v>1500</v>
      </c>
      <c r="LL109" s="3">
        <v>0</v>
      </c>
      <c r="LM109" s="3">
        <v>862</v>
      </c>
      <c r="LN109" s="3">
        <v>0</v>
      </c>
      <c r="LO109" s="3">
        <v>10000</v>
      </c>
      <c r="LP109" s="3">
        <v>0</v>
      </c>
      <c r="LS109" s="3">
        <v>1200</v>
      </c>
      <c r="LT109" s="3">
        <v>0</v>
      </c>
      <c r="LY109" s="3">
        <v>1000</v>
      </c>
      <c r="LZ109" s="3">
        <v>0</v>
      </c>
      <c r="MC109" s="3">
        <v>1000</v>
      </c>
      <c r="MD109" s="3">
        <v>0</v>
      </c>
      <c r="ME109" s="3">
        <v>3160</v>
      </c>
      <c r="MF109" s="3">
        <v>0</v>
      </c>
      <c r="MM109" s="3">
        <v>10000</v>
      </c>
      <c r="MN109" s="3">
        <v>0</v>
      </c>
      <c r="MU109" s="3">
        <v>1500</v>
      </c>
      <c r="MV109" s="3">
        <v>0</v>
      </c>
      <c r="MY109" s="3">
        <v>32846</v>
      </c>
      <c r="MZ109" s="3">
        <v>0</v>
      </c>
      <c r="NC109" s="3">
        <v>1500</v>
      </c>
      <c r="ND109" s="3">
        <v>0</v>
      </c>
      <c r="OF109" s="3">
        <v>4744390</v>
      </c>
      <c r="OG109" s="3">
        <v>0</v>
      </c>
      <c r="OK109" s="5">
        <f t="shared" si="89"/>
        <v>227665</v>
      </c>
      <c r="OL109" s="5">
        <f t="shared" si="90"/>
        <v>0</v>
      </c>
      <c r="OM109" s="5">
        <f t="shared" si="91"/>
        <v>682995</v>
      </c>
      <c r="ON109" s="5">
        <f t="shared" si="92"/>
        <v>0</v>
      </c>
      <c r="OO109" s="5">
        <f t="shared" si="93"/>
        <v>172674</v>
      </c>
      <c r="OP109" s="5">
        <f t="shared" si="94"/>
        <v>0</v>
      </c>
      <c r="OQ109" s="5">
        <f t="shared" si="95"/>
        <v>0</v>
      </c>
      <c r="OR109" s="5">
        <f t="shared" si="96"/>
        <v>0</v>
      </c>
      <c r="OS109" s="5">
        <f t="shared" si="97"/>
        <v>158560</v>
      </c>
      <c r="OT109" s="5"/>
      <c r="OU109" s="5">
        <f t="shared" si="106"/>
        <v>0</v>
      </c>
      <c r="OV109" s="5">
        <f t="shared" si="98"/>
        <v>113832</v>
      </c>
      <c r="OW109" s="5"/>
      <c r="OX109" s="5">
        <f t="shared" si="107"/>
        <v>0</v>
      </c>
      <c r="OY109" s="5">
        <f t="shared" si="99"/>
        <v>0</v>
      </c>
      <c r="OZ109" s="5"/>
      <c r="PA109" s="5">
        <f>SUM(HY109,IA109,IC109,IE109,IG109,II109,IK109,)</f>
        <v>0</v>
      </c>
      <c r="PB109" s="5">
        <f t="shared" si="100"/>
        <v>201905</v>
      </c>
      <c r="PC109" s="5">
        <f t="shared" si="101"/>
        <v>0</v>
      </c>
      <c r="PD109" s="5">
        <v>176654.53</v>
      </c>
      <c r="PE109" s="4">
        <f t="shared" si="75"/>
        <v>25250.47</v>
      </c>
      <c r="PI109" s="5">
        <f t="shared" si="88"/>
        <v>808374</v>
      </c>
      <c r="PJ109" s="5">
        <f t="shared" si="104"/>
        <v>0</v>
      </c>
      <c r="PK109" s="5"/>
      <c r="PL109" s="5">
        <f t="shared" si="105"/>
        <v>236797</v>
      </c>
      <c r="PM109" s="5">
        <f>SUM(KV109,KX109,KZ109,LB109,LD109,LF109,LH109,LJ109,LL109,LN109,LP109,LR109,LT109,LV109,LX109,LZ109,MB109,MD109,MF109,MH109,MJ109,ML109,MN109,MP109,MR109,MT109,MV109,MX109,MZ109,NB109,ND109,NF109,NH109,)</f>
        <v>0</v>
      </c>
      <c r="PN109" s="5"/>
      <c r="PO109" s="5">
        <v>112077</v>
      </c>
    </row>
    <row r="110" spans="1:431" x14ac:dyDescent="0.25">
      <c r="A110" t="s">
        <v>192</v>
      </c>
      <c r="B110" s="2">
        <v>458</v>
      </c>
      <c r="C110" t="s">
        <v>339</v>
      </c>
      <c r="D110">
        <v>5</v>
      </c>
      <c r="E110">
        <v>702</v>
      </c>
      <c r="F110">
        <v>702</v>
      </c>
      <c r="G110" s="3">
        <v>99471</v>
      </c>
      <c r="H110" s="3">
        <v>0</v>
      </c>
      <c r="L110" s="3">
        <v>385275</v>
      </c>
      <c r="M110" s="3">
        <v>0</v>
      </c>
      <c r="N110" s="3">
        <v>287844</v>
      </c>
      <c r="O110" s="3">
        <v>0</v>
      </c>
      <c r="P110" s="3">
        <v>28000</v>
      </c>
      <c r="Q110" s="3">
        <v>20000</v>
      </c>
      <c r="R110" s="3">
        <v>79025</v>
      </c>
      <c r="S110" s="3">
        <v>0</v>
      </c>
      <c r="T110" s="3">
        <v>240235</v>
      </c>
      <c r="U110" s="3">
        <v>0</v>
      </c>
      <c r="V110" s="3">
        <v>51187</v>
      </c>
      <c r="W110" s="3">
        <v>51187</v>
      </c>
      <c r="X110" s="3">
        <v>113832</v>
      </c>
      <c r="Y110" s="3">
        <v>0</v>
      </c>
      <c r="AI110" s="3">
        <v>1138324.5</v>
      </c>
      <c r="AJ110" s="3">
        <v>0</v>
      </c>
      <c r="AM110" s="3">
        <v>113832</v>
      </c>
      <c r="AN110" s="3">
        <v>0</v>
      </c>
      <c r="AO110" s="3">
        <v>104263</v>
      </c>
      <c r="AP110" s="3">
        <v>0</v>
      </c>
      <c r="AQ110" s="3">
        <v>113832</v>
      </c>
      <c r="AR110" s="3">
        <v>0</v>
      </c>
      <c r="AU110" s="3">
        <v>341497</v>
      </c>
      <c r="AW110" s="3">
        <v>0</v>
      </c>
      <c r="BV110" s="3">
        <v>227665</v>
      </c>
      <c r="BW110" s="3">
        <v>0</v>
      </c>
      <c r="CD110" s="3">
        <v>57558</v>
      </c>
      <c r="CE110" s="3">
        <v>0</v>
      </c>
      <c r="CL110" s="3">
        <v>113832</v>
      </c>
      <c r="CM110" s="3">
        <v>0</v>
      </c>
      <c r="CN110" s="3">
        <v>0</v>
      </c>
      <c r="EL110" s="3">
        <v>443636</v>
      </c>
      <c r="EM110" s="3">
        <v>0</v>
      </c>
      <c r="EP110" s="3">
        <v>131777</v>
      </c>
      <c r="EQ110" s="3">
        <v>0</v>
      </c>
      <c r="EY110" s="3">
        <v>317120</v>
      </c>
      <c r="EZ110" s="3">
        <v>0</v>
      </c>
      <c r="FE110" s="3">
        <v>113832</v>
      </c>
      <c r="FF110" s="3">
        <v>0</v>
      </c>
      <c r="FO110" s="3">
        <v>105009</v>
      </c>
      <c r="FP110" s="3">
        <v>0</v>
      </c>
      <c r="FY110" s="3">
        <v>147879</v>
      </c>
      <c r="FZ110" s="3">
        <v>0</v>
      </c>
      <c r="GC110" s="3">
        <v>70672</v>
      </c>
      <c r="GD110" s="3">
        <v>0</v>
      </c>
      <c r="GF110" s="3">
        <v>113832</v>
      </c>
      <c r="GG110" s="3">
        <v>0</v>
      </c>
      <c r="GH110" s="3">
        <v>227665</v>
      </c>
      <c r="GI110" s="3">
        <v>0</v>
      </c>
      <c r="GJ110" s="3">
        <v>113832</v>
      </c>
      <c r="GK110" s="3">
        <v>0</v>
      </c>
      <c r="GL110" s="3">
        <v>0</v>
      </c>
      <c r="GM110" s="3">
        <v>113832</v>
      </c>
      <c r="HF110" s="3">
        <v>529732</v>
      </c>
      <c r="HG110" s="3">
        <v>0</v>
      </c>
      <c r="HH110" s="3">
        <v>682995</v>
      </c>
      <c r="HI110" s="3">
        <v>0</v>
      </c>
      <c r="HJ110" s="3">
        <v>227665</v>
      </c>
      <c r="HK110" s="3">
        <v>0</v>
      </c>
      <c r="HL110" s="3">
        <v>227665</v>
      </c>
      <c r="HM110" s="3">
        <v>0</v>
      </c>
      <c r="HP110" s="3">
        <v>227665</v>
      </c>
      <c r="HQ110" s="3">
        <v>0</v>
      </c>
      <c r="HR110" s="3">
        <v>682995</v>
      </c>
      <c r="HS110" s="3">
        <v>113832</v>
      </c>
      <c r="HV110" s="3">
        <v>455330</v>
      </c>
      <c r="HW110" s="3">
        <v>0</v>
      </c>
      <c r="ID110" s="3">
        <v>113832</v>
      </c>
      <c r="IE110" s="3">
        <v>0</v>
      </c>
      <c r="IN110" s="3">
        <v>119483</v>
      </c>
      <c r="IO110" s="3">
        <v>0</v>
      </c>
      <c r="JJ110" s="3">
        <v>238967</v>
      </c>
      <c r="JK110" s="3">
        <v>0</v>
      </c>
      <c r="JP110" s="3">
        <v>120467</v>
      </c>
      <c r="JQ110" s="3">
        <v>120467</v>
      </c>
      <c r="KB110" s="3">
        <v>0</v>
      </c>
      <c r="KC110" s="3">
        <v>798</v>
      </c>
      <c r="KU110" s="3">
        <v>55366</v>
      </c>
      <c r="KV110" s="3">
        <v>30000</v>
      </c>
      <c r="KW110" s="3">
        <v>9244</v>
      </c>
      <c r="KX110" s="3">
        <v>8052</v>
      </c>
      <c r="KY110" s="3">
        <v>5215</v>
      </c>
      <c r="KZ110" s="3">
        <v>0</v>
      </c>
      <c r="LC110" s="3">
        <v>0</v>
      </c>
      <c r="LD110" s="3">
        <v>25000</v>
      </c>
      <c r="LG110" s="3">
        <v>0</v>
      </c>
      <c r="LH110" s="3">
        <v>2000</v>
      </c>
      <c r="LI110" s="3">
        <v>19711</v>
      </c>
      <c r="LJ110" s="3">
        <v>49000</v>
      </c>
      <c r="LK110" s="3">
        <v>20000</v>
      </c>
      <c r="LL110" s="3">
        <v>0</v>
      </c>
      <c r="LM110" s="3">
        <v>3202</v>
      </c>
      <c r="LN110" s="3">
        <v>0</v>
      </c>
      <c r="LO110" s="3">
        <v>20000</v>
      </c>
      <c r="LP110" s="3">
        <v>0</v>
      </c>
      <c r="LQ110" s="3">
        <v>0</v>
      </c>
      <c r="LR110" s="3">
        <v>6000</v>
      </c>
      <c r="LS110" s="3">
        <v>0</v>
      </c>
      <c r="LT110" s="3">
        <v>2500</v>
      </c>
      <c r="LU110" s="3">
        <v>0</v>
      </c>
      <c r="LV110" s="3">
        <v>7000</v>
      </c>
      <c r="LW110" s="3">
        <v>0</v>
      </c>
      <c r="LX110" s="3">
        <v>35000</v>
      </c>
      <c r="LY110" s="3">
        <v>0</v>
      </c>
      <c r="LZ110" s="3">
        <v>1500</v>
      </c>
      <c r="MA110" s="3">
        <v>0</v>
      </c>
      <c r="MB110" s="3">
        <v>28000</v>
      </c>
      <c r="MC110" s="3">
        <v>0</v>
      </c>
      <c r="MD110" s="3">
        <v>6000</v>
      </c>
      <c r="ME110" s="3">
        <v>11737</v>
      </c>
      <c r="MF110" s="3">
        <v>0</v>
      </c>
      <c r="MI110" s="3">
        <v>0</v>
      </c>
      <c r="MJ110" s="3">
        <v>5000</v>
      </c>
      <c r="MK110" s="3">
        <v>0</v>
      </c>
      <c r="ML110" s="3">
        <v>2500</v>
      </c>
      <c r="MM110" s="3">
        <v>10000</v>
      </c>
      <c r="MN110" s="3">
        <v>28000</v>
      </c>
      <c r="MQ110" s="3">
        <v>0</v>
      </c>
      <c r="MR110" s="3">
        <v>7000</v>
      </c>
      <c r="MU110" s="3">
        <v>0</v>
      </c>
      <c r="MV110" s="3">
        <v>10000</v>
      </c>
      <c r="MW110" s="3">
        <v>0</v>
      </c>
      <c r="MX110" s="3">
        <v>16000</v>
      </c>
      <c r="MY110" s="3">
        <v>50000</v>
      </c>
      <c r="MZ110" s="3">
        <v>0</v>
      </c>
      <c r="NA110" s="3">
        <v>0</v>
      </c>
      <c r="NB110" s="3">
        <v>15000</v>
      </c>
      <c r="NE110" s="3">
        <v>0</v>
      </c>
      <c r="NF110" s="3">
        <v>2500</v>
      </c>
      <c r="OF110" s="3">
        <v>9112197.5</v>
      </c>
      <c r="OG110" s="3">
        <v>706168</v>
      </c>
      <c r="OK110" s="5">
        <f t="shared" si="89"/>
        <v>0</v>
      </c>
      <c r="OL110" s="5">
        <f t="shared" si="90"/>
        <v>0</v>
      </c>
      <c r="OM110" s="5">
        <f t="shared" si="91"/>
        <v>227665</v>
      </c>
      <c r="ON110" s="5">
        <f t="shared" si="92"/>
        <v>0</v>
      </c>
      <c r="OO110" s="5">
        <f t="shared" si="93"/>
        <v>57558</v>
      </c>
      <c r="OP110" s="5">
        <f t="shared" si="94"/>
        <v>0</v>
      </c>
      <c r="OQ110" s="5">
        <f t="shared" si="95"/>
        <v>0</v>
      </c>
      <c r="OR110" s="5">
        <f t="shared" si="96"/>
        <v>0</v>
      </c>
      <c r="OS110" s="5">
        <f t="shared" si="97"/>
        <v>317120</v>
      </c>
      <c r="OT110" s="5"/>
      <c r="OU110" s="5">
        <f t="shared" si="106"/>
        <v>0</v>
      </c>
      <c r="OV110" s="5">
        <f t="shared" si="98"/>
        <v>113832</v>
      </c>
      <c r="OW110" s="5"/>
      <c r="OX110" s="5">
        <f t="shared" si="107"/>
        <v>0</v>
      </c>
      <c r="OY110" s="5">
        <f t="shared" si="99"/>
        <v>113832</v>
      </c>
      <c r="OZ110" s="5"/>
      <c r="PA110" s="5">
        <f>SUM(HY110,IA110,IC110,IE110,IG110,II110,IK110,)</f>
        <v>0</v>
      </c>
      <c r="PB110" s="5">
        <f t="shared" si="100"/>
        <v>540732</v>
      </c>
      <c r="PC110" s="5">
        <f t="shared" si="101"/>
        <v>0</v>
      </c>
      <c r="PD110" s="5">
        <v>316965.17</v>
      </c>
      <c r="PE110" s="4">
        <f t="shared" si="75"/>
        <v>223766.83000000002</v>
      </c>
      <c r="PI110" s="5">
        <f t="shared" si="88"/>
        <v>3489376</v>
      </c>
      <c r="PK110" s="5">
        <f>SUM(GG110,GI110,GK110,GM110,HC110,HE110,HG110,HI110,HK110,HM110,HO110,HQ110,HS110,HU110,HW110)</f>
        <v>227664</v>
      </c>
      <c r="PL110" s="5">
        <f t="shared" si="105"/>
        <v>204475</v>
      </c>
      <c r="PM110" s="5">
        <f>SUM(KV110,KX110,KZ110,LB110,LD110,LF110,LH110,LJ110,LL110,LN110,LP110,LR110,LT110,LV110,LX110,LZ110,MB110,MD110,MF110,MH110,MJ110,ML110,MN110,MP110,MR110,MT110,MV110,MX110,MZ110,NB110,ND110,NF110,NH110,)-PN110</f>
        <v>74241</v>
      </c>
      <c r="PN110" s="5">
        <f>PO110-PL110</f>
        <v>211811</v>
      </c>
      <c r="PO110" s="5">
        <v>416286</v>
      </c>
    </row>
    <row r="111" spans="1:431" x14ac:dyDescent="0.25">
      <c r="A111" t="s">
        <v>205</v>
      </c>
      <c r="B111" s="2">
        <v>478</v>
      </c>
      <c r="C111" t="s">
        <v>339</v>
      </c>
      <c r="D111">
        <v>5</v>
      </c>
      <c r="E111">
        <v>352</v>
      </c>
      <c r="F111">
        <v>352</v>
      </c>
      <c r="G111" s="3">
        <v>198942</v>
      </c>
      <c r="H111" s="3">
        <v>0</v>
      </c>
      <c r="L111" s="3">
        <v>256850</v>
      </c>
      <c r="M111" s="3">
        <v>0</v>
      </c>
      <c r="P111" s="3">
        <v>10012</v>
      </c>
      <c r="Q111" s="3">
        <v>0</v>
      </c>
      <c r="R111" s="3">
        <v>79025</v>
      </c>
      <c r="S111" s="3">
        <v>0</v>
      </c>
      <c r="T111" s="3">
        <v>180176</v>
      </c>
      <c r="U111" s="3">
        <v>0</v>
      </c>
      <c r="X111" s="3">
        <v>113832</v>
      </c>
      <c r="Y111" s="3">
        <v>0</v>
      </c>
      <c r="AI111" s="3">
        <v>569162</v>
      </c>
      <c r="AJ111" s="3">
        <v>0</v>
      </c>
      <c r="AK111" s="3">
        <v>257730</v>
      </c>
      <c r="AL111" s="3">
        <v>0</v>
      </c>
      <c r="AM111" s="3">
        <v>227665</v>
      </c>
      <c r="AN111" s="3">
        <v>0</v>
      </c>
      <c r="AQ111" s="3">
        <v>113832</v>
      </c>
      <c r="AR111" s="3">
        <v>0</v>
      </c>
      <c r="AU111" s="3">
        <v>113832</v>
      </c>
      <c r="AW111" s="3">
        <v>0</v>
      </c>
      <c r="BV111" s="3">
        <v>569162</v>
      </c>
      <c r="BW111" s="3">
        <v>0</v>
      </c>
      <c r="CD111" s="3">
        <v>0</v>
      </c>
      <c r="CE111" s="3">
        <v>115116</v>
      </c>
      <c r="CL111" s="3">
        <v>113832</v>
      </c>
      <c r="CM111" s="3">
        <v>0</v>
      </c>
      <c r="CN111" s="3">
        <v>0</v>
      </c>
      <c r="DB111" s="3">
        <v>40000</v>
      </c>
      <c r="DC111" s="3">
        <v>0</v>
      </c>
      <c r="EL111" s="3">
        <v>147879</v>
      </c>
      <c r="EM111" s="3">
        <v>0</v>
      </c>
      <c r="EN111" s="3">
        <v>119483</v>
      </c>
      <c r="EO111" s="3">
        <v>0</v>
      </c>
      <c r="EY111" s="3">
        <v>317120</v>
      </c>
      <c r="EZ111" s="3">
        <v>0</v>
      </c>
      <c r="FE111" s="3">
        <v>113832</v>
      </c>
      <c r="FF111" s="3">
        <v>0</v>
      </c>
      <c r="FM111" s="3">
        <v>53629</v>
      </c>
      <c r="FN111" s="3">
        <v>0</v>
      </c>
      <c r="FY111" s="3">
        <v>147879</v>
      </c>
      <c r="FZ111" s="3">
        <v>0</v>
      </c>
      <c r="GA111" s="3">
        <v>58500</v>
      </c>
      <c r="GB111" s="3">
        <v>0</v>
      </c>
      <c r="GC111" s="3">
        <v>0</v>
      </c>
      <c r="GD111" s="3">
        <v>0</v>
      </c>
      <c r="GE111" s="3">
        <v>70672</v>
      </c>
      <c r="GF111" s="3">
        <v>113832</v>
      </c>
      <c r="GG111" s="3">
        <v>0</v>
      </c>
      <c r="GH111" s="3">
        <v>113832</v>
      </c>
      <c r="GI111" s="3">
        <v>0</v>
      </c>
      <c r="GJ111" s="3">
        <v>113832</v>
      </c>
      <c r="GK111" s="3">
        <v>0</v>
      </c>
      <c r="HF111" s="3">
        <v>161625</v>
      </c>
      <c r="HG111" s="3">
        <v>0</v>
      </c>
      <c r="HH111" s="3">
        <v>284581</v>
      </c>
      <c r="HI111" s="3">
        <v>0</v>
      </c>
      <c r="HN111" s="3">
        <v>284581</v>
      </c>
      <c r="HO111" s="3">
        <v>0</v>
      </c>
      <c r="HR111" s="3">
        <v>284581</v>
      </c>
      <c r="HS111" s="3">
        <v>0</v>
      </c>
      <c r="HV111" s="3">
        <v>227665</v>
      </c>
      <c r="HW111" s="3">
        <v>0</v>
      </c>
      <c r="IB111" s="3">
        <v>0</v>
      </c>
      <c r="IC111" s="3">
        <v>113832</v>
      </c>
      <c r="ID111" s="3">
        <v>0</v>
      </c>
      <c r="IE111" s="3">
        <v>113832</v>
      </c>
      <c r="IF111" s="3">
        <v>0</v>
      </c>
      <c r="IG111" s="3">
        <v>113832</v>
      </c>
      <c r="IH111" s="3">
        <v>0</v>
      </c>
      <c r="II111" s="3">
        <v>113832</v>
      </c>
      <c r="JL111" s="3">
        <v>119483</v>
      </c>
      <c r="JM111" s="3">
        <v>0</v>
      </c>
      <c r="KU111" s="3">
        <v>25000</v>
      </c>
      <c r="KV111" s="3">
        <v>0</v>
      </c>
      <c r="KW111" s="3">
        <v>7969</v>
      </c>
      <c r="KX111" s="3">
        <v>0</v>
      </c>
      <c r="LA111" s="3">
        <v>1000</v>
      </c>
      <c r="LB111" s="3">
        <v>0</v>
      </c>
      <c r="LC111" s="3">
        <v>2000</v>
      </c>
      <c r="LD111" s="3">
        <v>0</v>
      </c>
      <c r="LI111" s="3">
        <v>40566</v>
      </c>
      <c r="LJ111" s="3">
        <v>15425</v>
      </c>
      <c r="LM111" s="3">
        <v>1605</v>
      </c>
      <c r="LN111" s="3">
        <v>0</v>
      </c>
      <c r="LU111" s="3">
        <v>3000</v>
      </c>
      <c r="LV111" s="3">
        <v>0</v>
      </c>
      <c r="MA111" s="3">
        <v>37423</v>
      </c>
      <c r="MB111" s="3">
        <v>0</v>
      </c>
      <c r="MC111" s="3">
        <v>2500</v>
      </c>
      <c r="MD111" s="3">
        <v>0</v>
      </c>
      <c r="ME111" s="3">
        <v>5885</v>
      </c>
      <c r="MF111" s="3">
        <v>0</v>
      </c>
      <c r="MG111" s="3">
        <v>1000</v>
      </c>
      <c r="MH111" s="3">
        <v>0</v>
      </c>
      <c r="MI111" s="3">
        <v>2000</v>
      </c>
      <c r="MJ111" s="3">
        <v>0</v>
      </c>
      <c r="MK111" s="3">
        <v>1500</v>
      </c>
      <c r="ML111" s="3">
        <v>0</v>
      </c>
      <c r="MM111" s="3">
        <v>1500</v>
      </c>
      <c r="MN111" s="3">
        <v>0</v>
      </c>
      <c r="MQ111" s="3">
        <v>5000</v>
      </c>
      <c r="MR111" s="3">
        <v>0</v>
      </c>
      <c r="MU111" s="3">
        <v>5000</v>
      </c>
      <c r="MV111" s="3">
        <v>0</v>
      </c>
      <c r="MW111" s="3">
        <v>1500</v>
      </c>
      <c r="MX111" s="3">
        <v>0</v>
      </c>
      <c r="MY111" s="3">
        <v>12500</v>
      </c>
      <c r="MZ111" s="3">
        <v>0</v>
      </c>
      <c r="NE111" s="3">
        <v>1500</v>
      </c>
      <c r="NF111" s="3">
        <v>0</v>
      </c>
      <c r="OF111" s="3">
        <v>5664834</v>
      </c>
      <c r="OG111" s="3">
        <v>656541</v>
      </c>
      <c r="OK111" s="5">
        <f t="shared" si="89"/>
        <v>0</v>
      </c>
      <c r="OL111" s="5">
        <f t="shared" si="90"/>
        <v>0</v>
      </c>
      <c r="OM111" s="5">
        <f t="shared" si="91"/>
        <v>569162</v>
      </c>
      <c r="ON111" s="5">
        <f t="shared" si="92"/>
        <v>0</v>
      </c>
      <c r="OO111" s="5">
        <f t="shared" si="93"/>
        <v>0</v>
      </c>
      <c r="OP111" s="5">
        <f t="shared" si="94"/>
        <v>115116</v>
      </c>
      <c r="OQ111" s="5">
        <f t="shared" si="95"/>
        <v>0</v>
      </c>
      <c r="OR111" s="5">
        <f t="shared" si="96"/>
        <v>0</v>
      </c>
      <c r="OS111" s="5">
        <f t="shared" si="97"/>
        <v>317120</v>
      </c>
      <c r="OT111" s="5"/>
      <c r="OU111" s="5">
        <f t="shared" si="106"/>
        <v>0</v>
      </c>
      <c r="OV111" s="5">
        <f t="shared" si="98"/>
        <v>113832</v>
      </c>
      <c r="OW111" s="5"/>
      <c r="OX111" s="5">
        <f t="shared" si="107"/>
        <v>0</v>
      </c>
      <c r="OY111" s="5">
        <f t="shared" si="99"/>
        <v>0</v>
      </c>
      <c r="OZ111" s="5">
        <f>SUM(HY111,IA111,IC111,IE111,IG111,II111,IK111,)-PA111</f>
        <v>341496</v>
      </c>
      <c r="PA111" s="5">
        <v>113832</v>
      </c>
      <c r="PB111" s="5">
        <f t="shared" si="100"/>
        <v>260008</v>
      </c>
      <c r="PC111" s="5">
        <f t="shared" si="101"/>
        <v>0</v>
      </c>
      <c r="PD111" s="5">
        <v>222848.03</v>
      </c>
      <c r="PE111" s="4">
        <f t="shared" si="75"/>
        <v>37159.97</v>
      </c>
      <c r="PI111" s="5">
        <f t="shared" si="88"/>
        <v>1584529</v>
      </c>
      <c r="PJ111" s="5">
        <f>SUM(GG111,GI111,GK111,GM111,HC111,HE111,HG111,HI111,HK111,HM111,HO111,HQ111,HS111,HU111,HW111)</f>
        <v>0</v>
      </c>
      <c r="PK111" s="5"/>
      <c r="PL111" s="5">
        <f t="shared" si="105"/>
        <v>158448</v>
      </c>
      <c r="PN111" s="5">
        <f>SUM(KV111,KX111,KZ111,LB111,LD111,LF111,LH111,LJ111,LL111,LN111,LP111,LR111,LT111,LV111,LX111,LZ111,MB111,MD111,MF111,MH111,MJ111,ML111,MN111,MP111,MR111,MT111,MV111,MX111,MZ111,NB111,ND111,NF111,NH111,)</f>
        <v>15425</v>
      </c>
      <c r="PO111" s="5">
        <v>208736</v>
      </c>
    </row>
    <row r="112" spans="1:431" x14ac:dyDescent="0.25">
      <c r="A112" t="s">
        <v>213</v>
      </c>
      <c r="B112" s="2">
        <v>436</v>
      </c>
      <c r="C112" t="s">
        <v>339</v>
      </c>
      <c r="D112">
        <v>7</v>
      </c>
      <c r="E112">
        <v>200</v>
      </c>
      <c r="F112">
        <v>200</v>
      </c>
      <c r="G112" s="3">
        <v>198942</v>
      </c>
      <c r="H112" s="3">
        <v>0</v>
      </c>
      <c r="L112" s="3">
        <v>128425</v>
      </c>
      <c r="M112" s="3">
        <v>128425</v>
      </c>
      <c r="N112" s="3">
        <v>71961</v>
      </c>
      <c r="O112" s="3">
        <v>0</v>
      </c>
      <c r="P112" s="3">
        <v>16548</v>
      </c>
      <c r="Q112" s="3">
        <v>0</v>
      </c>
      <c r="R112" s="3">
        <v>79025</v>
      </c>
      <c r="S112" s="3">
        <v>0</v>
      </c>
      <c r="T112" s="3">
        <v>60059</v>
      </c>
      <c r="U112" s="3">
        <v>0</v>
      </c>
      <c r="V112" s="3">
        <v>153562</v>
      </c>
      <c r="W112" s="3">
        <v>0</v>
      </c>
      <c r="X112" s="3">
        <v>113832</v>
      </c>
      <c r="Y112" s="3">
        <v>0</v>
      </c>
      <c r="AI112" s="3">
        <v>113832</v>
      </c>
      <c r="AJ112" s="3">
        <v>0</v>
      </c>
      <c r="AM112" s="3">
        <v>227665</v>
      </c>
      <c r="AN112" s="3">
        <v>0</v>
      </c>
      <c r="AQ112" s="3">
        <v>170749</v>
      </c>
      <c r="AR112" s="3">
        <v>0</v>
      </c>
      <c r="AU112" s="3">
        <v>227665</v>
      </c>
      <c r="AW112" s="3">
        <v>0</v>
      </c>
      <c r="BV112" s="3">
        <v>682995</v>
      </c>
      <c r="BW112" s="3">
        <v>0</v>
      </c>
      <c r="CD112" s="3">
        <v>115116</v>
      </c>
      <c r="CE112" s="3">
        <v>0</v>
      </c>
      <c r="CL112" s="3">
        <v>0</v>
      </c>
      <c r="CN112" s="3">
        <v>7484</v>
      </c>
      <c r="CO112" s="3">
        <v>0</v>
      </c>
      <c r="CR112" s="3">
        <v>0</v>
      </c>
      <c r="DB112" s="3">
        <v>60000</v>
      </c>
      <c r="DC112" s="3">
        <v>0</v>
      </c>
      <c r="EY112" s="3">
        <v>158560</v>
      </c>
      <c r="EZ112" s="3">
        <v>0</v>
      </c>
      <c r="FK112" s="3">
        <v>92386</v>
      </c>
      <c r="FL112" s="3">
        <v>0</v>
      </c>
      <c r="FM112" s="3">
        <v>53629</v>
      </c>
      <c r="FN112" s="3">
        <v>0</v>
      </c>
      <c r="FS112" s="3">
        <v>0</v>
      </c>
      <c r="FT112" s="3">
        <v>101180</v>
      </c>
      <c r="FY112" s="3">
        <v>147879</v>
      </c>
      <c r="FZ112" s="3">
        <v>0</v>
      </c>
      <c r="GA112" s="3">
        <v>58500</v>
      </c>
      <c r="GB112" s="3">
        <v>0</v>
      </c>
      <c r="GC112" s="3">
        <v>70672</v>
      </c>
      <c r="GD112" s="3">
        <v>0</v>
      </c>
      <c r="GF112" s="3">
        <v>113832</v>
      </c>
      <c r="GG112" s="3">
        <v>0</v>
      </c>
      <c r="GH112" s="3">
        <v>113832</v>
      </c>
      <c r="GI112" s="3">
        <v>0</v>
      </c>
      <c r="GL112" s="3">
        <v>113832</v>
      </c>
      <c r="GM112" s="3">
        <v>0</v>
      </c>
      <c r="HD112" s="3">
        <v>113832</v>
      </c>
      <c r="HE112" s="3">
        <v>0</v>
      </c>
      <c r="HF112" s="3">
        <v>272226</v>
      </c>
      <c r="HG112" s="3">
        <v>0</v>
      </c>
      <c r="HH112" s="3">
        <v>0</v>
      </c>
      <c r="HI112" s="3">
        <v>227665</v>
      </c>
      <c r="HJ112" s="3">
        <v>113832</v>
      </c>
      <c r="HK112" s="3">
        <v>0</v>
      </c>
      <c r="HL112" s="3">
        <v>113832</v>
      </c>
      <c r="HM112" s="3">
        <v>0</v>
      </c>
      <c r="HN112" s="3">
        <v>113832</v>
      </c>
      <c r="HO112" s="3">
        <v>0</v>
      </c>
      <c r="HR112" s="3">
        <v>227665</v>
      </c>
      <c r="HS112" s="3">
        <v>0</v>
      </c>
      <c r="HV112" s="3">
        <v>227665</v>
      </c>
      <c r="HW112" s="3">
        <v>0</v>
      </c>
      <c r="IB112" s="3">
        <v>113832</v>
      </c>
      <c r="IC112" s="3">
        <v>0</v>
      </c>
      <c r="ID112" s="3">
        <v>113832</v>
      </c>
      <c r="IE112" s="3">
        <v>0</v>
      </c>
      <c r="IF112" s="3">
        <v>113832</v>
      </c>
      <c r="IG112" s="3">
        <v>0</v>
      </c>
      <c r="IH112" s="3">
        <v>113832</v>
      </c>
      <c r="II112" s="3">
        <v>0</v>
      </c>
      <c r="IJ112" s="3">
        <v>113832</v>
      </c>
      <c r="IK112" s="3">
        <v>0</v>
      </c>
      <c r="IN112" s="3">
        <v>119483</v>
      </c>
      <c r="IO112" s="3">
        <v>0</v>
      </c>
      <c r="JB112" s="3">
        <v>119483</v>
      </c>
      <c r="JC112" s="3">
        <v>0</v>
      </c>
      <c r="JP112" s="3">
        <v>120467</v>
      </c>
      <c r="JQ112" s="3">
        <v>0</v>
      </c>
      <c r="KU112" s="3">
        <v>94167</v>
      </c>
      <c r="KV112" s="3">
        <v>0</v>
      </c>
      <c r="KW112" s="3">
        <v>20177</v>
      </c>
      <c r="KX112" s="3">
        <v>0</v>
      </c>
      <c r="KY112" s="3">
        <v>0</v>
      </c>
      <c r="KZ112" s="3">
        <v>3500</v>
      </c>
      <c r="LA112" s="3">
        <v>10000</v>
      </c>
      <c r="LB112" s="3">
        <v>0</v>
      </c>
      <c r="LC112" s="3">
        <v>62966</v>
      </c>
      <c r="LD112" s="3">
        <v>0</v>
      </c>
      <c r="LM112" s="3">
        <v>912</v>
      </c>
      <c r="LN112" s="3">
        <v>0</v>
      </c>
      <c r="LQ112" s="3">
        <v>5000</v>
      </c>
      <c r="LR112" s="3">
        <v>0</v>
      </c>
      <c r="LW112" s="3">
        <v>11580</v>
      </c>
      <c r="LX112" s="3">
        <v>169</v>
      </c>
      <c r="LY112" s="3">
        <v>0</v>
      </c>
      <c r="LZ112" s="3">
        <v>1000</v>
      </c>
      <c r="MA112" s="3">
        <v>30000</v>
      </c>
      <c r="MB112" s="3">
        <v>0</v>
      </c>
      <c r="ME112" s="3">
        <v>3344</v>
      </c>
      <c r="MF112" s="3">
        <v>0</v>
      </c>
      <c r="MI112" s="3">
        <v>0</v>
      </c>
      <c r="MJ112" s="3">
        <v>5000</v>
      </c>
      <c r="MM112" s="3">
        <v>5000</v>
      </c>
      <c r="MN112" s="3">
        <v>0</v>
      </c>
      <c r="MQ112" s="3">
        <v>0</v>
      </c>
      <c r="MR112" s="3">
        <v>2500</v>
      </c>
      <c r="MW112" s="3">
        <v>10000</v>
      </c>
      <c r="MX112" s="3">
        <v>0</v>
      </c>
      <c r="NJ112" s="3">
        <v>3066</v>
      </c>
      <c r="NK112" s="3">
        <v>0</v>
      </c>
      <c r="NN112" s="3">
        <v>0</v>
      </c>
      <c r="NO112" s="3">
        <v>0</v>
      </c>
      <c r="NP112" s="3">
        <v>0</v>
      </c>
      <c r="NQ112" s="3">
        <v>0</v>
      </c>
      <c r="NR112" s="3">
        <v>0</v>
      </c>
      <c r="NS112" s="3">
        <v>0</v>
      </c>
      <c r="NV112" s="3">
        <v>0</v>
      </c>
      <c r="NW112" s="3">
        <v>0</v>
      </c>
      <c r="NX112" s="3">
        <v>0</v>
      </c>
      <c r="NY112" s="3">
        <v>0</v>
      </c>
      <c r="OB112" s="3">
        <v>0</v>
      </c>
      <c r="OC112" s="3">
        <v>0</v>
      </c>
      <c r="OD112" s="3">
        <v>0</v>
      </c>
      <c r="OE112" s="3">
        <v>0</v>
      </c>
      <c r="OF112" s="3">
        <v>5718671</v>
      </c>
      <c r="OG112" s="3">
        <v>469439</v>
      </c>
      <c r="OK112" s="5">
        <f t="shared" si="89"/>
        <v>0</v>
      </c>
      <c r="OL112" s="5">
        <f t="shared" si="90"/>
        <v>0</v>
      </c>
      <c r="OM112" s="5">
        <f t="shared" si="91"/>
        <v>682995</v>
      </c>
      <c r="ON112" s="5">
        <f t="shared" si="92"/>
        <v>0</v>
      </c>
      <c r="OO112" s="5">
        <f t="shared" si="93"/>
        <v>115116</v>
      </c>
      <c r="OP112" s="5">
        <f t="shared" si="94"/>
        <v>0</v>
      </c>
      <c r="OQ112" s="5">
        <f t="shared" si="95"/>
        <v>0</v>
      </c>
      <c r="OR112" s="5">
        <f t="shared" si="96"/>
        <v>0</v>
      </c>
      <c r="OS112" s="5">
        <f t="shared" si="97"/>
        <v>158560</v>
      </c>
      <c r="OT112" s="5"/>
      <c r="OU112" s="5">
        <f t="shared" si="106"/>
        <v>0</v>
      </c>
      <c r="OV112" s="5">
        <f t="shared" si="98"/>
        <v>0</v>
      </c>
      <c r="OW112" s="5"/>
      <c r="OX112" s="5">
        <f t="shared" si="107"/>
        <v>0</v>
      </c>
      <c r="OY112" s="5">
        <f t="shared" si="99"/>
        <v>569160</v>
      </c>
      <c r="OZ112" s="5"/>
      <c r="PA112" s="5">
        <f>SUM(HY112,IA112,IC112,IE112,IG112,II112,IK112,)</f>
        <v>0</v>
      </c>
      <c r="PB112" s="5">
        <f t="shared" si="100"/>
        <v>424355</v>
      </c>
      <c r="PC112" s="5">
        <f t="shared" si="101"/>
        <v>101180</v>
      </c>
      <c r="PD112" s="5">
        <v>176654.53</v>
      </c>
      <c r="PE112" s="4">
        <f t="shared" si="75"/>
        <v>247700.47</v>
      </c>
      <c r="PI112" s="5">
        <f t="shared" si="88"/>
        <v>1524380</v>
      </c>
      <c r="PJ112" s="5">
        <f>SUM(GG112,GI112,GK112,GM112,HC112,HE112,HG112,HI112,HK112,HM112,HO112,HQ112,HS112,HU112,HW112)</f>
        <v>227665</v>
      </c>
      <c r="PK112" s="5"/>
      <c r="PL112" s="5">
        <f t="shared" si="105"/>
        <v>253146</v>
      </c>
      <c r="PM112" s="5">
        <f>SUM(KV112,KX112,KZ112,LB112,LD112,LF112,LH112,LJ112,LL112,LN112,LP112,LR112,LT112,LV112,LX112,LZ112,MB112,MD112,MF112,MH112,MJ112,ML112,MN112,MP112,MR112,MT112,MV112,MX112,MZ112,NB112,ND112,NF112,NH112,)</f>
        <v>12169</v>
      </c>
      <c r="PN112" s="5"/>
      <c r="PO112" s="5">
        <v>118600</v>
      </c>
    </row>
    <row r="113" spans="1:431" x14ac:dyDescent="0.25">
      <c r="A113" t="s">
        <v>214</v>
      </c>
      <c r="B113" s="2">
        <v>459</v>
      </c>
      <c r="C113" t="s">
        <v>339</v>
      </c>
      <c r="D113">
        <v>4</v>
      </c>
      <c r="E113">
        <v>868</v>
      </c>
      <c r="F113">
        <v>868</v>
      </c>
      <c r="G113" s="3">
        <v>198942</v>
      </c>
      <c r="H113" s="3">
        <v>0</v>
      </c>
      <c r="L113" s="3">
        <v>256850</v>
      </c>
      <c r="M113" s="3">
        <v>0</v>
      </c>
      <c r="N113" s="3">
        <v>71961</v>
      </c>
      <c r="O113" s="3">
        <v>0</v>
      </c>
      <c r="P113" s="3">
        <v>30000</v>
      </c>
      <c r="Q113" s="3">
        <v>0</v>
      </c>
      <c r="R113" s="3">
        <v>158049</v>
      </c>
      <c r="S113" s="3">
        <v>0</v>
      </c>
      <c r="T113" s="3">
        <v>120118</v>
      </c>
      <c r="U113" s="3">
        <v>0</v>
      </c>
      <c r="V113" s="3">
        <v>307124</v>
      </c>
      <c r="W113" s="3">
        <v>0</v>
      </c>
      <c r="X113" s="3">
        <v>113832</v>
      </c>
      <c r="Y113" s="3">
        <v>0</v>
      </c>
      <c r="AI113" s="3">
        <v>227665</v>
      </c>
      <c r="AJ113" s="3">
        <v>227665</v>
      </c>
      <c r="AM113" s="3">
        <v>227665</v>
      </c>
      <c r="AN113" s="3">
        <v>0</v>
      </c>
      <c r="AQ113" s="3">
        <v>227665</v>
      </c>
      <c r="AR113" s="3">
        <v>0</v>
      </c>
      <c r="AU113" s="3">
        <v>682995</v>
      </c>
      <c r="AW113" s="3">
        <v>0</v>
      </c>
      <c r="AX113" s="3">
        <v>113832</v>
      </c>
      <c r="AY113" s="3">
        <v>0</v>
      </c>
      <c r="AZ113" s="3">
        <v>227665</v>
      </c>
      <c r="BA113" s="3">
        <v>0</v>
      </c>
      <c r="BJ113" s="3">
        <v>227665</v>
      </c>
      <c r="BK113" s="3">
        <v>0</v>
      </c>
      <c r="BT113" s="3">
        <v>113832</v>
      </c>
      <c r="BU113" s="3">
        <v>0</v>
      </c>
      <c r="BV113" s="3">
        <v>1365989.4000000001</v>
      </c>
      <c r="BW113" s="3">
        <v>0</v>
      </c>
      <c r="BZ113" s="3">
        <v>195832</v>
      </c>
      <c r="CA113" s="3">
        <v>0</v>
      </c>
      <c r="CD113" s="3">
        <v>0</v>
      </c>
      <c r="CE113" s="3">
        <v>402906</v>
      </c>
      <c r="CF113" s="3">
        <v>0</v>
      </c>
      <c r="CG113" s="3">
        <v>57558</v>
      </c>
      <c r="CL113" s="3">
        <v>1802282.2000000002</v>
      </c>
      <c r="CM113" s="3">
        <v>19037</v>
      </c>
      <c r="CN113" s="3">
        <v>0</v>
      </c>
      <c r="CR113" s="3">
        <v>0</v>
      </c>
      <c r="CT113" s="3">
        <v>385275</v>
      </c>
      <c r="CU113" s="3">
        <v>0</v>
      </c>
      <c r="DB113" s="3">
        <v>75000</v>
      </c>
      <c r="DC113" s="3">
        <v>0</v>
      </c>
      <c r="DZ113" s="3">
        <v>113832</v>
      </c>
      <c r="EA113" s="3">
        <v>0</v>
      </c>
      <c r="ED113" s="3">
        <v>140941</v>
      </c>
      <c r="EE113" s="3">
        <v>0</v>
      </c>
      <c r="EF113" s="3">
        <v>5000</v>
      </c>
      <c r="EG113" s="3">
        <v>0</v>
      </c>
      <c r="EL113" s="3">
        <v>147879</v>
      </c>
      <c r="EM113" s="3">
        <v>0</v>
      </c>
      <c r="EY113" s="3">
        <v>475679</v>
      </c>
      <c r="EZ113" s="3">
        <v>0</v>
      </c>
      <c r="FG113" s="3">
        <v>113832</v>
      </c>
      <c r="FH113" s="3">
        <v>0</v>
      </c>
      <c r="FK113" s="3">
        <v>92386</v>
      </c>
      <c r="FL113" s="3">
        <v>0</v>
      </c>
      <c r="FO113" s="3">
        <v>525045</v>
      </c>
      <c r="FP113" s="3">
        <v>0</v>
      </c>
      <c r="FQ113" s="3">
        <v>71444</v>
      </c>
      <c r="FR113" s="3">
        <v>0</v>
      </c>
      <c r="FS113" s="3">
        <v>101180</v>
      </c>
      <c r="FT113" s="3">
        <v>0</v>
      </c>
      <c r="FY113" s="3">
        <v>147879</v>
      </c>
      <c r="FZ113" s="3">
        <v>0</v>
      </c>
      <c r="GA113" s="3">
        <v>58500</v>
      </c>
      <c r="GB113" s="3">
        <v>0</v>
      </c>
      <c r="GC113" s="3">
        <v>141344</v>
      </c>
      <c r="GD113" s="3">
        <v>0</v>
      </c>
      <c r="GF113" s="3">
        <v>227665</v>
      </c>
      <c r="GG113" s="3">
        <v>0</v>
      </c>
      <c r="GH113" s="3">
        <v>341497</v>
      </c>
      <c r="GI113" s="3">
        <v>0</v>
      </c>
      <c r="GJ113" s="3">
        <v>227665</v>
      </c>
      <c r="GK113" s="3">
        <v>0</v>
      </c>
      <c r="GL113" s="3">
        <v>0</v>
      </c>
      <c r="GM113" s="3">
        <v>113832</v>
      </c>
      <c r="HF113" s="3">
        <v>373006</v>
      </c>
      <c r="HG113" s="3">
        <v>0</v>
      </c>
      <c r="HH113" s="3">
        <v>682995</v>
      </c>
      <c r="HI113" s="3">
        <v>0</v>
      </c>
      <c r="HJ113" s="3">
        <v>113832</v>
      </c>
      <c r="HK113" s="3">
        <v>0</v>
      </c>
      <c r="HL113" s="3">
        <v>113832</v>
      </c>
      <c r="HM113" s="3">
        <v>0</v>
      </c>
      <c r="HN113" s="3">
        <v>113832</v>
      </c>
      <c r="HO113" s="3">
        <v>113832</v>
      </c>
      <c r="HP113" s="3">
        <v>113832</v>
      </c>
      <c r="HQ113" s="3">
        <v>0</v>
      </c>
      <c r="HR113" s="3">
        <v>682995</v>
      </c>
      <c r="HS113" s="3">
        <v>0</v>
      </c>
      <c r="HV113" s="3">
        <v>455330</v>
      </c>
      <c r="HW113" s="3">
        <v>0</v>
      </c>
      <c r="IB113" s="3">
        <v>227665</v>
      </c>
      <c r="IC113" s="3">
        <v>0</v>
      </c>
      <c r="ID113" s="3">
        <v>341497</v>
      </c>
      <c r="IE113" s="3">
        <v>0</v>
      </c>
      <c r="IF113" s="3">
        <v>113832</v>
      </c>
      <c r="IG113" s="3">
        <v>0</v>
      </c>
      <c r="IH113" s="3">
        <v>113832</v>
      </c>
      <c r="II113" s="3">
        <v>0</v>
      </c>
      <c r="IJ113" s="3">
        <v>227665</v>
      </c>
      <c r="IK113" s="3">
        <v>0</v>
      </c>
      <c r="IX113" s="3">
        <v>158560</v>
      </c>
      <c r="IY113" s="3">
        <v>0</v>
      </c>
      <c r="JB113" s="3">
        <v>119483</v>
      </c>
      <c r="JC113" s="3">
        <v>0</v>
      </c>
      <c r="JJ113" s="3">
        <v>0</v>
      </c>
      <c r="JK113" s="3">
        <v>119483</v>
      </c>
      <c r="JP113" s="3">
        <v>0</v>
      </c>
      <c r="JQ113" s="3">
        <v>120467</v>
      </c>
      <c r="JR113" s="3">
        <v>0</v>
      </c>
      <c r="JS113" s="3">
        <v>147879</v>
      </c>
      <c r="JT113" s="3">
        <v>0</v>
      </c>
      <c r="JU113" s="3">
        <v>227665</v>
      </c>
      <c r="KH113" s="3">
        <v>113832</v>
      </c>
      <c r="KI113" s="3">
        <v>0</v>
      </c>
      <c r="KP113" s="3">
        <v>0</v>
      </c>
      <c r="KQ113" s="3">
        <v>219450</v>
      </c>
      <c r="KU113" s="3">
        <v>30738</v>
      </c>
      <c r="KV113" s="3">
        <v>0</v>
      </c>
      <c r="KW113" s="3">
        <v>19053</v>
      </c>
      <c r="KX113" s="3">
        <v>0</v>
      </c>
      <c r="LC113" s="3">
        <v>5000</v>
      </c>
      <c r="LD113" s="3">
        <v>0</v>
      </c>
      <c r="LE113" s="3">
        <v>25000</v>
      </c>
      <c r="LF113" s="3">
        <v>0</v>
      </c>
      <c r="LI113" s="3">
        <v>6970</v>
      </c>
      <c r="LJ113" s="3">
        <v>96220</v>
      </c>
      <c r="LM113" s="3">
        <v>3959</v>
      </c>
      <c r="LN113" s="3">
        <v>0</v>
      </c>
      <c r="LO113" s="3">
        <v>105000</v>
      </c>
      <c r="LP113" s="3">
        <v>0</v>
      </c>
      <c r="LW113" s="3">
        <v>0</v>
      </c>
      <c r="LX113" s="3">
        <v>20000</v>
      </c>
      <c r="MC113" s="3">
        <v>10000</v>
      </c>
      <c r="MD113" s="3">
        <v>0</v>
      </c>
      <c r="ME113" s="3">
        <v>14513</v>
      </c>
      <c r="MF113" s="3">
        <v>0</v>
      </c>
      <c r="MM113" s="3">
        <v>80000</v>
      </c>
      <c r="MN113" s="3">
        <v>0</v>
      </c>
      <c r="MQ113" s="3">
        <v>20000</v>
      </c>
      <c r="MR113" s="3">
        <v>0</v>
      </c>
      <c r="MS113" s="3">
        <v>1000</v>
      </c>
      <c r="MT113" s="3">
        <v>0</v>
      </c>
      <c r="MU113" s="3">
        <v>10000</v>
      </c>
      <c r="MV113" s="3">
        <v>0</v>
      </c>
      <c r="MY113" s="3">
        <v>40000</v>
      </c>
      <c r="MZ113" s="3">
        <v>0</v>
      </c>
      <c r="NA113" s="3">
        <v>5000</v>
      </c>
      <c r="NB113" s="3">
        <v>0</v>
      </c>
      <c r="NC113" s="3">
        <v>0</v>
      </c>
      <c r="ND113" s="3">
        <v>4500</v>
      </c>
      <c r="NJ113" s="3">
        <v>3066</v>
      </c>
      <c r="NK113" s="3">
        <v>0</v>
      </c>
      <c r="NN113" s="3">
        <v>0</v>
      </c>
      <c r="NO113" s="3">
        <v>0</v>
      </c>
      <c r="NP113" s="3">
        <v>0</v>
      </c>
      <c r="NQ113" s="3">
        <v>0</v>
      </c>
      <c r="NV113" s="3">
        <v>0</v>
      </c>
      <c r="NW113" s="3">
        <v>0</v>
      </c>
      <c r="NX113" s="3">
        <v>0</v>
      </c>
      <c r="NY113" s="3">
        <v>0</v>
      </c>
      <c r="OB113" s="3">
        <v>0</v>
      </c>
      <c r="OC113" s="3">
        <v>0</v>
      </c>
      <c r="OD113" s="3">
        <v>0</v>
      </c>
      <c r="OE113" s="3">
        <v>0</v>
      </c>
      <c r="OF113" s="3">
        <v>14507325.600000001</v>
      </c>
      <c r="OG113" s="3">
        <v>1890494</v>
      </c>
      <c r="OK113" s="5">
        <f t="shared" si="89"/>
        <v>682994</v>
      </c>
      <c r="OL113" s="5">
        <f t="shared" si="90"/>
        <v>0</v>
      </c>
      <c r="OM113" s="5">
        <f t="shared" si="91"/>
        <v>1365989.4000000001</v>
      </c>
      <c r="ON113" s="5">
        <f t="shared" si="92"/>
        <v>0</v>
      </c>
      <c r="OO113" s="5">
        <f t="shared" si="93"/>
        <v>0</v>
      </c>
      <c r="OP113" s="5">
        <f t="shared" si="94"/>
        <v>460464</v>
      </c>
      <c r="OQ113" s="5">
        <f t="shared" si="95"/>
        <v>0</v>
      </c>
      <c r="OR113" s="5">
        <f t="shared" si="96"/>
        <v>0</v>
      </c>
      <c r="OS113" s="5">
        <f t="shared" si="97"/>
        <v>475679</v>
      </c>
      <c r="OT113" s="5"/>
      <c r="OU113" s="5">
        <f t="shared" si="106"/>
        <v>0</v>
      </c>
      <c r="OV113" s="5">
        <f t="shared" si="98"/>
        <v>113832</v>
      </c>
      <c r="OW113" s="5"/>
      <c r="OX113" s="5">
        <f t="shared" si="107"/>
        <v>0</v>
      </c>
      <c r="OY113" s="5">
        <f t="shared" si="99"/>
        <v>1024491</v>
      </c>
      <c r="OZ113" s="5"/>
      <c r="PA113" s="5">
        <f>SUM(HY113,IA113,IC113,IE113,IG113,II113,IK113,)</f>
        <v>0</v>
      </c>
      <c r="PB113" s="5">
        <f t="shared" si="100"/>
        <v>1068395</v>
      </c>
      <c r="PC113" s="5">
        <f t="shared" si="101"/>
        <v>0</v>
      </c>
      <c r="PD113" s="5">
        <v>339220.79</v>
      </c>
      <c r="PE113" s="4">
        <f t="shared" si="75"/>
        <v>729174.21</v>
      </c>
      <c r="PI113" s="5">
        <f t="shared" si="88"/>
        <v>3446481</v>
      </c>
      <c r="PK113" s="5">
        <f>SUM(GG113,GI113,GK113,GM113,HC113,HE113,HG113,HI113,HK113,HM113,HO113,HQ113,HS113,HU113,HW113)</f>
        <v>227664</v>
      </c>
      <c r="PL113" s="5">
        <f t="shared" si="105"/>
        <v>376233</v>
      </c>
      <c r="PN113" s="5">
        <f>SUM(KV113,KX113,KZ113,LB113,LD113,LF113,LH113,LJ113,LL113,LN113,LP113,LR113,LT113,LV113,LX113,LZ113,MB113,MD113,MF113,MH113,MJ113,ML113,MN113,MP113,MR113,MT113,MV113,MX113,MZ113,NB113,ND113,NF113,NH113,)</f>
        <v>120720</v>
      </c>
      <c r="PO113" s="5">
        <v>514724</v>
      </c>
    </row>
    <row r="114" spans="1:431" x14ac:dyDescent="0.25">
      <c r="A114" t="s">
        <v>215</v>
      </c>
      <c r="B114" s="2">
        <v>456</v>
      </c>
      <c r="C114" t="s">
        <v>339</v>
      </c>
      <c r="D114">
        <v>4</v>
      </c>
      <c r="E114">
        <v>590</v>
      </c>
      <c r="F114">
        <v>590</v>
      </c>
      <c r="G114" s="3">
        <v>198942</v>
      </c>
      <c r="H114" s="3">
        <v>0</v>
      </c>
      <c r="N114" s="3">
        <v>143922</v>
      </c>
      <c r="O114" s="3">
        <v>0</v>
      </c>
      <c r="P114" s="3">
        <v>11000</v>
      </c>
      <c r="Q114" s="3">
        <v>0</v>
      </c>
      <c r="R114" s="3">
        <v>79025</v>
      </c>
      <c r="S114" s="3">
        <v>0</v>
      </c>
      <c r="T114" s="3">
        <v>120118</v>
      </c>
      <c r="U114" s="3">
        <v>0</v>
      </c>
      <c r="V114" s="3">
        <v>51187</v>
      </c>
      <c r="W114" s="3">
        <v>0</v>
      </c>
      <c r="X114" s="3">
        <v>113832</v>
      </c>
      <c r="Y114" s="3">
        <v>0</v>
      </c>
      <c r="AI114" s="3">
        <v>455330</v>
      </c>
      <c r="AJ114" s="3">
        <v>0</v>
      </c>
      <c r="AK114" s="3">
        <v>171820</v>
      </c>
      <c r="AL114" s="3">
        <v>0</v>
      </c>
      <c r="AQ114" s="3">
        <v>113832</v>
      </c>
      <c r="AR114" s="3">
        <v>0</v>
      </c>
      <c r="AU114" s="3">
        <v>341497</v>
      </c>
      <c r="AW114" s="3">
        <v>0</v>
      </c>
      <c r="BN114" s="3">
        <v>227665</v>
      </c>
      <c r="BO114" s="3">
        <v>0</v>
      </c>
      <c r="BV114" s="3">
        <v>796827</v>
      </c>
      <c r="BW114" s="3">
        <v>0</v>
      </c>
      <c r="BZ114" s="3">
        <v>78333</v>
      </c>
      <c r="CA114" s="3">
        <v>0</v>
      </c>
      <c r="CF114" s="3">
        <v>57558</v>
      </c>
      <c r="CG114" s="3">
        <v>0</v>
      </c>
      <c r="CL114" s="3">
        <v>1138324.5</v>
      </c>
      <c r="CM114" s="3">
        <v>0</v>
      </c>
      <c r="CN114" s="3">
        <v>0</v>
      </c>
      <c r="CP114" s="3">
        <v>39166</v>
      </c>
      <c r="CQ114" s="3">
        <v>0</v>
      </c>
      <c r="CR114" s="3">
        <v>0</v>
      </c>
      <c r="CT114" s="3">
        <v>385275</v>
      </c>
      <c r="CU114" s="3">
        <v>0</v>
      </c>
      <c r="DB114" s="3">
        <v>70000</v>
      </c>
      <c r="DC114" s="3">
        <v>0</v>
      </c>
      <c r="EY114" s="3">
        <v>317120</v>
      </c>
      <c r="EZ114" s="3">
        <v>0</v>
      </c>
      <c r="FE114" s="3">
        <v>227665</v>
      </c>
      <c r="FF114" s="3">
        <v>0</v>
      </c>
      <c r="FO114" s="3">
        <v>105009</v>
      </c>
      <c r="FP114" s="3">
        <v>0</v>
      </c>
      <c r="FQ114" s="3">
        <v>142889</v>
      </c>
      <c r="FR114" s="3">
        <v>0</v>
      </c>
      <c r="FS114" s="3">
        <v>101180</v>
      </c>
      <c r="FT114" s="3">
        <v>0</v>
      </c>
      <c r="FW114" s="3">
        <v>116262</v>
      </c>
      <c r="FX114" s="3">
        <v>0</v>
      </c>
      <c r="GD114" s="3">
        <v>0</v>
      </c>
      <c r="GF114" s="3">
        <v>113832</v>
      </c>
      <c r="GG114" s="3">
        <v>0</v>
      </c>
      <c r="GH114" s="3">
        <v>113832</v>
      </c>
      <c r="GI114" s="3">
        <v>0</v>
      </c>
      <c r="GJ114" s="3">
        <v>113832</v>
      </c>
      <c r="GK114" s="3">
        <v>0</v>
      </c>
      <c r="HD114" s="3">
        <v>113832</v>
      </c>
      <c r="HE114" s="3">
        <v>0</v>
      </c>
      <c r="HF114" s="3">
        <v>341497</v>
      </c>
      <c r="HG114" s="3">
        <v>0</v>
      </c>
      <c r="HH114" s="3">
        <v>455330</v>
      </c>
      <c r="HI114" s="3">
        <v>0</v>
      </c>
      <c r="HN114" s="3">
        <v>341497</v>
      </c>
      <c r="HO114" s="3">
        <v>0</v>
      </c>
      <c r="HR114" s="3">
        <v>455330</v>
      </c>
      <c r="HS114" s="3">
        <v>0</v>
      </c>
      <c r="HV114" s="3">
        <v>113832</v>
      </c>
      <c r="HW114" s="3">
        <v>0</v>
      </c>
      <c r="HX114" s="3">
        <v>113832</v>
      </c>
      <c r="HY114" s="3">
        <v>0</v>
      </c>
      <c r="IJ114" s="3">
        <v>113832</v>
      </c>
      <c r="IK114" s="3">
        <v>0</v>
      </c>
      <c r="IZ114" s="3">
        <v>158560</v>
      </c>
      <c r="JA114" s="3">
        <v>0</v>
      </c>
      <c r="JD114" s="3">
        <v>59075</v>
      </c>
      <c r="JE114" s="3">
        <v>0</v>
      </c>
      <c r="JF114" s="3">
        <v>71590</v>
      </c>
      <c r="JG114" s="3">
        <v>0</v>
      </c>
      <c r="JJ114" s="3">
        <v>119483</v>
      </c>
      <c r="JK114" s="3">
        <v>0</v>
      </c>
      <c r="JL114" s="3">
        <v>119483</v>
      </c>
      <c r="JM114" s="3">
        <v>0</v>
      </c>
      <c r="JN114" s="3">
        <v>238967</v>
      </c>
      <c r="JO114" s="3">
        <v>0</v>
      </c>
      <c r="JP114" s="3">
        <v>240933</v>
      </c>
      <c r="JQ114" s="3">
        <v>0</v>
      </c>
      <c r="JT114" s="3">
        <v>227665</v>
      </c>
      <c r="JU114" s="3">
        <v>0</v>
      </c>
      <c r="JZ114" s="3">
        <v>105009</v>
      </c>
      <c r="KA114" s="3">
        <v>0</v>
      </c>
      <c r="KL114" s="3">
        <v>227665</v>
      </c>
      <c r="KM114" s="3">
        <v>0</v>
      </c>
      <c r="KR114" s="3">
        <v>84453</v>
      </c>
      <c r="KS114" s="3">
        <v>0</v>
      </c>
      <c r="KU114" s="3">
        <v>174233</v>
      </c>
      <c r="KV114" s="3">
        <v>0</v>
      </c>
      <c r="KW114" s="3">
        <v>14316</v>
      </c>
      <c r="KX114" s="3">
        <v>0</v>
      </c>
      <c r="KY114" s="3">
        <v>2000</v>
      </c>
      <c r="KZ114" s="3">
        <v>0</v>
      </c>
      <c r="LC114" s="3">
        <v>150000</v>
      </c>
      <c r="LD114" s="3">
        <v>0</v>
      </c>
      <c r="LI114" s="3">
        <v>49203</v>
      </c>
      <c r="LJ114" s="3">
        <v>0</v>
      </c>
      <c r="LM114" s="3">
        <v>2691</v>
      </c>
      <c r="LN114" s="3">
        <v>0</v>
      </c>
      <c r="MA114" s="3">
        <v>30000</v>
      </c>
      <c r="MB114" s="3">
        <v>0</v>
      </c>
      <c r="MC114" s="3">
        <v>4000</v>
      </c>
      <c r="MD114" s="3">
        <v>0</v>
      </c>
      <c r="ME114" s="3">
        <v>9865</v>
      </c>
      <c r="MF114" s="3">
        <v>0</v>
      </c>
      <c r="MM114" s="3">
        <v>10000</v>
      </c>
      <c r="MN114" s="3">
        <v>0</v>
      </c>
      <c r="MW114" s="3">
        <v>15000</v>
      </c>
      <c r="MX114" s="3">
        <v>0</v>
      </c>
      <c r="OF114" s="3">
        <v>10108447.5</v>
      </c>
      <c r="OG114" s="3">
        <v>0</v>
      </c>
      <c r="OK114" s="5">
        <f t="shared" si="89"/>
        <v>227665</v>
      </c>
      <c r="OL114" s="5">
        <f t="shared" si="90"/>
        <v>0</v>
      </c>
      <c r="OM114" s="5">
        <f t="shared" si="91"/>
        <v>796827</v>
      </c>
      <c r="ON114" s="5">
        <f t="shared" si="92"/>
        <v>0</v>
      </c>
      <c r="OO114" s="5">
        <f t="shared" si="93"/>
        <v>57558</v>
      </c>
      <c r="OP114" s="5">
        <f t="shared" si="94"/>
        <v>0</v>
      </c>
      <c r="OQ114" s="5">
        <f t="shared" si="95"/>
        <v>0</v>
      </c>
      <c r="OR114" s="5">
        <f t="shared" si="96"/>
        <v>0</v>
      </c>
      <c r="OS114" s="5">
        <f t="shared" si="97"/>
        <v>317120</v>
      </c>
      <c r="OT114" s="5"/>
      <c r="OU114" s="5">
        <f t="shared" si="106"/>
        <v>0</v>
      </c>
      <c r="OV114" s="5">
        <f t="shared" si="98"/>
        <v>227665</v>
      </c>
      <c r="OW114" s="5"/>
      <c r="OX114" s="5">
        <f t="shared" si="107"/>
        <v>0</v>
      </c>
      <c r="OY114" s="5">
        <f t="shared" si="99"/>
        <v>227664</v>
      </c>
      <c r="OZ114" s="5"/>
      <c r="PA114" s="5">
        <f>SUM(HY114,IA114,IC114,IE114,IG114,II114,IK114,)</f>
        <v>0</v>
      </c>
      <c r="PB114" s="5">
        <f t="shared" si="100"/>
        <v>609262</v>
      </c>
      <c r="PC114" s="5">
        <f t="shared" si="101"/>
        <v>0</v>
      </c>
      <c r="PD114" s="5">
        <v>301949.33</v>
      </c>
      <c r="PE114" s="4">
        <f t="shared" si="75"/>
        <v>307312.67</v>
      </c>
      <c r="PI114" s="5">
        <f t="shared" si="88"/>
        <v>2162814</v>
      </c>
      <c r="PJ114" s="5">
        <f>SUM(GG114,GI114,GK114,GM114,HC114,HE114,HG114,HI114,HK114,HM114,HO114,HQ114,HS114,HU114,HW114)</f>
        <v>0</v>
      </c>
      <c r="PK114" s="5"/>
      <c r="PL114" s="5">
        <f t="shared" si="105"/>
        <v>461308</v>
      </c>
      <c r="PM114" s="5">
        <f>SUM(KV114,KX114,KZ114,LB114,LD114,LF114,LH114,LJ114,LL114,LN114,LP114,LR114,LT114,LV114,LX114,LZ114,MB114,MD114,MF114,MH114,MJ114,ML114,MN114,MP114,MR114,MT114,MV114,MX114,MZ114,NB114,ND114,NF114,NH114,)</f>
        <v>0</v>
      </c>
      <c r="PN114" s="5"/>
      <c r="PO114" s="5">
        <v>349870</v>
      </c>
    </row>
    <row r="115" spans="1:431" x14ac:dyDescent="0.25">
      <c r="A115" t="s">
        <v>220</v>
      </c>
      <c r="B115" s="2">
        <v>466</v>
      </c>
      <c r="C115" t="s">
        <v>339</v>
      </c>
      <c r="D115">
        <v>2</v>
      </c>
      <c r="E115">
        <v>600</v>
      </c>
      <c r="F115">
        <v>600</v>
      </c>
      <c r="G115" s="3">
        <v>198942</v>
      </c>
      <c r="H115" s="3">
        <v>0</v>
      </c>
      <c r="L115" s="3">
        <v>513700</v>
      </c>
      <c r="M115" s="3">
        <v>0</v>
      </c>
      <c r="P115" s="3">
        <v>5977</v>
      </c>
      <c r="Q115" s="3">
        <v>18000</v>
      </c>
      <c r="R115" s="3">
        <v>79025</v>
      </c>
      <c r="S115" s="3">
        <v>0</v>
      </c>
      <c r="T115" s="3">
        <v>120118</v>
      </c>
      <c r="U115" s="3">
        <v>0</v>
      </c>
      <c r="V115" s="3">
        <v>51187</v>
      </c>
      <c r="W115" s="3">
        <v>0</v>
      </c>
      <c r="X115" s="3">
        <v>113832</v>
      </c>
      <c r="Y115" s="3">
        <v>0</v>
      </c>
      <c r="AQ115" s="3">
        <v>113832</v>
      </c>
      <c r="AR115" s="3">
        <v>0</v>
      </c>
      <c r="AU115" s="3">
        <v>0</v>
      </c>
      <c r="AW115" s="3">
        <v>170749</v>
      </c>
      <c r="BV115" s="3">
        <v>113832</v>
      </c>
      <c r="BW115" s="3">
        <v>0</v>
      </c>
      <c r="CL115" s="3">
        <v>0</v>
      </c>
      <c r="CN115" s="3">
        <v>13829</v>
      </c>
      <c r="CO115" s="3">
        <v>0</v>
      </c>
      <c r="CR115" s="3">
        <v>0</v>
      </c>
      <c r="EU115" s="3">
        <v>158560</v>
      </c>
      <c r="EV115" s="3">
        <v>0</v>
      </c>
      <c r="EW115" s="3">
        <v>158560</v>
      </c>
      <c r="EX115" s="3">
        <v>0</v>
      </c>
      <c r="FO115" s="3">
        <v>315027</v>
      </c>
      <c r="FP115" s="3">
        <v>0</v>
      </c>
      <c r="GC115" s="3">
        <v>70672</v>
      </c>
      <c r="GD115" s="3">
        <v>0</v>
      </c>
      <c r="GF115" s="3">
        <v>227664</v>
      </c>
      <c r="GG115" s="3">
        <v>0</v>
      </c>
      <c r="GH115" s="3">
        <v>165221</v>
      </c>
      <c r="GI115" s="3">
        <v>62443</v>
      </c>
      <c r="GJ115" s="3">
        <v>227665</v>
      </c>
      <c r="GK115" s="3">
        <v>0</v>
      </c>
      <c r="GL115" s="3">
        <v>113832</v>
      </c>
      <c r="GM115" s="3">
        <v>0</v>
      </c>
      <c r="HF115" s="3">
        <v>682995</v>
      </c>
      <c r="HG115" s="3">
        <v>0</v>
      </c>
      <c r="HH115" s="3">
        <v>682995</v>
      </c>
      <c r="HI115" s="3">
        <v>0</v>
      </c>
      <c r="HJ115" s="3">
        <v>227665</v>
      </c>
      <c r="HK115" s="3">
        <v>0</v>
      </c>
      <c r="HL115" s="3">
        <v>227665</v>
      </c>
      <c r="HM115" s="3">
        <v>0</v>
      </c>
      <c r="HP115" s="3">
        <v>227665</v>
      </c>
      <c r="HQ115" s="3">
        <v>0</v>
      </c>
      <c r="HR115" s="3">
        <v>682995</v>
      </c>
      <c r="HS115" s="3">
        <v>0</v>
      </c>
      <c r="HV115" s="3">
        <v>682995</v>
      </c>
      <c r="HW115" s="3">
        <v>0</v>
      </c>
      <c r="KU115" s="3">
        <v>33362</v>
      </c>
      <c r="KV115" s="3">
        <v>0</v>
      </c>
      <c r="KW115" s="3">
        <v>20562</v>
      </c>
      <c r="KX115" s="3">
        <v>0</v>
      </c>
      <c r="LI115" s="3">
        <v>0</v>
      </c>
      <c r="LJ115" s="3">
        <v>6500</v>
      </c>
      <c r="LM115" s="3">
        <v>2737</v>
      </c>
      <c r="LN115" s="3">
        <v>0</v>
      </c>
      <c r="MA115" s="3">
        <v>0</v>
      </c>
      <c r="MB115" s="3">
        <v>4860</v>
      </c>
      <c r="ME115" s="3">
        <v>10032</v>
      </c>
      <c r="MF115" s="3">
        <v>0</v>
      </c>
      <c r="MI115" s="3">
        <v>0</v>
      </c>
      <c r="MJ115" s="3">
        <v>3500</v>
      </c>
      <c r="MM115" s="3">
        <v>0</v>
      </c>
      <c r="MN115" s="3">
        <v>10000</v>
      </c>
      <c r="MW115" s="3">
        <v>0</v>
      </c>
      <c r="MX115" s="3">
        <v>10000</v>
      </c>
      <c r="NE115" s="3">
        <v>0</v>
      </c>
      <c r="NF115" s="3">
        <v>5000</v>
      </c>
      <c r="OF115" s="3">
        <v>6243143</v>
      </c>
      <c r="OG115" s="3">
        <v>291052</v>
      </c>
      <c r="OK115" s="5">
        <f t="shared" si="89"/>
        <v>0</v>
      </c>
      <c r="OL115" s="5">
        <f t="shared" si="90"/>
        <v>0</v>
      </c>
      <c r="OM115" s="5">
        <f t="shared" si="91"/>
        <v>113832</v>
      </c>
      <c r="ON115" s="5">
        <f t="shared" si="92"/>
        <v>0</v>
      </c>
      <c r="OO115" s="5">
        <f t="shared" si="93"/>
        <v>0</v>
      </c>
      <c r="OP115" s="5">
        <f t="shared" si="94"/>
        <v>0</v>
      </c>
      <c r="OQ115" s="5">
        <f t="shared" si="95"/>
        <v>0</v>
      </c>
      <c r="OR115" s="5">
        <f t="shared" si="96"/>
        <v>0</v>
      </c>
      <c r="OS115" s="5">
        <f t="shared" si="97"/>
        <v>317120</v>
      </c>
      <c r="OT115" s="5"/>
      <c r="OU115" s="5">
        <f t="shared" si="106"/>
        <v>0</v>
      </c>
      <c r="OV115" s="5">
        <f t="shared" si="98"/>
        <v>0</v>
      </c>
      <c r="OW115" s="5"/>
      <c r="OX115" s="5">
        <f t="shared" si="107"/>
        <v>0</v>
      </c>
      <c r="OY115" s="5">
        <f t="shared" si="99"/>
        <v>0</v>
      </c>
      <c r="OZ115" s="5"/>
      <c r="PA115" s="5">
        <f>SUM(HY115,IA115,IC115,IE115,IG115,II115,IK115,)</f>
        <v>0</v>
      </c>
      <c r="PB115" s="5">
        <f t="shared" si="100"/>
        <v>315027</v>
      </c>
      <c r="PC115" s="5">
        <f t="shared" si="101"/>
        <v>0</v>
      </c>
      <c r="PD115" s="5">
        <v>303290.03000000003</v>
      </c>
      <c r="PE115" s="4">
        <f t="shared" si="75"/>
        <v>11736.969999999972</v>
      </c>
      <c r="PI115" s="5">
        <f t="shared" si="88"/>
        <v>4149357</v>
      </c>
      <c r="PJ115" s="5">
        <f>SUM(GG115,GI115,GK115,GM115,HC115,HE115,HG115,HI115,HK115,HM115,HO115,HQ115,HS115,HU115,HW115)</f>
        <v>62443</v>
      </c>
      <c r="PK115" s="5"/>
      <c r="PL115" s="5">
        <f t="shared" si="105"/>
        <v>66693</v>
      </c>
      <c r="PN115" s="5">
        <f>SUM(KV115,KX115,KZ115,LB115,LD115,LF115,LH115,LJ115,LL115,LN115,LP115,LR115,LT115,LV115,LX115,LZ115,MB115,MD115,MF115,MH115,MJ115,ML115,MN115,MP115,MR115,MT115,MV115,MX115,MZ115,NB115,ND115,NF115,NH115,)</f>
        <v>39860</v>
      </c>
      <c r="PO115" s="5">
        <v>355800</v>
      </c>
    </row>
    <row r="116" spans="1:431" x14ac:dyDescent="0.25">
      <c r="A116" t="s">
        <v>244</v>
      </c>
      <c r="B116" s="2">
        <v>463</v>
      </c>
      <c r="C116" t="s">
        <v>339</v>
      </c>
      <c r="D116">
        <v>3</v>
      </c>
      <c r="E116">
        <v>2128</v>
      </c>
      <c r="F116">
        <v>2128</v>
      </c>
      <c r="G116" s="3">
        <v>198942</v>
      </c>
      <c r="H116" s="3">
        <v>0</v>
      </c>
      <c r="L116" s="3">
        <v>1155824.3699999999</v>
      </c>
      <c r="M116" s="3">
        <v>0</v>
      </c>
      <c r="N116" s="3">
        <v>503727</v>
      </c>
      <c r="O116" s="3">
        <v>0</v>
      </c>
      <c r="P116" s="3">
        <v>80000</v>
      </c>
      <c r="Q116" s="3">
        <v>0</v>
      </c>
      <c r="R116" s="3">
        <v>158049</v>
      </c>
      <c r="S116" s="3">
        <v>0</v>
      </c>
      <c r="T116" s="3">
        <v>240235</v>
      </c>
      <c r="U116" s="3">
        <v>0</v>
      </c>
      <c r="V116" s="3">
        <v>716622</v>
      </c>
      <c r="W116" s="3">
        <v>0</v>
      </c>
      <c r="X116" s="3">
        <v>113832</v>
      </c>
      <c r="Y116" s="3">
        <v>0</v>
      </c>
      <c r="AI116" s="3">
        <v>910660</v>
      </c>
      <c r="AJ116" s="3">
        <v>0</v>
      </c>
      <c r="AM116" s="3">
        <v>341497</v>
      </c>
      <c r="AN116" s="3">
        <v>0</v>
      </c>
      <c r="AQ116" s="3">
        <v>227665</v>
      </c>
      <c r="AR116" s="3">
        <v>0</v>
      </c>
      <c r="AU116" s="3">
        <v>546396</v>
      </c>
      <c r="AV116" s="3">
        <f>136599-AW116</f>
        <v>113833</v>
      </c>
      <c r="AW116" s="3">
        <f>569162-AU116</f>
        <v>22766</v>
      </c>
      <c r="AX116" s="3">
        <v>113832</v>
      </c>
      <c r="AY116" s="3">
        <v>0</v>
      </c>
      <c r="AZ116" s="3">
        <v>227665</v>
      </c>
      <c r="BA116" s="3">
        <v>0</v>
      </c>
      <c r="BB116" s="3">
        <v>113832</v>
      </c>
      <c r="BC116" s="3">
        <v>0</v>
      </c>
      <c r="BD116" s="3">
        <v>113832</v>
      </c>
      <c r="BE116" s="3">
        <v>0</v>
      </c>
      <c r="BJ116" s="3">
        <v>113832</v>
      </c>
      <c r="BK116" s="3">
        <v>0</v>
      </c>
      <c r="BT116" s="3">
        <v>113832</v>
      </c>
      <c r="BU116" s="3">
        <v>0</v>
      </c>
      <c r="BV116" s="3">
        <v>2048984.1</v>
      </c>
      <c r="BW116" s="3">
        <v>0</v>
      </c>
      <c r="BZ116" s="3">
        <v>391664</v>
      </c>
      <c r="CA116" s="3">
        <v>0</v>
      </c>
      <c r="CD116" s="3">
        <v>0</v>
      </c>
      <c r="CE116" s="3">
        <v>57558</v>
      </c>
      <c r="CF116" s="3">
        <v>57558</v>
      </c>
      <c r="CG116" s="3">
        <v>0</v>
      </c>
      <c r="CL116" s="3">
        <v>910660</v>
      </c>
      <c r="CM116" s="3">
        <v>0</v>
      </c>
      <c r="CN116" s="3">
        <v>0</v>
      </c>
      <c r="CT116" s="3">
        <v>128425</v>
      </c>
      <c r="CU116" s="3">
        <v>0</v>
      </c>
      <c r="DB116" s="3">
        <v>85000</v>
      </c>
      <c r="DC116" s="3">
        <v>0</v>
      </c>
      <c r="EL116" s="3">
        <v>295757</v>
      </c>
      <c r="EM116" s="3">
        <v>0</v>
      </c>
      <c r="EN116" s="3">
        <v>119483</v>
      </c>
      <c r="EO116" s="3">
        <v>0</v>
      </c>
      <c r="ES116" s="3">
        <v>158560</v>
      </c>
      <c r="ET116" s="3">
        <v>0</v>
      </c>
      <c r="EW116" s="3">
        <v>158560</v>
      </c>
      <c r="EX116" s="3">
        <v>0</v>
      </c>
      <c r="EY116" s="3">
        <v>317120</v>
      </c>
      <c r="EZ116" s="3">
        <v>0</v>
      </c>
      <c r="FA116" s="3">
        <v>158560</v>
      </c>
      <c r="FB116" s="3">
        <v>0</v>
      </c>
      <c r="FC116" s="3">
        <v>158560</v>
      </c>
      <c r="FD116" s="3">
        <v>0</v>
      </c>
      <c r="FM116" s="3">
        <v>107258</v>
      </c>
      <c r="FN116" s="3">
        <v>0</v>
      </c>
      <c r="FO116" s="3">
        <v>0</v>
      </c>
      <c r="FP116" s="3">
        <v>735063</v>
      </c>
      <c r="FQ116" s="3">
        <v>71444</v>
      </c>
      <c r="FR116" s="3">
        <v>0</v>
      </c>
      <c r="FS116" s="3">
        <v>202359</v>
      </c>
      <c r="FT116" s="3">
        <v>0</v>
      </c>
      <c r="FY116" s="3">
        <v>147879</v>
      </c>
      <c r="FZ116" s="3">
        <v>0</v>
      </c>
      <c r="GC116" s="3">
        <v>353361</v>
      </c>
      <c r="GD116" s="3">
        <v>0</v>
      </c>
      <c r="GF116" s="3">
        <v>455330</v>
      </c>
      <c r="GG116" s="3">
        <v>0</v>
      </c>
      <c r="GH116" s="3">
        <v>796827</v>
      </c>
      <c r="GI116" s="3">
        <v>0</v>
      </c>
      <c r="GJ116" s="3">
        <v>341497</v>
      </c>
      <c r="GK116" s="3">
        <v>0</v>
      </c>
      <c r="GL116" s="3">
        <v>113832</v>
      </c>
      <c r="GM116" s="3">
        <v>0</v>
      </c>
      <c r="HF116" s="3">
        <v>1821319.2000000002</v>
      </c>
      <c r="HG116" s="3">
        <v>0</v>
      </c>
      <c r="HH116" s="3">
        <v>1593654.3000000003</v>
      </c>
      <c r="HI116" s="3">
        <v>0</v>
      </c>
      <c r="HJ116" s="3">
        <v>569162</v>
      </c>
      <c r="HK116" s="3">
        <v>0</v>
      </c>
      <c r="HL116" s="3">
        <v>341497</v>
      </c>
      <c r="HM116" s="3">
        <v>0</v>
      </c>
      <c r="HN116" s="3">
        <v>455330</v>
      </c>
      <c r="HO116" s="3">
        <v>0</v>
      </c>
      <c r="HP116" s="3">
        <v>341497</v>
      </c>
      <c r="HQ116" s="3">
        <v>0</v>
      </c>
      <c r="HR116" s="3">
        <v>1707486.7500000002</v>
      </c>
      <c r="HS116" s="3">
        <v>0</v>
      </c>
      <c r="HV116" s="3">
        <v>1138324.5</v>
      </c>
      <c r="HW116" s="3">
        <v>0</v>
      </c>
      <c r="HX116" s="3">
        <v>113832</v>
      </c>
      <c r="HY116" s="3">
        <v>0</v>
      </c>
      <c r="IB116" s="3">
        <v>113832</v>
      </c>
      <c r="IC116" s="3">
        <v>0</v>
      </c>
      <c r="ID116" s="3">
        <v>0</v>
      </c>
      <c r="IE116" s="3">
        <v>113832</v>
      </c>
      <c r="IF116" s="3">
        <v>113832</v>
      </c>
      <c r="IG116" s="3">
        <v>0</v>
      </c>
      <c r="IH116" s="3">
        <v>113832</v>
      </c>
      <c r="II116" s="3">
        <v>0</v>
      </c>
      <c r="IJ116" s="3">
        <v>0</v>
      </c>
      <c r="IK116" s="3">
        <v>113832</v>
      </c>
      <c r="IN116" s="3">
        <v>119483</v>
      </c>
      <c r="IO116" s="3">
        <v>0</v>
      </c>
      <c r="IV116" s="3">
        <v>104907</v>
      </c>
      <c r="IW116" s="3">
        <v>0</v>
      </c>
      <c r="IX116" s="3">
        <v>0</v>
      </c>
      <c r="IY116" s="3">
        <v>158560</v>
      </c>
      <c r="JF116" s="3">
        <v>286358</v>
      </c>
      <c r="JG116" s="3">
        <v>0</v>
      </c>
      <c r="JJ116" s="3">
        <v>272422</v>
      </c>
      <c r="JK116" s="3">
        <v>86028</v>
      </c>
      <c r="JR116" s="3">
        <v>0</v>
      </c>
      <c r="JS116" s="3">
        <v>147879</v>
      </c>
      <c r="JT116" s="3">
        <v>113832</v>
      </c>
      <c r="JU116" s="3">
        <v>0</v>
      </c>
      <c r="JZ116" s="3">
        <v>105009</v>
      </c>
      <c r="KA116" s="3">
        <v>0</v>
      </c>
      <c r="KN116" s="3">
        <v>113832</v>
      </c>
      <c r="KO116" s="3">
        <v>0</v>
      </c>
      <c r="KU116" s="3">
        <v>200000</v>
      </c>
      <c r="KV116" s="3">
        <v>80030</v>
      </c>
      <c r="KW116" s="3">
        <v>38424</v>
      </c>
      <c r="KX116" s="3">
        <v>0</v>
      </c>
      <c r="LC116" s="3">
        <v>20000</v>
      </c>
      <c r="LD116" s="3">
        <v>0</v>
      </c>
      <c r="LE116" s="3">
        <v>40000</v>
      </c>
      <c r="LF116" s="3">
        <v>0</v>
      </c>
      <c r="LI116" s="3">
        <v>250000</v>
      </c>
      <c r="LJ116" s="3">
        <v>0</v>
      </c>
      <c r="LK116" s="3">
        <v>4342</v>
      </c>
      <c r="LL116" s="3">
        <v>0</v>
      </c>
      <c r="LM116" s="3">
        <v>9706</v>
      </c>
      <c r="LN116" s="3">
        <v>0</v>
      </c>
      <c r="LU116" s="3">
        <v>0</v>
      </c>
      <c r="LV116" s="3">
        <v>18981</v>
      </c>
      <c r="LW116" s="3">
        <v>50000</v>
      </c>
      <c r="LX116" s="3">
        <v>0</v>
      </c>
      <c r="MA116" s="3">
        <v>110000</v>
      </c>
      <c r="MB116" s="3">
        <v>31734</v>
      </c>
      <c r="ME116" s="3">
        <v>35580</v>
      </c>
      <c r="MF116" s="3">
        <v>0</v>
      </c>
      <c r="MM116" s="3">
        <v>22390</v>
      </c>
      <c r="MN116" s="3">
        <v>0</v>
      </c>
      <c r="MW116" s="3">
        <v>0</v>
      </c>
      <c r="MX116" s="3">
        <v>30000</v>
      </c>
      <c r="OF116" s="3">
        <v>23888836.219999999</v>
      </c>
      <c r="OG116" s="3">
        <v>1710096</v>
      </c>
      <c r="OK116" s="5">
        <f t="shared" si="89"/>
        <v>796825</v>
      </c>
      <c r="OL116" s="5">
        <f t="shared" si="90"/>
        <v>0</v>
      </c>
      <c r="OM116" s="5">
        <f t="shared" si="91"/>
        <v>2048984.1</v>
      </c>
      <c r="ON116" s="5">
        <f t="shared" si="92"/>
        <v>0</v>
      </c>
      <c r="OO116" s="5">
        <f t="shared" si="93"/>
        <v>57558</v>
      </c>
      <c r="OP116" s="5">
        <f t="shared" si="94"/>
        <v>57558</v>
      </c>
      <c r="OQ116" s="5">
        <f t="shared" si="95"/>
        <v>0</v>
      </c>
      <c r="OR116" s="5">
        <f t="shared" si="96"/>
        <v>0</v>
      </c>
      <c r="OS116" s="5">
        <f t="shared" si="97"/>
        <v>951360</v>
      </c>
      <c r="OT116" s="5"/>
      <c r="OU116" s="5">
        <f t="shared" si="106"/>
        <v>0</v>
      </c>
      <c r="OV116" s="5">
        <f t="shared" si="98"/>
        <v>0</v>
      </c>
      <c r="OW116" s="5"/>
      <c r="OX116" s="5">
        <f t="shared" si="107"/>
        <v>0</v>
      </c>
      <c r="OY116" s="5">
        <f t="shared" si="99"/>
        <v>455328</v>
      </c>
      <c r="OZ116" s="5">
        <f>SUM(HY116,IA116,IC116,IE116,IG116,II116,IK116,)</f>
        <v>227664</v>
      </c>
      <c r="PB116" s="5">
        <f t="shared" si="100"/>
        <v>1032667</v>
      </c>
      <c r="PC116" s="5">
        <f t="shared" si="101"/>
        <v>735063</v>
      </c>
      <c r="PD116" s="5">
        <v>508148.99</v>
      </c>
      <c r="PE116" s="4">
        <f t="shared" si="75"/>
        <v>524518.01</v>
      </c>
      <c r="PI116" s="5">
        <f t="shared" si="88"/>
        <v>9675756.75</v>
      </c>
      <c r="PJ116" s="5">
        <f>SUM(GG116,GI116,GK116,GM116,HC116,HE116,HG116,HI116,HK116,HM116,HO116,HQ116,HS116,HU116,HW116)</f>
        <v>0</v>
      </c>
      <c r="PK116" s="5"/>
      <c r="PL116" s="5">
        <f t="shared" si="105"/>
        <v>780442</v>
      </c>
      <c r="PN116" s="5">
        <f>SUM(KV116,KX116,KZ116,LB116,LD116,LF116,LH116,LJ116,LL116,LN116,LP116,LR116,LT116,LV116,LX116,LZ116,MB116,MD116,MF116,MH116,MJ116,ML116,MN116,MP116,MR116,MT116,MV116,MX116,MZ116,NB116,ND116,NF116,NH116,)</f>
        <v>160745</v>
      </c>
      <c r="PO116" s="5">
        <v>1261904</v>
      </c>
    </row>
    <row r="117" spans="1:431" x14ac:dyDescent="0.25">
      <c r="A117" t="s">
        <v>245</v>
      </c>
      <c r="B117" s="2">
        <v>464</v>
      </c>
      <c r="C117" t="s">
        <v>339</v>
      </c>
      <c r="D117">
        <v>7</v>
      </c>
      <c r="E117">
        <v>506</v>
      </c>
      <c r="F117">
        <v>506</v>
      </c>
      <c r="G117" s="3">
        <v>198942</v>
      </c>
      <c r="H117" s="3">
        <v>0</v>
      </c>
      <c r="L117" s="3">
        <v>321062</v>
      </c>
      <c r="M117" s="3">
        <v>192637</v>
      </c>
      <c r="P117" s="3">
        <v>22923</v>
      </c>
      <c r="Q117" s="3">
        <v>0</v>
      </c>
      <c r="R117" s="3">
        <v>79025</v>
      </c>
      <c r="S117" s="3">
        <v>0</v>
      </c>
      <c r="T117" s="3">
        <v>120118</v>
      </c>
      <c r="U117" s="3">
        <v>0</v>
      </c>
      <c r="V117" s="3">
        <v>255936</v>
      </c>
      <c r="W117" s="3">
        <v>0</v>
      </c>
      <c r="X117" s="3">
        <v>113832</v>
      </c>
      <c r="Y117" s="3">
        <v>0</v>
      </c>
      <c r="AI117" s="3">
        <v>569162</v>
      </c>
      <c r="AJ117" s="3">
        <v>0</v>
      </c>
      <c r="AM117" s="3">
        <v>113832</v>
      </c>
      <c r="AN117" s="3">
        <v>0</v>
      </c>
      <c r="AO117" s="3">
        <v>104263</v>
      </c>
      <c r="AP117" s="3">
        <v>0</v>
      </c>
      <c r="AQ117" s="3">
        <v>227665</v>
      </c>
      <c r="AR117" s="3">
        <v>0</v>
      </c>
      <c r="AU117" s="3">
        <v>455330</v>
      </c>
      <c r="AW117" s="3">
        <v>0</v>
      </c>
      <c r="AX117" s="3">
        <v>227665</v>
      </c>
      <c r="AY117" s="3">
        <v>0</v>
      </c>
      <c r="AZ117" s="3">
        <v>227665</v>
      </c>
      <c r="BA117" s="3">
        <v>0</v>
      </c>
      <c r="BJ117" s="3">
        <v>341497</v>
      </c>
      <c r="BK117" s="3">
        <v>0</v>
      </c>
      <c r="BT117" s="3">
        <v>227665</v>
      </c>
      <c r="BU117" s="3">
        <v>0</v>
      </c>
      <c r="BV117" s="3">
        <v>682995</v>
      </c>
      <c r="BW117" s="3">
        <v>0</v>
      </c>
      <c r="BZ117" s="3">
        <v>430831</v>
      </c>
      <c r="CA117" s="3">
        <v>0</v>
      </c>
      <c r="CD117" s="3">
        <v>57558</v>
      </c>
      <c r="CE117" s="3">
        <v>115116</v>
      </c>
      <c r="CF117" s="3">
        <v>115116</v>
      </c>
      <c r="CG117" s="3">
        <v>0</v>
      </c>
      <c r="CL117" s="3">
        <v>113832</v>
      </c>
      <c r="CM117" s="3">
        <v>0</v>
      </c>
      <c r="CN117" s="3">
        <v>0</v>
      </c>
      <c r="DB117" s="3">
        <v>60000</v>
      </c>
      <c r="DC117" s="3">
        <v>0</v>
      </c>
      <c r="DZ117" s="3">
        <v>113832</v>
      </c>
      <c r="EA117" s="3">
        <v>0</v>
      </c>
      <c r="ED117" s="3">
        <v>140941</v>
      </c>
      <c r="EE117" s="3">
        <v>0</v>
      </c>
      <c r="EF117" s="3">
        <v>5000</v>
      </c>
      <c r="EG117" s="3">
        <v>0</v>
      </c>
      <c r="EL117" s="3">
        <v>443636</v>
      </c>
      <c r="EM117" s="3">
        <v>0</v>
      </c>
      <c r="EN117" s="3">
        <v>238967</v>
      </c>
      <c r="EO117" s="3">
        <v>0</v>
      </c>
      <c r="EY117" s="3">
        <v>158560</v>
      </c>
      <c r="EZ117" s="3">
        <v>0</v>
      </c>
      <c r="FE117" s="3">
        <v>227665</v>
      </c>
      <c r="FF117" s="3">
        <v>0</v>
      </c>
      <c r="FK117" s="3">
        <v>92386</v>
      </c>
      <c r="FL117" s="3">
        <v>0</v>
      </c>
      <c r="FM117" s="3">
        <v>139608</v>
      </c>
      <c r="FN117" s="3">
        <v>21279</v>
      </c>
      <c r="FW117" s="3">
        <v>116262</v>
      </c>
      <c r="FX117" s="3">
        <v>0</v>
      </c>
      <c r="GA117" s="3">
        <v>58500</v>
      </c>
      <c r="GB117" s="3">
        <v>0</v>
      </c>
      <c r="GC117" s="3">
        <v>0</v>
      </c>
      <c r="GE117" s="3">
        <v>70672</v>
      </c>
      <c r="GF117" s="3">
        <v>113832</v>
      </c>
      <c r="GG117" s="3">
        <v>0</v>
      </c>
      <c r="GH117" s="3">
        <v>227665</v>
      </c>
      <c r="GI117" s="3">
        <v>0</v>
      </c>
      <c r="GJ117" s="3">
        <v>113832</v>
      </c>
      <c r="GK117" s="3">
        <v>0</v>
      </c>
      <c r="HF117" s="3">
        <v>299005</v>
      </c>
      <c r="HG117" s="3">
        <v>0</v>
      </c>
      <c r="HH117" s="3">
        <v>569162</v>
      </c>
      <c r="HI117" s="3">
        <v>0</v>
      </c>
      <c r="HN117" s="3">
        <v>455330</v>
      </c>
      <c r="HO117" s="3">
        <v>0</v>
      </c>
      <c r="HR117" s="3">
        <v>455330</v>
      </c>
      <c r="HS117" s="3">
        <v>0</v>
      </c>
      <c r="HV117" s="3">
        <v>227666</v>
      </c>
      <c r="HW117" s="3">
        <v>113831</v>
      </c>
      <c r="IB117" s="3">
        <v>113832</v>
      </c>
      <c r="IC117" s="3">
        <v>0</v>
      </c>
      <c r="ID117" s="3">
        <v>113832</v>
      </c>
      <c r="IE117" s="3">
        <v>0</v>
      </c>
      <c r="IF117" s="3">
        <v>113832</v>
      </c>
      <c r="IG117" s="3">
        <v>0</v>
      </c>
      <c r="IH117" s="3">
        <v>0</v>
      </c>
      <c r="II117" s="3">
        <v>113832</v>
      </c>
      <c r="IL117" s="3">
        <v>147879</v>
      </c>
      <c r="IM117" s="3">
        <v>0</v>
      </c>
      <c r="IX117" s="3">
        <v>0</v>
      </c>
      <c r="IY117" s="3">
        <v>158560</v>
      </c>
      <c r="JF117" s="3">
        <v>0</v>
      </c>
      <c r="JG117" s="3">
        <v>71590</v>
      </c>
      <c r="JP117" s="3">
        <v>0</v>
      </c>
      <c r="JQ117" s="3">
        <v>120467</v>
      </c>
      <c r="JV117" s="3">
        <v>116262</v>
      </c>
      <c r="JW117" s="3">
        <v>0</v>
      </c>
      <c r="KH117" s="3">
        <v>0</v>
      </c>
      <c r="KI117" s="3">
        <v>113832</v>
      </c>
      <c r="KU117" s="3">
        <v>75500</v>
      </c>
      <c r="KV117" s="3">
        <v>0</v>
      </c>
      <c r="KW117" s="3">
        <v>16010</v>
      </c>
      <c r="KX117" s="3">
        <v>0</v>
      </c>
      <c r="LA117" s="3">
        <v>0</v>
      </c>
      <c r="LB117" s="3">
        <v>5000</v>
      </c>
      <c r="LC117" s="3">
        <v>17500</v>
      </c>
      <c r="LD117" s="3">
        <v>0</v>
      </c>
      <c r="LG117" s="3">
        <v>6211</v>
      </c>
      <c r="LH117" s="3">
        <v>4399</v>
      </c>
      <c r="LI117" s="3">
        <v>21000</v>
      </c>
      <c r="LJ117" s="3">
        <v>0</v>
      </c>
      <c r="LM117" s="3">
        <v>2308</v>
      </c>
      <c r="LN117" s="3">
        <v>0</v>
      </c>
      <c r="LQ117" s="3">
        <v>7500</v>
      </c>
      <c r="LR117" s="3">
        <v>0</v>
      </c>
      <c r="LW117" s="3">
        <v>4000</v>
      </c>
      <c r="LX117" s="3">
        <v>0</v>
      </c>
      <c r="MA117" s="3">
        <v>3500</v>
      </c>
      <c r="MB117" s="3">
        <v>0</v>
      </c>
      <c r="ME117" s="3">
        <v>8460</v>
      </c>
      <c r="MF117" s="3">
        <v>0</v>
      </c>
      <c r="MI117" s="3">
        <v>10000</v>
      </c>
      <c r="MJ117" s="3">
        <v>8000</v>
      </c>
      <c r="MM117" s="3">
        <v>25000</v>
      </c>
      <c r="MN117" s="3">
        <v>0</v>
      </c>
      <c r="MU117" s="3">
        <v>500</v>
      </c>
      <c r="MV117" s="3">
        <v>0</v>
      </c>
      <c r="MW117" s="3">
        <v>21278</v>
      </c>
      <c r="MX117" s="3">
        <v>0</v>
      </c>
      <c r="MY117" s="3">
        <v>3500</v>
      </c>
      <c r="MZ117" s="3">
        <v>0</v>
      </c>
      <c r="NJ117" s="3">
        <v>3066</v>
      </c>
      <c r="NK117" s="3">
        <v>0</v>
      </c>
      <c r="NP117" s="3">
        <v>0</v>
      </c>
      <c r="NQ117" s="3">
        <v>0</v>
      </c>
      <c r="NV117" s="3">
        <v>0</v>
      </c>
      <c r="NW117" s="3">
        <v>0</v>
      </c>
      <c r="NX117" s="3">
        <v>0</v>
      </c>
      <c r="NY117" s="3">
        <v>0</v>
      </c>
      <c r="OB117" s="3">
        <v>0</v>
      </c>
      <c r="OC117" s="3">
        <v>0</v>
      </c>
      <c r="OD117" s="3">
        <v>0</v>
      </c>
      <c r="OE117" s="3">
        <v>0</v>
      </c>
      <c r="OF117" s="3">
        <v>10095063</v>
      </c>
      <c r="OG117" s="3">
        <v>1109215</v>
      </c>
      <c r="OK117" s="5">
        <f t="shared" si="89"/>
        <v>1024492</v>
      </c>
      <c r="OL117" s="5">
        <f t="shared" si="90"/>
        <v>0</v>
      </c>
      <c r="OM117" s="5">
        <f t="shared" si="91"/>
        <v>682995</v>
      </c>
      <c r="ON117" s="5">
        <f t="shared" si="92"/>
        <v>0</v>
      </c>
      <c r="OO117" s="5">
        <f t="shared" si="93"/>
        <v>172674</v>
      </c>
      <c r="OP117" s="5">
        <f t="shared" si="94"/>
        <v>115116</v>
      </c>
      <c r="OQ117" s="5">
        <f t="shared" si="95"/>
        <v>0</v>
      </c>
      <c r="OR117" s="5">
        <f t="shared" si="96"/>
        <v>0</v>
      </c>
      <c r="OS117" s="5">
        <f t="shared" si="97"/>
        <v>158560</v>
      </c>
      <c r="OT117" s="5"/>
      <c r="OU117" s="5">
        <f t="shared" si="106"/>
        <v>0</v>
      </c>
      <c r="OV117" s="5">
        <f t="shared" si="98"/>
        <v>227665</v>
      </c>
      <c r="OW117" s="5"/>
      <c r="OX117" s="5">
        <f t="shared" si="107"/>
        <v>0</v>
      </c>
      <c r="OY117" s="5">
        <f t="shared" si="99"/>
        <v>341496</v>
      </c>
      <c r="OZ117" s="5">
        <f>SUM(HY117,IA117,IC117,IE117,IG117,II117,IK117,)</f>
        <v>113832</v>
      </c>
      <c r="PB117" s="5">
        <f t="shared" si="100"/>
        <v>406756</v>
      </c>
      <c r="PC117" s="5">
        <f t="shared" si="101"/>
        <v>21279</v>
      </c>
      <c r="PD117" s="5">
        <v>290687.45</v>
      </c>
      <c r="PE117" s="4">
        <f t="shared" si="75"/>
        <v>116068.54999999999</v>
      </c>
      <c r="PI117" s="5">
        <f t="shared" si="88"/>
        <v>2461822</v>
      </c>
      <c r="PK117" s="5">
        <f>SUM(GG117,GI117,GK117,GM117,HC117,HE117,HG117,HI117,HK117,HM117,HO117,HQ117,HS117,HU117,HW117)</f>
        <v>113831</v>
      </c>
      <c r="PL117" s="5">
        <f t="shared" si="105"/>
        <v>222267</v>
      </c>
      <c r="PN117" s="5">
        <f>SUM(KV117,KX117,KZ117,LB117,LD117,LF117,LH117,LJ117,LL117,LN117,LP117,LR117,LT117,LV117,LX117,LZ117,MB117,MD117,MF117,MH117,MJ117,ML117,MN117,MP117,MR117,MT117,MV117,MX117,MZ117,NB117,ND117,NF117,NH117,)</f>
        <v>17399</v>
      </c>
      <c r="PO117" s="5">
        <v>300058</v>
      </c>
    </row>
    <row r="118" spans="1:431" x14ac:dyDescent="0.25">
      <c r="A118" t="s">
        <v>210</v>
      </c>
      <c r="B118" s="2">
        <v>304</v>
      </c>
      <c r="C118" t="s">
        <v>343</v>
      </c>
      <c r="D118">
        <v>7</v>
      </c>
      <c r="E118">
        <v>106</v>
      </c>
      <c r="F118">
        <v>106</v>
      </c>
      <c r="G118" s="3">
        <v>198942</v>
      </c>
      <c r="H118" s="3">
        <v>0</v>
      </c>
      <c r="P118" s="3">
        <v>10000</v>
      </c>
      <c r="Q118" s="3">
        <v>0</v>
      </c>
      <c r="R118" s="3">
        <v>79025</v>
      </c>
      <c r="S118" s="3">
        <v>0</v>
      </c>
      <c r="T118" s="3">
        <v>120118</v>
      </c>
      <c r="U118" s="3">
        <v>0</v>
      </c>
      <c r="V118" s="3">
        <v>51187</v>
      </c>
      <c r="W118" s="3">
        <v>0</v>
      </c>
      <c r="X118" s="3">
        <v>113832</v>
      </c>
      <c r="Y118" s="3">
        <v>0</v>
      </c>
      <c r="AI118" s="3">
        <v>113832</v>
      </c>
      <c r="AJ118" s="3">
        <v>0</v>
      </c>
      <c r="AQ118" s="3">
        <v>113832</v>
      </c>
      <c r="AR118" s="3">
        <v>0</v>
      </c>
      <c r="AU118" s="3">
        <v>113832</v>
      </c>
      <c r="AW118" s="3">
        <v>0</v>
      </c>
      <c r="BP118" s="3">
        <v>227665</v>
      </c>
      <c r="BQ118" s="3">
        <v>0</v>
      </c>
      <c r="BR118" s="3">
        <v>1655533.7500000002</v>
      </c>
      <c r="BS118" s="3">
        <v>0</v>
      </c>
      <c r="CB118" s="3">
        <v>1002850.2</v>
      </c>
      <c r="CC118" s="3">
        <v>0</v>
      </c>
      <c r="CD118" s="3">
        <v>115116</v>
      </c>
      <c r="CE118" s="3">
        <v>0</v>
      </c>
      <c r="CH118" s="3">
        <v>119483</v>
      </c>
      <c r="CI118" s="3">
        <v>0</v>
      </c>
      <c r="CJ118" s="3">
        <v>88400</v>
      </c>
      <c r="CK118" s="3">
        <v>0</v>
      </c>
      <c r="CL118" s="3">
        <v>113832</v>
      </c>
      <c r="CM118" s="3">
        <v>0</v>
      </c>
      <c r="CN118" s="3">
        <v>0</v>
      </c>
      <c r="CR118" s="3">
        <v>0</v>
      </c>
      <c r="CV118" s="3">
        <v>6800</v>
      </c>
      <c r="CW118" s="3">
        <v>0</v>
      </c>
      <c r="CX118" s="3">
        <v>6800</v>
      </c>
      <c r="CY118" s="3">
        <v>0</v>
      </c>
      <c r="EP118" s="3">
        <v>131777</v>
      </c>
      <c r="EQ118" s="3">
        <v>0</v>
      </c>
      <c r="EY118" s="3">
        <v>16387</v>
      </c>
      <c r="EZ118" s="3">
        <v>142173</v>
      </c>
      <c r="FI118" s="3">
        <v>113832</v>
      </c>
      <c r="FJ118" s="3">
        <v>0</v>
      </c>
      <c r="FQ118" s="3">
        <v>71444</v>
      </c>
      <c r="FR118" s="3">
        <v>0</v>
      </c>
      <c r="FY118" s="3">
        <v>147879</v>
      </c>
      <c r="FZ118" s="3">
        <v>0</v>
      </c>
      <c r="GA118" s="3">
        <v>58500</v>
      </c>
      <c r="GB118" s="3">
        <v>0</v>
      </c>
      <c r="GF118" s="3">
        <v>113832</v>
      </c>
      <c r="GG118" s="3">
        <v>0</v>
      </c>
      <c r="GH118" s="3">
        <v>227665</v>
      </c>
      <c r="GI118" s="3">
        <v>0</v>
      </c>
      <c r="GJ118" s="3">
        <v>113832</v>
      </c>
      <c r="GK118" s="3">
        <v>0</v>
      </c>
      <c r="IV118" s="3">
        <v>52454</v>
      </c>
      <c r="IW118" s="3">
        <v>0</v>
      </c>
      <c r="JD118" s="3">
        <v>59075</v>
      </c>
      <c r="JE118" s="3">
        <v>0</v>
      </c>
      <c r="JJ118" s="3">
        <v>119483</v>
      </c>
      <c r="JK118" s="3">
        <v>0</v>
      </c>
      <c r="JL118" s="3">
        <v>119483</v>
      </c>
      <c r="JM118" s="3">
        <v>0</v>
      </c>
      <c r="JT118" s="3">
        <v>113832</v>
      </c>
      <c r="JU118" s="3">
        <v>0</v>
      </c>
      <c r="KU118" s="3">
        <v>28317</v>
      </c>
      <c r="KV118" s="3">
        <v>0</v>
      </c>
      <c r="KW118" s="3">
        <v>30798</v>
      </c>
      <c r="KX118" s="3">
        <v>0</v>
      </c>
      <c r="LC118" s="3">
        <v>20000</v>
      </c>
      <c r="LD118" s="3">
        <v>0</v>
      </c>
      <c r="LI118" s="3">
        <v>43000</v>
      </c>
      <c r="LJ118" s="3">
        <v>0</v>
      </c>
      <c r="LM118" s="3">
        <v>483</v>
      </c>
      <c r="LN118" s="3">
        <v>0</v>
      </c>
      <c r="LO118" s="3">
        <v>20000</v>
      </c>
      <c r="LP118" s="3">
        <v>0</v>
      </c>
      <c r="LQ118" s="3">
        <v>5000</v>
      </c>
      <c r="LR118" s="3">
        <v>0</v>
      </c>
      <c r="LS118" s="3">
        <v>2000</v>
      </c>
      <c r="LT118" s="3">
        <v>0</v>
      </c>
      <c r="MA118" s="3">
        <v>30000</v>
      </c>
      <c r="MB118" s="3">
        <v>0</v>
      </c>
      <c r="ME118" s="3">
        <v>1772</v>
      </c>
      <c r="MF118" s="3">
        <v>0</v>
      </c>
      <c r="MW118" s="3">
        <v>25000</v>
      </c>
      <c r="MX118" s="3">
        <v>0</v>
      </c>
      <c r="MY118" s="3">
        <v>179858</v>
      </c>
      <c r="MZ118" s="3">
        <v>0</v>
      </c>
      <c r="OF118" s="3">
        <v>6096782.9500000002</v>
      </c>
      <c r="OG118" s="3">
        <v>142173</v>
      </c>
      <c r="OK118" s="5">
        <f t="shared" si="89"/>
        <v>1883198.7500000002</v>
      </c>
      <c r="OL118" s="5">
        <f t="shared" si="90"/>
        <v>0</v>
      </c>
      <c r="OM118" s="5">
        <f t="shared" si="91"/>
        <v>0</v>
      </c>
      <c r="ON118" s="5">
        <f t="shared" si="92"/>
        <v>0</v>
      </c>
      <c r="OO118" s="5">
        <f t="shared" si="93"/>
        <v>115116</v>
      </c>
      <c r="OP118" s="5">
        <f t="shared" si="94"/>
        <v>0</v>
      </c>
      <c r="OQ118" s="5">
        <f t="shared" si="95"/>
        <v>0</v>
      </c>
      <c r="OR118" s="5">
        <f t="shared" si="96"/>
        <v>0</v>
      </c>
      <c r="OS118" s="5">
        <f t="shared" si="97"/>
        <v>16387</v>
      </c>
      <c r="OT118" s="5">
        <f>SUM(ET118,EV118,EX118,EZ118,FB118,FD118,)</f>
        <v>142173</v>
      </c>
      <c r="OV118" s="5">
        <f t="shared" si="98"/>
        <v>113832</v>
      </c>
      <c r="OW118" s="5"/>
      <c r="OX118" s="5">
        <f t="shared" si="107"/>
        <v>0</v>
      </c>
      <c r="OY118" s="5">
        <f t="shared" si="99"/>
        <v>0</v>
      </c>
      <c r="OZ118" s="5"/>
      <c r="PA118" s="5">
        <f>SUM(HY118,IA118,IC118,IE118,IG118,II118,IK118,)</f>
        <v>0</v>
      </c>
      <c r="PB118" s="5">
        <f t="shared" si="100"/>
        <v>277823</v>
      </c>
      <c r="PC118" s="5">
        <f t="shared" si="101"/>
        <v>0</v>
      </c>
      <c r="PD118" s="5">
        <v>118154.53</v>
      </c>
      <c r="PE118" s="4">
        <f t="shared" si="75"/>
        <v>159668.47</v>
      </c>
      <c r="PI118" s="5">
        <f t="shared" si="88"/>
        <v>455329</v>
      </c>
      <c r="PJ118" s="5">
        <f>SUM(GG118,GI118,GK118,GM118,HC118,HE118,HG118,HI118,HK118,HM118,HO118,HQ118,HS118,HU118,HW118)</f>
        <v>0</v>
      </c>
      <c r="PK118" s="5"/>
      <c r="PL118" s="5">
        <f t="shared" si="105"/>
        <v>386228</v>
      </c>
      <c r="PM118" s="5">
        <f>SUM(KV118,KX118,KZ118,LB118,LD118,LF118,LH118,LJ118,LL118,LN118,LP118,LR118,LT118,LV118,LX118,LZ118,MB118,MD118,MF118,MH118,MJ118,ML118,MN118,MP118,MR118,MT118,MV118,MX118,MZ118,NB118,ND118,NF118,NH118,)</f>
        <v>0</v>
      </c>
      <c r="PN118" s="5"/>
      <c r="PO118" s="5">
        <v>228112</v>
      </c>
    </row>
    <row r="119" spans="1:431" x14ac:dyDescent="0.25">
      <c r="A119" t="s">
        <v>318</v>
      </c>
      <c r="E119">
        <f t="shared" ref="E119:BS119" si="108">SUM(E2:E118)</f>
        <v>50499</v>
      </c>
      <c r="F119">
        <f t="shared" si="108"/>
        <v>44666</v>
      </c>
      <c r="G119" s="3">
        <f t="shared" si="108"/>
        <v>22480446</v>
      </c>
      <c r="H119" s="3">
        <f t="shared" si="108"/>
        <v>0</v>
      </c>
      <c r="I119" s="3">
        <f t="shared" si="108"/>
        <v>2998339</v>
      </c>
      <c r="J119" s="3">
        <f t="shared" si="108"/>
        <v>416625</v>
      </c>
      <c r="K119" s="3">
        <f t="shared" si="108"/>
        <v>170748</v>
      </c>
      <c r="L119" s="3">
        <f t="shared" si="108"/>
        <v>6978241.3700000001</v>
      </c>
      <c r="M119" s="3">
        <f t="shared" si="108"/>
        <v>598831</v>
      </c>
      <c r="N119" s="3">
        <f t="shared" si="108"/>
        <v>5236913</v>
      </c>
      <c r="O119" s="3">
        <f t="shared" si="108"/>
        <v>807811</v>
      </c>
      <c r="P119" s="3">
        <f t="shared" si="108"/>
        <v>1495349</v>
      </c>
      <c r="Q119" s="3">
        <f t="shared" si="108"/>
        <v>87304</v>
      </c>
      <c r="R119" s="3">
        <f t="shared" si="108"/>
        <v>9641044</v>
      </c>
      <c r="S119" s="3">
        <f t="shared" si="108"/>
        <v>0</v>
      </c>
      <c r="T119" s="3">
        <f t="shared" si="108"/>
        <v>11808910</v>
      </c>
      <c r="U119" s="3">
        <f t="shared" si="108"/>
        <v>22701</v>
      </c>
      <c r="V119" s="3">
        <f t="shared" si="108"/>
        <v>11721891</v>
      </c>
      <c r="W119" s="3">
        <f t="shared" si="108"/>
        <v>102374</v>
      </c>
      <c r="X119" s="3">
        <f t="shared" si="108"/>
        <v>13432178</v>
      </c>
      <c r="Y119" s="3">
        <f t="shared" si="108"/>
        <v>0</v>
      </c>
      <c r="Z119" s="3">
        <f t="shared" si="108"/>
        <v>15481210</v>
      </c>
      <c r="AA119" s="3">
        <f t="shared" si="108"/>
        <v>0</v>
      </c>
      <c r="AB119" s="3">
        <f t="shared" si="108"/>
        <v>8992755</v>
      </c>
      <c r="AC119" s="3">
        <f t="shared" si="108"/>
        <v>0</v>
      </c>
      <c r="AD119" s="3">
        <f t="shared" si="108"/>
        <v>18554682</v>
      </c>
      <c r="AE119" s="3">
        <f t="shared" si="108"/>
        <v>0</v>
      </c>
      <c r="AF119" s="3">
        <f t="shared" si="108"/>
        <v>14395799</v>
      </c>
      <c r="AG119" s="3">
        <f t="shared" si="108"/>
        <v>107707</v>
      </c>
      <c r="AH119" s="3">
        <f t="shared" si="108"/>
        <v>183907</v>
      </c>
      <c r="AI119" s="3">
        <f t="shared" si="108"/>
        <v>7626772.5</v>
      </c>
      <c r="AJ119" s="3">
        <f t="shared" si="108"/>
        <v>227665</v>
      </c>
      <c r="AK119" s="3">
        <f t="shared" si="108"/>
        <v>773190</v>
      </c>
      <c r="AL119" s="3">
        <f t="shared" si="108"/>
        <v>0</v>
      </c>
      <c r="AM119" s="3">
        <f t="shared" si="108"/>
        <v>2390481</v>
      </c>
      <c r="AN119" s="3">
        <f t="shared" si="108"/>
        <v>0</v>
      </c>
      <c r="AO119" s="3">
        <f t="shared" si="108"/>
        <v>208526</v>
      </c>
      <c r="AP119" s="3">
        <f t="shared" si="108"/>
        <v>0</v>
      </c>
      <c r="AQ119" s="3">
        <f t="shared" si="108"/>
        <v>13529365</v>
      </c>
      <c r="AR119" s="3">
        <f t="shared" si="108"/>
        <v>415068</v>
      </c>
      <c r="AS119" s="3">
        <f t="shared" si="108"/>
        <v>193767</v>
      </c>
      <c r="AT119" s="3">
        <f t="shared" si="108"/>
        <v>0</v>
      </c>
      <c r="AU119" s="3">
        <f t="shared" si="108"/>
        <v>25116498</v>
      </c>
      <c r="AV119" s="3">
        <f t="shared" si="108"/>
        <v>438110</v>
      </c>
      <c r="AW119" s="3">
        <f t="shared" si="108"/>
        <v>1139084</v>
      </c>
      <c r="AX119" s="3">
        <f t="shared" si="108"/>
        <v>3984128</v>
      </c>
      <c r="AY119" s="3">
        <f t="shared" si="108"/>
        <v>0</v>
      </c>
      <c r="AZ119" s="3">
        <f t="shared" si="108"/>
        <v>11497080</v>
      </c>
      <c r="BA119" s="3">
        <f t="shared" si="108"/>
        <v>0</v>
      </c>
      <c r="BB119" s="3">
        <f t="shared" si="108"/>
        <v>682994</v>
      </c>
      <c r="BC119" s="3">
        <f t="shared" si="108"/>
        <v>0</v>
      </c>
      <c r="BD119" s="3">
        <f t="shared" si="108"/>
        <v>569161</v>
      </c>
      <c r="BE119" s="3">
        <f t="shared" si="108"/>
        <v>0</v>
      </c>
      <c r="BF119" s="3">
        <f t="shared" si="108"/>
        <v>3984122</v>
      </c>
      <c r="BG119" s="3">
        <f t="shared" si="108"/>
        <v>0</v>
      </c>
      <c r="BH119" s="3">
        <f t="shared" si="108"/>
        <v>4894796</v>
      </c>
      <c r="BI119" s="3">
        <f t="shared" si="108"/>
        <v>0</v>
      </c>
      <c r="BJ119" s="3">
        <f t="shared" si="108"/>
        <v>5463950</v>
      </c>
      <c r="BK119" s="3">
        <f t="shared" si="108"/>
        <v>0</v>
      </c>
      <c r="BL119" s="3">
        <f t="shared" si="108"/>
        <v>569162</v>
      </c>
      <c r="BM119" s="3">
        <f t="shared" si="108"/>
        <v>0</v>
      </c>
      <c r="BN119" s="3">
        <f t="shared" si="108"/>
        <v>455330</v>
      </c>
      <c r="BO119" s="3">
        <f t="shared" si="108"/>
        <v>0</v>
      </c>
      <c r="BP119" s="3">
        <f t="shared" si="108"/>
        <v>227665</v>
      </c>
      <c r="BQ119" s="3">
        <f t="shared" si="108"/>
        <v>0</v>
      </c>
      <c r="BR119" s="3">
        <f t="shared" si="108"/>
        <v>1655533.7500000002</v>
      </c>
      <c r="BS119" s="3">
        <f t="shared" si="108"/>
        <v>0</v>
      </c>
      <c r="BT119" s="3">
        <f t="shared" ref="BT119:EE119" si="109">SUM(BT2:BT118)</f>
        <v>5463949</v>
      </c>
      <c r="BU119" s="3">
        <f t="shared" si="109"/>
        <v>0</v>
      </c>
      <c r="BV119" s="3">
        <f t="shared" si="109"/>
        <v>64676918</v>
      </c>
      <c r="BW119" s="3">
        <f t="shared" si="109"/>
        <v>560448</v>
      </c>
      <c r="BX119" s="3">
        <f t="shared" si="109"/>
        <v>569160</v>
      </c>
      <c r="BY119" s="3">
        <f t="shared" si="109"/>
        <v>0</v>
      </c>
      <c r="BZ119" s="3">
        <f t="shared" si="109"/>
        <v>19472319</v>
      </c>
      <c r="CA119" s="3">
        <f t="shared" si="109"/>
        <v>267570</v>
      </c>
      <c r="CB119" s="3">
        <f t="shared" si="109"/>
        <v>1002850.2</v>
      </c>
      <c r="CC119" s="3">
        <f t="shared" si="109"/>
        <v>0</v>
      </c>
      <c r="CD119" s="3">
        <f t="shared" si="109"/>
        <v>3607327</v>
      </c>
      <c r="CE119" s="3">
        <f t="shared" si="109"/>
        <v>4450793</v>
      </c>
      <c r="CF119" s="3">
        <f t="shared" si="109"/>
        <v>2242956</v>
      </c>
      <c r="CG119" s="3">
        <f t="shared" si="109"/>
        <v>289596</v>
      </c>
      <c r="CH119" s="3">
        <f t="shared" si="109"/>
        <v>611753</v>
      </c>
      <c r="CI119" s="3">
        <f t="shared" si="109"/>
        <v>105145</v>
      </c>
      <c r="CJ119" s="3">
        <f t="shared" si="109"/>
        <v>88400</v>
      </c>
      <c r="CK119" s="3">
        <f t="shared" si="109"/>
        <v>0</v>
      </c>
      <c r="CL119" s="3">
        <f t="shared" si="109"/>
        <v>45157530.700000003</v>
      </c>
      <c r="CM119" s="3">
        <f t="shared" si="109"/>
        <v>90857</v>
      </c>
      <c r="CN119" s="3">
        <f t="shared" si="109"/>
        <v>1022947</v>
      </c>
      <c r="CO119" s="3">
        <f t="shared" si="109"/>
        <v>0</v>
      </c>
      <c r="CP119" s="3">
        <f t="shared" si="109"/>
        <v>1565286</v>
      </c>
      <c r="CQ119" s="3">
        <f t="shared" si="109"/>
        <v>1369</v>
      </c>
      <c r="CR119" s="3">
        <f t="shared" si="109"/>
        <v>3813383</v>
      </c>
      <c r="CS119" s="3">
        <f t="shared" si="109"/>
        <v>0</v>
      </c>
      <c r="CT119" s="3">
        <f t="shared" si="109"/>
        <v>2311650</v>
      </c>
      <c r="CU119" s="3">
        <f t="shared" si="109"/>
        <v>64213</v>
      </c>
      <c r="CV119" s="3">
        <f t="shared" si="109"/>
        <v>1054000</v>
      </c>
      <c r="CW119" s="3">
        <f t="shared" si="109"/>
        <v>0</v>
      </c>
      <c r="CX119" s="3">
        <f t="shared" si="109"/>
        <v>1370200</v>
      </c>
      <c r="CY119" s="3">
        <f t="shared" si="109"/>
        <v>0</v>
      </c>
      <c r="CZ119" s="3">
        <f t="shared" si="109"/>
        <v>530554</v>
      </c>
      <c r="DA119" s="3">
        <f t="shared" si="109"/>
        <v>128226</v>
      </c>
      <c r="DB119" s="3">
        <f t="shared" si="109"/>
        <v>1000000</v>
      </c>
      <c r="DC119" s="3">
        <f t="shared" si="109"/>
        <v>0</v>
      </c>
      <c r="DD119" s="3">
        <f t="shared" si="109"/>
        <v>955865</v>
      </c>
      <c r="DE119" s="3">
        <f t="shared" si="109"/>
        <v>0</v>
      </c>
      <c r="DF119" s="3">
        <f t="shared" si="109"/>
        <v>3300</v>
      </c>
      <c r="DG119" s="3">
        <f t="shared" si="109"/>
        <v>0</v>
      </c>
      <c r="DH119" s="3">
        <f t="shared" si="109"/>
        <v>78860</v>
      </c>
      <c r="DI119" s="3">
        <f t="shared" si="109"/>
        <v>0</v>
      </c>
      <c r="DJ119" s="3">
        <f t="shared" si="109"/>
        <v>11722</v>
      </c>
      <c r="DK119" s="3">
        <f t="shared" si="109"/>
        <v>0</v>
      </c>
      <c r="DL119" s="3">
        <f t="shared" si="109"/>
        <v>12943</v>
      </c>
      <c r="DM119" s="3">
        <f t="shared" si="109"/>
        <v>0</v>
      </c>
      <c r="DN119" s="3">
        <f t="shared" si="109"/>
        <v>900</v>
      </c>
      <c r="DO119" s="3">
        <f t="shared" si="109"/>
        <v>0</v>
      </c>
      <c r="DP119" s="3">
        <f t="shared" si="109"/>
        <v>3700</v>
      </c>
      <c r="DQ119" s="3">
        <f t="shared" si="109"/>
        <v>0</v>
      </c>
      <c r="DR119" s="3">
        <f t="shared" si="109"/>
        <v>31585</v>
      </c>
      <c r="DS119" s="3">
        <f t="shared" si="109"/>
        <v>0</v>
      </c>
      <c r="DT119" s="3">
        <f t="shared" si="109"/>
        <v>13798</v>
      </c>
      <c r="DU119" s="3">
        <f t="shared" si="109"/>
        <v>0</v>
      </c>
      <c r="DV119" s="3">
        <f t="shared" si="109"/>
        <v>2100</v>
      </c>
      <c r="DW119" s="3">
        <f t="shared" si="109"/>
        <v>0</v>
      </c>
      <c r="DX119" s="3">
        <f t="shared" si="109"/>
        <v>147879</v>
      </c>
      <c r="DY119" s="3">
        <f t="shared" si="109"/>
        <v>0</v>
      </c>
      <c r="DZ119" s="3">
        <f t="shared" si="109"/>
        <v>682992</v>
      </c>
      <c r="EA119" s="3">
        <f t="shared" si="109"/>
        <v>0</v>
      </c>
      <c r="EB119" s="3">
        <f t="shared" si="109"/>
        <v>74971</v>
      </c>
      <c r="EC119" s="3">
        <f t="shared" si="109"/>
        <v>0</v>
      </c>
      <c r="ED119" s="3">
        <f t="shared" si="109"/>
        <v>802305</v>
      </c>
      <c r="EE119" s="3">
        <f t="shared" si="109"/>
        <v>0</v>
      </c>
      <c r="EF119" s="3">
        <f t="shared" ref="EF119:GR119" si="110">SUM(EF2:EF118)</f>
        <v>30000</v>
      </c>
      <c r="EG119" s="3">
        <f t="shared" si="110"/>
        <v>0</v>
      </c>
      <c r="EH119" s="3">
        <f t="shared" si="110"/>
        <v>613000</v>
      </c>
      <c r="EI119" s="3">
        <f t="shared" si="110"/>
        <v>0</v>
      </c>
      <c r="EJ119" s="3">
        <f t="shared" si="110"/>
        <v>1000000</v>
      </c>
      <c r="EK119" s="3">
        <f t="shared" si="110"/>
        <v>0</v>
      </c>
      <c r="EL119" s="3">
        <f t="shared" si="110"/>
        <v>2957574</v>
      </c>
      <c r="EM119" s="3">
        <f t="shared" si="110"/>
        <v>0</v>
      </c>
      <c r="EN119" s="3">
        <f t="shared" si="110"/>
        <v>836382</v>
      </c>
      <c r="EO119" s="3">
        <f t="shared" si="110"/>
        <v>0</v>
      </c>
      <c r="EP119" s="3">
        <f t="shared" si="110"/>
        <v>263554</v>
      </c>
      <c r="EQ119" s="3">
        <f t="shared" si="110"/>
        <v>0</v>
      </c>
      <c r="ER119" s="3">
        <f t="shared" si="110"/>
        <v>0</v>
      </c>
      <c r="ES119" s="3">
        <f t="shared" si="110"/>
        <v>1585600</v>
      </c>
      <c r="ET119" s="3">
        <f t="shared" si="110"/>
        <v>0</v>
      </c>
      <c r="EU119" s="3">
        <f t="shared" si="110"/>
        <v>2082057</v>
      </c>
      <c r="EV119" s="3">
        <f t="shared" si="110"/>
        <v>613463</v>
      </c>
      <c r="EW119" s="3">
        <f t="shared" si="110"/>
        <v>3012640</v>
      </c>
      <c r="EX119" s="3">
        <f t="shared" si="110"/>
        <v>634240</v>
      </c>
      <c r="EY119" s="3">
        <f t="shared" si="110"/>
        <v>13181157</v>
      </c>
      <c r="EZ119" s="3">
        <f t="shared" si="110"/>
        <v>1882037</v>
      </c>
      <c r="FA119" s="3">
        <f t="shared" si="110"/>
        <v>475680</v>
      </c>
      <c r="FB119" s="3">
        <f t="shared" si="110"/>
        <v>0</v>
      </c>
      <c r="FC119" s="3">
        <f t="shared" si="110"/>
        <v>317120</v>
      </c>
      <c r="FD119" s="3">
        <f t="shared" si="110"/>
        <v>0</v>
      </c>
      <c r="FE119" s="3">
        <f t="shared" si="110"/>
        <v>2561223</v>
      </c>
      <c r="FF119" s="3">
        <f t="shared" si="110"/>
        <v>284580</v>
      </c>
      <c r="FG119" s="3">
        <f t="shared" si="110"/>
        <v>6858013</v>
      </c>
      <c r="FH119" s="3">
        <f t="shared" si="110"/>
        <v>2259938</v>
      </c>
      <c r="FI119" s="3">
        <f t="shared" si="110"/>
        <v>4847892</v>
      </c>
      <c r="FJ119" s="3">
        <f t="shared" si="110"/>
        <v>1868200</v>
      </c>
      <c r="FK119" s="3">
        <f t="shared" si="110"/>
        <v>2078685</v>
      </c>
      <c r="FL119" s="3">
        <f t="shared" si="110"/>
        <v>369544</v>
      </c>
      <c r="FM119" s="3">
        <f t="shared" si="110"/>
        <v>2086978</v>
      </c>
      <c r="FN119" s="3">
        <f t="shared" si="110"/>
        <v>749994</v>
      </c>
      <c r="FO119" s="3">
        <f t="shared" si="110"/>
        <v>3365538</v>
      </c>
      <c r="FP119" s="3">
        <f t="shared" si="110"/>
        <v>1044839</v>
      </c>
      <c r="FQ119" s="3">
        <f t="shared" si="110"/>
        <v>2864200</v>
      </c>
      <c r="FR119" s="3">
        <f t="shared" si="110"/>
        <v>522260</v>
      </c>
      <c r="FS119" s="3">
        <f t="shared" si="110"/>
        <v>2417413</v>
      </c>
      <c r="FT119" s="3">
        <f t="shared" si="110"/>
        <v>516804</v>
      </c>
      <c r="FU119" s="3">
        <f t="shared" si="110"/>
        <v>0</v>
      </c>
      <c r="FV119" s="3">
        <f t="shared" si="110"/>
        <v>131777</v>
      </c>
      <c r="FW119" s="3">
        <f t="shared" si="110"/>
        <v>3815734</v>
      </c>
      <c r="FX119" s="3">
        <f t="shared" si="110"/>
        <v>1299794</v>
      </c>
      <c r="FY119" s="3">
        <f t="shared" si="110"/>
        <v>4356697</v>
      </c>
      <c r="FZ119" s="3">
        <f t="shared" si="110"/>
        <v>1262704</v>
      </c>
      <c r="GA119" s="3">
        <f t="shared" si="110"/>
        <v>1696500</v>
      </c>
      <c r="GB119" s="3">
        <f t="shared" si="110"/>
        <v>234000</v>
      </c>
      <c r="GC119" s="3">
        <f t="shared" si="110"/>
        <v>2745748</v>
      </c>
      <c r="GD119" s="3">
        <f t="shared" si="110"/>
        <v>858525</v>
      </c>
      <c r="GE119" s="3">
        <f t="shared" si="110"/>
        <v>353360</v>
      </c>
      <c r="GF119" s="3">
        <f t="shared" si="110"/>
        <v>13016120</v>
      </c>
      <c r="GG119" s="3">
        <f t="shared" si="110"/>
        <v>985232</v>
      </c>
      <c r="GH119" s="3">
        <f t="shared" si="110"/>
        <v>20287721</v>
      </c>
      <c r="GI119" s="3">
        <f t="shared" si="110"/>
        <v>1681911</v>
      </c>
      <c r="GJ119" s="3">
        <f t="shared" si="110"/>
        <v>12148955</v>
      </c>
      <c r="GK119" s="3">
        <f t="shared" si="110"/>
        <v>1226320</v>
      </c>
      <c r="GL119" s="3">
        <f t="shared" si="110"/>
        <v>2312521</v>
      </c>
      <c r="GM119" s="3">
        <f t="shared" si="110"/>
        <v>704027</v>
      </c>
      <c r="GN119" s="3">
        <f t="shared" si="110"/>
        <v>5140033</v>
      </c>
      <c r="GO119" s="3">
        <f t="shared" si="110"/>
        <v>852426</v>
      </c>
      <c r="GP119" s="3">
        <f t="shared" si="110"/>
        <v>21829633</v>
      </c>
      <c r="GQ119" s="3">
        <f t="shared" si="110"/>
        <v>1506011</v>
      </c>
      <c r="GR119" s="3">
        <f t="shared" si="110"/>
        <v>14129645</v>
      </c>
      <c r="GS119" s="3">
        <f t="shared" ref="GS119:JD119" si="111">SUM(GS2:GS118)</f>
        <v>1215424</v>
      </c>
      <c r="GT119" s="3">
        <f t="shared" si="111"/>
        <v>22073136</v>
      </c>
      <c r="GU119" s="3">
        <f t="shared" si="111"/>
        <v>455329</v>
      </c>
      <c r="GV119" s="3">
        <f t="shared" si="111"/>
        <v>22070021</v>
      </c>
      <c r="GW119" s="3">
        <f t="shared" si="111"/>
        <v>334772</v>
      </c>
      <c r="GX119" s="3">
        <f t="shared" si="111"/>
        <v>21400497</v>
      </c>
      <c r="GY119" s="3">
        <f t="shared" si="111"/>
        <v>227665</v>
      </c>
      <c r="GZ119" s="3">
        <f t="shared" si="111"/>
        <v>20242684</v>
      </c>
      <c r="HA119" s="3">
        <f t="shared" si="111"/>
        <v>247153</v>
      </c>
      <c r="HB119" s="3">
        <f t="shared" si="111"/>
        <v>2128506</v>
      </c>
      <c r="HC119" s="3">
        <f t="shared" si="111"/>
        <v>34310</v>
      </c>
      <c r="HD119" s="3">
        <f t="shared" si="111"/>
        <v>796824</v>
      </c>
      <c r="HE119" s="3">
        <f t="shared" si="111"/>
        <v>0</v>
      </c>
      <c r="HF119" s="3">
        <f t="shared" si="111"/>
        <v>15482111.600000001</v>
      </c>
      <c r="HG119" s="3">
        <f t="shared" si="111"/>
        <v>824936</v>
      </c>
      <c r="HH119" s="3">
        <f t="shared" si="111"/>
        <v>22915173.199999999</v>
      </c>
      <c r="HI119" s="3">
        <f t="shared" si="111"/>
        <v>673433</v>
      </c>
      <c r="HJ119" s="3">
        <f t="shared" si="111"/>
        <v>2390479</v>
      </c>
      <c r="HK119" s="3">
        <f t="shared" si="111"/>
        <v>0</v>
      </c>
      <c r="HL119" s="3">
        <f t="shared" si="111"/>
        <v>1878233</v>
      </c>
      <c r="HM119" s="3">
        <f t="shared" si="111"/>
        <v>0</v>
      </c>
      <c r="HN119" s="3">
        <f t="shared" si="111"/>
        <v>14194134.75</v>
      </c>
      <c r="HO119" s="3">
        <f t="shared" si="111"/>
        <v>547156</v>
      </c>
      <c r="HP119" s="3">
        <f t="shared" si="111"/>
        <v>1252155</v>
      </c>
      <c r="HQ119" s="3">
        <f t="shared" si="111"/>
        <v>113832</v>
      </c>
      <c r="HR119" s="3">
        <f t="shared" si="111"/>
        <v>18770968.5</v>
      </c>
      <c r="HS119" s="3">
        <f t="shared" si="111"/>
        <v>182131</v>
      </c>
      <c r="HT119" s="3">
        <f t="shared" si="111"/>
        <v>2185577</v>
      </c>
      <c r="HU119" s="3">
        <f t="shared" si="111"/>
        <v>375646</v>
      </c>
      <c r="HV119" s="3">
        <f t="shared" si="111"/>
        <v>14753159.9</v>
      </c>
      <c r="HW119" s="3">
        <f t="shared" si="111"/>
        <v>841869</v>
      </c>
      <c r="HX119" s="3">
        <f t="shared" si="111"/>
        <v>739909</v>
      </c>
      <c r="HY119" s="3">
        <f t="shared" si="111"/>
        <v>227664</v>
      </c>
      <c r="HZ119" s="3">
        <f t="shared" si="111"/>
        <v>569160</v>
      </c>
      <c r="IA119" s="3">
        <f t="shared" si="111"/>
        <v>0</v>
      </c>
      <c r="IB119" s="3">
        <f t="shared" si="111"/>
        <v>2994375</v>
      </c>
      <c r="IC119" s="3">
        <f t="shared" si="111"/>
        <v>1331250</v>
      </c>
      <c r="ID119" s="3">
        <f t="shared" si="111"/>
        <v>2885704</v>
      </c>
      <c r="IE119" s="3">
        <f t="shared" si="111"/>
        <v>1439919</v>
      </c>
      <c r="IF119" s="3">
        <f t="shared" si="111"/>
        <v>1479816</v>
      </c>
      <c r="IG119" s="3">
        <f t="shared" si="111"/>
        <v>227664</v>
      </c>
      <c r="IH119" s="3">
        <f t="shared" si="111"/>
        <v>1479816</v>
      </c>
      <c r="II119" s="3">
        <f t="shared" si="111"/>
        <v>227664</v>
      </c>
      <c r="IJ119" s="3">
        <f t="shared" si="111"/>
        <v>2390473</v>
      </c>
      <c r="IK119" s="3">
        <f t="shared" si="111"/>
        <v>910656</v>
      </c>
      <c r="IL119" s="3">
        <f t="shared" si="111"/>
        <v>295758</v>
      </c>
      <c r="IM119" s="3">
        <f t="shared" si="111"/>
        <v>147879</v>
      </c>
      <c r="IN119" s="3">
        <f t="shared" si="111"/>
        <v>955864</v>
      </c>
      <c r="IO119" s="3">
        <f t="shared" si="111"/>
        <v>119483</v>
      </c>
      <c r="IP119" s="3">
        <f t="shared" si="111"/>
        <v>360743</v>
      </c>
      <c r="IQ119" s="3">
        <f t="shared" si="111"/>
        <v>92914</v>
      </c>
      <c r="IR119" s="3">
        <f t="shared" si="111"/>
        <v>2716398</v>
      </c>
      <c r="IS119" s="3">
        <f t="shared" si="111"/>
        <v>886900</v>
      </c>
      <c r="IT119" s="3">
        <f t="shared" si="111"/>
        <v>596239</v>
      </c>
      <c r="IU119" s="3">
        <f t="shared" si="111"/>
        <v>178690</v>
      </c>
      <c r="IV119" s="3">
        <f t="shared" si="111"/>
        <v>426058</v>
      </c>
      <c r="IW119" s="3">
        <f t="shared" si="111"/>
        <v>203387</v>
      </c>
      <c r="IX119" s="3">
        <f t="shared" si="111"/>
        <v>1636354</v>
      </c>
      <c r="IY119" s="3">
        <f t="shared" si="111"/>
        <v>1693405</v>
      </c>
      <c r="IZ119" s="3">
        <f t="shared" si="111"/>
        <v>317120</v>
      </c>
      <c r="JA119" s="3">
        <f t="shared" si="111"/>
        <v>0</v>
      </c>
      <c r="JB119" s="3">
        <f t="shared" si="111"/>
        <v>358449</v>
      </c>
      <c r="JC119" s="3">
        <f t="shared" si="111"/>
        <v>0</v>
      </c>
      <c r="JD119" s="3">
        <f t="shared" si="111"/>
        <v>1122426</v>
      </c>
      <c r="JE119" s="3">
        <f t="shared" ref="JE119:LP119" si="112">SUM(JE2:JE118)</f>
        <v>236300</v>
      </c>
      <c r="JF119" s="3">
        <f t="shared" si="112"/>
        <v>1494217</v>
      </c>
      <c r="JG119" s="3">
        <f t="shared" si="112"/>
        <v>1584144</v>
      </c>
      <c r="JH119" s="3">
        <f t="shared" si="112"/>
        <v>177225</v>
      </c>
      <c r="JI119" s="3">
        <f t="shared" si="112"/>
        <v>118150</v>
      </c>
      <c r="JJ119" s="3">
        <f t="shared" si="112"/>
        <v>1992793</v>
      </c>
      <c r="JK119" s="3">
        <f t="shared" si="112"/>
        <v>576095</v>
      </c>
      <c r="JL119" s="3">
        <f t="shared" si="112"/>
        <v>1603362</v>
      </c>
      <c r="JM119" s="3">
        <f t="shared" si="112"/>
        <v>1025267</v>
      </c>
      <c r="JN119" s="3">
        <f t="shared" si="112"/>
        <v>477933</v>
      </c>
      <c r="JO119" s="3">
        <f t="shared" si="112"/>
        <v>238967</v>
      </c>
      <c r="JP119" s="3">
        <f t="shared" si="112"/>
        <v>2529804</v>
      </c>
      <c r="JQ119" s="3">
        <f t="shared" si="112"/>
        <v>2168404</v>
      </c>
      <c r="JR119" s="3">
        <f t="shared" si="112"/>
        <v>790321</v>
      </c>
      <c r="JS119" s="3">
        <f t="shared" si="112"/>
        <v>688468</v>
      </c>
      <c r="JT119" s="3">
        <f t="shared" si="112"/>
        <v>1565193</v>
      </c>
      <c r="JU119" s="3">
        <f t="shared" si="112"/>
        <v>1280613</v>
      </c>
      <c r="JV119" s="3">
        <f t="shared" si="112"/>
        <v>813834</v>
      </c>
      <c r="JW119" s="3">
        <f t="shared" si="112"/>
        <v>0</v>
      </c>
      <c r="JX119" s="3">
        <f t="shared" si="112"/>
        <v>82005</v>
      </c>
      <c r="JY119" s="3">
        <f t="shared" si="112"/>
        <v>0</v>
      </c>
      <c r="JZ119" s="3">
        <f t="shared" si="112"/>
        <v>1617918</v>
      </c>
      <c r="KA119" s="3">
        <f t="shared" si="112"/>
        <v>1477747</v>
      </c>
      <c r="KB119" s="3">
        <f t="shared" si="112"/>
        <v>8614</v>
      </c>
      <c r="KC119" s="3">
        <f t="shared" si="112"/>
        <v>4310</v>
      </c>
      <c r="KD119" s="3">
        <f t="shared" si="112"/>
        <v>2229018</v>
      </c>
      <c r="KE119" s="3">
        <f t="shared" si="112"/>
        <v>1042104</v>
      </c>
      <c r="KF119" s="3">
        <f t="shared" si="112"/>
        <v>234378</v>
      </c>
      <c r="KG119" s="3">
        <f t="shared" si="112"/>
        <v>0</v>
      </c>
      <c r="KH119" s="3">
        <f t="shared" si="112"/>
        <v>2400800</v>
      </c>
      <c r="KI119" s="3">
        <f t="shared" si="112"/>
        <v>905712</v>
      </c>
      <c r="KJ119" s="3">
        <f t="shared" si="112"/>
        <v>796824</v>
      </c>
      <c r="KK119" s="3">
        <f t="shared" si="112"/>
        <v>569161</v>
      </c>
      <c r="KL119" s="3">
        <f t="shared" si="112"/>
        <v>1123761</v>
      </c>
      <c r="KM119" s="3">
        <f t="shared" si="112"/>
        <v>356057</v>
      </c>
      <c r="KN119" s="3">
        <f t="shared" si="112"/>
        <v>341496</v>
      </c>
      <c r="KO119" s="3">
        <f t="shared" si="112"/>
        <v>113832</v>
      </c>
      <c r="KP119" s="3">
        <f t="shared" si="112"/>
        <v>1963994</v>
      </c>
      <c r="KQ119" s="3">
        <f t="shared" si="112"/>
        <v>596256</v>
      </c>
      <c r="KR119" s="3">
        <f t="shared" si="112"/>
        <v>284453</v>
      </c>
      <c r="KS119" s="3">
        <f t="shared" si="112"/>
        <v>0</v>
      </c>
      <c r="KT119" s="3">
        <f t="shared" si="112"/>
        <v>0</v>
      </c>
      <c r="KU119" s="3">
        <f t="shared" si="112"/>
        <v>4042031</v>
      </c>
      <c r="KV119" s="3">
        <f t="shared" si="112"/>
        <v>211875</v>
      </c>
      <c r="KW119" s="3">
        <f t="shared" si="112"/>
        <v>1505888</v>
      </c>
      <c r="KX119" s="3">
        <f t="shared" si="112"/>
        <v>13052</v>
      </c>
      <c r="KY119" s="3">
        <f t="shared" si="112"/>
        <v>35515</v>
      </c>
      <c r="KZ119" s="3">
        <f t="shared" si="112"/>
        <v>10500</v>
      </c>
      <c r="LA119" s="3">
        <f t="shared" si="112"/>
        <v>37066</v>
      </c>
      <c r="LB119" s="3">
        <f t="shared" si="112"/>
        <v>22500</v>
      </c>
      <c r="LC119" s="3">
        <f t="shared" si="112"/>
        <v>2822386</v>
      </c>
      <c r="LD119" s="3">
        <f t="shared" si="112"/>
        <v>790533</v>
      </c>
      <c r="LE119" s="3">
        <f t="shared" si="112"/>
        <v>127902</v>
      </c>
      <c r="LF119" s="3">
        <f t="shared" si="112"/>
        <v>3849</v>
      </c>
      <c r="LG119" s="3">
        <f t="shared" si="112"/>
        <v>45216</v>
      </c>
      <c r="LH119" s="3">
        <f t="shared" si="112"/>
        <v>6399</v>
      </c>
      <c r="LI119" s="3">
        <f t="shared" si="112"/>
        <v>1940990</v>
      </c>
      <c r="LJ119" s="3">
        <f t="shared" si="112"/>
        <v>750468</v>
      </c>
      <c r="LK119" s="3">
        <f t="shared" si="112"/>
        <v>428820</v>
      </c>
      <c r="LL119" s="3">
        <f t="shared" si="112"/>
        <v>83224</v>
      </c>
      <c r="LM119" s="3">
        <f t="shared" si="112"/>
        <v>230326</v>
      </c>
      <c r="LN119" s="3">
        <f t="shared" si="112"/>
        <v>0</v>
      </c>
      <c r="LO119" s="3">
        <f t="shared" si="112"/>
        <v>259054</v>
      </c>
      <c r="LP119" s="3">
        <f t="shared" si="112"/>
        <v>26325</v>
      </c>
      <c r="LQ119" s="3">
        <f t="shared" ref="LQ119:NH119" si="113">SUM(LQ2:LQ118)</f>
        <v>162633</v>
      </c>
      <c r="LR119" s="3">
        <f t="shared" si="113"/>
        <v>38555</v>
      </c>
      <c r="LS119" s="3">
        <f t="shared" si="113"/>
        <v>38046</v>
      </c>
      <c r="LT119" s="3">
        <f t="shared" si="113"/>
        <v>21675</v>
      </c>
      <c r="LU119" s="3">
        <f t="shared" si="113"/>
        <v>421765</v>
      </c>
      <c r="LV119" s="3">
        <f t="shared" si="113"/>
        <v>40689</v>
      </c>
      <c r="LW119" s="3">
        <f t="shared" si="113"/>
        <v>694339</v>
      </c>
      <c r="LX119" s="3">
        <f t="shared" si="113"/>
        <v>150649</v>
      </c>
      <c r="LY119" s="3">
        <f t="shared" si="113"/>
        <v>23867</v>
      </c>
      <c r="LZ119" s="3">
        <f t="shared" si="113"/>
        <v>5509</v>
      </c>
      <c r="MA119" s="3">
        <f t="shared" si="113"/>
        <v>920130</v>
      </c>
      <c r="MB119" s="3">
        <f t="shared" si="113"/>
        <v>524844</v>
      </c>
      <c r="MC119" s="3">
        <f t="shared" si="113"/>
        <v>109344</v>
      </c>
      <c r="MD119" s="3">
        <f t="shared" si="113"/>
        <v>60804</v>
      </c>
      <c r="ME119" s="3">
        <f t="shared" si="113"/>
        <v>844341</v>
      </c>
      <c r="MF119" s="3">
        <f t="shared" si="113"/>
        <v>0</v>
      </c>
      <c r="MG119" s="3">
        <f t="shared" si="113"/>
        <v>8995</v>
      </c>
      <c r="MH119" s="3">
        <f t="shared" si="113"/>
        <v>2000</v>
      </c>
      <c r="MI119" s="3">
        <f t="shared" si="113"/>
        <v>261533</v>
      </c>
      <c r="MJ119" s="3">
        <f t="shared" si="113"/>
        <v>91853</v>
      </c>
      <c r="MK119" s="3">
        <f t="shared" si="113"/>
        <v>12772</v>
      </c>
      <c r="ML119" s="3">
        <f t="shared" si="113"/>
        <v>2500</v>
      </c>
      <c r="MM119" s="3">
        <f t="shared" si="113"/>
        <v>490445</v>
      </c>
      <c r="MN119" s="3">
        <f t="shared" si="113"/>
        <v>104525</v>
      </c>
      <c r="MO119" s="3">
        <f t="shared" si="113"/>
        <v>46011</v>
      </c>
      <c r="MP119" s="3">
        <f t="shared" si="113"/>
        <v>1852</v>
      </c>
      <c r="MQ119" s="3">
        <f t="shared" si="113"/>
        <v>127500</v>
      </c>
      <c r="MR119" s="3">
        <f t="shared" si="113"/>
        <v>95500</v>
      </c>
      <c r="MS119" s="3">
        <f t="shared" si="113"/>
        <v>2885</v>
      </c>
      <c r="MT119" s="3">
        <f t="shared" si="113"/>
        <v>0</v>
      </c>
      <c r="MU119" s="3">
        <f t="shared" si="113"/>
        <v>63062</v>
      </c>
      <c r="MV119" s="3">
        <f t="shared" si="113"/>
        <v>31000</v>
      </c>
      <c r="MW119" s="3">
        <f t="shared" si="113"/>
        <v>652381</v>
      </c>
      <c r="MX119" s="3">
        <f t="shared" si="113"/>
        <v>110000</v>
      </c>
      <c r="MY119" s="3">
        <f t="shared" si="113"/>
        <v>1160593</v>
      </c>
      <c r="MZ119" s="3">
        <f t="shared" si="113"/>
        <v>110349</v>
      </c>
      <c r="NA119" s="3">
        <f t="shared" si="113"/>
        <v>56158</v>
      </c>
      <c r="NB119" s="3">
        <f t="shared" si="113"/>
        <v>109145</v>
      </c>
      <c r="NC119" s="3">
        <f t="shared" si="113"/>
        <v>6173102.3599999994</v>
      </c>
      <c r="ND119" s="3">
        <f t="shared" si="113"/>
        <v>533624</v>
      </c>
      <c r="NE119" s="3">
        <f t="shared" si="113"/>
        <v>89584</v>
      </c>
      <c r="NF119" s="3">
        <f t="shared" si="113"/>
        <v>49992</v>
      </c>
      <c r="NG119" s="3">
        <f t="shared" si="113"/>
        <v>0</v>
      </c>
      <c r="NH119" s="3">
        <f t="shared" si="113"/>
        <v>30000</v>
      </c>
      <c r="NJ119" s="3">
        <f t="shared" ref="NJ119:OG119" si="114">SUM(NJ2:NJ118)</f>
        <v>27594</v>
      </c>
      <c r="NK119" s="3">
        <f t="shared" si="114"/>
        <v>0</v>
      </c>
      <c r="NL119" s="3">
        <f t="shared" si="114"/>
        <v>0</v>
      </c>
      <c r="NM119" s="3">
        <f t="shared" si="114"/>
        <v>0</v>
      </c>
      <c r="NN119" s="3">
        <f t="shared" si="114"/>
        <v>0</v>
      </c>
      <c r="NO119" s="3">
        <f t="shared" si="114"/>
        <v>0</v>
      </c>
      <c r="NP119" s="3">
        <f t="shared" si="114"/>
        <v>0</v>
      </c>
      <c r="NQ119" s="3">
        <f t="shared" si="114"/>
        <v>37000</v>
      </c>
      <c r="NR119" s="3">
        <f t="shared" si="114"/>
        <v>0</v>
      </c>
      <c r="NS119" s="3">
        <f t="shared" si="114"/>
        <v>23000</v>
      </c>
      <c r="NT119" s="3">
        <f t="shared" si="114"/>
        <v>0</v>
      </c>
      <c r="NU119" s="3">
        <f t="shared" si="114"/>
        <v>0</v>
      </c>
      <c r="NV119" s="3">
        <f t="shared" si="114"/>
        <v>0</v>
      </c>
      <c r="NW119" s="3">
        <f t="shared" si="114"/>
        <v>0</v>
      </c>
      <c r="NX119" s="3">
        <f t="shared" si="114"/>
        <v>0</v>
      </c>
      <c r="NY119" s="3">
        <f t="shared" si="114"/>
        <v>0</v>
      </c>
      <c r="NZ119" s="3">
        <f t="shared" si="114"/>
        <v>0</v>
      </c>
      <c r="OA119" s="3">
        <f t="shared" si="114"/>
        <v>0</v>
      </c>
      <c r="OB119" s="3">
        <f t="shared" si="114"/>
        <v>0</v>
      </c>
      <c r="OC119" s="3">
        <f t="shared" si="114"/>
        <v>0</v>
      </c>
      <c r="OD119" s="3">
        <f t="shared" si="114"/>
        <v>0</v>
      </c>
      <c r="OE119" s="3">
        <f t="shared" si="114"/>
        <v>0</v>
      </c>
      <c r="OF119" s="3">
        <f t="shared" si="114"/>
        <v>790586935.83000016</v>
      </c>
      <c r="OG119" s="3">
        <f t="shared" si="114"/>
        <v>63354646</v>
      </c>
      <c r="OK119" s="3">
        <f>SUM(OK3:OK118)</f>
        <v>39447870.75</v>
      </c>
      <c r="OL119" s="3">
        <f t="shared" ref="OL119:PO119" si="115">SUM(OL3:OL118)</f>
        <v>0</v>
      </c>
      <c r="OM119" s="3">
        <f t="shared" si="115"/>
        <v>65246078</v>
      </c>
      <c r="ON119" s="3">
        <f t="shared" si="115"/>
        <v>560448</v>
      </c>
      <c r="OO119" s="3">
        <f t="shared" si="115"/>
        <v>5850283</v>
      </c>
      <c r="OP119" s="3">
        <f t="shared" si="115"/>
        <v>4740389</v>
      </c>
      <c r="OQ119" s="3">
        <f t="shared" si="115"/>
        <v>158908</v>
      </c>
      <c r="OR119" s="3">
        <f t="shared" si="115"/>
        <v>0</v>
      </c>
      <c r="OS119" s="3">
        <f t="shared" si="115"/>
        <v>20654254</v>
      </c>
      <c r="OT119" s="3">
        <f t="shared" si="115"/>
        <v>1606797</v>
      </c>
      <c r="OU119" s="3">
        <f t="shared" si="115"/>
        <v>1522943</v>
      </c>
      <c r="OV119" s="3">
        <f t="shared" si="115"/>
        <v>14267128</v>
      </c>
      <c r="OW119" s="3"/>
      <c r="OX119" s="3">
        <f t="shared" si="115"/>
        <v>2899536</v>
      </c>
      <c r="OY119" s="3">
        <f>SUM(OY3:OY118)</f>
        <v>12539253</v>
      </c>
      <c r="OZ119" s="3"/>
      <c r="PA119" s="3">
        <f>SUM(PA3:PA118)</f>
        <v>1307123</v>
      </c>
      <c r="PB119" s="3">
        <f t="shared" si="115"/>
        <v>27918658</v>
      </c>
      <c r="PC119" s="3">
        <f t="shared" si="115"/>
        <v>6939527</v>
      </c>
      <c r="PD119" s="3">
        <f t="shared" si="115"/>
        <v>23018727.639999989</v>
      </c>
      <c r="PE119" s="3">
        <f t="shared" si="115"/>
        <v>4899930.3599999994</v>
      </c>
      <c r="PF119" s="3">
        <f t="shared" si="115"/>
        <v>34305010</v>
      </c>
      <c r="PG119" s="3">
        <f t="shared" ref="PG119" si="116">SUM(PG3:PG118)</f>
        <v>1293132</v>
      </c>
      <c r="PH119" s="3">
        <f t="shared" si="115"/>
        <v>2251040</v>
      </c>
      <c r="PI119" s="3">
        <f t="shared" si="115"/>
        <v>232750070.94999999</v>
      </c>
      <c r="PJ119" s="3">
        <f t="shared" si="115"/>
        <v>2790988.8</v>
      </c>
      <c r="PK119" s="3">
        <f t="shared" ref="PK119" si="117">SUM(PK3:PK118)</f>
        <v>5841996.2000000002</v>
      </c>
      <c r="PL119" s="3">
        <f t="shared" si="115"/>
        <v>23834680.359999999</v>
      </c>
      <c r="PM119" s="3">
        <f t="shared" si="115"/>
        <v>2507576</v>
      </c>
      <c r="PN119" s="3">
        <f t="shared" si="115"/>
        <v>1526214</v>
      </c>
      <c r="PO119" s="3">
        <f t="shared" si="115"/>
        <v>20449995</v>
      </c>
    </row>
    <row r="120" spans="1:431" x14ac:dyDescent="0.25">
      <c r="A120" t="s">
        <v>348</v>
      </c>
      <c r="G120" s="3">
        <v>198942</v>
      </c>
      <c r="H120" s="3">
        <v>198942</v>
      </c>
      <c r="I120" s="3">
        <v>113832</v>
      </c>
      <c r="J120" s="3">
        <v>113832</v>
      </c>
      <c r="K120" s="3">
        <v>113832</v>
      </c>
      <c r="L120" s="3">
        <v>128425</v>
      </c>
      <c r="M120" s="3">
        <v>128425</v>
      </c>
      <c r="N120" s="3">
        <v>71961.03</v>
      </c>
      <c r="O120" s="3">
        <v>71961.03</v>
      </c>
      <c r="R120" s="3">
        <v>79024.509999999995</v>
      </c>
      <c r="S120" s="3">
        <v>79024.509999999995</v>
      </c>
      <c r="T120" s="3">
        <v>60058.83</v>
      </c>
      <c r="U120" s="3">
        <v>60058.83</v>
      </c>
      <c r="V120" s="3">
        <v>51187.26</v>
      </c>
      <c r="W120" s="3">
        <v>51187.26</v>
      </c>
      <c r="X120" s="3">
        <v>113832</v>
      </c>
      <c r="Y120" s="3">
        <v>113832</v>
      </c>
      <c r="Z120" s="3">
        <v>113832</v>
      </c>
      <c r="AA120" s="3">
        <v>113832</v>
      </c>
      <c r="AB120" s="3">
        <v>113832</v>
      </c>
      <c r="AC120" s="3">
        <v>113832</v>
      </c>
      <c r="AD120" s="3">
        <v>113832</v>
      </c>
      <c r="AE120" s="3">
        <v>113832</v>
      </c>
      <c r="AF120" s="3">
        <v>39166.43</v>
      </c>
      <c r="AG120" s="3">
        <v>39166.43</v>
      </c>
      <c r="AH120" s="3">
        <v>39166.43</v>
      </c>
      <c r="AI120" s="3">
        <v>113832</v>
      </c>
      <c r="AJ120" s="3">
        <v>113832</v>
      </c>
      <c r="AK120" s="3">
        <v>113832</v>
      </c>
      <c r="AL120" s="3">
        <v>113832</v>
      </c>
      <c r="AM120" s="3">
        <v>113832</v>
      </c>
      <c r="AN120" s="3">
        <v>113832</v>
      </c>
      <c r="AO120" s="3">
        <v>113832</v>
      </c>
      <c r="AP120" s="3">
        <v>113832</v>
      </c>
      <c r="AQ120" s="3">
        <v>113832</v>
      </c>
      <c r="AR120" s="3">
        <v>113832</v>
      </c>
      <c r="AS120" s="3">
        <v>129178</v>
      </c>
      <c r="AT120" s="3">
        <v>129178</v>
      </c>
      <c r="AU120" s="3">
        <v>113832</v>
      </c>
      <c r="AV120" s="3">
        <v>113832</v>
      </c>
      <c r="AW120" s="3">
        <v>113832</v>
      </c>
      <c r="AX120" s="3">
        <v>113832</v>
      </c>
      <c r="AY120" s="3">
        <v>113832</v>
      </c>
      <c r="AZ120" s="3">
        <v>113832</v>
      </c>
      <c r="BA120" s="3">
        <v>113832</v>
      </c>
      <c r="BB120" s="3">
        <v>113832</v>
      </c>
      <c r="BC120" s="3">
        <v>113832</v>
      </c>
      <c r="BD120" s="3">
        <v>113832</v>
      </c>
      <c r="BE120" s="3">
        <v>113832</v>
      </c>
      <c r="BF120" s="3">
        <v>113832</v>
      </c>
      <c r="BG120" s="3">
        <v>113832</v>
      </c>
      <c r="BH120" s="3">
        <v>113832</v>
      </c>
      <c r="BI120" s="3">
        <v>113832</v>
      </c>
      <c r="BJ120" s="3">
        <v>113832</v>
      </c>
      <c r="BK120" s="3">
        <v>113832</v>
      </c>
      <c r="BL120" s="3">
        <v>113832</v>
      </c>
      <c r="BM120" s="3">
        <v>113832</v>
      </c>
      <c r="BN120" s="3">
        <v>113832</v>
      </c>
      <c r="BO120" s="3">
        <v>113832</v>
      </c>
      <c r="BP120" s="3">
        <v>113832</v>
      </c>
      <c r="BQ120" s="3">
        <v>113832</v>
      </c>
      <c r="BR120" s="3">
        <v>113832</v>
      </c>
      <c r="BS120" s="3">
        <v>113832</v>
      </c>
      <c r="BT120" s="3">
        <v>113832</v>
      </c>
      <c r="BU120" s="3">
        <v>113832</v>
      </c>
      <c r="BV120" s="3">
        <v>113832</v>
      </c>
      <c r="BW120" s="3">
        <v>113832</v>
      </c>
      <c r="BX120" s="3">
        <v>113832</v>
      </c>
      <c r="BY120" s="3">
        <v>113832</v>
      </c>
      <c r="BZ120" s="3">
        <v>39166.43</v>
      </c>
      <c r="CA120" s="3">
        <v>39166.43</v>
      </c>
      <c r="CB120" s="3">
        <v>39166.43</v>
      </c>
      <c r="CC120" s="3">
        <v>39166.43</v>
      </c>
      <c r="CD120" s="3">
        <v>57558</v>
      </c>
      <c r="CE120" s="3">
        <v>57558</v>
      </c>
      <c r="CF120" s="3">
        <v>57558</v>
      </c>
      <c r="CG120" s="3">
        <v>57558</v>
      </c>
      <c r="CH120" s="3">
        <v>119483.41</v>
      </c>
      <c r="CI120" s="3">
        <v>119483.41</v>
      </c>
      <c r="CL120" s="3">
        <v>113832</v>
      </c>
      <c r="CM120" s="3">
        <v>113832</v>
      </c>
      <c r="CN120" s="3">
        <v>113832</v>
      </c>
      <c r="CO120" s="3">
        <v>113832</v>
      </c>
      <c r="CP120" s="3">
        <v>39166.43</v>
      </c>
      <c r="CQ120" s="3">
        <v>39166.43</v>
      </c>
      <c r="CR120" s="3">
        <v>113832</v>
      </c>
      <c r="CS120" s="3">
        <v>113832</v>
      </c>
      <c r="CT120" s="3">
        <v>128425</v>
      </c>
      <c r="CU120" s="3">
        <v>128425</v>
      </c>
      <c r="DD120" s="3">
        <v>119483.41</v>
      </c>
      <c r="DE120" s="3">
        <v>119483.41</v>
      </c>
      <c r="DX120" s="3">
        <v>147879</v>
      </c>
      <c r="DY120" s="3">
        <v>147879</v>
      </c>
      <c r="DZ120" s="3">
        <v>113832</v>
      </c>
      <c r="EA120" s="3">
        <v>113832</v>
      </c>
      <c r="EB120" s="3">
        <v>74971</v>
      </c>
      <c r="EC120" s="3">
        <v>74971</v>
      </c>
      <c r="EL120" s="3">
        <v>147879</v>
      </c>
      <c r="EM120" s="3">
        <v>147879</v>
      </c>
      <c r="EN120" s="3">
        <v>119483.41</v>
      </c>
      <c r="EO120" s="3">
        <v>119483.41</v>
      </c>
      <c r="EP120" s="3">
        <v>131777</v>
      </c>
      <c r="EQ120" s="3">
        <v>131777</v>
      </c>
      <c r="ES120" s="3">
        <v>158560</v>
      </c>
      <c r="ET120" s="3">
        <v>158560</v>
      </c>
      <c r="EU120" s="3">
        <v>158560</v>
      </c>
      <c r="EV120" s="3">
        <v>158560</v>
      </c>
      <c r="EW120" s="3">
        <v>158560</v>
      </c>
      <c r="EX120" s="3">
        <v>158560</v>
      </c>
      <c r="EY120" s="3">
        <v>158560</v>
      </c>
      <c r="EZ120" s="3">
        <v>158560</v>
      </c>
      <c r="FA120" s="3">
        <v>158560</v>
      </c>
      <c r="FB120" s="3">
        <v>158560</v>
      </c>
      <c r="FC120" s="3">
        <v>158560</v>
      </c>
      <c r="FD120" s="3">
        <v>158560</v>
      </c>
      <c r="FE120" s="3">
        <v>113832</v>
      </c>
      <c r="FF120" s="3">
        <v>113832</v>
      </c>
      <c r="FG120" s="3">
        <v>113832</v>
      </c>
      <c r="FH120" s="3">
        <v>113832</v>
      </c>
      <c r="FI120" s="3">
        <v>113832</v>
      </c>
      <c r="FJ120" s="3">
        <v>113832</v>
      </c>
      <c r="FK120" s="3">
        <v>92387</v>
      </c>
      <c r="FL120" s="3">
        <v>92387</v>
      </c>
      <c r="FM120" s="3">
        <v>53628</v>
      </c>
      <c r="FN120" s="3">
        <v>53628</v>
      </c>
      <c r="FO120" s="3">
        <v>105009</v>
      </c>
      <c r="FP120" s="3">
        <v>105009</v>
      </c>
      <c r="FQ120" s="3">
        <v>71444</v>
      </c>
      <c r="FR120" s="3">
        <v>71444</v>
      </c>
      <c r="FS120" s="3">
        <v>101180</v>
      </c>
      <c r="FT120" s="3">
        <v>101180</v>
      </c>
      <c r="FU120" s="3">
        <v>131777</v>
      </c>
      <c r="FV120" s="3">
        <v>131777</v>
      </c>
      <c r="FW120" s="3">
        <v>116262</v>
      </c>
      <c r="FX120" s="3">
        <v>116262</v>
      </c>
      <c r="FY120" s="3">
        <v>147879</v>
      </c>
      <c r="FZ120" s="3">
        <v>147879</v>
      </c>
      <c r="GA120" s="3">
        <v>58500</v>
      </c>
      <c r="GB120" s="3">
        <v>58500</v>
      </c>
      <c r="GC120" s="3">
        <v>70672</v>
      </c>
      <c r="GD120" s="3">
        <v>70672</v>
      </c>
      <c r="GE120" s="3">
        <v>70672</v>
      </c>
      <c r="GF120" s="3">
        <v>113832</v>
      </c>
      <c r="GG120" s="3">
        <v>113832</v>
      </c>
      <c r="GH120" s="3">
        <v>113832</v>
      </c>
      <c r="GI120" s="3">
        <v>113832</v>
      </c>
      <c r="GJ120" s="3">
        <v>113832</v>
      </c>
      <c r="GK120" s="3">
        <v>113832</v>
      </c>
      <c r="GL120" s="3">
        <v>113832</v>
      </c>
      <c r="GM120" s="3">
        <v>113832</v>
      </c>
      <c r="GN120" s="3">
        <v>39166.43</v>
      </c>
      <c r="GO120" s="3">
        <v>39166.43</v>
      </c>
      <c r="GP120" s="3">
        <v>113832</v>
      </c>
      <c r="GQ120" s="3">
        <v>113832</v>
      </c>
      <c r="GR120" s="3">
        <v>113832</v>
      </c>
      <c r="GS120" s="3">
        <v>113832</v>
      </c>
      <c r="GT120" s="3">
        <v>113832</v>
      </c>
      <c r="GU120" s="3">
        <v>113832</v>
      </c>
      <c r="GV120" s="3">
        <v>113832</v>
      </c>
      <c r="GW120" s="3">
        <v>113832</v>
      </c>
      <c r="GX120" s="3">
        <v>113832</v>
      </c>
      <c r="GY120" s="3">
        <v>113832</v>
      </c>
      <c r="GZ120" s="3">
        <v>113832</v>
      </c>
      <c r="HA120" s="3">
        <v>113832</v>
      </c>
      <c r="HB120" s="3">
        <v>113832</v>
      </c>
      <c r="HC120" s="3">
        <v>113832</v>
      </c>
      <c r="HD120" s="3">
        <v>113832</v>
      </c>
      <c r="HE120" s="3">
        <v>113832</v>
      </c>
      <c r="HF120" s="3">
        <v>113832</v>
      </c>
      <c r="HG120" s="3">
        <v>113832</v>
      </c>
      <c r="HH120" s="3">
        <v>113832</v>
      </c>
      <c r="HI120" s="3">
        <v>113832</v>
      </c>
      <c r="HJ120" s="3">
        <v>113832</v>
      </c>
      <c r="HK120" s="3">
        <v>113832</v>
      </c>
      <c r="HL120" s="3">
        <v>113832</v>
      </c>
      <c r="HM120" s="3">
        <v>113832</v>
      </c>
      <c r="HN120" s="3">
        <v>113832</v>
      </c>
      <c r="HO120" s="3">
        <v>113832</v>
      </c>
      <c r="HP120" s="3">
        <v>113832</v>
      </c>
      <c r="HQ120" s="3">
        <v>113832</v>
      </c>
      <c r="HR120" s="3">
        <v>113832</v>
      </c>
      <c r="HS120" s="3">
        <v>113832</v>
      </c>
      <c r="HT120" s="3">
        <v>113832</v>
      </c>
      <c r="HU120" s="3">
        <v>113832</v>
      </c>
      <c r="HV120" s="3">
        <v>113832</v>
      </c>
      <c r="HW120" s="3">
        <v>113832</v>
      </c>
      <c r="HX120" s="3">
        <v>113832</v>
      </c>
      <c r="HY120" s="3">
        <v>113832</v>
      </c>
      <c r="HZ120" s="3">
        <v>113832</v>
      </c>
      <c r="IA120" s="3">
        <v>113832</v>
      </c>
      <c r="IB120" s="3">
        <v>113832</v>
      </c>
      <c r="IC120" s="3">
        <v>113832</v>
      </c>
      <c r="ID120" s="3">
        <v>113832</v>
      </c>
      <c r="IE120" s="3">
        <v>113832</v>
      </c>
      <c r="IF120" s="3">
        <v>113832</v>
      </c>
      <c r="IG120" s="3">
        <v>113832</v>
      </c>
      <c r="IH120" s="3">
        <v>113832</v>
      </c>
      <c r="II120" s="3">
        <v>113832</v>
      </c>
      <c r="IJ120" s="3">
        <v>113832</v>
      </c>
      <c r="IK120" s="3">
        <v>113832</v>
      </c>
      <c r="IL120" s="3">
        <v>147879</v>
      </c>
      <c r="IM120" s="3">
        <v>147879</v>
      </c>
      <c r="IN120" s="3">
        <v>119483.41</v>
      </c>
      <c r="IO120" s="3">
        <v>119483.41</v>
      </c>
      <c r="IP120" s="3">
        <v>64808</v>
      </c>
      <c r="IQ120" s="3">
        <v>64808</v>
      </c>
      <c r="IR120" s="3">
        <v>39166</v>
      </c>
      <c r="IS120" s="3">
        <v>39166</v>
      </c>
      <c r="IT120" s="3">
        <v>45584</v>
      </c>
      <c r="IU120" s="3">
        <v>45584</v>
      </c>
      <c r="IV120" s="3">
        <v>52454</v>
      </c>
      <c r="IW120" s="3">
        <v>52454</v>
      </c>
      <c r="IX120" s="3">
        <v>158560</v>
      </c>
      <c r="IY120" s="3">
        <v>158560</v>
      </c>
      <c r="IZ120" s="3">
        <v>158560</v>
      </c>
      <c r="JA120" s="3">
        <v>158560</v>
      </c>
      <c r="JB120" s="3">
        <v>119483.41</v>
      </c>
      <c r="JC120" s="3">
        <v>119483.41</v>
      </c>
      <c r="JD120" s="3">
        <v>59075</v>
      </c>
      <c r="JE120" s="3">
        <v>59075</v>
      </c>
      <c r="JF120" s="3">
        <v>71590</v>
      </c>
      <c r="JG120" s="3">
        <v>71590</v>
      </c>
      <c r="JH120" s="3">
        <v>59075</v>
      </c>
      <c r="JI120" s="3">
        <v>59075</v>
      </c>
      <c r="JJ120" s="3">
        <v>119483.41</v>
      </c>
      <c r="JK120" s="3">
        <v>119483.41</v>
      </c>
      <c r="JL120" s="3">
        <v>119483.41</v>
      </c>
      <c r="JM120" s="3">
        <v>119483.41</v>
      </c>
      <c r="JN120" s="3">
        <v>119483.41</v>
      </c>
      <c r="JO120" s="3">
        <v>119483.41</v>
      </c>
      <c r="JP120" s="3">
        <v>120467</v>
      </c>
      <c r="JQ120" s="3">
        <v>120467</v>
      </c>
      <c r="JR120" s="3">
        <v>147879</v>
      </c>
      <c r="JS120" s="3">
        <v>147879</v>
      </c>
      <c r="JT120" s="3">
        <v>113832</v>
      </c>
      <c r="JU120" s="3">
        <v>113832</v>
      </c>
      <c r="JV120" s="3">
        <v>116262</v>
      </c>
      <c r="JW120" s="3">
        <v>116262</v>
      </c>
      <c r="JX120" s="3">
        <v>82005</v>
      </c>
      <c r="JY120" s="3">
        <v>82005</v>
      </c>
      <c r="JZ120" s="3">
        <v>105009</v>
      </c>
      <c r="KA120" s="3">
        <v>105009</v>
      </c>
      <c r="KB120" s="3">
        <v>800</v>
      </c>
      <c r="KC120" s="3">
        <v>800</v>
      </c>
      <c r="KD120" s="3">
        <v>113832</v>
      </c>
      <c r="KE120" s="3">
        <v>113832</v>
      </c>
      <c r="KF120" s="3">
        <v>117189</v>
      </c>
      <c r="KG120" s="3">
        <v>117189</v>
      </c>
      <c r="KH120" s="3">
        <v>113832</v>
      </c>
      <c r="KI120" s="3">
        <v>113832</v>
      </c>
      <c r="KJ120" s="3">
        <v>113832</v>
      </c>
      <c r="KK120" s="3">
        <v>113832</v>
      </c>
      <c r="KL120" s="3">
        <v>113832</v>
      </c>
      <c r="KM120" s="3">
        <v>113832</v>
      </c>
      <c r="KN120" s="3">
        <v>113832</v>
      </c>
      <c r="KO120" s="3">
        <v>113832</v>
      </c>
      <c r="KP120" s="3">
        <v>36575</v>
      </c>
      <c r="KQ120" s="3">
        <v>36575</v>
      </c>
      <c r="NJ120" s="3">
        <v>158560</v>
      </c>
      <c r="NK120" s="3">
        <v>158560</v>
      </c>
      <c r="OK120" s="3">
        <v>113832</v>
      </c>
      <c r="OL120" s="3">
        <v>113832</v>
      </c>
      <c r="OM120" s="3">
        <v>113832</v>
      </c>
      <c r="ON120" s="3">
        <v>113832</v>
      </c>
      <c r="OO120" s="3">
        <v>57558</v>
      </c>
      <c r="OP120" s="3">
        <v>57558</v>
      </c>
      <c r="OS120" s="5">
        <v>158560</v>
      </c>
      <c r="OT120" s="5">
        <v>158560</v>
      </c>
      <c r="OU120" s="5">
        <v>158560</v>
      </c>
      <c r="OV120" s="3">
        <v>113832</v>
      </c>
      <c r="OW120" s="3">
        <v>113832</v>
      </c>
      <c r="OX120" s="3">
        <v>113832</v>
      </c>
      <c r="OY120" s="3">
        <v>113832</v>
      </c>
      <c r="OZ120" s="3">
        <v>113832</v>
      </c>
      <c r="PA120" s="3">
        <v>113832</v>
      </c>
      <c r="PB120" s="3"/>
      <c r="PC120" s="3"/>
      <c r="PF120" s="3">
        <v>113832</v>
      </c>
      <c r="PG120" s="3">
        <v>113832</v>
      </c>
      <c r="PH120" s="3">
        <v>113832</v>
      </c>
      <c r="PI120" s="3">
        <v>113832</v>
      </c>
      <c r="PJ120" s="3">
        <v>113832</v>
      </c>
      <c r="PK120" s="3">
        <v>113832</v>
      </c>
      <c r="PL120" s="5">
        <f>PL119-'at-riskFTE'!PL119</f>
        <v>0</v>
      </c>
      <c r="PO120" s="5"/>
    </row>
    <row r="121" spans="1:431" x14ac:dyDescent="0.25">
      <c r="AQ121" s="3">
        <f>SUM(AQ119:CK119,IJ119:IK119,JL119:JM119,KB119:KC119,)</f>
        <v>184167679.94999999</v>
      </c>
    </row>
  </sheetData>
  <autoFilter ref="A1:OG121" xr:uid="{190D9A9B-2510-4734-826F-BC2E1DFB30BC}"/>
  <sortState xmlns:xlrd2="http://schemas.microsoft.com/office/spreadsheetml/2017/richdata2" ref="A3:PR118">
    <sortCondition ref="C3:C118"/>
    <sortCondition ref="A3:A118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9A39-34F3-4F0D-A9A4-E29C0FFE44DE}">
  <dimension ref="A1:PS126"/>
  <sheetViews>
    <sheetView zoomScale="80" zoomScaleNormal="80" workbookViewId="0">
      <pane xSplit="6" ySplit="2" topLeftCell="PH97" activePane="bottomRight" state="frozen"/>
      <selection pane="topRight" activeCell="G1" sqref="G1"/>
      <selection pane="bottomLeft" activeCell="A3" sqref="A3"/>
      <selection pane="bottomRight" activeCell="PO3" sqref="PO3:PO118"/>
    </sheetView>
  </sheetViews>
  <sheetFormatPr defaultRowHeight="15" x14ac:dyDescent="0.25"/>
  <cols>
    <col min="1" max="1" width="25.5703125" customWidth="1"/>
    <col min="2" max="2" width="6" style="2" customWidth="1"/>
    <col min="3" max="3" width="5.28515625" customWidth="1"/>
    <col min="4" max="4" width="6" customWidth="1"/>
    <col min="5" max="5" width="8.7109375" customWidth="1"/>
    <col min="6" max="6" width="9.28515625" customWidth="1"/>
    <col min="7" max="7" width="15.28515625" style="6" bestFit="1" customWidth="1"/>
    <col min="8" max="8" width="9.28515625" style="3" bestFit="1" customWidth="1"/>
    <col min="9" max="9" width="14.28515625" style="3" bestFit="1" customWidth="1"/>
    <col min="10" max="10" width="12.5703125" style="3" bestFit="1" customWidth="1"/>
    <col min="11" max="11" width="12.5703125" style="3" customWidth="1"/>
    <col min="12" max="12" width="14.28515625" style="3" bestFit="1" customWidth="1"/>
    <col min="13" max="13" width="12.5703125" style="3" bestFit="1" customWidth="1"/>
    <col min="14" max="14" width="14.28515625" style="3" bestFit="1" customWidth="1"/>
    <col min="15" max="15" width="12.5703125" style="3" bestFit="1" customWidth="1"/>
    <col min="16" max="16" width="14.28515625" style="3" bestFit="1" customWidth="1"/>
    <col min="17" max="17" width="11.5703125" style="3" bestFit="1" customWidth="1"/>
    <col min="18" max="18" width="14.28515625" style="3" bestFit="1" customWidth="1"/>
    <col min="19" max="19" width="9.28515625" style="3" bestFit="1" customWidth="1"/>
    <col min="20" max="20" width="15.28515625" style="3" bestFit="1" customWidth="1"/>
    <col min="21" max="21" width="11.5703125" style="3" bestFit="1" customWidth="1"/>
    <col min="22" max="22" width="15.28515625" style="3" bestFit="1" customWidth="1"/>
    <col min="23" max="23" width="12.5703125" style="3" bestFit="1" customWidth="1"/>
    <col min="24" max="24" width="15.28515625" style="3" bestFit="1" customWidth="1"/>
    <col min="25" max="25" width="9.28515625" style="3" bestFit="1" customWidth="1"/>
    <col min="26" max="26" width="15.28515625" style="3" bestFit="1" customWidth="1"/>
    <col min="27" max="27" width="9.28515625" style="3" bestFit="1" customWidth="1"/>
    <col min="28" max="28" width="14.28515625" style="3" bestFit="1" customWidth="1"/>
    <col min="29" max="29" width="9.28515625" style="3" bestFit="1" customWidth="1"/>
    <col min="30" max="30" width="15.28515625" style="3" bestFit="1" customWidth="1"/>
    <col min="31" max="31" width="9.28515625" style="3" bestFit="1" customWidth="1"/>
    <col min="32" max="32" width="15.28515625" style="3" bestFit="1" customWidth="1"/>
    <col min="33" max="33" width="12.5703125" style="3" bestFit="1" customWidth="1"/>
    <col min="34" max="34" width="12.5703125" style="3" customWidth="1"/>
    <col min="35" max="35" width="14.28515625" style="3" bestFit="1" customWidth="1"/>
    <col min="36" max="37" width="12.5703125" style="3" bestFit="1" customWidth="1"/>
    <col min="38" max="38" width="9.28515625" style="3" bestFit="1" customWidth="1"/>
    <col min="39" max="39" width="14.28515625" style="3" bestFit="1" customWidth="1"/>
    <col min="40" max="40" width="9.28515625" style="3" bestFit="1" customWidth="1"/>
    <col min="41" max="41" width="12.5703125" style="3" bestFit="1" customWidth="1"/>
    <col min="42" max="42" width="9.28515625" style="3" bestFit="1" customWidth="1"/>
    <col min="43" max="43" width="15.28515625" style="3" bestFit="1" customWidth="1"/>
    <col min="44" max="44" width="12.5703125" style="3" bestFit="1" customWidth="1"/>
    <col min="45" max="45" width="14" style="3" customWidth="1"/>
    <col min="46" max="46" width="9.28515625" style="3" bestFit="1" customWidth="1"/>
    <col min="47" max="47" width="15.28515625" style="3" bestFit="1" customWidth="1"/>
    <col min="48" max="48" width="15.28515625" style="3" customWidth="1"/>
    <col min="49" max="50" width="14.28515625" style="3" bestFit="1" customWidth="1"/>
    <col min="51" max="51" width="9.28515625" style="3" bestFit="1" customWidth="1"/>
    <col min="52" max="52" width="15.28515625" style="3" bestFit="1" customWidth="1"/>
    <col min="53" max="53" width="9.28515625" style="3" bestFit="1" customWidth="1"/>
    <col min="54" max="54" width="12.5703125" style="3" bestFit="1" customWidth="1"/>
    <col min="55" max="55" width="9.28515625" style="3" bestFit="1" customWidth="1"/>
    <col min="56" max="56" width="12.5703125" style="3" bestFit="1" customWidth="1"/>
    <col min="57" max="57" width="9.28515625" style="3" bestFit="1" customWidth="1"/>
    <col min="58" max="58" width="14.28515625" style="3" bestFit="1" customWidth="1"/>
    <col min="59" max="59" width="9.28515625" style="3" bestFit="1" customWidth="1"/>
    <col min="60" max="60" width="14.28515625" style="3" bestFit="1" customWidth="1"/>
    <col min="61" max="61" width="9.28515625" style="3" bestFit="1" customWidth="1"/>
    <col min="62" max="62" width="14.28515625" style="3" bestFit="1" customWidth="1"/>
    <col min="63" max="63" width="9.28515625" style="3" bestFit="1" customWidth="1"/>
    <col min="64" max="64" width="12.5703125" style="3" bestFit="1" customWidth="1"/>
    <col min="65" max="65" width="9.28515625" style="3" bestFit="1" customWidth="1"/>
    <col min="66" max="66" width="12.5703125" style="3" bestFit="1" customWidth="1"/>
    <col min="67" max="67" width="9.28515625" style="3" bestFit="1" customWidth="1"/>
    <col min="68" max="68" width="12.5703125" style="3" bestFit="1" customWidth="1"/>
    <col min="69" max="69" width="9.28515625" style="3" bestFit="1" customWidth="1"/>
    <col min="70" max="70" width="14.28515625" style="3" bestFit="1" customWidth="1"/>
    <col min="71" max="71" width="9.28515625" style="3" bestFit="1" customWidth="1"/>
    <col min="72" max="72" width="14.28515625" style="3" bestFit="1" customWidth="1"/>
    <col min="73" max="73" width="9.28515625" style="3" bestFit="1" customWidth="1"/>
    <col min="74" max="74" width="15.28515625" style="3" bestFit="1" customWidth="1"/>
    <col min="75" max="76" width="12.5703125" style="3" bestFit="1" customWidth="1"/>
    <col min="77" max="77" width="9.28515625" style="3" bestFit="1" customWidth="1"/>
    <col min="78" max="78" width="15.28515625" style="3" bestFit="1" customWidth="1"/>
    <col min="79" max="79" width="12.5703125" style="3" bestFit="1" customWidth="1"/>
    <col min="80" max="80" width="14.28515625" style="3" bestFit="1" customWidth="1"/>
    <col min="81" max="81" width="12.5703125" style="3" bestFit="1" customWidth="1"/>
    <col min="82" max="84" width="14.28515625" style="3" bestFit="1" customWidth="1"/>
    <col min="85" max="87" width="12.5703125" style="3" bestFit="1" customWidth="1"/>
    <col min="88" max="88" width="11.5703125" style="3" bestFit="1" customWidth="1"/>
    <col min="89" max="89" width="9.28515625" style="3" bestFit="1" customWidth="1"/>
    <col min="90" max="90" width="14.28515625" style="3" bestFit="1" customWidth="1"/>
    <col min="91" max="91" width="11.5703125" style="3" bestFit="1" customWidth="1"/>
    <col min="92" max="92" width="12.5703125" style="3" bestFit="1" customWidth="1"/>
    <col min="93" max="93" width="9.28515625" style="3" bestFit="1" customWidth="1"/>
    <col min="94" max="94" width="12.5703125" style="3" bestFit="1" customWidth="1"/>
    <col min="95" max="95" width="10.5703125" style="3" bestFit="1" customWidth="1"/>
    <col min="96" max="96" width="12.5703125" style="3" bestFit="1" customWidth="1"/>
    <col min="97" max="97" width="9.28515625" style="3" bestFit="1" customWidth="1"/>
    <col min="98" max="98" width="12.5703125" style="3" bestFit="1" customWidth="1"/>
    <col min="99" max="99" width="11.5703125" style="3" bestFit="1" customWidth="1"/>
    <col min="100" max="100" width="14.28515625" style="3" bestFit="1" customWidth="1"/>
    <col min="101" max="101" width="9.28515625" style="3" bestFit="1" customWidth="1"/>
    <col min="102" max="102" width="14.28515625" style="3" bestFit="1" customWidth="1"/>
    <col min="103" max="103" width="9.28515625" style="3" bestFit="1" customWidth="1"/>
    <col min="104" max="105" width="12.5703125" style="3" bestFit="1" customWidth="1"/>
    <col min="106" max="106" width="14.28515625" style="3" bestFit="1" customWidth="1"/>
    <col min="107" max="107" width="9.28515625" style="3" bestFit="1" customWidth="1"/>
    <col min="108" max="108" width="12.5703125" style="3" bestFit="1" customWidth="1"/>
    <col min="109" max="109" width="9.28515625" style="3" bestFit="1" customWidth="1"/>
    <col min="110" max="110" width="10.5703125" style="3" bestFit="1" customWidth="1"/>
    <col min="111" max="111" width="9.28515625" style="3" bestFit="1" customWidth="1"/>
    <col min="112" max="112" width="11.5703125" style="3" bestFit="1" customWidth="1"/>
    <col min="113" max="113" width="9.28515625" style="3" bestFit="1" customWidth="1"/>
    <col min="114" max="114" width="11.5703125" style="3" bestFit="1" customWidth="1"/>
    <col min="115" max="115" width="9.28515625" style="3" bestFit="1" customWidth="1"/>
    <col min="116" max="116" width="11.5703125" style="3" bestFit="1" customWidth="1"/>
    <col min="117" max="119" width="9.28515625" style="3" bestFit="1" customWidth="1"/>
    <col min="120" max="120" width="10.5703125" style="3" bestFit="1" customWidth="1"/>
    <col min="121" max="121" width="9.28515625" style="3" bestFit="1" customWidth="1"/>
    <col min="122" max="122" width="11.5703125" style="3" bestFit="1" customWidth="1"/>
    <col min="123" max="123" width="9.28515625" style="3" bestFit="1" customWidth="1"/>
    <col min="124" max="124" width="11.5703125" style="3" bestFit="1" customWidth="1"/>
    <col min="125" max="125" width="9.28515625" style="3" bestFit="1" customWidth="1"/>
    <col min="126" max="126" width="10.5703125" style="3" bestFit="1" customWidth="1"/>
    <col min="127" max="127" width="9.28515625" style="3" bestFit="1" customWidth="1"/>
    <col min="128" max="128" width="12.5703125" style="3" bestFit="1" customWidth="1"/>
    <col min="129" max="129" width="9.28515625" style="3" bestFit="1" customWidth="1"/>
    <col min="130" max="130" width="12.5703125" style="3" bestFit="1" customWidth="1"/>
    <col min="131" max="131" width="9.28515625" style="3" bestFit="1" customWidth="1"/>
    <col min="132" max="132" width="11.5703125" style="3" bestFit="1" customWidth="1"/>
    <col min="133" max="133" width="9.28515625" style="3" bestFit="1" customWidth="1"/>
    <col min="134" max="134" width="12.5703125" style="3" bestFit="1" customWidth="1"/>
    <col min="135" max="135" width="9.28515625" style="3" bestFit="1" customWidth="1"/>
    <col min="136" max="136" width="11.5703125" style="3" bestFit="1" customWidth="1"/>
    <col min="137" max="137" width="9.28515625" style="3" bestFit="1" customWidth="1"/>
    <col min="138" max="138" width="12.5703125" style="3" bestFit="1" customWidth="1"/>
    <col min="139" max="139" width="9.28515625" style="3" bestFit="1" customWidth="1"/>
    <col min="140" max="140" width="14.28515625" style="3" bestFit="1" customWidth="1"/>
    <col min="141" max="141" width="9.28515625" style="3" bestFit="1" customWidth="1"/>
    <col min="142" max="142" width="14.28515625" style="3" bestFit="1" customWidth="1"/>
    <col min="143" max="143" width="9.28515625" style="3" bestFit="1" customWidth="1"/>
    <col min="144" max="144" width="12.5703125" style="3" bestFit="1" customWidth="1"/>
    <col min="145" max="145" width="9.28515625" style="3" bestFit="1" customWidth="1"/>
    <col min="146" max="146" width="12.5703125" style="3" bestFit="1" customWidth="1"/>
    <col min="147" max="147" width="9.28515625" style="3" bestFit="1" customWidth="1"/>
    <col min="148" max="148" width="9.28515625" style="3" customWidth="1"/>
    <col min="149" max="149" width="14.28515625" style="3" bestFit="1" customWidth="1"/>
    <col min="150" max="150" width="9.28515625" style="3" bestFit="1" customWidth="1"/>
    <col min="151" max="151" width="14.28515625" style="3" bestFit="1" customWidth="1"/>
    <col min="152" max="152" width="12.5703125" style="3" bestFit="1" customWidth="1"/>
    <col min="153" max="153" width="14.28515625" style="3" bestFit="1" customWidth="1"/>
    <col min="154" max="154" width="12.5703125" style="3" bestFit="1" customWidth="1"/>
    <col min="155" max="155" width="15.28515625" style="3" bestFit="1" customWidth="1"/>
    <col min="156" max="156" width="14.28515625" style="3" bestFit="1" customWidth="1"/>
    <col min="157" max="157" width="12.5703125" style="3" bestFit="1" customWidth="1"/>
    <col min="158" max="158" width="9.28515625" style="3" bestFit="1" customWidth="1"/>
    <col min="159" max="159" width="12.5703125" style="3" bestFit="1" customWidth="1"/>
    <col min="160" max="160" width="9.28515625" style="3" bestFit="1" customWidth="1"/>
    <col min="161" max="161" width="14.28515625" style="3" bestFit="1" customWidth="1"/>
    <col min="162" max="162" width="12.5703125" style="3" bestFit="1" customWidth="1"/>
    <col min="163" max="167" width="14.28515625" style="3" bestFit="1" customWidth="1"/>
    <col min="168" max="168" width="12.5703125" style="3" bestFit="1" customWidth="1"/>
    <col min="169" max="169" width="14.28515625" style="3" bestFit="1" customWidth="1"/>
    <col min="170" max="170" width="12.5703125" style="3" bestFit="1" customWidth="1"/>
    <col min="171" max="173" width="14.28515625" style="3" bestFit="1" customWidth="1"/>
    <col min="174" max="174" width="12.5703125" style="3" bestFit="1" customWidth="1"/>
    <col min="175" max="175" width="14.28515625" style="3" bestFit="1" customWidth="1"/>
    <col min="176" max="176" width="12.5703125" style="3" bestFit="1" customWidth="1"/>
    <col min="177" max="177" width="9.28515625" style="3" bestFit="1" customWidth="1"/>
    <col min="178" max="178" width="12.5703125" style="3" bestFit="1" customWidth="1"/>
    <col min="179" max="183" width="14.28515625" style="3" bestFit="1" customWidth="1"/>
    <col min="184" max="184" width="12.5703125" style="3" bestFit="1" customWidth="1"/>
    <col min="185" max="186" width="14.28515625" style="3" bestFit="1" customWidth="1"/>
    <col min="187" max="187" width="14.28515625" style="3" customWidth="1"/>
    <col min="188" max="188" width="15.28515625" style="3" bestFit="1" customWidth="1"/>
    <col min="189" max="189" width="12.5703125" style="3" bestFit="1" customWidth="1"/>
    <col min="190" max="190" width="15.28515625" style="3" bestFit="1" customWidth="1"/>
    <col min="191" max="191" width="14.28515625" style="3" bestFit="1" customWidth="1"/>
    <col min="192" max="192" width="15.28515625" style="3" bestFit="1" customWidth="1"/>
    <col min="193" max="194" width="14.28515625" style="3" bestFit="1" customWidth="1"/>
    <col min="195" max="195" width="12.5703125" style="3" bestFit="1" customWidth="1"/>
    <col min="196" max="196" width="14.28515625" style="3" bestFit="1" customWidth="1"/>
    <col min="197" max="197" width="12.5703125" style="3" bestFit="1" customWidth="1"/>
    <col min="198" max="198" width="15.28515625" style="3" bestFit="1" customWidth="1"/>
    <col min="199" max="199" width="14.28515625" style="3" bestFit="1" customWidth="1"/>
    <col min="200" max="200" width="15.28515625" style="3" bestFit="1" customWidth="1"/>
    <col min="201" max="201" width="14.28515625" style="3" bestFit="1" customWidth="1"/>
    <col min="202" max="202" width="15.28515625" style="3" bestFit="1" customWidth="1"/>
    <col min="203" max="203" width="12.5703125" style="3" bestFit="1" customWidth="1"/>
    <col min="204" max="204" width="15.28515625" style="3" bestFit="1" customWidth="1"/>
    <col min="205" max="205" width="12.5703125" style="3" bestFit="1" customWidth="1"/>
    <col min="206" max="206" width="15.28515625" style="3" bestFit="1" customWidth="1"/>
    <col min="207" max="207" width="12.5703125" style="3" bestFit="1" customWidth="1"/>
    <col min="208" max="208" width="15.28515625" style="3" bestFit="1" customWidth="1"/>
    <col min="209" max="209" width="12.5703125" style="3" bestFit="1" customWidth="1"/>
    <col min="210" max="210" width="14.28515625" style="3" bestFit="1" customWidth="1"/>
    <col min="211" max="211" width="11.5703125" style="3" bestFit="1" customWidth="1"/>
    <col min="212" max="212" width="12.5703125" style="3" bestFit="1" customWidth="1"/>
    <col min="213" max="213" width="9.28515625" style="3" bestFit="1" customWidth="1"/>
    <col min="214" max="214" width="15.28515625" style="3" bestFit="1" customWidth="1"/>
    <col min="215" max="215" width="12.5703125" style="3" bestFit="1" customWidth="1"/>
    <col min="216" max="216" width="15.28515625" style="3" bestFit="1" customWidth="1"/>
    <col min="217" max="217" width="12.5703125" style="3" bestFit="1" customWidth="1"/>
    <col min="218" max="218" width="14.28515625" style="3" bestFit="1" customWidth="1"/>
    <col min="219" max="219" width="9.28515625" style="3" bestFit="1" customWidth="1"/>
    <col min="220" max="220" width="14.28515625" style="3" bestFit="1" customWidth="1"/>
    <col min="221" max="221" width="9.28515625" style="3" bestFit="1" customWidth="1"/>
    <col min="222" max="222" width="15.28515625" style="3" bestFit="1" customWidth="1"/>
    <col min="223" max="223" width="12.5703125" style="3" bestFit="1" customWidth="1"/>
    <col min="224" max="224" width="14.28515625" style="3" bestFit="1" customWidth="1"/>
    <col min="225" max="225" width="12.5703125" style="3" bestFit="1" customWidth="1"/>
    <col min="226" max="226" width="15.28515625" style="3" bestFit="1" customWidth="1"/>
    <col min="227" max="227" width="12.5703125" style="3" bestFit="1" customWidth="1"/>
    <col min="228" max="228" width="14.28515625" style="3" bestFit="1" customWidth="1"/>
    <col min="229" max="229" width="12.5703125" style="3" bestFit="1" customWidth="1"/>
    <col min="230" max="230" width="15.28515625" style="3" bestFit="1" customWidth="1"/>
    <col min="231" max="234" width="12.5703125" style="3" bestFit="1" customWidth="1"/>
    <col min="235" max="235" width="9.28515625" style="3" bestFit="1" customWidth="1"/>
    <col min="236" max="240" width="14.28515625" style="3" bestFit="1" customWidth="1"/>
    <col min="241" max="241" width="12.5703125" style="3" bestFit="1" customWidth="1"/>
    <col min="242" max="242" width="14.28515625" style="3" bestFit="1" customWidth="1"/>
    <col min="243" max="243" width="12.5703125" style="3" bestFit="1" customWidth="1"/>
    <col min="244" max="244" width="14.28515625" style="3" bestFit="1" customWidth="1"/>
    <col min="245" max="250" width="12.5703125" style="3" bestFit="1" customWidth="1"/>
    <col min="251" max="251" width="11.5703125" style="3" bestFit="1" customWidth="1"/>
    <col min="252" max="252" width="14.28515625" style="3" bestFit="1" customWidth="1"/>
    <col min="253" max="253" width="12.5703125" style="3" bestFit="1" customWidth="1"/>
    <col min="254" max="254" width="14.28515625" style="3" bestFit="1" customWidth="1"/>
    <col min="255" max="257" width="12.5703125" style="3" bestFit="1" customWidth="1"/>
    <col min="258" max="259" width="14.28515625" style="3" bestFit="1" customWidth="1"/>
    <col min="260" max="260" width="12.5703125" style="3" bestFit="1" customWidth="1"/>
    <col min="261" max="261" width="9.28515625" style="3" bestFit="1" customWidth="1"/>
    <col min="262" max="262" width="12.5703125" style="3" bestFit="1" customWidth="1"/>
    <col min="263" max="263" width="9.28515625" style="3" bestFit="1" customWidth="1"/>
    <col min="264" max="264" width="14.28515625" style="3" bestFit="1" customWidth="1"/>
    <col min="265" max="265" width="12.5703125" style="3" bestFit="1" customWidth="1"/>
    <col min="266" max="267" width="14.28515625" style="3" bestFit="1" customWidth="1"/>
    <col min="268" max="269" width="12.5703125" style="3" bestFit="1" customWidth="1"/>
    <col min="270" max="270" width="14.28515625" style="3" bestFit="1" customWidth="1"/>
    <col min="271" max="271" width="12.5703125" style="3" bestFit="1" customWidth="1"/>
    <col min="272" max="273" width="14.28515625" style="3" bestFit="1" customWidth="1"/>
    <col min="274" max="275" width="12.5703125" style="3" bestFit="1" customWidth="1"/>
    <col min="276" max="277" width="14.28515625" style="3" bestFit="1" customWidth="1"/>
    <col min="278" max="279" width="12.5703125" style="3" bestFit="1" customWidth="1"/>
    <col min="280" max="281" width="14.28515625" style="3" bestFit="1" customWidth="1"/>
    <col min="282" max="282" width="12.5703125" style="3" bestFit="1" customWidth="1"/>
    <col min="283" max="283" width="9.28515625" style="3" bestFit="1" customWidth="1"/>
    <col min="284" max="284" width="11.5703125" style="3" bestFit="1" customWidth="1"/>
    <col min="285" max="285" width="9.28515625" style="3" bestFit="1" customWidth="1"/>
    <col min="286" max="287" width="14.28515625" style="3" bestFit="1" customWidth="1"/>
    <col min="288" max="289" width="10.5703125" style="3" bestFit="1" customWidth="1"/>
    <col min="290" max="291" width="14.28515625" style="3" bestFit="1" customWidth="1"/>
    <col min="292" max="292" width="12.5703125" style="3" bestFit="1" customWidth="1"/>
    <col min="293" max="293" width="9.28515625" style="3" bestFit="1" customWidth="1"/>
    <col min="294" max="294" width="14.28515625" style="3" bestFit="1" customWidth="1"/>
    <col min="295" max="297" width="12.5703125" style="3" bestFit="1" customWidth="1"/>
    <col min="298" max="298" width="14.28515625" style="3" bestFit="1" customWidth="1"/>
    <col min="299" max="301" width="12.5703125" style="3" bestFit="1" customWidth="1"/>
    <col min="302" max="302" width="14.28515625" style="3" bestFit="1" customWidth="1"/>
    <col min="303" max="304" width="12.5703125" style="3" bestFit="1" customWidth="1"/>
    <col min="305" max="305" width="9.28515625" style="3" bestFit="1" customWidth="1"/>
    <col min="306" max="306" width="12.5703125" style="3" customWidth="1"/>
    <col min="307" max="307" width="14.28515625" style="3" bestFit="1" customWidth="1"/>
    <col min="308" max="308" width="12.5703125" style="3" bestFit="1" customWidth="1"/>
    <col min="309" max="309" width="14.28515625" style="3" bestFit="1" customWidth="1"/>
    <col min="310" max="314" width="11.5703125" style="3" bestFit="1" customWidth="1"/>
    <col min="315" max="315" width="14.28515625" style="3" bestFit="1" customWidth="1"/>
    <col min="316" max="317" width="12.5703125" style="3" bestFit="1" customWidth="1"/>
    <col min="318" max="318" width="10.5703125" style="3" bestFit="1" customWidth="1"/>
    <col min="319" max="319" width="11.5703125" style="3" bestFit="1" customWidth="1"/>
    <col min="320" max="320" width="10.5703125" style="3" bestFit="1" customWidth="1"/>
    <col min="321" max="321" width="14.28515625" style="3" bestFit="1" customWidth="1"/>
    <col min="322" max="323" width="12.5703125" style="3" bestFit="1" customWidth="1"/>
    <col min="324" max="324" width="11.5703125" style="3" bestFit="1" customWidth="1"/>
    <col min="325" max="325" width="12.5703125" style="3" bestFit="1" customWidth="1"/>
    <col min="326" max="326" width="9.28515625" style="3" bestFit="1" customWidth="1"/>
    <col min="327" max="327" width="12.5703125" style="3" bestFit="1" customWidth="1"/>
    <col min="328" max="328" width="11.5703125" style="3" bestFit="1" customWidth="1"/>
    <col min="329" max="329" width="12.5703125" style="3" bestFit="1" customWidth="1"/>
    <col min="330" max="332" width="11.5703125" style="3" bestFit="1" customWidth="1"/>
    <col min="333" max="333" width="12.5703125" style="3" bestFit="1" customWidth="1"/>
    <col min="334" max="334" width="11.5703125" style="3" bestFit="1" customWidth="1"/>
    <col min="335" max="336" width="12.5703125" style="3" bestFit="1" customWidth="1"/>
    <col min="337" max="337" width="11.5703125" style="3" bestFit="1" customWidth="1"/>
    <col min="338" max="338" width="10.5703125" style="3" bestFit="1" customWidth="1"/>
    <col min="339" max="340" width="12.5703125" style="3" bestFit="1" customWidth="1"/>
    <col min="341" max="342" width="11.5703125" style="3" bestFit="1" customWidth="1"/>
    <col min="343" max="343" width="12.5703125" style="3" bestFit="1" customWidth="1"/>
    <col min="344" max="344" width="9.28515625" style="3" bestFit="1" customWidth="1"/>
    <col min="345" max="346" width="10.5703125" style="3" bestFit="1" customWidth="1"/>
    <col min="347" max="347" width="12.5703125" style="3" bestFit="1" customWidth="1"/>
    <col min="348" max="349" width="11.5703125" style="3" bestFit="1" customWidth="1"/>
    <col min="350" max="350" width="10.5703125" style="3" bestFit="1" customWidth="1"/>
    <col min="351" max="352" width="12.5703125" style="3" bestFit="1" customWidth="1"/>
    <col min="353" max="353" width="11.5703125" style="3" bestFit="1" customWidth="1"/>
    <col min="354" max="354" width="10.5703125" style="3" bestFit="1" customWidth="1"/>
    <col min="355" max="355" width="12.5703125" style="3" bestFit="1" customWidth="1"/>
    <col min="356" max="356" width="11.5703125" style="3" bestFit="1" customWidth="1"/>
    <col min="357" max="357" width="10.5703125" style="3" bestFit="1" customWidth="1"/>
    <col min="358" max="358" width="9.28515625" style="3" bestFit="1" customWidth="1"/>
    <col min="359" max="360" width="11.5703125" style="3" bestFit="1" customWidth="1"/>
    <col min="361" max="362" width="12.5703125" style="3" bestFit="1" customWidth="1"/>
    <col min="363" max="363" width="14.28515625" style="3" bestFit="1" customWidth="1"/>
    <col min="364" max="364" width="12.5703125" style="3" bestFit="1" customWidth="1"/>
    <col min="365" max="365" width="11.5703125" style="3" bestFit="1" customWidth="1"/>
    <col min="366" max="366" width="12.5703125" style="3" bestFit="1" customWidth="1"/>
    <col min="367" max="367" width="14.28515625" style="3" bestFit="1" customWidth="1"/>
    <col min="368" max="368" width="12.5703125" style="3" bestFit="1" customWidth="1"/>
    <col min="369" max="370" width="11.5703125" style="3" bestFit="1" customWidth="1"/>
    <col min="371" max="371" width="9.28515625" style="3" bestFit="1" customWidth="1"/>
    <col min="372" max="372" width="11.5703125" style="3" bestFit="1" customWidth="1"/>
    <col min="373" max="373" width="11.5703125" style="3" customWidth="1"/>
    <col min="374" max="374" width="11.5703125" style="3" bestFit="1" customWidth="1"/>
    <col min="375" max="380" width="9.28515625" style="3" bestFit="1" customWidth="1"/>
    <col min="381" max="381" width="11.5703125" style="3" bestFit="1" customWidth="1"/>
    <col min="382" max="382" width="9.28515625" style="3" bestFit="1" customWidth="1"/>
    <col min="383" max="383" width="11.5703125" style="3" bestFit="1" customWidth="1"/>
    <col min="384" max="395" width="9.28515625" style="3" bestFit="1" customWidth="1"/>
    <col min="396" max="396" width="16.28515625" style="3" bestFit="1" customWidth="1"/>
    <col min="397" max="397" width="15.28515625" style="3" bestFit="1" customWidth="1"/>
    <col min="398" max="398" width="15.28515625" style="3" customWidth="1"/>
    <col min="399" max="399" width="9.85546875" style="3" customWidth="1"/>
    <col min="400" max="400" width="9.140625" style="3"/>
    <col min="401" max="406" width="14.7109375" style="6" customWidth="1"/>
    <col min="407" max="407" width="14.7109375" style="3" customWidth="1"/>
    <col min="408" max="417" width="14.7109375" style="6" customWidth="1"/>
    <col min="418" max="421" width="14.7109375" customWidth="1"/>
    <col min="422" max="427" width="14.7109375" style="6" customWidth="1"/>
    <col min="428" max="431" width="14.7109375" customWidth="1"/>
    <col min="432" max="432" width="6.28515625" customWidth="1"/>
    <col min="433" max="435" width="14.7109375" customWidth="1"/>
  </cols>
  <sheetData>
    <row r="1" spans="1:435" s="8" customFormat="1" ht="60" customHeight="1" x14ac:dyDescent="0.25">
      <c r="A1" s="8" t="s">
        <v>0</v>
      </c>
      <c r="B1" s="9" t="s">
        <v>319</v>
      </c>
      <c r="C1" s="8" t="s">
        <v>334</v>
      </c>
      <c r="D1" s="8" t="s">
        <v>335</v>
      </c>
      <c r="E1" s="8" t="s">
        <v>336</v>
      </c>
      <c r="F1" s="8" t="s">
        <v>337</v>
      </c>
      <c r="G1" s="7" t="s">
        <v>31</v>
      </c>
      <c r="H1" s="7"/>
      <c r="I1" s="7" t="s">
        <v>122</v>
      </c>
      <c r="J1" s="10" t="s">
        <v>122</v>
      </c>
      <c r="K1" s="11" t="s">
        <v>122</v>
      </c>
      <c r="L1" s="28" t="s">
        <v>59</v>
      </c>
      <c r="M1" s="10" t="s">
        <v>59</v>
      </c>
      <c r="N1" s="28" t="s">
        <v>4</v>
      </c>
      <c r="O1" s="11" t="s">
        <v>4</v>
      </c>
      <c r="P1" s="7" t="s">
        <v>266</v>
      </c>
      <c r="Q1" s="11" t="s">
        <v>266</v>
      </c>
      <c r="R1" s="7" t="s">
        <v>17</v>
      </c>
      <c r="S1" s="7"/>
      <c r="T1" s="7" t="s">
        <v>20</v>
      </c>
      <c r="U1" s="11" t="s">
        <v>20</v>
      </c>
      <c r="V1" s="7" t="s">
        <v>22</v>
      </c>
      <c r="W1" s="11" t="s">
        <v>22</v>
      </c>
      <c r="X1" s="7" t="s">
        <v>30</v>
      </c>
      <c r="Y1" s="7" t="s">
        <v>349</v>
      </c>
      <c r="Z1" s="7" t="s">
        <v>18</v>
      </c>
      <c r="AA1" s="7" t="s">
        <v>349</v>
      </c>
      <c r="AB1" s="7" t="s">
        <v>49</v>
      </c>
      <c r="AC1" s="7" t="s">
        <v>349</v>
      </c>
      <c r="AD1" s="7" t="s">
        <v>19</v>
      </c>
      <c r="AE1" s="7" t="s">
        <v>349</v>
      </c>
      <c r="AF1" s="7" t="s">
        <v>23</v>
      </c>
      <c r="AG1" s="10" t="s">
        <v>23</v>
      </c>
      <c r="AH1" s="11" t="s">
        <v>23</v>
      </c>
      <c r="AI1" s="7" t="s">
        <v>67</v>
      </c>
      <c r="AJ1" s="11" t="s">
        <v>67</v>
      </c>
      <c r="AK1" s="7" t="s">
        <v>82</v>
      </c>
      <c r="AL1" s="7" t="s">
        <v>349</v>
      </c>
      <c r="AM1" s="7" t="s">
        <v>133</v>
      </c>
      <c r="AN1" s="7" t="s">
        <v>349</v>
      </c>
      <c r="AO1" s="7" t="s">
        <v>194</v>
      </c>
      <c r="AP1" s="7" t="s">
        <v>349</v>
      </c>
      <c r="AQ1" s="12" t="s">
        <v>21</v>
      </c>
      <c r="AR1" s="13" t="s">
        <v>21</v>
      </c>
      <c r="AS1" s="12" t="s">
        <v>118</v>
      </c>
      <c r="AT1" s="12" t="s">
        <v>349</v>
      </c>
      <c r="AU1" s="12" t="s">
        <v>16</v>
      </c>
      <c r="AV1" s="14" t="s">
        <v>16</v>
      </c>
      <c r="AW1" s="13" t="s">
        <v>16</v>
      </c>
      <c r="AX1" s="12" t="s">
        <v>29</v>
      </c>
      <c r="AY1" s="12" t="s">
        <v>349</v>
      </c>
      <c r="AZ1" s="12" t="s">
        <v>52</v>
      </c>
      <c r="BA1" s="12" t="s">
        <v>349</v>
      </c>
      <c r="BB1" s="12" t="s">
        <v>219</v>
      </c>
      <c r="BC1" s="12" t="s">
        <v>349</v>
      </c>
      <c r="BD1" s="12" t="s">
        <v>157</v>
      </c>
      <c r="BE1" s="12" t="s">
        <v>349</v>
      </c>
      <c r="BF1" s="12" t="s">
        <v>50</v>
      </c>
      <c r="BG1" s="12" t="s">
        <v>349</v>
      </c>
      <c r="BH1" s="12" t="s">
        <v>104</v>
      </c>
      <c r="BI1" s="12" t="s">
        <v>349</v>
      </c>
      <c r="BJ1" s="12" t="s">
        <v>70</v>
      </c>
      <c r="BK1" s="12" t="s">
        <v>349</v>
      </c>
      <c r="BL1" s="12" t="s">
        <v>222</v>
      </c>
      <c r="BM1" s="12" t="s">
        <v>349</v>
      </c>
      <c r="BN1" s="12" t="s">
        <v>184</v>
      </c>
      <c r="BO1" s="12" t="s">
        <v>349</v>
      </c>
      <c r="BP1" s="12" t="s">
        <v>212</v>
      </c>
      <c r="BQ1" s="12" t="s">
        <v>349</v>
      </c>
      <c r="BR1" s="12" t="s">
        <v>211</v>
      </c>
      <c r="BS1" s="12" t="s">
        <v>349</v>
      </c>
      <c r="BT1" s="12" t="s">
        <v>71</v>
      </c>
      <c r="BU1" s="12" t="s">
        <v>349</v>
      </c>
      <c r="BV1" s="12" t="s">
        <v>14</v>
      </c>
      <c r="BW1" s="13" t="s">
        <v>14</v>
      </c>
      <c r="BX1" s="12" t="s">
        <v>51</v>
      </c>
      <c r="BY1" s="12" t="s">
        <v>349</v>
      </c>
      <c r="BZ1" s="12" t="s">
        <v>15</v>
      </c>
      <c r="CA1" s="14" t="s">
        <v>15</v>
      </c>
      <c r="CB1" s="12" t="s">
        <v>10</v>
      </c>
      <c r="CC1" s="12" t="s">
        <v>349</v>
      </c>
      <c r="CD1" s="12" t="s">
        <v>11</v>
      </c>
      <c r="CE1" s="14" t="s">
        <v>11</v>
      </c>
      <c r="CF1" s="12" t="s">
        <v>13</v>
      </c>
      <c r="CG1" s="13" t="s">
        <v>13</v>
      </c>
      <c r="CH1" s="12" t="s">
        <v>162</v>
      </c>
      <c r="CI1" s="13" t="s">
        <v>162</v>
      </c>
      <c r="CJ1" s="12" t="s">
        <v>309</v>
      </c>
      <c r="CK1" s="12" t="s">
        <v>349</v>
      </c>
      <c r="CL1" s="15" t="s">
        <v>81</v>
      </c>
      <c r="CM1" s="14" t="s">
        <v>81</v>
      </c>
      <c r="CN1" s="15" t="s">
        <v>313</v>
      </c>
      <c r="CO1" s="15" t="s">
        <v>349</v>
      </c>
      <c r="CP1" s="15" t="s">
        <v>101</v>
      </c>
      <c r="CQ1" s="14" t="s">
        <v>101</v>
      </c>
      <c r="CR1" s="15" t="s">
        <v>315</v>
      </c>
      <c r="CS1" s="15" t="s">
        <v>349</v>
      </c>
      <c r="CT1" s="15" t="s">
        <v>115</v>
      </c>
      <c r="CU1" s="14" t="s">
        <v>115</v>
      </c>
      <c r="CV1" s="16" t="s">
        <v>257</v>
      </c>
      <c r="CW1" s="16" t="s">
        <v>349</v>
      </c>
      <c r="CX1" s="16" t="s">
        <v>314</v>
      </c>
      <c r="CY1" s="16" t="s">
        <v>349</v>
      </c>
      <c r="CZ1" s="16" t="s">
        <v>108</v>
      </c>
      <c r="DA1" s="14" t="s">
        <v>108</v>
      </c>
      <c r="DB1" s="16" t="s">
        <v>253</v>
      </c>
      <c r="DC1" s="16" t="s">
        <v>349</v>
      </c>
      <c r="DD1" s="17" t="s">
        <v>117</v>
      </c>
      <c r="DE1" s="17" t="s">
        <v>349</v>
      </c>
      <c r="DF1" s="17" t="s">
        <v>304</v>
      </c>
      <c r="DG1" s="17" t="s">
        <v>349</v>
      </c>
      <c r="DH1" s="17" t="s">
        <v>296</v>
      </c>
      <c r="DI1" s="17" t="s">
        <v>349</v>
      </c>
      <c r="DJ1" s="17" t="s">
        <v>297</v>
      </c>
      <c r="DK1" s="17" t="s">
        <v>349</v>
      </c>
      <c r="DL1" s="17" t="s">
        <v>294</v>
      </c>
      <c r="DM1" s="17" t="s">
        <v>349</v>
      </c>
      <c r="DN1" s="17" t="s">
        <v>293</v>
      </c>
      <c r="DO1" s="17" t="s">
        <v>349</v>
      </c>
      <c r="DP1" s="17" t="s">
        <v>307</v>
      </c>
      <c r="DQ1" s="17" t="s">
        <v>349</v>
      </c>
      <c r="DR1" s="17" t="s">
        <v>292</v>
      </c>
      <c r="DS1" s="17" t="s">
        <v>349</v>
      </c>
      <c r="DT1" s="17" t="s">
        <v>295</v>
      </c>
      <c r="DU1" s="17" t="s">
        <v>349</v>
      </c>
      <c r="DV1" s="17" t="s">
        <v>291</v>
      </c>
      <c r="DW1" s="17" t="s">
        <v>349</v>
      </c>
      <c r="DX1" s="17" t="s">
        <v>140</v>
      </c>
      <c r="DY1" s="17" t="s">
        <v>349</v>
      </c>
      <c r="DZ1" s="17" t="s">
        <v>91</v>
      </c>
      <c r="EA1" s="17" t="s">
        <v>349</v>
      </c>
      <c r="EB1" s="17" t="s">
        <v>189</v>
      </c>
      <c r="EC1" s="17" t="s">
        <v>349</v>
      </c>
      <c r="ED1" s="17" t="s">
        <v>249</v>
      </c>
      <c r="EE1" s="17" t="s">
        <v>349</v>
      </c>
      <c r="EF1" s="17" t="s">
        <v>250</v>
      </c>
      <c r="EG1" s="17" t="s">
        <v>349</v>
      </c>
      <c r="EH1" s="17" t="s">
        <v>246</v>
      </c>
      <c r="EI1" s="17" t="s">
        <v>349</v>
      </c>
      <c r="EJ1" s="17" t="s">
        <v>302</v>
      </c>
      <c r="EK1" s="17" t="s">
        <v>349</v>
      </c>
      <c r="EL1" s="17" t="s">
        <v>69</v>
      </c>
      <c r="EM1" s="23" t="s">
        <v>349</v>
      </c>
      <c r="EN1" s="17" t="s">
        <v>90</v>
      </c>
      <c r="EO1" s="23" t="s">
        <v>349</v>
      </c>
      <c r="EP1" s="17" t="s">
        <v>193</v>
      </c>
      <c r="EQ1" s="23" t="s">
        <v>349</v>
      </c>
      <c r="ER1" s="19" t="s">
        <v>325</v>
      </c>
      <c r="ES1" s="20" t="s">
        <v>48</v>
      </c>
      <c r="ET1" s="20" t="s">
        <v>349</v>
      </c>
      <c r="EU1" s="20" t="s">
        <v>124</v>
      </c>
      <c r="EV1" s="14" t="s">
        <v>124</v>
      </c>
      <c r="EW1" s="20" t="s">
        <v>114</v>
      </c>
      <c r="EX1" s="20" t="s">
        <v>114</v>
      </c>
      <c r="EY1" s="20" t="s">
        <v>68</v>
      </c>
      <c r="EZ1" s="20"/>
      <c r="FA1" s="20" t="s">
        <v>136</v>
      </c>
      <c r="FB1" s="20"/>
      <c r="FC1" s="20" t="s">
        <v>137</v>
      </c>
      <c r="FD1" s="20"/>
      <c r="FE1" s="20" t="s">
        <v>44</v>
      </c>
      <c r="FF1" s="24" t="s">
        <v>44</v>
      </c>
      <c r="FG1" s="20" t="s">
        <v>24</v>
      </c>
      <c r="FH1" s="24" t="s">
        <v>24</v>
      </c>
      <c r="FI1" s="20" t="s">
        <v>40</v>
      </c>
      <c r="FJ1" s="24" t="s">
        <v>40</v>
      </c>
      <c r="FK1" s="20" t="s">
        <v>47</v>
      </c>
      <c r="FL1" s="20" t="s">
        <v>47</v>
      </c>
      <c r="FM1" s="20" t="s">
        <v>79</v>
      </c>
      <c r="FN1" s="20"/>
      <c r="FO1" s="7" t="s">
        <v>57</v>
      </c>
      <c r="FP1" s="7"/>
      <c r="FQ1" s="7" t="s">
        <v>55</v>
      </c>
      <c r="FR1" s="7"/>
      <c r="FS1" s="7" t="s">
        <v>54</v>
      </c>
      <c r="FT1" s="7"/>
      <c r="FU1" s="7" t="s">
        <v>80</v>
      </c>
      <c r="FV1" s="7"/>
      <c r="FW1" s="7" t="s">
        <v>8</v>
      </c>
      <c r="FX1" s="7"/>
      <c r="FY1" s="7" t="s">
        <v>58</v>
      </c>
      <c r="FZ1" s="7"/>
      <c r="GA1" s="20" t="s">
        <v>78</v>
      </c>
      <c r="GB1" s="24"/>
      <c r="GC1" s="20" t="s">
        <v>45</v>
      </c>
      <c r="GD1" s="25" t="s">
        <v>45</v>
      </c>
      <c r="GE1" s="13" t="s">
        <v>45</v>
      </c>
      <c r="GF1" s="20" t="s">
        <v>7</v>
      </c>
      <c r="GG1" s="20"/>
      <c r="GH1" s="20" t="s">
        <v>37</v>
      </c>
      <c r="GI1" s="20"/>
      <c r="GJ1" s="20" t="s">
        <v>12</v>
      </c>
      <c r="GK1" s="20"/>
      <c r="GL1" s="20" t="s">
        <v>56</v>
      </c>
      <c r="GM1" s="20"/>
      <c r="GN1" s="20" t="s">
        <v>32</v>
      </c>
      <c r="GO1" s="20" t="s">
        <v>32</v>
      </c>
      <c r="GP1" s="20" t="s">
        <v>28</v>
      </c>
      <c r="GQ1" s="20" t="s">
        <v>28</v>
      </c>
      <c r="GR1" s="20" t="s">
        <v>33</v>
      </c>
      <c r="GS1" s="20" t="s">
        <v>33</v>
      </c>
      <c r="GT1" s="20" t="s">
        <v>34</v>
      </c>
      <c r="GU1" s="20"/>
      <c r="GV1" s="20" t="s">
        <v>35</v>
      </c>
      <c r="GW1" s="20"/>
      <c r="GX1" s="20" t="s">
        <v>26</v>
      </c>
      <c r="GY1" s="20"/>
      <c r="GZ1" s="20" t="s">
        <v>25</v>
      </c>
      <c r="HA1" s="20"/>
      <c r="HB1" s="20" t="s">
        <v>151</v>
      </c>
      <c r="HC1" s="20"/>
      <c r="HD1" s="20" t="s">
        <v>116</v>
      </c>
      <c r="HE1" s="20"/>
      <c r="HF1" s="20" t="s">
        <v>74</v>
      </c>
      <c r="HG1" s="20"/>
      <c r="HH1" s="20" t="s">
        <v>41</v>
      </c>
      <c r="HI1" s="20"/>
      <c r="HJ1" s="20" t="s">
        <v>65</v>
      </c>
      <c r="HK1" s="20"/>
      <c r="HL1" s="20" t="s">
        <v>64</v>
      </c>
      <c r="HM1" s="20"/>
      <c r="HN1" s="20" t="s">
        <v>46</v>
      </c>
      <c r="HO1" s="20"/>
      <c r="HP1" s="20" t="s">
        <v>88</v>
      </c>
      <c r="HQ1" s="20"/>
      <c r="HR1" s="20" t="s">
        <v>66</v>
      </c>
      <c r="HS1" s="20"/>
      <c r="HT1" s="20" t="s">
        <v>87</v>
      </c>
      <c r="HU1" s="20"/>
      <c r="HV1" s="20" t="s">
        <v>60</v>
      </c>
      <c r="HW1" s="20"/>
      <c r="HX1" s="20" t="s">
        <v>142</v>
      </c>
      <c r="HY1" s="20"/>
      <c r="HZ1" s="20" t="s">
        <v>102</v>
      </c>
      <c r="IA1" s="20"/>
      <c r="IB1" s="20" t="s">
        <v>86</v>
      </c>
      <c r="IC1" s="20"/>
      <c r="ID1" s="20" t="s">
        <v>85</v>
      </c>
      <c r="IE1" s="20"/>
      <c r="IF1" s="20" t="s">
        <v>84</v>
      </c>
      <c r="IG1" s="20"/>
      <c r="IH1" s="20" t="s">
        <v>83</v>
      </c>
      <c r="II1" s="20"/>
      <c r="IJ1" s="12" t="s">
        <v>72</v>
      </c>
      <c r="IK1" s="20"/>
      <c r="IL1" s="20" t="s">
        <v>138</v>
      </c>
      <c r="IM1" s="13" t="s">
        <v>138</v>
      </c>
      <c r="IN1" s="20" t="s">
        <v>63</v>
      </c>
      <c r="IO1" s="13" t="s">
        <v>63</v>
      </c>
      <c r="IP1" s="7" t="s">
        <v>110</v>
      </c>
      <c r="IQ1" s="10" t="s">
        <v>110</v>
      </c>
      <c r="IR1" s="7" t="s">
        <v>103</v>
      </c>
      <c r="IS1" s="10" t="s">
        <v>103</v>
      </c>
      <c r="IT1" s="7" t="s">
        <v>10</v>
      </c>
      <c r="IU1" s="10" t="s">
        <v>10</v>
      </c>
      <c r="IV1" s="7" t="s">
        <v>61</v>
      </c>
      <c r="IW1" s="10" t="s">
        <v>61</v>
      </c>
      <c r="IX1" s="7" t="s">
        <v>6</v>
      </c>
      <c r="IY1" s="10" t="s">
        <v>6</v>
      </c>
      <c r="IZ1" s="12" t="s">
        <v>155</v>
      </c>
      <c r="JA1" s="7" t="s">
        <v>349</v>
      </c>
      <c r="JB1" s="7" t="s">
        <v>98</v>
      </c>
      <c r="JC1" s="7" t="s">
        <v>349</v>
      </c>
      <c r="JD1" s="7" t="s">
        <v>76</v>
      </c>
      <c r="JE1" s="10" t="s">
        <v>76</v>
      </c>
      <c r="JF1" s="7" t="s">
        <v>42</v>
      </c>
      <c r="JG1" s="10" t="s">
        <v>42</v>
      </c>
      <c r="JH1" s="7" t="s">
        <v>94</v>
      </c>
      <c r="JI1" s="10" t="s">
        <v>94</v>
      </c>
      <c r="JJ1" s="7" t="s">
        <v>62</v>
      </c>
      <c r="JK1" s="10" t="s">
        <v>62</v>
      </c>
      <c r="JL1" s="12" t="s">
        <v>43</v>
      </c>
      <c r="JM1" s="13" t="s">
        <v>43</v>
      </c>
      <c r="JN1" s="7" t="s">
        <v>89</v>
      </c>
      <c r="JO1" s="10" t="s">
        <v>89</v>
      </c>
      <c r="JP1" s="7" t="s">
        <v>77</v>
      </c>
      <c r="JQ1" s="10" t="s">
        <v>77</v>
      </c>
      <c r="JR1" s="12" t="s">
        <v>97</v>
      </c>
      <c r="JS1" s="13" t="s">
        <v>97</v>
      </c>
      <c r="JT1" s="7" t="s">
        <v>112</v>
      </c>
      <c r="JU1" s="10" t="s">
        <v>112</v>
      </c>
      <c r="JV1" s="12" t="s">
        <v>27</v>
      </c>
      <c r="JW1" s="12" t="s">
        <v>349</v>
      </c>
      <c r="JX1" s="7" t="s">
        <v>165</v>
      </c>
      <c r="JY1" s="7" t="s">
        <v>349</v>
      </c>
      <c r="JZ1" s="7" t="s">
        <v>5</v>
      </c>
      <c r="KA1" s="10" t="s">
        <v>5</v>
      </c>
      <c r="KB1" s="12" t="s">
        <v>287</v>
      </c>
      <c r="KC1" s="13" t="s">
        <v>287</v>
      </c>
      <c r="KD1" s="7" t="s">
        <v>39</v>
      </c>
      <c r="KE1" s="10" t="s">
        <v>39</v>
      </c>
      <c r="KF1" s="12" t="s">
        <v>93</v>
      </c>
      <c r="KG1" s="12" t="s">
        <v>349</v>
      </c>
      <c r="KH1" s="7" t="s">
        <v>109</v>
      </c>
      <c r="KI1" s="10" t="s">
        <v>109</v>
      </c>
      <c r="KJ1" s="7" t="s">
        <v>99</v>
      </c>
      <c r="KK1" s="11" t="s">
        <v>99</v>
      </c>
      <c r="KL1" s="7" t="s">
        <v>95</v>
      </c>
      <c r="KM1" s="11" t="s">
        <v>95</v>
      </c>
      <c r="KN1" s="7" t="s">
        <v>132</v>
      </c>
      <c r="KO1" s="10" t="s">
        <v>132</v>
      </c>
      <c r="KP1" s="7" t="s">
        <v>96</v>
      </c>
      <c r="KQ1" s="11" t="s">
        <v>96</v>
      </c>
      <c r="KR1" s="7" t="s">
        <v>256</v>
      </c>
      <c r="KS1" s="7" t="s">
        <v>349</v>
      </c>
      <c r="KT1" s="21" t="s">
        <v>326</v>
      </c>
      <c r="KU1" s="7" t="s">
        <v>251</v>
      </c>
      <c r="KV1" s="7"/>
      <c r="KW1" s="7" t="s">
        <v>252</v>
      </c>
      <c r="KX1" s="7"/>
      <c r="KY1" s="7" t="s">
        <v>308</v>
      </c>
      <c r="KZ1" s="7"/>
      <c r="LA1" s="7" t="s">
        <v>259</v>
      </c>
      <c r="LB1" s="7"/>
      <c r="LC1" s="7" t="s">
        <v>263</v>
      </c>
      <c r="LD1" s="7"/>
      <c r="LE1" s="7" t="s">
        <v>286</v>
      </c>
      <c r="LF1" s="7"/>
      <c r="LG1" s="7" t="s">
        <v>279</v>
      </c>
      <c r="LH1" s="7"/>
      <c r="LI1" s="7" t="s">
        <v>265</v>
      </c>
      <c r="LJ1" s="7"/>
      <c r="LK1" s="7" t="s">
        <v>262</v>
      </c>
      <c r="LL1" s="7"/>
      <c r="LM1" s="7" t="s">
        <v>248</v>
      </c>
      <c r="LN1" s="7"/>
      <c r="LO1" s="7" t="s">
        <v>283</v>
      </c>
      <c r="LP1" s="7"/>
      <c r="LQ1" s="7" t="s">
        <v>282</v>
      </c>
      <c r="LR1" s="7"/>
      <c r="LS1" s="7" t="s">
        <v>290</v>
      </c>
      <c r="LT1" s="7"/>
      <c r="LU1" s="7" t="s">
        <v>300</v>
      </c>
      <c r="LV1" s="7"/>
      <c r="LW1" s="7" t="s">
        <v>264</v>
      </c>
      <c r="LX1" s="7"/>
      <c r="LY1" s="7" t="s">
        <v>260</v>
      </c>
      <c r="LZ1" s="7"/>
      <c r="MA1" s="7" t="s">
        <v>261</v>
      </c>
      <c r="MB1" s="7"/>
      <c r="MC1" s="7" t="s">
        <v>278</v>
      </c>
      <c r="MD1" s="7"/>
      <c r="ME1" s="7" t="s">
        <v>247</v>
      </c>
      <c r="MF1" s="7"/>
      <c r="MG1" s="7" t="s">
        <v>299</v>
      </c>
      <c r="MH1" s="7"/>
      <c r="MI1" s="7" t="s">
        <v>270</v>
      </c>
      <c r="MJ1" s="7"/>
      <c r="MK1" s="7" t="s">
        <v>298</v>
      </c>
      <c r="ML1" s="7"/>
      <c r="MM1" s="7" t="s">
        <v>267</v>
      </c>
      <c r="MN1" s="7"/>
      <c r="MO1" s="7" t="s">
        <v>289</v>
      </c>
      <c r="MP1" s="7"/>
      <c r="MQ1" s="7" t="s">
        <v>280</v>
      </c>
      <c r="MR1" s="7"/>
      <c r="MS1" s="7" t="s">
        <v>305</v>
      </c>
      <c r="MT1" s="7"/>
      <c r="MU1" s="7" t="s">
        <v>281</v>
      </c>
      <c r="MV1" s="7"/>
      <c r="MW1" s="7" t="s">
        <v>277</v>
      </c>
      <c r="MX1" s="7"/>
      <c r="MY1" s="7" t="s">
        <v>258</v>
      </c>
      <c r="MZ1" s="7"/>
      <c r="NA1" s="7" t="s">
        <v>268</v>
      </c>
      <c r="NB1" s="7"/>
      <c r="NC1" s="7" t="s">
        <v>288</v>
      </c>
      <c r="ND1" s="7"/>
      <c r="NE1" s="7" t="s">
        <v>285</v>
      </c>
      <c r="NF1" s="7"/>
      <c r="NG1" s="7" t="s">
        <v>301</v>
      </c>
      <c r="NH1" s="7"/>
      <c r="NI1" s="26" t="s">
        <v>360</v>
      </c>
      <c r="NJ1" s="22" t="s">
        <v>73</v>
      </c>
      <c r="NK1" s="18"/>
      <c r="NL1" s="22" t="s">
        <v>303</v>
      </c>
      <c r="NM1" s="18"/>
      <c r="NN1" s="22" t="s">
        <v>274</v>
      </c>
      <c r="NO1" s="18"/>
      <c r="NP1" s="22" t="s">
        <v>275</v>
      </c>
      <c r="NQ1" s="18"/>
      <c r="NR1" s="22" t="s">
        <v>273</v>
      </c>
      <c r="NS1" s="18"/>
      <c r="NT1" s="22" t="s">
        <v>272</v>
      </c>
      <c r="NU1" s="18"/>
      <c r="NV1" s="22" t="s">
        <v>271</v>
      </c>
      <c r="NW1" s="18"/>
      <c r="NX1" s="22" t="s">
        <v>276</v>
      </c>
      <c r="NY1" s="18"/>
      <c r="NZ1" s="22" t="s">
        <v>306</v>
      </c>
      <c r="OA1" s="18"/>
      <c r="OB1" s="22" t="s">
        <v>254</v>
      </c>
      <c r="OC1" s="18"/>
      <c r="OD1" s="22" t="s">
        <v>255</v>
      </c>
      <c r="OE1" s="18"/>
      <c r="OF1" s="7" t="s">
        <v>322</v>
      </c>
      <c r="OG1" s="7" t="s">
        <v>323</v>
      </c>
      <c r="OH1" s="7"/>
      <c r="OI1" s="7" t="s">
        <v>320</v>
      </c>
      <c r="OJ1" s="19" t="s">
        <v>327</v>
      </c>
      <c r="OK1" s="7" t="s">
        <v>328</v>
      </c>
      <c r="OL1" s="7" t="s">
        <v>349</v>
      </c>
      <c r="OM1" s="7" t="s">
        <v>329</v>
      </c>
      <c r="ON1" s="7"/>
      <c r="OO1" s="7" t="s">
        <v>330</v>
      </c>
      <c r="OP1" s="7"/>
      <c r="OQ1" s="7" t="s">
        <v>331</v>
      </c>
      <c r="OR1" s="7" t="s">
        <v>349</v>
      </c>
      <c r="OS1" s="7" t="s">
        <v>332</v>
      </c>
      <c r="OT1" s="10" t="s">
        <v>332</v>
      </c>
      <c r="OU1" s="11" t="s">
        <v>332</v>
      </c>
      <c r="OV1" s="7" t="s">
        <v>333</v>
      </c>
      <c r="OW1" s="10" t="s">
        <v>333</v>
      </c>
      <c r="OX1" s="11" t="s">
        <v>333</v>
      </c>
      <c r="OY1" s="7" t="s">
        <v>346</v>
      </c>
      <c r="OZ1" s="10" t="s">
        <v>346</v>
      </c>
      <c r="PA1" s="11" t="s">
        <v>346</v>
      </c>
      <c r="PB1" s="7" t="s">
        <v>351</v>
      </c>
      <c r="PC1" s="11" t="s">
        <v>351</v>
      </c>
      <c r="PD1" s="7" t="s">
        <v>350</v>
      </c>
      <c r="PE1" s="7"/>
      <c r="PF1" s="7" t="s">
        <v>345</v>
      </c>
      <c r="PG1" s="10" t="s">
        <v>345</v>
      </c>
      <c r="PH1" s="11" t="s">
        <v>345</v>
      </c>
      <c r="PI1" s="7" t="s">
        <v>344</v>
      </c>
      <c r="PJ1" s="10" t="s">
        <v>344</v>
      </c>
      <c r="PK1" s="11" t="s">
        <v>344</v>
      </c>
      <c r="PL1" s="7" t="s">
        <v>347</v>
      </c>
      <c r="PM1" s="10" t="s">
        <v>347</v>
      </c>
      <c r="PN1" s="11" t="s">
        <v>347</v>
      </c>
      <c r="PO1" s="7" t="s">
        <v>361</v>
      </c>
      <c r="PP1" s="7"/>
      <c r="PQ1" s="7" t="s">
        <v>354</v>
      </c>
      <c r="PR1" s="7"/>
      <c r="PS1" s="7"/>
    </row>
    <row r="2" spans="1:435" x14ac:dyDescent="0.25">
      <c r="G2" s="6" t="s">
        <v>321</v>
      </c>
      <c r="H2" s="3" t="s">
        <v>324</v>
      </c>
      <c r="I2" s="3" t="s">
        <v>321</v>
      </c>
      <c r="J2" s="3" t="s">
        <v>324</v>
      </c>
      <c r="L2" s="3" t="s">
        <v>321</v>
      </c>
      <c r="M2" s="3" t="s">
        <v>324</v>
      </c>
      <c r="N2" s="3" t="s">
        <v>321</v>
      </c>
      <c r="O2" s="3" t="s">
        <v>324</v>
      </c>
      <c r="P2" s="3" t="s">
        <v>321</v>
      </c>
      <c r="Q2" s="3" t="s">
        <v>324</v>
      </c>
      <c r="R2" s="3" t="s">
        <v>321</v>
      </c>
      <c r="S2" s="3" t="s">
        <v>324</v>
      </c>
      <c r="T2" s="3" t="s">
        <v>321</v>
      </c>
      <c r="U2" s="3" t="s">
        <v>324</v>
      </c>
      <c r="V2" s="3" t="s">
        <v>321</v>
      </c>
      <c r="W2" s="3" t="s">
        <v>324</v>
      </c>
      <c r="X2" s="3" t="s">
        <v>321</v>
      </c>
      <c r="Y2" s="3" t="s">
        <v>324</v>
      </c>
      <c r="Z2" s="3" t="s">
        <v>321</v>
      </c>
      <c r="AA2" s="3" t="s">
        <v>324</v>
      </c>
      <c r="AB2" s="3" t="s">
        <v>321</v>
      </c>
      <c r="AC2" s="3" t="s">
        <v>324</v>
      </c>
      <c r="AD2" s="3" t="s">
        <v>321</v>
      </c>
      <c r="AE2" s="3" t="s">
        <v>324</v>
      </c>
      <c r="AF2" s="3" t="s">
        <v>321</v>
      </c>
      <c r="AG2" s="3" t="s">
        <v>324</v>
      </c>
      <c r="AI2" s="3" t="s">
        <v>321</v>
      </c>
      <c r="AJ2" s="3" t="s">
        <v>324</v>
      </c>
      <c r="AK2" s="3" t="s">
        <v>321</v>
      </c>
      <c r="AL2" s="3" t="s">
        <v>324</v>
      </c>
      <c r="AM2" s="3" t="s">
        <v>321</v>
      </c>
      <c r="AN2" s="3" t="s">
        <v>324</v>
      </c>
      <c r="AO2" s="3" t="s">
        <v>321</v>
      </c>
      <c r="AP2" s="3" t="s">
        <v>324</v>
      </c>
      <c r="AQ2" s="3" t="s">
        <v>321</v>
      </c>
      <c r="AR2" s="3" t="s">
        <v>324</v>
      </c>
      <c r="AS2" s="3" t="s">
        <v>321</v>
      </c>
      <c r="AT2" s="3" t="s">
        <v>324</v>
      </c>
      <c r="AU2" s="3" t="s">
        <v>321</v>
      </c>
      <c r="AW2" s="3" t="s">
        <v>324</v>
      </c>
      <c r="AX2" s="3" t="s">
        <v>321</v>
      </c>
      <c r="AY2" s="3" t="s">
        <v>324</v>
      </c>
      <c r="AZ2" s="3" t="s">
        <v>321</v>
      </c>
      <c r="BA2" s="3" t="s">
        <v>324</v>
      </c>
      <c r="BB2" s="3" t="s">
        <v>321</v>
      </c>
      <c r="BC2" s="3" t="s">
        <v>324</v>
      </c>
      <c r="BD2" s="3" t="s">
        <v>321</v>
      </c>
      <c r="BE2" s="3" t="s">
        <v>324</v>
      </c>
      <c r="BF2" s="3" t="s">
        <v>321</v>
      </c>
      <c r="BG2" s="3" t="s">
        <v>324</v>
      </c>
      <c r="BH2" s="3" t="s">
        <v>321</v>
      </c>
      <c r="BI2" s="3" t="s">
        <v>324</v>
      </c>
      <c r="BJ2" s="3" t="s">
        <v>321</v>
      </c>
      <c r="BK2" s="3" t="s">
        <v>324</v>
      </c>
      <c r="BL2" s="3" t="s">
        <v>321</v>
      </c>
      <c r="BM2" s="3" t="s">
        <v>324</v>
      </c>
      <c r="BN2" s="3" t="s">
        <v>321</v>
      </c>
      <c r="BO2" s="3" t="s">
        <v>324</v>
      </c>
      <c r="BP2" s="3" t="s">
        <v>321</v>
      </c>
      <c r="BQ2" s="3" t="s">
        <v>324</v>
      </c>
      <c r="BR2" s="3" t="s">
        <v>321</v>
      </c>
      <c r="BS2" s="3" t="s">
        <v>324</v>
      </c>
      <c r="BT2" s="3" t="s">
        <v>321</v>
      </c>
      <c r="BU2" s="3" t="s">
        <v>324</v>
      </c>
      <c r="BV2" s="3" t="s">
        <v>321</v>
      </c>
      <c r="BW2" s="3" t="s">
        <v>324</v>
      </c>
      <c r="BX2" s="3" t="s">
        <v>321</v>
      </c>
      <c r="BY2" s="3" t="s">
        <v>324</v>
      </c>
      <c r="BZ2" s="3" t="s">
        <v>321</v>
      </c>
      <c r="CA2" s="3" t="s">
        <v>324</v>
      </c>
      <c r="CB2" s="3" t="s">
        <v>321</v>
      </c>
      <c r="CC2" s="3" t="s">
        <v>324</v>
      </c>
      <c r="CD2" s="3" t="s">
        <v>321</v>
      </c>
      <c r="CE2" s="3" t="s">
        <v>324</v>
      </c>
      <c r="CF2" s="3" t="s">
        <v>321</v>
      </c>
      <c r="CG2" s="3" t="s">
        <v>324</v>
      </c>
      <c r="CH2" s="3" t="s">
        <v>321</v>
      </c>
      <c r="CI2" s="3" t="s">
        <v>324</v>
      </c>
      <c r="CJ2" s="3" t="s">
        <v>321</v>
      </c>
      <c r="CK2" s="3" t="s">
        <v>324</v>
      </c>
      <c r="CL2" s="3" t="s">
        <v>321</v>
      </c>
      <c r="CM2" s="3" t="s">
        <v>324</v>
      </c>
      <c r="CN2" s="3" t="s">
        <v>321</v>
      </c>
      <c r="CO2" s="3" t="s">
        <v>324</v>
      </c>
      <c r="CP2" s="3" t="s">
        <v>321</v>
      </c>
      <c r="CQ2" s="3" t="s">
        <v>324</v>
      </c>
      <c r="CR2" s="3" t="s">
        <v>321</v>
      </c>
      <c r="CS2" s="3" t="s">
        <v>324</v>
      </c>
      <c r="CT2" s="3" t="s">
        <v>321</v>
      </c>
      <c r="CU2" s="3" t="s">
        <v>324</v>
      </c>
      <c r="CV2" s="3" t="s">
        <v>321</v>
      </c>
      <c r="CW2" s="3" t="s">
        <v>324</v>
      </c>
      <c r="CX2" s="3" t="s">
        <v>321</v>
      </c>
      <c r="CY2" s="3" t="s">
        <v>324</v>
      </c>
      <c r="CZ2" s="3" t="s">
        <v>321</v>
      </c>
      <c r="DA2" s="3" t="s">
        <v>324</v>
      </c>
      <c r="DB2" s="3" t="s">
        <v>321</v>
      </c>
      <c r="DC2" s="3" t="s">
        <v>324</v>
      </c>
      <c r="DD2" s="3" t="s">
        <v>321</v>
      </c>
      <c r="DE2" s="3" t="s">
        <v>324</v>
      </c>
      <c r="DF2" s="3" t="s">
        <v>321</v>
      </c>
      <c r="DG2" s="3" t="s">
        <v>324</v>
      </c>
      <c r="DH2" s="3" t="s">
        <v>321</v>
      </c>
      <c r="DI2" s="3" t="s">
        <v>324</v>
      </c>
      <c r="DJ2" s="3" t="s">
        <v>321</v>
      </c>
      <c r="DK2" s="3" t="s">
        <v>324</v>
      </c>
      <c r="DL2" s="3" t="s">
        <v>321</v>
      </c>
      <c r="DM2" s="3" t="s">
        <v>324</v>
      </c>
      <c r="DN2" s="3" t="s">
        <v>321</v>
      </c>
      <c r="DO2" s="3" t="s">
        <v>324</v>
      </c>
      <c r="DP2" s="3" t="s">
        <v>321</v>
      </c>
      <c r="DQ2" s="3" t="s">
        <v>324</v>
      </c>
      <c r="DR2" s="3" t="s">
        <v>321</v>
      </c>
      <c r="DS2" s="3" t="s">
        <v>324</v>
      </c>
      <c r="DT2" s="3" t="s">
        <v>321</v>
      </c>
      <c r="DU2" s="3" t="s">
        <v>324</v>
      </c>
      <c r="DV2" s="3" t="s">
        <v>321</v>
      </c>
      <c r="DW2" s="3" t="s">
        <v>324</v>
      </c>
      <c r="DX2" s="3" t="s">
        <v>321</v>
      </c>
      <c r="DY2" s="3" t="s">
        <v>324</v>
      </c>
      <c r="DZ2" s="3" t="s">
        <v>321</v>
      </c>
      <c r="EA2" s="3" t="s">
        <v>324</v>
      </c>
      <c r="EB2" s="3" t="s">
        <v>321</v>
      </c>
      <c r="EC2" s="3" t="s">
        <v>324</v>
      </c>
      <c r="ED2" s="3" t="s">
        <v>321</v>
      </c>
      <c r="EE2" s="3" t="s">
        <v>324</v>
      </c>
      <c r="EF2" s="3" t="s">
        <v>321</v>
      </c>
      <c r="EG2" s="3" t="s">
        <v>324</v>
      </c>
      <c r="EH2" s="3" t="s">
        <v>321</v>
      </c>
      <c r="EI2" s="3" t="s">
        <v>324</v>
      </c>
      <c r="EJ2" s="3" t="s">
        <v>321</v>
      </c>
      <c r="EK2" s="3" t="s">
        <v>324</v>
      </c>
      <c r="EL2" s="3" t="s">
        <v>321</v>
      </c>
      <c r="EM2" s="3" t="s">
        <v>324</v>
      </c>
      <c r="EN2" s="3" t="s">
        <v>321</v>
      </c>
      <c r="EO2" s="3" t="s">
        <v>324</v>
      </c>
      <c r="EP2" s="3" t="s">
        <v>321</v>
      </c>
      <c r="EQ2" s="3" t="s">
        <v>324</v>
      </c>
      <c r="ES2" s="3" t="s">
        <v>321</v>
      </c>
      <c r="ET2" s="3" t="s">
        <v>324</v>
      </c>
      <c r="EU2" s="3" t="s">
        <v>321</v>
      </c>
      <c r="EV2" s="3" t="s">
        <v>324</v>
      </c>
      <c r="EW2" s="3" t="s">
        <v>321</v>
      </c>
      <c r="EX2" s="3" t="s">
        <v>324</v>
      </c>
      <c r="EY2" s="3" t="s">
        <v>321</v>
      </c>
      <c r="EZ2" s="3" t="s">
        <v>324</v>
      </c>
      <c r="FA2" s="3" t="s">
        <v>321</v>
      </c>
      <c r="FB2" s="3" t="s">
        <v>324</v>
      </c>
      <c r="FC2" s="3" t="s">
        <v>321</v>
      </c>
      <c r="FD2" s="3" t="s">
        <v>324</v>
      </c>
      <c r="FE2" s="3" t="s">
        <v>321</v>
      </c>
      <c r="FF2" s="3" t="s">
        <v>324</v>
      </c>
      <c r="FG2" s="3" t="s">
        <v>321</v>
      </c>
      <c r="FH2" s="3" t="s">
        <v>324</v>
      </c>
      <c r="FI2" s="3" t="s">
        <v>321</v>
      </c>
      <c r="FJ2" s="3" t="s">
        <v>324</v>
      </c>
      <c r="FK2" s="3" t="s">
        <v>321</v>
      </c>
      <c r="FL2" s="3" t="s">
        <v>324</v>
      </c>
      <c r="FM2" s="3" t="s">
        <v>321</v>
      </c>
      <c r="FN2" s="3" t="s">
        <v>324</v>
      </c>
      <c r="FO2" s="3" t="s">
        <v>321</v>
      </c>
      <c r="FP2" s="3" t="s">
        <v>324</v>
      </c>
      <c r="FQ2" s="3" t="s">
        <v>321</v>
      </c>
      <c r="FR2" s="3" t="s">
        <v>324</v>
      </c>
      <c r="FS2" s="3" t="s">
        <v>321</v>
      </c>
      <c r="FT2" s="3" t="s">
        <v>324</v>
      </c>
      <c r="FU2" s="3" t="s">
        <v>321</v>
      </c>
      <c r="FV2" s="3" t="s">
        <v>324</v>
      </c>
      <c r="FW2" s="3" t="s">
        <v>321</v>
      </c>
      <c r="FX2" s="3" t="s">
        <v>324</v>
      </c>
      <c r="FY2" s="3" t="s">
        <v>321</v>
      </c>
      <c r="FZ2" s="3" t="s">
        <v>324</v>
      </c>
      <c r="GA2" s="3" t="s">
        <v>321</v>
      </c>
      <c r="GB2" s="3" t="s">
        <v>324</v>
      </c>
      <c r="GC2" s="3" t="s">
        <v>321</v>
      </c>
      <c r="GD2" s="3" t="s">
        <v>324</v>
      </c>
      <c r="GF2" s="3" t="s">
        <v>321</v>
      </c>
      <c r="GG2" s="3" t="s">
        <v>324</v>
      </c>
      <c r="GH2" s="3" t="s">
        <v>321</v>
      </c>
      <c r="GI2" s="3" t="s">
        <v>324</v>
      </c>
      <c r="GJ2" s="3" t="s">
        <v>321</v>
      </c>
      <c r="GK2" s="3" t="s">
        <v>324</v>
      </c>
      <c r="GL2" s="3" t="s">
        <v>321</v>
      </c>
      <c r="GM2" s="3" t="s">
        <v>324</v>
      </c>
      <c r="GN2" s="3" t="s">
        <v>321</v>
      </c>
      <c r="GO2" s="3" t="s">
        <v>324</v>
      </c>
      <c r="GP2" s="3" t="s">
        <v>321</v>
      </c>
      <c r="GQ2" s="3" t="s">
        <v>324</v>
      </c>
      <c r="GR2" s="3" t="s">
        <v>321</v>
      </c>
      <c r="GS2" s="3" t="s">
        <v>324</v>
      </c>
      <c r="GT2" s="3" t="s">
        <v>321</v>
      </c>
      <c r="GU2" s="3" t="s">
        <v>324</v>
      </c>
      <c r="GV2" s="3" t="s">
        <v>321</v>
      </c>
      <c r="GW2" s="3" t="s">
        <v>324</v>
      </c>
      <c r="GX2" s="3" t="s">
        <v>321</v>
      </c>
      <c r="GY2" s="3" t="s">
        <v>324</v>
      </c>
      <c r="GZ2" s="3" t="s">
        <v>321</v>
      </c>
      <c r="HA2" s="3" t="s">
        <v>324</v>
      </c>
      <c r="HB2" s="3" t="s">
        <v>321</v>
      </c>
      <c r="HC2" s="3" t="s">
        <v>324</v>
      </c>
      <c r="HD2" s="3" t="s">
        <v>321</v>
      </c>
      <c r="HE2" s="3" t="s">
        <v>324</v>
      </c>
      <c r="HF2" s="3" t="s">
        <v>321</v>
      </c>
      <c r="HG2" s="3" t="s">
        <v>324</v>
      </c>
      <c r="HH2" s="3" t="s">
        <v>321</v>
      </c>
      <c r="HI2" s="3" t="s">
        <v>324</v>
      </c>
      <c r="HJ2" s="3" t="s">
        <v>321</v>
      </c>
      <c r="HK2" s="3" t="s">
        <v>324</v>
      </c>
      <c r="HL2" s="3" t="s">
        <v>321</v>
      </c>
      <c r="HM2" s="3" t="s">
        <v>324</v>
      </c>
      <c r="HN2" s="3" t="s">
        <v>321</v>
      </c>
      <c r="HO2" s="3" t="s">
        <v>324</v>
      </c>
      <c r="HP2" s="3" t="s">
        <v>321</v>
      </c>
      <c r="HQ2" s="3" t="s">
        <v>324</v>
      </c>
      <c r="HR2" s="3" t="s">
        <v>321</v>
      </c>
      <c r="HS2" s="3" t="s">
        <v>324</v>
      </c>
      <c r="HT2" s="3" t="s">
        <v>321</v>
      </c>
      <c r="HU2" s="3" t="s">
        <v>324</v>
      </c>
      <c r="HV2" s="3" t="s">
        <v>321</v>
      </c>
      <c r="HW2" s="3" t="s">
        <v>324</v>
      </c>
      <c r="HX2" s="3" t="s">
        <v>321</v>
      </c>
      <c r="HY2" s="3" t="s">
        <v>324</v>
      </c>
      <c r="HZ2" s="3" t="s">
        <v>321</v>
      </c>
      <c r="IA2" s="3" t="s">
        <v>324</v>
      </c>
      <c r="IB2" s="3" t="s">
        <v>321</v>
      </c>
      <c r="IC2" s="3" t="s">
        <v>324</v>
      </c>
      <c r="ID2" s="3" t="s">
        <v>321</v>
      </c>
      <c r="IE2" s="3" t="s">
        <v>324</v>
      </c>
      <c r="IF2" s="3" t="s">
        <v>321</v>
      </c>
      <c r="IG2" s="3" t="s">
        <v>324</v>
      </c>
      <c r="IH2" s="3" t="s">
        <v>321</v>
      </c>
      <c r="II2" s="3" t="s">
        <v>324</v>
      </c>
      <c r="IJ2" s="3" t="s">
        <v>321</v>
      </c>
      <c r="IK2" s="3" t="s">
        <v>324</v>
      </c>
      <c r="IL2" s="3" t="s">
        <v>321</v>
      </c>
      <c r="IM2" s="3" t="s">
        <v>324</v>
      </c>
      <c r="IN2" s="3" t="s">
        <v>321</v>
      </c>
      <c r="IO2" s="3" t="s">
        <v>324</v>
      </c>
      <c r="IP2" s="3" t="s">
        <v>321</v>
      </c>
      <c r="IQ2" s="3" t="s">
        <v>324</v>
      </c>
      <c r="IR2" s="3" t="s">
        <v>321</v>
      </c>
      <c r="IS2" s="3" t="s">
        <v>324</v>
      </c>
      <c r="IT2" s="3" t="s">
        <v>321</v>
      </c>
      <c r="IU2" s="3" t="s">
        <v>324</v>
      </c>
      <c r="IV2" s="3" t="s">
        <v>321</v>
      </c>
      <c r="IW2" s="3" t="s">
        <v>324</v>
      </c>
      <c r="IX2" s="3" t="s">
        <v>321</v>
      </c>
      <c r="IY2" s="3" t="s">
        <v>324</v>
      </c>
      <c r="IZ2" s="3" t="s">
        <v>321</v>
      </c>
      <c r="JA2" s="3" t="s">
        <v>324</v>
      </c>
      <c r="JB2" s="3" t="s">
        <v>321</v>
      </c>
      <c r="JC2" s="3" t="s">
        <v>324</v>
      </c>
      <c r="JD2" s="3" t="s">
        <v>321</v>
      </c>
      <c r="JE2" s="3" t="s">
        <v>324</v>
      </c>
      <c r="JF2" s="3" t="s">
        <v>321</v>
      </c>
      <c r="JG2" s="3" t="s">
        <v>324</v>
      </c>
      <c r="JH2" s="3" t="s">
        <v>321</v>
      </c>
      <c r="JI2" s="3" t="s">
        <v>324</v>
      </c>
      <c r="JJ2" s="3" t="s">
        <v>321</v>
      </c>
      <c r="JK2" s="3" t="s">
        <v>324</v>
      </c>
      <c r="JL2" s="3" t="s">
        <v>321</v>
      </c>
      <c r="JM2" s="3" t="s">
        <v>324</v>
      </c>
      <c r="JN2" s="3" t="s">
        <v>321</v>
      </c>
      <c r="JO2" s="3" t="s">
        <v>324</v>
      </c>
      <c r="JP2" s="3" t="s">
        <v>321</v>
      </c>
      <c r="JQ2" s="3" t="s">
        <v>324</v>
      </c>
      <c r="JR2" s="3" t="s">
        <v>321</v>
      </c>
      <c r="JS2" s="3" t="s">
        <v>324</v>
      </c>
      <c r="JT2" s="3" t="s">
        <v>321</v>
      </c>
      <c r="JU2" s="3" t="s">
        <v>324</v>
      </c>
      <c r="JV2" s="3" t="s">
        <v>321</v>
      </c>
      <c r="JW2" s="3" t="s">
        <v>324</v>
      </c>
      <c r="JX2" s="3" t="s">
        <v>321</v>
      </c>
      <c r="JY2" s="3" t="s">
        <v>324</v>
      </c>
      <c r="JZ2" s="3" t="s">
        <v>321</v>
      </c>
      <c r="KA2" s="3" t="s">
        <v>324</v>
      </c>
      <c r="KB2" s="3" t="s">
        <v>321</v>
      </c>
      <c r="KC2" s="3" t="s">
        <v>324</v>
      </c>
      <c r="KD2" s="3" t="s">
        <v>321</v>
      </c>
      <c r="KE2" s="3" t="s">
        <v>324</v>
      </c>
      <c r="KF2" s="3" t="s">
        <v>321</v>
      </c>
      <c r="KG2" s="3" t="s">
        <v>324</v>
      </c>
      <c r="KH2" s="3" t="s">
        <v>321</v>
      </c>
      <c r="KI2" s="3" t="s">
        <v>324</v>
      </c>
      <c r="KJ2" s="3" t="s">
        <v>321</v>
      </c>
      <c r="KK2" s="3" t="s">
        <v>324</v>
      </c>
      <c r="KL2" s="3" t="s">
        <v>321</v>
      </c>
      <c r="KM2" s="3" t="s">
        <v>324</v>
      </c>
      <c r="KN2" s="3" t="s">
        <v>321</v>
      </c>
      <c r="KO2" s="3" t="s">
        <v>324</v>
      </c>
      <c r="KP2" s="3" t="s">
        <v>321</v>
      </c>
      <c r="KQ2" s="3" t="s">
        <v>324</v>
      </c>
      <c r="KR2" s="3" t="s">
        <v>321</v>
      </c>
      <c r="KS2" s="3" t="s">
        <v>324</v>
      </c>
      <c r="KU2" s="3" t="s">
        <v>321</v>
      </c>
      <c r="KV2" s="3" t="s">
        <v>324</v>
      </c>
      <c r="KW2" s="3" t="s">
        <v>321</v>
      </c>
      <c r="KX2" s="3" t="s">
        <v>324</v>
      </c>
      <c r="KY2" s="3" t="s">
        <v>321</v>
      </c>
      <c r="KZ2" s="3" t="s">
        <v>324</v>
      </c>
      <c r="LA2" s="3" t="s">
        <v>321</v>
      </c>
      <c r="LB2" s="3" t="s">
        <v>324</v>
      </c>
      <c r="LC2" s="3" t="s">
        <v>321</v>
      </c>
      <c r="LD2" s="3" t="s">
        <v>324</v>
      </c>
      <c r="LE2" s="3" t="s">
        <v>321</v>
      </c>
      <c r="LF2" s="3" t="s">
        <v>324</v>
      </c>
      <c r="LG2" s="3" t="s">
        <v>321</v>
      </c>
      <c r="LH2" s="3" t="s">
        <v>324</v>
      </c>
      <c r="LI2" s="3" t="s">
        <v>321</v>
      </c>
      <c r="LJ2" s="3" t="s">
        <v>324</v>
      </c>
      <c r="LK2" s="3" t="s">
        <v>321</v>
      </c>
      <c r="LL2" s="3" t="s">
        <v>324</v>
      </c>
      <c r="LM2" s="3" t="s">
        <v>321</v>
      </c>
      <c r="LN2" s="3" t="s">
        <v>324</v>
      </c>
      <c r="LO2" s="3" t="s">
        <v>321</v>
      </c>
      <c r="LP2" s="3" t="s">
        <v>324</v>
      </c>
      <c r="LQ2" s="3" t="s">
        <v>321</v>
      </c>
      <c r="LR2" s="3" t="s">
        <v>324</v>
      </c>
      <c r="LS2" s="3" t="s">
        <v>321</v>
      </c>
      <c r="LT2" s="3" t="s">
        <v>324</v>
      </c>
      <c r="LU2" s="3" t="s">
        <v>321</v>
      </c>
      <c r="LV2" s="3" t="s">
        <v>324</v>
      </c>
      <c r="LW2" s="3" t="s">
        <v>321</v>
      </c>
      <c r="LX2" s="3" t="s">
        <v>324</v>
      </c>
      <c r="LY2" s="3" t="s">
        <v>321</v>
      </c>
      <c r="LZ2" s="3" t="s">
        <v>324</v>
      </c>
      <c r="MA2" s="3" t="s">
        <v>321</v>
      </c>
      <c r="MB2" s="3" t="s">
        <v>324</v>
      </c>
      <c r="MC2" s="3" t="s">
        <v>321</v>
      </c>
      <c r="MD2" s="3" t="s">
        <v>324</v>
      </c>
      <c r="ME2" s="3" t="s">
        <v>321</v>
      </c>
      <c r="MF2" s="3" t="s">
        <v>324</v>
      </c>
      <c r="MG2" s="3" t="s">
        <v>321</v>
      </c>
      <c r="MH2" s="3" t="s">
        <v>324</v>
      </c>
      <c r="MI2" s="3" t="s">
        <v>321</v>
      </c>
      <c r="MJ2" s="3" t="s">
        <v>324</v>
      </c>
      <c r="MK2" s="3" t="s">
        <v>321</v>
      </c>
      <c r="ML2" s="3" t="s">
        <v>324</v>
      </c>
      <c r="MM2" s="3" t="s">
        <v>321</v>
      </c>
      <c r="MN2" s="3" t="s">
        <v>324</v>
      </c>
      <c r="MO2" s="3" t="s">
        <v>321</v>
      </c>
      <c r="MP2" s="3" t="s">
        <v>324</v>
      </c>
      <c r="MQ2" s="3" t="s">
        <v>321</v>
      </c>
      <c r="MR2" s="3" t="s">
        <v>324</v>
      </c>
      <c r="MS2" s="3" t="s">
        <v>321</v>
      </c>
      <c r="MT2" s="3" t="s">
        <v>324</v>
      </c>
      <c r="MU2" s="3" t="s">
        <v>321</v>
      </c>
      <c r="MV2" s="3" t="s">
        <v>324</v>
      </c>
      <c r="MW2" s="3" t="s">
        <v>321</v>
      </c>
      <c r="MX2" s="3" t="s">
        <v>324</v>
      </c>
      <c r="MY2" s="3" t="s">
        <v>321</v>
      </c>
      <c r="MZ2" s="3" t="s">
        <v>324</v>
      </c>
      <c r="NA2" s="3" t="s">
        <v>321</v>
      </c>
      <c r="NB2" s="3" t="s">
        <v>324</v>
      </c>
      <c r="NC2" s="3" t="s">
        <v>321</v>
      </c>
      <c r="ND2" s="3" t="s">
        <v>324</v>
      </c>
      <c r="NE2" s="3" t="s">
        <v>321</v>
      </c>
      <c r="NF2" s="3" t="s">
        <v>324</v>
      </c>
      <c r="NG2" s="3" t="s">
        <v>321</v>
      </c>
      <c r="NH2" s="3" t="s">
        <v>324</v>
      </c>
      <c r="NJ2" s="3" t="s">
        <v>321</v>
      </c>
      <c r="NK2" s="3" t="s">
        <v>324</v>
      </c>
      <c r="NL2" s="3" t="s">
        <v>321</v>
      </c>
      <c r="NM2" s="3" t="s">
        <v>324</v>
      </c>
      <c r="NN2" s="3" t="s">
        <v>321</v>
      </c>
      <c r="NO2" s="3" t="s">
        <v>324</v>
      </c>
      <c r="NP2" s="3" t="s">
        <v>321</v>
      </c>
      <c r="NQ2" s="3" t="s">
        <v>324</v>
      </c>
      <c r="NR2" s="3" t="s">
        <v>321</v>
      </c>
      <c r="NS2" s="3" t="s">
        <v>324</v>
      </c>
      <c r="NT2" s="3" t="s">
        <v>321</v>
      </c>
      <c r="NU2" s="3" t="s">
        <v>324</v>
      </c>
      <c r="NV2" s="3" t="s">
        <v>321</v>
      </c>
      <c r="NW2" s="3" t="s">
        <v>324</v>
      </c>
      <c r="NX2" s="3" t="s">
        <v>321</v>
      </c>
      <c r="NY2" s="3" t="s">
        <v>324</v>
      </c>
      <c r="NZ2" s="3" t="s">
        <v>321</v>
      </c>
      <c r="OA2" s="3" t="s">
        <v>324</v>
      </c>
      <c r="OB2" s="3" t="s">
        <v>321</v>
      </c>
      <c r="OC2" s="3" t="s">
        <v>324</v>
      </c>
      <c r="OD2" s="3" t="s">
        <v>321</v>
      </c>
      <c r="OE2" s="3" t="s">
        <v>324</v>
      </c>
      <c r="OK2" s="6" t="s">
        <v>321</v>
      </c>
      <c r="OL2" s="6" t="s">
        <v>324</v>
      </c>
      <c r="OM2" s="6" t="s">
        <v>321</v>
      </c>
      <c r="ON2" s="6" t="s">
        <v>324</v>
      </c>
      <c r="OO2" s="6" t="s">
        <v>321</v>
      </c>
      <c r="OP2" s="6" t="s">
        <v>324</v>
      </c>
      <c r="OQ2" s="3" t="s">
        <v>321</v>
      </c>
      <c r="OR2" s="6" t="s">
        <v>324</v>
      </c>
      <c r="OS2" s="6" t="s">
        <v>321</v>
      </c>
      <c r="OT2" s="6" t="s">
        <v>324</v>
      </c>
      <c r="OU2" s="6" t="s">
        <v>324</v>
      </c>
      <c r="OV2" s="6" t="s">
        <v>321</v>
      </c>
      <c r="OW2" s="6" t="s">
        <v>324</v>
      </c>
      <c r="OX2" s="6" t="s">
        <v>324</v>
      </c>
      <c r="OY2" s="6" t="s">
        <v>321</v>
      </c>
      <c r="OZ2" s="6" t="s">
        <v>324</v>
      </c>
      <c r="PA2" s="6" t="s">
        <v>324</v>
      </c>
      <c r="PB2" s="3" t="s">
        <v>321</v>
      </c>
      <c r="PC2" s="3" t="s">
        <v>324</v>
      </c>
      <c r="PD2" s="3"/>
      <c r="PE2" s="3"/>
      <c r="PF2" s="6" t="s">
        <v>321</v>
      </c>
      <c r="PG2" s="6" t="s">
        <v>324</v>
      </c>
      <c r="PI2" s="6" t="s">
        <v>321</v>
      </c>
      <c r="PJ2" s="6" t="s">
        <v>324</v>
      </c>
      <c r="PK2" s="6" t="s">
        <v>324</v>
      </c>
      <c r="PL2" s="3" t="s">
        <v>321</v>
      </c>
      <c r="PM2" s="3" t="s">
        <v>324</v>
      </c>
      <c r="PN2" s="3" t="s">
        <v>324</v>
      </c>
      <c r="PO2" s="3"/>
      <c r="PP2" s="3" t="s">
        <v>355</v>
      </c>
      <c r="PQ2" s="3"/>
      <c r="PR2" s="3"/>
      <c r="PS2" s="3"/>
    </row>
    <row r="3" spans="1:435" x14ac:dyDescent="0.25">
      <c r="A3" t="s">
        <v>2</v>
      </c>
      <c r="B3" s="2">
        <v>202</v>
      </c>
      <c r="C3" t="s">
        <v>338</v>
      </c>
      <c r="D3">
        <v>7</v>
      </c>
      <c r="E3">
        <v>204</v>
      </c>
      <c r="F3">
        <v>153</v>
      </c>
      <c r="G3" s="6">
        <f>'at-risk$$'!G3/'at-risk$$'!G$120</f>
        <v>1</v>
      </c>
      <c r="H3" s="6">
        <f>'at-risk$$'!H3/'at-risk$$'!H$120</f>
        <v>0</v>
      </c>
      <c r="I3" s="6">
        <f>'at-risk$$'!I3/'at-risk$$'!I$120</f>
        <v>0</v>
      </c>
      <c r="J3" s="6">
        <f>'at-risk$$'!J3/'at-risk$$'!J$120</f>
        <v>0</v>
      </c>
      <c r="K3" s="6"/>
      <c r="L3" s="6">
        <f>'at-risk$$'!L3/'at-risk$$'!L$120</f>
        <v>0</v>
      </c>
      <c r="M3" s="6">
        <f>'at-risk$$'!M3/'at-risk$$'!M$120</f>
        <v>0</v>
      </c>
      <c r="N3" s="6">
        <f>'at-risk$$'!N3/'at-risk$$'!N$120</f>
        <v>0.99999958310769044</v>
      </c>
      <c r="O3" s="6">
        <f>'at-risk$$'!O3/'at-risk$$'!O$120</f>
        <v>0.99999958310769044</v>
      </c>
      <c r="P3" s="3">
        <v>11561</v>
      </c>
      <c r="Q3" s="3">
        <v>0</v>
      </c>
      <c r="R3" s="6">
        <f>'at-risk$$'!R3/'at-risk$$'!R$120</f>
        <v>1.0000062006078874</v>
      </c>
      <c r="S3" s="6">
        <f>'at-risk$$'!S3/'at-risk$$'!S$120</f>
        <v>0</v>
      </c>
      <c r="T3" s="6">
        <f>'at-risk$$'!T3/'at-risk$$'!T$120</f>
        <v>1.0000028305579711</v>
      </c>
      <c r="U3" s="6">
        <f>'at-risk$$'!U3/'at-risk$$'!U$120</f>
        <v>0</v>
      </c>
      <c r="V3" s="6">
        <f>'at-risk$$'!V3/'at-risk$$'!V$120</f>
        <v>0.99999492061110518</v>
      </c>
      <c r="W3" s="6">
        <f>'at-risk$$'!W3/'at-risk$$'!W$120</f>
        <v>0</v>
      </c>
      <c r="X3" s="6">
        <f>'at-risk$$'!X3/'at-risk$$'!X$120</f>
        <v>1</v>
      </c>
      <c r="Y3" s="6">
        <f>'at-risk$$'!Y3/'at-risk$$'!Y$120</f>
        <v>0</v>
      </c>
      <c r="Z3" s="6">
        <f>'at-risk$$'!Z3/'at-risk$$'!Z$120</f>
        <v>2.0000087848759573</v>
      </c>
      <c r="AA3" s="6">
        <f>'at-risk$$'!AA3/'at-risk$$'!AA$120</f>
        <v>0</v>
      </c>
      <c r="AB3" s="6">
        <f>'at-risk$$'!AB3/'at-risk$$'!AB$120</f>
        <v>0</v>
      </c>
      <c r="AC3" s="6">
        <f>'at-risk$$'!AC3/'at-risk$$'!AC$120</f>
        <v>0</v>
      </c>
      <c r="AD3" s="6">
        <f>'at-risk$$'!AD3/'at-risk$$'!AD$120</f>
        <v>2.0000087848759573</v>
      </c>
      <c r="AE3" s="6">
        <f>'at-risk$$'!AE3/'at-risk$$'!AE$120</f>
        <v>0</v>
      </c>
      <c r="AF3" s="6">
        <f>'at-risk$$'!AF3/'at-risk$$'!AF$120</f>
        <v>4.0000071489793685</v>
      </c>
      <c r="AG3" s="6">
        <f>'at-risk$$'!AG3/'at-risk$$'!AG$120</f>
        <v>0</v>
      </c>
      <c r="AH3" s="6">
        <f>'at-risk$$'!AH3/'at-risk$$'!AH$120</f>
        <v>0</v>
      </c>
      <c r="AI3" s="6">
        <f>'at-risk$$'!AI3/'at-risk$$'!AI$120</f>
        <v>0</v>
      </c>
      <c r="AJ3" s="6">
        <f>'at-risk$$'!AJ3/'at-risk$$'!AJ$120</f>
        <v>0</v>
      </c>
      <c r="AK3" s="6">
        <f>'at-risk$$'!AK3/'at-risk$$'!AK$120</f>
        <v>0</v>
      </c>
      <c r="AL3" s="6">
        <f>'at-risk$$'!AL3/'at-risk$$'!AL$120</f>
        <v>0</v>
      </c>
      <c r="AM3" s="6">
        <f>'at-risk$$'!AM3/'at-risk$$'!AM$120</f>
        <v>0</v>
      </c>
      <c r="AN3" s="6">
        <f>'at-risk$$'!AN3/'at-risk$$'!AN$120</f>
        <v>0</v>
      </c>
      <c r="AO3" s="6">
        <f>'at-risk$$'!AO3/'at-risk$$'!AO$120</f>
        <v>0</v>
      </c>
      <c r="AP3" s="6">
        <f>'at-risk$$'!AP3/'at-risk$$'!AP$120</f>
        <v>0</v>
      </c>
      <c r="AQ3" s="6">
        <f>'at-risk$$'!AQ3/'at-risk$$'!AQ$120</f>
        <v>1</v>
      </c>
      <c r="AR3" s="6">
        <f>'at-risk$$'!AR3/'at-risk$$'!AR$120</f>
        <v>0</v>
      </c>
      <c r="AS3" s="6">
        <f>'at-risk$$'!AS3/'at-risk$$'!AS$120</f>
        <v>0</v>
      </c>
      <c r="AT3" s="6">
        <f>'at-risk$$'!AT3/'at-risk$$'!AT$120</f>
        <v>0</v>
      </c>
      <c r="AU3" s="6">
        <f>'at-risk$$'!AU3/'at-risk$$'!AU$120</f>
        <v>1</v>
      </c>
      <c r="AV3" s="6"/>
      <c r="AW3" s="6">
        <f>'at-risk$$'!AW3/'at-risk$$'!AW$120</f>
        <v>0</v>
      </c>
      <c r="AX3" s="6">
        <f>'at-risk$$'!AX3/'at-risk$$'!AX$120</f>
        <v>1</v>
      </c>
      <c r="AY3" s="6">
        <f>'at-risk$$'!AY3/'at-risk$$'!AY$120</f>
        <v>0</v>
      </c>
      <c r="AZ3" s="6">
        <f>'at-risk$$'!AZ3/'at-risk$$'!AZ$120</f>
        <v>0</v>
      </c>
      <c r="BA3" s="6">
        <f>'at-risk$$'!BA3/'at-risk$$'!BA$120</f>
        <v>0</v>
      </c>
      <c r="BB3" s="6">
        <f>'at-risk$$'!BB3/'at-risk$$'!BB$120</f>
        <v>0</v>
      </c>
      <c r="BC3" s="6">
        <f>'at-risk$$'!BC3/'at-risk$$'!BC$120</f>
        <v>0</v>
      </c>
      <c r="BD3" s="6">
        <f>'at-risk$$'!BD3/'at-risk$$'!BD$120</f>
        <v>0</v>
      </c>
      <c r="BE3" s="6">
        <f>'at-risk$$'!BE3/'at-risk$$'!BE$120</f>
        <v>0</v>
      </c>
      <c r="BF3" s="6">
        <f>'at-risk$$'!BF3/'at-risk$$'!BF$120</f>
        <v>0</v>
      </c>
      <c r="BG3" s="6">
        <f>'at-risk$$'!BG3/'at-risk$$'!BG$120</f>
        <v>0</v>
      </c>
      <c r="BH3" s="6">
        <f>'at-risk$$'!BH3/'at-risk$$'!BH$120</f>
        <v>0</v>
      </c>
      <c r="BI3" s="6">
        <f>'at-risk$$'!BI3/'at-risk$$'!BI$120</f>
        <v>0</v>
      </c>
      <c r="BJ3" s="6">
        <f>'at-risk$$'!BJ3/'at-risk$$'!BJ$120</f>
        <v>0</v>
      </c>
      <c r="BK3" s="6">
        <f>'at-risk$$'!BK3/'at-risk$$'!BK$120</f>
        <v>0</v>
      </c>
      <c r="BL3" s="6">
        <f>'at-risk$$'!BL3/'at-risk$$'!BL$120</f>
        <v>0</v>
      </c>
      <c r="BM3" s="6">
        <f>'at-risk$$'!BM3/'at-risk$$'!BM$120</f>
        <v>0</v>
      </c>
      <c r="BN3" s="6">
        <f>'at-risk$$'!BN3/'at-risk$$'!BN$120</f>
        <v>0</v>
      </c>
      <c r="BO3" s="6">
        <f>'at-risk$$'!BO3/'at-risk$$'!BO$120</f>
        <v>0</v>
      </c>
      <c r="BP3" s="6">
        <f>'at-risk$$'!BP3/'at-risk$$'!BP$120</f>
        <v>0</v>
      </c>
      <c r="BQ3" s="6">
        <f>'at-risk$$'!BQ3/'at-risk$$'!BQ$120</f>
        <v>0</v>
      </c>
      <c r="BR3" s="6">
        <f>'at-risk$$'!BR3/'at-risk$$'!BR$120</f>
        <v>0</v>
      </c>
      <c r="BS3" s="6">
        <f>'at-risk$$'!BS3/'at-risk$$'!BS$120</f>
        <v>0</v>
      </c>
      <c r="BT3" s="6">
        <f>'at-risk$$'!BT3/'at-risk$$'!BT$120</f>
        <v>0</v>
      </c>
      <c r="BU3" s="6">
        <f>'at-risk$$'!BU3/'at-risk$$'!BU$120</f>
        <v>0</v>
      </c>
      <c r="BV3" s="6">
        <f>'at-risk$$'!BV3/'at-risk$$'!BV$120</f>
        <v>2.0000087848759573</v>
      </c>
      <c r="BW3" s="6">
        <f>'at-risk$$'!BW3/'at-risk$$'!BW$120</f>
        <v>0</v>
      </c>
      <c r="BX3" s="6">
        <f>'at-risk$$'!BX3/'at-risk$$'!BX$120</f>
        <v>0</v>
      </c>
      <c r="BY3" s="6">
        <f>'at-risk$$'!BY3/'at-risk$$'!BY$120</f>
        <v>0</v>
      </c>
      <c r="BZ3" s="6">
        <f>'at-risk$$'!BZ3/'at-risk$$'!BZ$120</f>
        <v>0.99998902121025579</v>
      </c>
      <c r="CA3" s="6">
        <f>'at-risk$$'!CA3/'at-risk$$'!CA$120</f>
        <v>0</v>
      </c>
      <c r="CB3" s="6">
        <f>'at-risk$$'!CB3/'at-risk$$'!CB$120</f>
        <v>0</v>
      </c>
      <c r="CC3" s="6">
        <f>'at-risk$$'!CC3/'at-risk$$'!CC$120</f>
        <v>0</v>
      </c>
      <c r="CD3" s="6">
        <f>'at-risk$$'!CD3/'at-risk$$'!CD$120</f>
        <v>1</v>
      </c>
      <c r="CE3" s="6">
        <f>'at-risk$$'!CE3/'at-risk$$'!CE$120</f>
        <v>0</v>
      </c>
      <c r="CF3" s="6">
        <f>'at-risk$$'!CF3/'at-risk$$'!CF$120</f>
        <v>1</v>
      </c>
      <c r="CG3" s="6">
        <f>'at-risk$$'!CG3/'at-risk$$'!CG$120</f>
        <v>0</v>
      </c>
      <c r="CH3" s="6">
        <f>'at-risk$$'!CH3/'at-risk$$'!CH$120</f>
        <v>0</v>
      </c>
      <c r="CI3" s="6">
        <f>'at-risk$$'!CI3/'at-risk$$'!CI$120</f>
        <v>0</v>
      </c>
      <c r="CL3" s="6">
        <f>'at-risk$$'!CL3/'at-risk$$'!CL$120</f>
        <v>0</v>
      </c>
      <c r="CM3" s="6">
        <f>'at-risk$$'!CM3/'at-risk$$'!CM$120</f>
        <v>0</v>
      </c>
      <c r="CN3" s="6">
        <f>'at-risk$$'!CN3/'at-risk$$'!CN$120</f>
        <v>0.36444936397498068</v>
      </c>
      <c r="CO3" s="6">
        <f>'at-risk$$'!CO3/'at-risk$$'!CO$120</f>
        <v>0</v>
      </c>
      <c r="CP3" s="6">
        <f>'at-risk$$'!CP3/'at-risk$$'!CP$120</f>
        <v>0</v>
      </c>
      <c r="CQ3" s="6">
        <f>'at-risk$$'!CQ3/'at-risk$$'!CQ$120</f>
        <v>0</v>
      </c>
      <c r="CR3" s="6">
        <f>'at-risk$$'!CR3/'at-risk$$'!CR$120</f>
        <v>0</v>
      </c>
      <c r="CS3" s="6">
        <f>'at-risk$$'!CS3/'at-risk$$'!CS$120</f>
        <v>0</v>
      </c>
      <c r="CT3" s="6">
        <f>'at-risk$$'!CT3/'at-risk$$'!CT$120</f>
        <v>0</v>
      </c>
      <c r="CU3" s="6">
        <f>'at-risk$$'!CU3/'at-risk$$'!CU$120</f>
        <v>0</v>
      </c>
      <c r="CV3" s="3">
        <v>6800</v>
      </c>
      <c r="CW3" s="3">
        <v>0</v>
      </c>
      <c r="CX3" s="3">
        <v>17000</v>
      </c>
      <c r="CY3" s="3">
        <v>0</v>
      </c>
      <c r="DD3" s="6">
        <f>'at-risk$$'!DD3/'at-risk$$'!DD$120</f>
        <v>0</v>
      </c>
      <c r="DE3" s="6">
        <f>'at-risk$$'!DE3/'at-risk$$'!DE$120</f>
        <v>0</v>
      </c>
      <c r="DX3" s="6">
        <f>'at-risk$$'!DX3/'at-risk$$'!DX$120</f>
        <v>0</v>
      </c>
      <c r="DY3" s="6">
        <f>'at-risk$$'!DY3/'at-risk$$'!DY$120</f>
        <v>0</v>
      </c>
      <c r="DZ3" s="6">
        <f>'at-risk$$'!DZ3/'at-risk$$'!DZ$120</f>
        <v>0</v>
      </c>
      <c r="EA3" s="6">
        <f>'at-risk$$'!EA3/'at-risk$$'!EA$120</f>
        <v>0</v>
      </c>
      <c r="EB3" s="6">
        <f>'at-risk$$'!EB3/'at-risk$$'!EB$120</f>
        <v>0</v>
      </c>
      <c r="EC3" s="6">
        <f>'at-risk$$'!EC3/'at-risk$$'!EC$120</f>
        <v>0</v>
      </c>
      <c r="EH3" s="3">
        <v>15325</v>
      </c>
      <c r="EI3" s="3">
        <v>0</v>
      </c>
      <c r="EL3" s="6">
        <f>'at-risk$$'!EL3/'at-risk$$'!EL$120</f>
        <v>0</v>
      </c>
      <c r="EM3" s="6">
        <f>'at-risk$$'!EM3/'at-risk$$'!EM$120</f>
        <v>0</v>
      </c>
      <c r="EN3" s="6">
        <f>'at-risk$$'!EN3/'at-risk$$'!EN$120</f>
        <v>0</v>
      </c>
      <c r="EO3" s="6">
        <f>'at-risk$$'!EO3/'at-risk$$'!EO$120</f>
        <v>0</v>
      </c>
      <c r="EP3" s="6">
        <f>'at-risk$$'!EP3/'at-risk$$'!EP$120</f>
        <v>0</v>
      </c>
      <c r="EQ3" s="6">
        <f>'at-risk$$'!EQ3/'at-risk$$'!EQ$120</f>
        <v>0</v>
      </c>
      <c r="ES3" s="6">
        <f>'at-risk$$'!ES3/'at-risk$$'!ES$120</f>
        <v>0</v>
      </c>
      <c r="ET3" s="6">
        <f>'at-risk$$'!ET3/'at-risk$$'!ET$120</f>
        <v>0</v>
      </c>
      <c r="EU3" s="6">
        <f>'at-risk$$'!EU3/'at-risk$$'!EU$120</f>
        <v>0</v>
      </c>
      <c r="EV3" s="6">
        <f>'at-risk$$'!EV3/'at-risk$$'!EV$120</f>
        <v>0</v>
      </c>
      <c r="EW3" s="6">
        <f>'at-risk$$'!EW3/'at-risk$$'!EW$120</f>
        <v>0</v>
      </c>
      <c r="EX3" s="6">
        <f>'at-risk$$'!EX3/'at-risk$$'!EX$120</f>
        <v>0</v>
      </c>
      <c r="EY3" s="6">
        <f>'at-risk$$'!EY3/'at-risk$$'!EY$120</f>
        <v>0</v>
      </c>
      <c r="EZ3" s="6">
        <f>'at-risk$$'!EZ3/'at-risk$$'!EZ$120</f>
        <v>0</v>
      </c>
      <c r="FA3" s="6">
        <f>'at-risk$$'!FA3/'at-risk$$'!FA$120</f>
        <v>0</v>
      </c>
      <c r="FB3" s="6">
        <f>'at-risk$$'!FB3/'at-risk$$'!FB$120</f>
        <v>0</v>
      </c>
      <c r="FC3" s="6">
        <f>'at-risk$$'!FC3/'at-risk$$'!FC$120</f>
        <v>0</v>
      </c>
      <c r="FD3" s="6">
        <f>'at-risk$$'!FD3/'at-risk$$'!FD$120</f>
        <v>0</v>
      </c>
      <c r="FE3" s="6">
        <f>'at-risk$$'!FE3/'at-risk$$'!FE$120</f>
        <v>0</v>
      </c>
      <c r="FF3" s="6">
        <f>'at-risk$$'!FF3/'at-risk$$'!FF$120</f>
        <v>0</v>
      </c>
      <c r="FG3" s="6">
        <f>'at-risk$$'!FG3/'at-risk$$'!FG$120</f>
        <v>1</v>
      </c>
      <c r="FH3" s="6">
        <f>'at-risk$$'!FH3/'at-risk$$'!FH$120</f>
        <v>0</v>
      </c>
      <c r="FI3" s="6">
        <f>'at-risk$$'!FI3/'at-risk$$'!FI$120</f>
        <v>0</v>
      </c>
      <c r="FJ3" s="6">
        <f>'at-risk$$'!FJ3/'at-risk$$'!FJ$120</f>
        <v>0</v>
      </c>
      <c r="FK3" s="6">
        <f>'at-risk$$'!FK3/'at-risk$$'!FK$120</f>
        <v>0</v>
      </c>
      <c r="FL3" s="6">
        <f>'at-risk$$'!FL3/'at-risk$$'!FL$120</f>
        <v>0</v>
      </c>
      <c r="FM3" s="6">
        <f>'at-risk$$'!FM3/'at-risk$$'!FM$120</f>
        <v>0</v>
      </c>
      <c r="FN3" s="6">
        <f>'at-risk$$'!FN3/'at-risk$$'!FN$120</f>
        <v>0</v>
      </c>
      <c r="FO3" s="6">
        <f>'at-risk$$'!FO3/'at-risk$$'!FO$120</f>
        <v>0</v>
      </c>
      <c r="FP3" s="6">
        <f>'at-risk$$'!FP3/'at-risk$$'!FP$120</f>
        <v>0</v>
      </c>
      <c r="FQ3" s="6">
        <f>'at-risk$$'!FQ3/'at-risk$$'!FQ$120</f>
        <v>0</v>
      </c>
      <c r="FR3" s="6">
        <f>'at-risk$$'!FR3/'at-risk$$'!FR$120</f>
        <v>0</v>
      </c>
      <c r="FS3" s="6">
        <f>'at-risk$$'!FS3/'at-risk$$'!FS$120</f>
        <v>0</v>
      </c>
      <c r="FT3" s="6">
        <f>'at-risk$$'!FT3/'at-risk$$'!FT$120</f>
        <v>0</v>
      </c>
      <c r="FU3" s="6">
        <f>'at-risk$$'!FU3/'at-risk$$'!FU$120</f>
        <v>0</v>
      </c>
      <c r="FV3" s="6">
        <f>'at-risk$$'!FV3/'at-risk$$'!FV$120</f>
        <v>0</v>
      </c>
      <c r="FW3" s="6">
        <f>'at-risk$$'!FW3/'at-risk$$'!FW$120</f>
        <v>0</v>
      </c>
      <c r="FX3" s="6">
        <f>'at-risk$$'!FX3/'at-risk$$'!FX$120</f>
        <v>1</v>
      </c>
      <c r="FY3" s="6">
        <f>'at-risk$$'!FY3/'at-risk$$'!FY$120</f>
        <v>0</v>
      </c>
      <c r="FZ3" s="6">
        <f>'at-risk$$'!FZ3/'at-risk$$'!FZ$120</f>
        <v>0</v>
      </c>
      <c r="GA3" s="6">
        <f>'at-risk$$'!GA3/'at-risk$$'!GA$120</f>
        <v>0</v>
      </c>
      <c r="GB3" s="6">
        <f>'at-risk$$'!GB3/'at-risk$$'!GB$120</f>
        <v>0</v>
      </c>
      <c r="GC3" s="6">
        <f>'at-risk$$'!GC3/'at-risk$$'!GC$120</f>
        <v>0</v>
      </c>
      <c r="GD3" s="6">
        <f>'at-risk$$'!GD3/'at-risk$$'!GD$120</f>
        <v>0</v>
      </c>
      <c r="GE3" s="6">
        <f>'at-risk$$'!GE3/'at-risk$$'!GE$120</f>
        <v>0</v>
      </c>
      <c r="GF3" s="6">
        <f>'at-risk$$'!GF3/'at-risk$$'!GF$120</f>
        <v>0.2978512193407829</v>
      </c>
      <c r="GG3" s="6">
        <f>'at-risk$$'!GG3/'at-risk$$'!GG$120</f>
        <v>0.2021487806592171</v>
      </c>
      <c r="GH3" s="6">
        <f>'at-risk$$'!GH3/'at-risk$$'!GH$120</f>
        <v>1</v>
      </c>
      <c r="GI3" s="6">
        <f>'at-risk$$'!GI3/'at-risk$$'!GI$120</f>
        <v>0</v>
      </c>
      <c r="GJ3" s="6">
        <f>'at-risk$$'!GJ3/'at-risk$$'!GJ$120</f>
        <v>1</v>
      </c>
      <c r="GK3" s="6">
        <f>'at-risk$$'!GK3/'at-risk$$'!GK$120</f>
        <v>0</v>
      </c>
      <c r="GL3" s="6">
        <f>'at-risk$$'!GL3/'at-risk$$'!GL$120</f>
        <v>0</v>
      </c>
      <c r="GM3" s="6">
        <f>'at-risk$$'!GM3/'at-risk$$'!GM$120</f>
        <v>0</v>
      </c>
      <c r="GN3" s="6">
        <f>'at-risk$$'!GN3/'at-risk$$'!GN$120</f>
        <v>2.0000035744896842</v>
      </c>
      <c r="GO3" s="6">
        <f>'at-risk$$'!GO3/'at-risk$$'!GO$120</f>
        <v>0</v>
      </c>
      <c r="GP3" s="6">
        <f>'at-risk$$'!GP3/'at-risk$$'!GP$120</f>
        <v>2.0000087848759573</v>
      </c>
      <c r="GQ3" s="6">
        <f>'at-risk$$'!GQ3/'at-risk$$'!GQ$120</f>
        <v>0</v>
      </c>
      <c r="GR3" s="6">
        <f>'at-risk$$'!GR3/'at-risk$$'!GR$120</f>
        <v>1.0301496942863166</v>
      </c>
      <c r="GS3" s="6">
        <f>'at-risk$$'!GS3/'at-risk$$'!GS$120</f>
        <v>0</v>
      </c>
      <c r="GT3" s="6">
        <f>'at-risk$$'!GT3/'at-risk$$'!GT$120</f>
        <v>2.0000087848759573</v>
      </c>
      <c r="GU3" s="6">
        <f>'at-risk$$'!GU3/'at-risk$$'!GU$120</f>
        <v>0</v>
      </c>
      <c r="GV3" s="6">
        <f>'at-risk$$'!GV3/'at-risk$$'!GV$120</f>
        <v>2.0000087848759573</v>
      </c>
      <c r="GW3" s="6">
        <f>'at-risk$$'!GW3/'at-risk$$'!GW$120</f>
        <v>0</v>
      </c>
      <c r="GX3" s="6">
        <f>'at-risk$$'!GX3/'at-risk$$'!GX$120</f>
        <v>1</v>
      </c>
      <c r="GY3" s="6">
        <f>'at-risk$$'!GY3/'at-risk$$'!GY$120</f>
        <v>0</v>
      </c>
      <c r="GZ3" s="6">
        <f>'at-risk$$'!GZ3/'at-risk$$'!GZ$120</f>
        <v>1</v>
      </c>
      <c r="HA3" s="6">
        <f>'at-risk$$'!HA3/'at-risk$$'!HA$120</f>
        <v>0</v>
      </c>
      <c r="HB3" s="6">
        <f>'at-risk$$'!HB3/'at-risk$$'!HB$120</f>
        <v>0</v>
      </c>
      <c r="HC3" s="6">
        <f>'at-risk$$'!HC3/'at-risk$$'!HC$120</f>
        <v>0</v>
      </c>
      <c r="HD3" s="6">
        <f>'at-risk$$'!HD3/'at-risk$$'!HD$120</f>
        <v>0</v>
      </c>
      <c r="HE3" s="6">
        <f>'at-risk$$'!HE3/'at-risk$$'!HE$120</f>
        <v>0</v>
      </c>
      <c r="HF3" s="6">
        <f>'at-risk$$'!HF3/'at-risk$$'!HF$120</f>
        <v>0</v>
      </c>
      <c r="HG3" s="6">
        <f>'at-risk$$'!HG3/'at-risk$$'!HG$120</f>
        <v>0</v>
      </c>
      <c r="HH3" s="6">
        <f>'at-risk$$'!HH3/'at-risk$$'!HH$120</f>
        <v>0</v>
      </c>
      <c r="HI3" s="6">
        <f>'at-risk$$'!HI3/'at-risk$$'!HI$120</f>
        <v>0</v>
      </c>
      <c r="HJ3" s="6">
        <f>'at-risk$$'!HJ3/'at-risk$$'!HJ$120</f>
        <v>0</v>
      </c>
      <c r="HK3" s="6">
        <f>'at-risk$$'!HK3/'at-risk$$'!HK$120</f>
        <v>0</v>
      </c>
      <c r="HL3" s="6">
        <f>'at-risk$$'!HL3/'at-risk$$'!HL$120</f>
        <v>0</v>
      </c>
      <c r="HM3" s="6">
        <f>'at-risk$$'!HM3/'at-risk$$'!HM$120</f>
        <v>0</v>
      </c>
      <c r="HN3" s="6">
        <f>'at-risk$$'!HN3/'at-risk$$'!HN$120</f>
        <v>0</v>
      </c>
      <c r="HO3" s="6">
        <f>'at-risk$$'!HO3/'at-risk$$'!HO$120</f>
        <v>0</v>
      </c>
      <c r="HP3" s="6">
        <f>'at-risk$$'!HP3/'at-risk$$'!HP$120</f>
        <v>0</v>
      </c>
      <c r="HQ3" s="6">
        <f>'at-risk$$'!HQ3/'at-risk$$'!HQ$120</f>
        <v>0</v>
      </c>
      <c r="HR3" s="6">
        <f>'at-risk$$'!HR3/'at-risk$$'!HR$120</f>
        <v>0</v>
      </c>
      <c r="HS3" s="6">
        <f>'at-risk$$'!HS3/'at-risk$$'!HS$120</f>
        <v>0</v>
      </c>
      <c r="HT3" s="6">
        <f>'at-risk$$'!HT3/'at-risk$$'!HT$120</f>
        <v>0</v>
      </c>
      <c r="HU3" s="6">
        <f>'at-risk$$'!HU3/'at-risk$$'!HU$120</f>
        <v>0</v>
      </c>
      <c r="HV3" s="6">
        <f>'at-risk$$'!HV3/'at-risk$$'!HV$120</f>
        <v>0</v>
      </c>
      <c r="HW3" s="6">
        <f>'at-risk$$'!HW3/'at-risk$$'!HW$120</f>
        <v>0</v>
      </c>
      <c r="HX3" s="6">
        <f>'at-risk$$'!HX3/'at-risk$$'!HX$120</f>
        <v>0</v>
      </c>
      <c r="HY3" s="6">
        <f>'at-risk$$'!HY3/'at-risk$$'!HY$120</f>
        <v>0</v>
      </c>
      <c r="HZ3" s="6">
        <f>'at-risk$$'!HZ3/'at-risk$$'!HZ$120</f>
        <v>0</v>
      </c>
      <c r="IA3" s="6">
        <f>'at-risk$$'!IA3/'at-risk$$'!IA$120</f>
        <v>0</v>
      </c>
      <c r="IB3" s="6">
        <f>'at-risk$$'!IB3/'at-risk$$'!IB$120</f>
        <v>0</v>
      </c>
      <c r="IC3" s="6">
        <f>'at-risk$$'!IC3/'at-risk$$'!IC$120</f>
        <v>0</v>
      </c>
      <c r="ID3" s="6">
        <f>'at-risk$$'!ID3/'at-risk$$'!ID$120</f>
        <v>0</v>
      </c>
      <c r="IE3" s="6">
        <f>'at-risk$$'!IE3/'at-risk$$'!IE$120</f>
        <v>0</v>
      </c>
      <c r="IF3" s="6">
        <f>'at-risk$$'!IF3/'at-risk$$'!IF$120</f>
        <v>0</v>
      </c>
      <c r="IG3" s="6">
        <f>'at-risk$$'!IG3/'at-risk$$'!IG$120</f>
        <v>0</v>
      </c>
      <c r="IH3" s="6">
        <f>'at-risk$$'!IH3/'at-risk$$'!IH$120</f>
        <v>0</v>
      </c>
      <c r="II3" s="6">
        <f>'at-risk$$'!II3/'at-risk$$'!II$120</f>
        <v>0</v>
      </c>
      <c r="IJ3" s="6">
        <f>'at-risk$$'!IJ3/'at-risk$$'!IJ$120</f>
        <v>0</v>
      </c>
      <c r="IK3" s="6">
        <f>'at-risk$$'!IK3/'at-risk$$'!IK$120</f>
        <v>0</v>
      </c>
      <c r="IL3" s="6">
        <f>'at-risk$$'!IL3/'at-risk$$'!IL$120</f>
        <v>0</v>
      </c>
      <c r="IM3" s="6">
        <f>'at-risk$$'!IM3/'at-risk$$'!IM$120</f>
        <v>0</v>
      </c>
      <c r="IN3" s="6">
        <f>'at-risk$$'!IN3/'at-risk$$'!IN$120</f>
        <v>0</v>
      </c>
      <c r="IO3" s="6">
        <f>'at-risk$$'!IO3/'at-risk$$'!IO$120</f>
        <v>0</v>
      </c>
      <c r="IP3" s="6">
        <f>'at-risk$$'!IP3/'at-risk$$'!IP$120</f>
        <v>0</v>
      </c>
      <c r="IQ3" s="6">
        <f>'at-risk$$'!IQ3/'at-risk$$'!IQ$120</f>
        <v>0</v>
      </c>
      <c r="IR3" s="6">
        <f>'at-risk$$'!IR3/'at-risk$$'!IR$120</f>
        <v>0</v>
      </c>
      <c r="IS3" s="6">
        <f>'at-risk$$'!IS3/'at-risk$$'!IS$120</f>
        <v>0</v>
      </c>
      <c r="IT3" s="6">
        <f>'at-risk$$'!IT3/'at-risk$$'!IT$120</f>
        <v>2</v>
      </c>
      <c r="IU3" s="6">
        <f>'at-risk$$'!IU3/'at-risk$$'!IU$120</f>
        <v>0</v>
      </c>
      <c r="IV3" s="6">
        <f>'at-risk$$'!IV3/'at-risk$$'!IV$120</f>
        <v>0</v>
      </c>
      <c r="IW3" s="6">
        <f>'at-risk$$'!IW3/'at-risk$$'!IW$120</f>
        <v>0</v>
      </c>
      <c r="IX3" s="6">
        <f>'at-risk$$'!IX3/'at-risk$$'!IX$120</f>
        <v>0</v>
      </c>
      <c r="IY3" s="6">
        <f>'at-risk$$'!IY3/'at-risk$$'!IY$120</f>
        <v>1</v>
      </c>
      <c r="IZ3" s="6">
        <f>'at-risk$$'!IZ3/'at-risk$$'!IZ$120</f>
        <v>0</v>
      </c>
      <c r="JA3" s="6">
        <f>'at-risk$$'!JA3/'at-risk$$'!JA$120</f>
        <v>0</v>
      </c>
      <c r="JB3" s="6">
        <f>'at-risk$$'!JB3/'at-risk$$'!JB$120</f>
        <v>0</v>
      </c>
      <c r="JC3" s="6">
        <f>'at-risk$$'!JC3/'at-risk$$'!JC$120</f>
        <v>0</v>
      </c>
      <c r="JD3" s="6">
        <f>'at-risk$$'!JD3/'at-risk$$'!JD$120</f>
        <v>0</v>
      </c>
      <c r="JE3" s="6">
        <f>'at-risk$$'!JE3/'at-risk$$'!JE$120</f>
        <v>0</v>
      </c>
      <c r="JF3" s="6">
        <f>'at-risk$$'!JF3/'at-risk$$'!JF$120</f>
        <v>0</v>
      </c>
      <c r="JG3" s="6">
        <f>'at-risk$$'!JG3/'at-risk$$'!JG$120</f>
        <v>0</v>
      </c>
      <c r="JH3" s="6">
        <f>'at-risk$$'!JH3/'at-risk$$'!JH$120</f>
        <v>0</v>
      </c>
      <c r="JI3" s="6">
        <f>'at-risk$$'!JI3/'at-risk$$'!JI$120</f>
        <v>0</v>
      </c>
      <c r="JJ3" s="6">
        <f>'at-risk$$'!JJ3/'at-risk$$'!JJ$120</f>
        <v>0</v>
      </c>
      <c r="JK3" s="6">
        <f>'at-risk$$'!JK3/'at-risk$$'!JK$120</f>
        <v>0</v>
      </c>
      <c r="JL3" s="6">
        <f>'at-risk$$'!JL3/'at-risk$$'!JL$120</f>
        <v>0</v>
      </c>
      <c r="JM3" s="6">
        <f>'at-risk$$'!JM3/'at-risk$$'!JM$120</f>
        <v>0</v>
      </c>
      <c r="JN3" s="6">
        <f>'at-risk$$'!JN3/'at-risk$$'!JN$120</f>
        <v>0</v>
      </c>
      <c r="JO3" s="6">
        <f>'at-risk$$'!JO3/'at-risk$$'!JO$120</f>
        <v>0</v>
      </c>
      <c r="JP3" s="6">
        <f>'at-risk$$'!JP3/'at-risk$$'!JP$120</f>
        <v>0</v>
      </c>
      <c r="JQ3" s="6">
        <f>'at-risk$$'!JQ3/'at-risk$$'!JQ$120</f>
        <v>0</v>
      </c>
      <c r="JR3" s="6">
        <f>'at-risk$$'!JR3/'at-risk$$'!JR$120</f>
        <v>0</v>
      </c>
      <c r="JS3" s="6">
        <f>'at-risk$$'!JS3/'at-risk$$'!JS$120</f>
        <v>0</v>
      </c>
      <c r="JT3" s="6">
        <f>'at-risk$$'!JT3/'at-risk$$'!JT$120</f>
        <v>0</v>
      </c>
      <c r="JU3" s="6">
        <f>'at-risk$$'!JU3/'at-risk$$'!JU$120</f>
        <v>0</v>
      </c>
      <c r="JV3" s="6">
        <f>'at-risk$$'!JV3/'at-risk$$'!JV$120</f>
        <v>1</v>
      </c>
      <c r="JW3" s="6">
        <f>'at-risk$$'!JW3/'at-risk$$'!JW$120</f>
        <v>0</v>
      </c>
      <c r="JX3" s="6">
        <f>'at-risk$$'!JX3/'at-risk$$'!JX$120</f>
        <v>0</v>
      </c>
      <c r="JY3" s="6">
        <f>'at-risk$$'!JY3/'at-risk$$'!JY$120</f>
        <v>0</v>
      </c>
      <c r="JZ3" s="6">
        <f>'at-risk$$'!JZ3/'at-risk$$'!JZ$120</f>
        <v>0</v>
      </c>
      <c r="KA3" s="6">
        <f>'at-risk$$'!KA3/'at-risk$$'!KA$120</f>
        <v>1</v>
      </c>
      <c r="KB3" s="6">
        <f>'at-risk$$'!KB3/'at-risk$$'!KB$120</f>
        <v>0</v>
      </c>
      <c r="KC3" s="6">
        <f>'at-risk$$'!KC3/'at-risk$$'!KC$120</f>
        <v>0</v>
      </c>
      <c r="KD3" s="6">
        <f>'at-risk$$'!KD3/'at-risk$$'!KD$120</f>
        <v>0</v>
      </c>
      <c r="KE3" s="6">
        <f>'at-risk$$'!KE3/'at-risk$$'!KE$120</f>
        <v>0</v>
      </c>
      <c r="KF3" s="6">
        <f>'at-risk$$'!KF3/'at-risk$$'!KF$120</f>
        <v>0</v>
      </c>
      <c r="KG3" s="6">
        <f>'at-risk$$'!KG3/'at-risk$$'!KG$120</f>
        <v>0</v>
      </c>
      <c r="KH3" s="6">
        <f>'at-risk$$'!KH3/'at-risk$$'!KH$120</f>
        <v>0</v>
      </c>
      <c r="KI3" s="6">
        <f>'at-risk$$'!KI3/'at-risk$$'!KI$120</f>
        <v>0</v>
      </c>
      <c r="KJ3" s="6">
        <f>'at-risk$$'!KJ3/'at-risk$$'!KJ$120</f>
        <v>0</v>
      </c>
      <c r="KK3" s="6">
        <f>'at-risk$$'!KK3/'at-risk$$'!KK$120</f>
        <v>0</v>
      </c>
      <c r="KL3" s="6">
        <f>'at-risk$$'!KL3/'at-risk$$'!KL$120</f>
        <v>0</v>
      </c>
      <c r="KM3" s="6">
        <f>'at-risk$$'!KM3/'at-risk$$'!KM$120</f>
        <v>0</v>
      </c>
      <c r="KN3" s="6">
        <f>'at-risk$$'!KN3/'at-risk$$'!KN$120</f>
        <v>0</v>
      </c>
      <c r="KO3" s="6">
        <f>'at-risk$$'!KO3/'at-risk$$'!KO$120</f>
        <v>0</v>
      </c>
      <c r="KP3" s="6">
        <f>'at-risk$$'!KP3/'at-risk$$'!KP$120</f>
        <v>0</v>
      </c>
      <c r="KQ3" s="6">
        <f>'at-risk$$'!KQ3/'at-risk$$'!KQ$120</f>
        <v>0</v>
      </c>
      <c r="KU3" s="3">
        <v>21999</v>
      </c>
      <c r="KV3" s="3">
        <v>0</v>
      </c>
      <c r="KW3" s="3">
        <v>4524</v>
      </c>
      <c r="KX3" s="3">
        <v>0</v>
      </c>
      <c r="LA3" s="3">
        <v>500</v>
      </c>
      <c r="LB3" s="3">
        <v>0</v>
      </c>
      <c r="LC3" s="3">
        <v>3500</v>
      </c>
      <c r="LD3" s="3">
        <v>0</v>
      </c>
      <c r="LI3" s="3">
        <v>6000</v>
      </c>
      <c r="LJ3" s="3">
        <v>0</v>
      </c>
      <c r="LK3" s="3">
        <v>5000</v>
      </c>
      <c r="LL3" s="3">
        <v>0</v>
      </c>
      <c r="LM3" s="3">
        <v>930</v>
      </c>
      <c r="LN3" s="3">
        <v>0</v>
      </c>
      <c r="LW3" s="3">
        <v>6000</v>
      </c>
      <c r="LX3" s="3">
        <v>0</v>
      </c>
      <c r="LY3" s="3">
        <v>500</v>
      </c>
      <c r="LZ3" s="3">
        <v>0</v>
      </c>
      <c r="MA3" s="3">
        <v>11568</v>
      </c>
      <c r="MB3" s="3">
        <v>0</v>
      </c>
      <c r="ME3" s="3">
        <v>3411</v>
      </c>
      <c r="MF3" s="3">
        <v>0</v>
      </c>
      <c r="MM3" s="3">
        <v>4108</v>
      </c>
      <c r="MN3" s="3">
        <v>0</v>
      </c>
      <c r="MY3" s="3">
        <v>5045</v>
      </c>
      <c r="MZ3" s="3">
        <v>0</v>
      </c>
      <c r="NA3" s="3">
        <v>3158</v>
      </c>
      <c r="NB3" s="3">
        <v>0</v>
      </c>
      <c r="NJ3" s="6">
        <f>'at-risk$$'!NJ3/'at-risk$$'!NJ$120</f>
        <v>0</v>
      </c>
      <c r="NK3" s="6">
        <f>'at-risk$$'!NK3/'at-risk$$'!NK$120</f>
        <v>0</v>
      </c>
      <c r="OF3" s="3">
        <v>3767947</v>
      </c>
      <c r="OG3" s="3">
        <v>474803</v>
      </c>
      <c r="OK3" s="6">
        <f>'at-risk$$'!OK3/'at-risk$$'!OK$120</f>
        <v>1</v>
      </c>
      <c r="OL3" s="6">
        <f t="shared" ref="OL3:OL34" si="0">SUM(AY3,BA3,BC3,BE3,BG3,BI3,BK3,BM3,BO3,BQ3,BS3,BU3)</f>
        <v>0</v>
      </c>
      <c r="OM3" s="6">
        <f t="shared" ref="OM3:OM34" si="1">SUM(BV3,BX3)</f>
        <v>2.0000087848759573</v>
      </c>
      <c r="ON3" s="6">
        <f t="shared" ref="ON3:ON34" si="2">SUM(BW3,BY3)</f>
        <v>0</v>
      </c>
      <c r="OO3" s="6">
        <f t="shared" ref="OO3:OO34" si="3">SUM(CD3,CF3)</f>
        <v>2</v>
      </c>
      <c r="OP3" s="6">
        <f t="shared" ref="OP3:OP34" si="4">SUM(CE3,CG3)</f>
        <v>0</v>
      </c>
      <c r="OQ3" s="3">
        <f t="shared" ref="OQ3:OQ34" si="5">SUM(DF3,DH3,DJ3,DL3,DN3,DP3,DR3,DT3,DV3,)</f>
        <v>0</v>
      </c>
      <c r="OR3" s="6">
        <f t="shared" ref="OR3:OR34" si="6">SUM(DG3,DI3,DK3,DM3,DO3,DQ3,DS3,DU3,DW3,)</f>
        <v>0</v>
      </c>
      <c r="OS3" s="6">
        <f>'at-risk$$'!OS3/'at-risk$$'!OS$120</f>
        <v>0</v>
      </c>
      <c r="OT3" s="6">
        <f>'at-risk$$'!OT3/'at-risk$$'!OT$120</f>
        <v>0</v>
      </c>
      <c r="OU3" s="6">
        <f>'at-risk$$'!OU3/'at-risk$$'!OU$120</f>
        <v>0</v>
      </c>
      <c r="OV3" s="6">
        <f>'at-risk$$'!OV3/'at-risk$$'!OV$120</f>
        <v>1</v>
      </c>
      <c r="OW3" s="6">
        <f>'at-risk$$'!OW3/'at-risk$$'!OW$120</f>
        <v>0</v>
      </c>
      <c r="OX3" s="6">
        <f>'at-risk$$'!OX3/'at-risk$$'!OX$120</f>
        <v>0</v>
      </c>
      <c r="OY3" s="6">
        <f>'at-risk$$'!OY3/'at-risk$$'!OY$120</f>
        <v>0</v>
      </c>
      <c r="OZ3" s="6">
        <f>'at-risk$$'!OZ3/'at-risk$$'!OZ$120</f>
        <v>0</v>
      </c>
      <c r="PA3" s="6">
        <f>'at-risk$$'!PA3/'at-risk$$'!PA$120</f>
        <v>0</v>
      </c>
      <c r="PB3" s="6">
        <f t="shared" ref="PB3:PB34" si="7">SUM(FO3,FQ3,FS3,FU3,FW3,FY3)</f>
        <v>0</v>
      </c>
      <c r="PC3" s="6">
        <f t="shared" ref="PC3:PC34" si="8">SUM(FP3,FR3,FT3,FV3,FX3,FZ3)</f>
        <v>1</v>
      </c>
      <c r="PD3" s="6"/>
      <c r="PE3" s="6"/>
      <c r="PF3" s="6">
        <f t="shared" ref="PF3:PF34" si="9">SUM(GF3,GH3,GJ3,GL3,HV3)</f>
        <v>2.297851219340783</v>
      </c>
      <c r="PG3" s="6">
        <f t="shared" ref="PG3:PG34" si="10">SUM(GG3,GI3,GK3,GM3,HW3)</f>
        <v>0.2021487806592171</v>
      </c>
      <c r="PI3" s="6">
        <f t="shared" ref="PI3:PI34" si="11">SUM(GP3,GR3,GT3,GV3,GX3,GZ3)</f>
        <v>9.0301760489141891</v>
      </c>
      <c r="PJ3" s="6">
        <f>'at-risk$$'!PJ3/'at-risk$$'!PJ$120</f>
        <v>0</v>
      </c>
      <c r="PK3" s="6">
        <f>'at-risk$$'!PK3/'at-risk$$'!PK$120</f>
        <v>0</v>
      </c>
      <c r="PL3" s="5">
        <f>SUM(KU3,KW3,KY3,LA3,LC3,LE3,LG3,LI3,LK3,LM3,LO3,LQ3,LS3,LU3,LW3,LY3,MA3,MC3,ME3,MG3,MI3,MK3,MM3,MO3,MQ3,MS3,MU3,MW3,MY3,NA3,NC3,NE3,NG3,)</f>
        <v>76243</v>
      </c>
      <c r="PM3" s="5">
        <f>SUM(KV3,KX3,KZ3,LB3,LD3,LF3,LH3,LJ3,LL3,LN3,LP3,LR3,LT3,LV3,LX3,LZ3,MB3,MD3,MF3,MH3,MJ3,ML3,MN3,MP3,MR3,MT3,MV3,MX3,MZ3,NB3,ND3,NF3,NH3,)</f>
        <v>0</v>
      </c>
      <c r="PN3" s="5"/>
      <c r="PO3" s="5">
        <v>66300</v>
      </c>
      <c r="PP3" s="5"/>
      <c r="PQ3" s="6">
        <f t="shared" ref="PQ3:PQ34" si="12">SUM(Z3:AE3,AI3:AP3,AX3:BY3,CL3:CO3,DZ3:EA3,GF3:GM3,GP3:IK3,KH3:KM3,)</f>
        <v>18.89465176751704</v>
      </c>
      <c r="PR3" s="5"/>
      <c r="PS3" s="5"/>
    </row>
    <row r="4" spans="1:435" x14ac:dyDescent="0.25">
      <c r="A4" t="s">
        <v>38</v>
      </c>
      <c r="B4" s="2">
        <v>203</v>
      </c>
      <c r="C4" t="s">
        <v>338</v>
      </c>
      <c r="D4">
        <v>6</v>
      </c>
      <c r="E4">
        <v>360</v>
      </c>
      <c r="F4">
        <v>288</v>
      </c>
      <c r="G4" s="6">
        <f>'at-risk$$'!G4/'at-risk$$'!G$120</f>
        <v>1</v>
      </c>
      <c r="H4" s="6">
        <f>'at-risk$$'!H4/'at-risk$$'!H$120</f>
        <v>0</v>
      </c>
      <c r="I4" s="6">
        <f>'at-risk$$'!I4/'at-risk$$'!I$120</f>
        <v>0</v>
      </c>
      <c r="J4" s="6">
        <f>'at-risk$$'!J4/'at-risk$$'!J$120</f>
        <v>0</v>
      </c>
      <c r="K4" s="6"/>
      <c r="L4" s="6">
        <f>'at-risk$$'!L4/'at-risk$$'!L$120</f>
        <v>0</v>
      </c>
      <c r="M4" s="6">
        <f>'at-risk$$'!M4/'at-risk$$'!M$120</f>
        <v>0</v>
      </c>
      <c r="N4" s="6">
        <f>'at-risk$$'!N4/'at-risk$$'!N$120</f>
        <v>0</v>
      </c>
      <c r="O4" s="6">
        <f>'at-risk$$'!O4/'at-risk$$'!O$120</f>
        <v>0</v>
      </c>
      <c r="P4" s="3">
        <v>5001</v>
      </c>
      <c r="Q4" s="3">
        <v>0</v>
      </c>
      <c r="R4" s="6">
        <f>'at-risk$$'!R4/'at-risk$$'!R$120</f>
        <v>1.0000062006078874</v>
      </c>
      <c r="S4" s="6">
        <f>'at-risk$$'!S4/'at-risk$$'!S$120</f>
        <v>0</v>
      </c>
      <c r="T4" s="6">
        <f>'at-risk$$'!T4/'at-risk$$'!T$120</f>
        <v>1.7697480953258662</v>
      </c>
      <c r="U4" s="6">
        <f>'at-risk$$'!U4/'at-risk$$'!U$120</f>
        <v>0.23025756579007617</v>
      </c>
      <c r="V4" s="6">
        <f>'at-risk$$'!V4/'at-risk$$'!V$120</f>
        <v>0</v>
      </c>
      <c r="W4" s="6">
        <f>'at-risk$$'!W4/'at-risk$$'!W$120</f>
        <v>0</v>
      </c>
      <c r="X4" s="6">
        <f>'at-risk$$'!X4/'at-risk$$'!X$120</f>
        <v>1</v>
      </c>
      <c r="Y4" s="6">
        <f>'at-risk$$'!Y4/'at-risk$$'!Y$120</f>
        <v>0</v>
      </c>
      <c r="Z4" s="6">
        <f>'at-risk$$'!Z4/'at-risk$$'!Z$120</f>
        <v>2.0000087848759573</v>
      </c>
      <c r="AA4" s="6">
        <f>'at-risk$$'!AA4/'at-risk$$'!AA$120</f>
        <v>0</v>
      </c>
      <c r="AB4" s="6">
        <f>'at-risk$$'!AB4/'at-risk$$'!AB$120</f>
        <v>1</v>
      </c>
      <c r="AC4" s="6">
        <f>'at-risk$$'!AC4/'at-risk$$'!AC$120</f>
        <v>0</v>
      </c>
      <c r="AD4" s="6">
        <f>'at-risk$$'!AD4/'at-risk$$'!AD$120</f>
        <v>2.0000087848759573</v>
      </c>
      <c r="AE4" s="6">
        <f>'at-risk$$'!AE4/'at-risk$$'!AE$120</f>
        <v>0</v>
      </c>
      <c r="AF4" s="6">
        <f>'at-risk$$'!AF4/'at-risk$$'!AF$120</f>
        <v>4.9999961701896245</v>
      </c>
      <c r="AG4" s="6">
        <f>'at-risk$$'!AG4/'at-risk$$'!AG$120</f>
        <v>0</v>
      </c>
      <c r="AH4" s="6">
        <f>'at-risk$$'!AH4/'at-risk$$'!AH$120</f>
        <v>0</v>
      </c>
      <c r="AI4" s="6">
        <f>'at-risk$$'!AI4/'at-risk$$'!AI$120</f>
        <v>0</v>
      </c>
      <c r="AJ4" s="6">
        <f>'at-risk$$'!AJ4/'at-risk$$'!AJ$120</f>
        <v>0</v>
      </c>
      <c r="AK4" s="6">
        <f>'at-risk$$'!AK4/'at-risk$$'!AK$120</f>
        <v>0</v>
      </c>
      <c r="AL4" s="6">
        <f>'at-risk$$'!AL4/'at-risk$$'!AL$120</f>
        <v>0</v>
      </c>
      <c r="AM4" s="6">
        <f>'at-risk$$'!AM4/'at-risk$$'!AM$120</f>
        <v>0</v>
      </c>
      <c r="AN4" s="6">
        <f>'at-risk$$'!AN4/'at-risk$$'!AN$120</f>
        <v>0</v>
      </c>
      <c r="AO4" s="6">
        <f>'at-risk$$'!AO4/'at-risk$$'!AO$120</f>
        <v>0</v>
      </c>
      <c r="AP4" s="6">
        <f>'at-risk$$'!AP4/'at-risk$$'!AP$120</f>
        <v>0</v>
      </c>
      <c r="AQ4" s="6">
        <f>'at-risk$$'!AQ4/'at-risk$$'!AQ$120</f>
        <v>1</v>
      </c>
      <c r="AR4" s="6">
        <f>'at-risk$$'!AR4/'at-risk$$'!AR$120</f>
        <v>0</v>
      </c>
      <c r="AS4" s="6">
        <f>'at-risk$$'!AS4/'at-risk$$'!AS$120</f>
        <v>0</v>
      </c>
      <c r="AT4" s="6">
        <f>'at-risk$$'!AT4/'at-risk$$'!AT$120</f>
        <v>0</v>
      </c>
      <c r="AU4" s="6">
        <f>'at-risk$$'!AU4/'at-risk$$'!AU$120</f>
        <v>1.5000087848759576</v>
      </c>
      <c r="AV4" s="6"/>
      <c r="AW4" s="6">
        <f>'at-risk$$'!AW4/'at-risk$$'!AW$120</f>
        <v>0</v>
      </c>
      <c r="AX4" s="6">
        <f>'at-risk$$'!AX4/'at-risk$$'!AX$120</f>
        <v>0</v>
      </c>
      <c r="AY4" s="6">
        <f>'at-risk$$'!AY4/'at-risk$$'!AY$120</f>
        <v>0</v>
      </c>
      <c r="AZ4" s="6">
        <f>'at-risk$$'!AZ4/'at-risk$$'!AZ$120</f>
        <v>2.0000087848759573</v>
      </c>
      <c r="BA4" s="6">
        <f>'at-risk$$'!BA4/'at-risk$$'!BA$120</f>
        <v>0</v>
      </c>
      <c r="BB4" s="6">
        <f>'at-risk$$'!BB4/'at-risk$$'!BB$120</f>
        <v>0</v>
      </c>
      <c r="BC4" s="6">
        <f>'at-risk$$'!BC4/'at-risk$$'!BC$120</f>
        <v>0</v>
      </c>
      <c r="BD4" s="6">
        <f>'at-risk$$'!BD4/'at-risk$$'!BD$120</f>
        <v>0</v>
      </c>
      <c r="BE4" s="6">
        <f>'at-risk$$'!BE4/'at-risk$$'!BE$120</f>
        <v>0</v>
      </c>
      <c r="BF4" s="6">
        <f>'at-risk$$'!BF4/'at-risk$$'!BF$120</f>
        <v>1</v>
      </c>
      <c r="BG4" s="6">
        <f>'at-risk$$'!BG4/'at-risk$$'!BG$120</f>
        <v>0</v>
      </c>
      <c r="BH4" s="6">
        <f>'at-risk$$'!BH4/'at-risk$$'!BH$120</f>
        <v>0</v>
      </c>
      <c r="BI4" s="6">
        <f>'at-risk$$'!BI4/'at-risk$$'!BI$120</f>
        <v>0</v>
      </c>
      <c r="BJ4" s="6">
        <f>'at-risk$$'!BJ4/'at-risk$$'!BJ$120</f>
        <v>0</v>
      </c>
      <c r="BK4" s="6">
        <f>'at-risk$$'!BK4/'at-risk$$'!BK$120</f>
        <v>0</v>
      </c>
      <c r="BL4" s="6">
        <f>'at-risk$$'!BL4/'at-risk$$'!BL$120</f>
        <v>0</v>
      </c>
      <c r="BM4" s="6">
        <f>'at-risk$$'!BM4/'at-risk$$'!BM$120</f>
        <v>0</v>
      </c>
      <c r="BN4" s="6">
        <f>'at-risk$$'!BN4/'at-risk$$'!BN$120</f>
        <v>0</v>
      </c>
      <c r="BO4" s="6">
        <f>'at-risk$$'!BO4/'at-risk$$'!BO$120</f>
        <v>0</v>
      </c>
      <c r="BP4" s="6">
        <f>'at-risk$$'!BP4/'at-risk$$'!BP$120</f>
        <v>0</v>
      </c>
      <c r="BQ4" s="6">
        <f>'at-risk$$'!BQ4/'at-risk$$'!BQ$120</f>
        <v>0</v>
      </c>
      <c r="BR4" s="6">
        <f>'at-risk$$'!BR4/'at-risk$$'!BR$120</f>
        <v>0</v>
      </c>
      <c r="BS4" s="6">
        <f>'at-risk$$'!BS4/'at-risk$$'!BS$120</f>
        <v>0</v>
      </c>
      <c r="BT4" s="6">
        <f>'at-risk$$'!BT4/'at-risk$$'!BT$120</f>
        <v>0</v>
      </c>
      <c r="BU4" s="6">
        <f>'at-risk$$'!BU4/'at-risk$$'!BU$120</f>
        <v>0</v>
      </c>
      <c r="BV4" s="6">
        <f>'at-risk$$'!BV4/'at-risk$$'!BV$120</f>
        <v>4.0000175697519147</v>
      </c>
      <c r="BW4" s="6">
        <f>'at-risk$$'!BW4/'at-risk$$'!BW$120</f>
        <v>0</v>
      </c>
      <c r="BX4" s="6">
        <f>'at-risk$$'!BX4/'at-risk$$'!BX$120</f>
        <v>1</v>
      </c>
      <c r="BY4" s="6">
        <f>'at-risk$$'!BY4/'at-risk$$'!BY$120</f>
        <v>0</v>
      </c>
      <c r="BZ4" s="6">
        <f>'at-risk$$'!BZ4/'at-risk$$'!BZ$120</f>
        <v>6.0000107234690523</v>
      </c>
      <c r="CA4" s="6">
        <f>'at-risk$$'!CA4/'at-risk$$'!CA$120</f>
        <v>0</v>
      </c>
      <c r="CB4" s="6">
        <f>'at-risk$$'!CB4/'at-risk$$'!CB$120</f>
        <v>0</v>
      </c>
      <c r="CC4" s="6">
        <f>'at-risk$$'!CC4/'at-risk$$'!CC$120</f>
        <v>0</v>
      </c>
      <c r="CD4" s="6">
        <f>'at-risk$$'!CD4/'at-risk$$'!CD$120</f>
        <v>1</v>
      </c>
      <c r="CE4" s="6">
        <f>'at-risk$$'!CE4/'at-risk$$'!CE$120</f>
        <v>0</v>
      </c>
      <c r="CF4" s="6">
        <f>'at-risk$$'!CF4/'at-risk$$'!CF$120</f>
        <v>0</v>
      </c>
      <c r="CG4" s="6">
        <f>'at-risk$$'!CG4/'at-risk$$'!CG$120</f>
        <v>0</v>
      </c>
      <c r="CH4" s="6">
        <f>'at-risk$$'!CH4/'at-risk$$'!CH$120</f>
        <v>0</v>
      </c>
      <c r="CI4" s="6">
        <f>'at-risk$$'!CI4/'at-risk$$'!CI$120</f>
        <v>0</v>
      </c>
      <c r="CL4" s="6">
        <f>'at-risk$$'!CL4/'at-risk$$'!CL$120</f>
        <v>0</v>
      </c>
      <c r="CM4" s="6">
        <f>'at-risk$$'!CM4/'at-risk$$'!CM$120</f>
        <v>0</v>
      </c>
      <c r="CN4" s="6">
        <f>'at-risk$$'!CN4/'at-risk$$'!CN$120</f>
        <v>0.48593541359196007</v>
      </c>
      <c r="CO4" s="6">
        <f>'at-risk$$'!CO4/'at-risk$$'!CO$120</f>
        <v>0</v>
      </c>
      <c r="CP4" s="6">
        <f>'at-risk$$'!CP4/'at-risk$$'!CP$120</f>
        <v>0</v>
      </c>
      <c r="CQ4" s="6">
        <f>'at-risk$$'!CQ4/'at-risk$$'!CQ$120</f>
        <v>0</v>
      </c>
      <c r="CR4" s="6">
        <f>'at-risk$$'!CR4/'at-risk$$'!CR$120</f>
        <v>0</v>
      </c>
      <c r="CS4" s="6">
        <f>'at-risk$$'!CS4/'at-risk$$'!CS$120</f>
        <v>0</v>
      </c>
      <c r="CT4" s="6">
        <f>'at-risk$$'!CT4/'at-risk$$'!CT$120</f>
        <v>0</v>
      </c>
      <c r="CU4" s="6">
        <f>'at-risk$$'!CU4/'at-risk$$'!CU$120</f>
        <v>0</v>
      </c>
      <c r="CV4" s="3">
        <v>17000</v>
      </c>
      <c r="CW4" s="3">
        <v>0</v>
      </c>
      <c r="CX4" s="3">
        <v>27200</v>
      </c>
      <c r="CY4" s="3">
        <v>0</v>
      </c>
      <c r="DD4" s="6">
        <f>'at-risk$$'!DD4/'at-risk$$'!DD$120</f>
        <v>0</v>
      </c>
      <c r="DE4" s="6">
        <f>'at-risk$$'!DE4/'at-risk$$'!DE$120</f>
        <v>0</v>
      </c>
      <c r="DX4" s="6">
        <f>'at-risk$$'!DX4/'at-risk$$'!DX$120</f>
        <v>0</v>
      </c>
      <c r="DY4" s="6">
        <f>'at-risk$$'!DY4/'at-risk$$'!DY$120</f>
        <v>0</v>
      </c>
      <c r="DZ4" s="6">
        <f>'at-risk$$'!DZ4/'at-risk$$'!DZ$120</f>
        <v>0</v>
      </c>
      <c r="EA4" s="6">
        <f>'at-risk$$'!EA4/'at-risk$$'!EA$120</f>
        <v>0</v>
      </c>
      <c r="EB4" s="6">
        <f>'at-risk$$'!EB4/'at-risk$$'!EB$120</f>
        <v>0</v>
      </c>
      <c r="EC4" s="6">
        <f>'at-risk$$'!EC4/'at-risk$$'!EC$120</f>
        <v>0</v>
      </c>
      <c r="EL4" s="6">
        <f>'at-risk$$'!EL4/'at-risk$$'!EL$120</f>
        <v>0</v>
      </c>
      <c r="EM4" s="6">
        <f>'at-risk$$'!EM4/'at-risk$$'!EM$120</f>
        <v>0</v>
      </c>
      <c r="EN4" s="6">
        <f>'at-risk$$'!EN4/'at-risk$$'!EN$120</f>
        <v>0</v>
      </c>
      <c r="EO4" s="6">
        <f>'at-risk$$'!EO4/'at-risk$$'!EO$120</f>
        <v>0</v>
      </c>
      <c r="EP4" s="6">
        <f>'at-risk$$'!EP4/'at-risk$$'!EP$120</f>
        <v>0</v>
      </c>
      <c r="EQ4" s="6">
        <f>'at-risk$$'!EQ4/'at-risk$$'!EQ$120</f>
        <v>0</v>
      </c>
      <c r="ES4" s="6">
        <f>'at-risk$$'!ES4/'at-risk$$'!ES$120</f>
        <v>1</v>
      </c>
      <c r="ET4" s="6">
        <f>'at-risk$$'!ET4/'at-risk$$'!ET$120</f>
        <v>0</v>
      </c>
      <c r="EU4" s="6">
        <f>'at-risk$$'!EU4/'at-risk$$'!EU$120</f>
        <v>0</v>
      </c>
      <c r="EV4" s="6">
        <f>'at-risk$$'!EV4/'at-risk$$'!EV$120</f>
        <v>0</v>
      </c>
      <c r="EW4" s="6">
        <f>'at-risk$$'!EW4/'at-risk$$'!EW$120</f>
        <v>0</v>
      </c>
      <c r="EX4" s="6">
        <f>'at-risk$$'!EX4/'at-risk$$'!EX$120</f>
        <v>0</v>
      </c>
      <c r="EY4" s="6">
        <f>'at-risk$$'!EY4/'at-risk$$'!EY$120</f>
        <v>0</v>
      </c>
      <c r="EZ4" s="6">
        <f>'at-risk$$'!EZ4/'at-risk$$'!EZ$120</f>
        <v>0</v>
      </c>
      <c r="FA4" s="6">
        <f>'at-risk$$'!FA4/'at-risk$$'!FA$120</f>
        <v>0</v>
      </c>
      <c r="FB4" s="6">
        <f>'at-risk$$'!FB4/'at-risk$$'!FB$120</f>
        <v>0</v>
      </c>
      <c r="FC4" s="6">
        <f>'at-risk$$'!FC4/'at-risk$$'!FC$120</f>
        <v>0</v>
      </c>
      <c r="FD4" s="6">
        <f>'at-risk$$'!FD4/'at-risk$$'!FD$120</f>
        <v>0</v>
      </c>
      <c r="FE4" s="6">
        <f>'at-risk$$'!FE4/'at-risk$$'!FE$120</f>
        <v>0</v>
      </c>
      <c r="FF4" s="6">
        <f>'at-risk$$'!FF4/'at-risk$$'!FF$120</f>
        <v>0.5</v>
      </c>
      <c r="FG4" s="6">
        <f>'at-risk$$'!FG4/'at-risk$$'!FG$120</f>
        <v>0</v>
      </c>
      <c r="FH4" s="6">
        <f>'at-risk$$'!FH4/'at-risk$$'!FH$120</f>
        <v>0</v>
      </c>
      <c r="FI4" s="6">
        <f>'at-risk$$'!FI4/'at-risk$$'!FI$120</f>
        <v>0</v>
      </c>
      <c r="FJ4" s="6">
        <f>'at-risk$$'!FJ4/'at-risk$$'!FJ$120</f>
        <v>1</v>
      </c>
      <c r="FK4" s="6">
        <f>'at-risk$$'!FK4/'at-risk$$'!FK$120</f>
        <v>0.49999458798315782</v>
      </c>
      <c r="FL4" s="6">
        <f>'at-risk$$'!FL4/'at-risk$$'!FL$120</f>
        <v>0</v>
      </c>
      <c r="FM4" s="6">
        <f>'at-risk$$'!FM4/'at-risk$$'!FM$120</f>
        <v>0</v>
      </c>
      <c r="FN4" s="6">
        <f>'at-risk$$'!FN4/'at-risk$$'!FN$120</f>
        <v>0</v>
      </c>
      <c r="FO4" s="6">
        <f>'at-risk$$'!FO4/'at-risk$$'!FO$120</f>
        <v>0</v>
      </c>
      <c r="FP4" s="6">
        <f>'at-risk$$'!FP4/'at-risk$$'!FP$120</f>
        <v>0</v>
      </c>
      <c r="FQ4" s="6">
        <f>'at-risk$$'!FQ4/'at-risk$$'!FQ$120</f>
        <v>0</v>
      </c>
      <c r="FR4" s="6">
        <f>'at-risk$$'!FR4/'at-risk$$'!FR$120</f>
        <v>0</v>
      </c>
      <c r="FS4" s="6">
        <f>'at-risk$$'!FS4/'at-risk$$'!FS$120</f>
        <v>0</v>
      </c>
      <c r="FT4" s="6">
        <f>'at-risk$$'!FT4/'at-risk$$'!FT$120</f>
        <v>0</v>
      </c>
      <c r="FU4" s="6">
        <f>'at-risk$$'!FU4/'at-risk$$'!FU$120</f>
        <v>0</v>
      </c>
      <c r="FV4" s="6">
        <f>'at-risk$$'!FV4/'at-risk$$'!FV$120</f>
        <v>0</v>
      </c>
      <c r="FW4" s="6">
        <f>'at-risk$$'!FW4/'at-risk$$'!FW$120</f>
        <v>0</v>
      </c>
      <c r="FX4" s="6">
        <f>'at-risk$$'!FX4/'at-risk$$'!FX$120</f>
        <v>0</v>
      </c>
      <c r="FY4" s="6">
        <f>'at-risk$$'!FY4/'at-risk$$'!FY$120</f>
        <v>0</v>
      </c>
      <c r="FZ4" s="6">
        <f>'at-risk$$'!FZ4/'at-risk$$'!FZ$120</f>
        <v>0</v>
      </c>
      <c r="GA4" s="6">
        <f>'at-risk$$'!GA4/'at-risk$$'!GA$120</f>
        <v>0</v>
      </c>
      <c r="GB4" s="6">
        <f>'at-risk$$'!GB4/'at-risk$$'!GB$120</f>
        <v>0</v>
      </c>
      <c r="GC4" s="6">
        <f>'at-risk$$'!GC4/'at-risk$$'!GC$120</f>
        <v>1</v>
      </c>
      <c r="GD4" s="6">
        <f>'at-risk$$'!GD4/'at-risk$$'!GD$120</f>
        <v>0</v>
      </c>
      <c r="GE4" s="6">
        <f>'at-risk$$'!GE4/'at-risk$$'!GE$120</f>
        <v>0</v>
      </c>
      <c r="GF4" s="6">
        <f>'at-risk$$'!GF4/'at-risk$$'!GF$120</f>
        <v>1</v>
      </c>
      <c r="GG4" s="6">
        <f>'at-risk$$'!GG4/'at-risk$$'!GG$120</f>
        <v>0</v>
      </c>
      <c r="GH4" s="6">
        <f>'at-risk$$'!GH4/'at-risk$$'!GH$120</f>
        <v>1</v>
      </c>
      <c r="GI4" s="6">
        <f>'at-risk$$'!GI4/'at-risk$$'!GI$120</f>
        <v>0</v>
      </c>
      <c r="GJ4" s="6">
        <f>'at-risk$$'!GJ4/'at-risk$$'!GJ$120</f>
        <v>1</v>
      </c>
      <c r="GK4" s="6">
        <f>'at-risk$$'!GK4/'at-risk$$'!GK$120</f>
        <v>0</v>
      </c>
      <c r="GL4" s="6">
        <f>'at-risk$$'!GL4/'at-risk$$'!GL$120</f>
        <v>0</v>
      </c>
      <c r="GM4" s="6">
        <f>'at-risk$$'!GM4/'at-risk$$'!GM$120</f>
        <v>0</v>
      </c>
      <c r="GN4" s="6">
        <f>'at-risk$$'!GN4/'at-risk$$'!GN$120</f>
        <v>2.9999925956999398</v>
      </c>
      <c r="GO4" s="6">
        <f>'at-risk$$'!GO4/'at-risk$$'!GO$120</f>
        <v>0</v>
      </c>
      <c r="GP4" s="6">
        <f>'at-risk$$'!GP4/'at-risk$$'!GP$120</f>
        <v>3.0000087848759573</v>
      </c>
      <c r="GQ4" s="6">
        <f>'at-risk$$'!GQ4/'at-risk$$'!GQ$120</f>
        <v>0</v>
      </c>
      <c r="GR4" s="6">
        <f>'at-risk$$'!GR4/'at-risk$$'!GR$120</f>
        <v>0.53951437205706654</v>
      </c>
      <c r="GS4" s="6">
        <f>'at-risk$$'!GS4/'at-risk$$'!GS$120</f>
        <v>0</v>
      </c>
      <c r="GT4" s="6">
        <f>'at-risk$$'!GT4/'at-risk$$'!GT$120</f>
        <v>2.0000087848759573</v>
      </c>
      <c r="GU4" s="6">
        <f>'at-risk$$'!GU4/'at-risk$$'!GU$120</f>
        <v>0</v>
      </c>
      <c r="GV4" s="6">
        <f>'at-risk$$'!GV4/'at-risk$$'!GV$120</f>
        <v>2.0000087848759573</v>
      </c>
      <c r="GW4" s="6">
        <f>'at-risk$$'!GW4/'at-risk$$'!GW$120</f>
        <v>0</v>
      </c>
      <c r="GX4" s="6">
        <f>'at-risk$$'!GX4/'at-risk$$'!GX$120</f>
        <v>2.0000087848759573</v>
      </c>
      <c r="GY4" s="6">
        <f>'at-risk$$'!GY4/'at-risk$$'!GY$120</f>
        <v>0</v>
      </c>
      <c r="GZ4" s="6">
        <f>'at-risk$$'!GZ4/'at-risk$$'!GZ$120</f>
        <v>2.0000087848759573</v>
      </c>
      <c r="HA4" s="6">
        <f>'at-risk$$'!HA4/'at-risk$$'!HA$120</f>
        <v>0</v>
      </c>
      <c r="HB4" s="6">
        <f>'at-risk$$'!HB4/'at-risk$$'!HB$120</f>
        <v>0</v>
      </c>
      <c r="HC4" s="6">
        <f>'at-risk$$'!HC4/'at-risk$$'!HC$120</f>
        <v>0</v>
      </c>
      <c r="HD4" s="6">
        <f>'at-risk$$'!HD4/'at-risk$$'!HD$120</f>
        <v>0</v>
      </c>
      <c r="HE4" s="6">
        <f>'at-risk$$'!HE4/'at-risk$$'!HE$120</f>
        <v>0</v>
      </c>
      <c r="HF4" s="6">
        <f>'at-risk$$'!HF4/'at-risk$$'!HF$120</f>
        <v>0</v>
      </c>
      <c r="HG4" s="6">
        <f>'at-risk$$'!HG4/'at-risk$$'!HG$120</f>
        <v>0</v>
      </c>
      <c r="HH4" s="6">
        <f>'at-risk$$'!HH4/'at-risk$$'!HH$120</f>
        <v>0</v>
      </c>
      <c r="HI4" s="6">
        <f>'at-risk$$'!HI4/'at-risk$$'!HI$120</f>
        <v>1</v>
      </c>
      <c r="HJ4" s="6">
        <f>'at-risk$$'!HJ4/'at-risk$$'!HJ$120</f>
        <v>0</v>
      </c>
      <c r="HK4" s="6">
        <f>'at-risk$$'!HK4/'at-risk$$'!HK$120</f>
        <v>0</v>
      </c>
      <c r="HL4" s="6">
        <f>'at-risk$$'!HL4/'at-risk$$'!HL$120</f>
        <v>0</v>
      </c>
      <c r="HM4" s="6">
        <f>'at-risk$$'!HM4/'at-risk$$'!HM$120</f>
        <v>0</v>
      </c>
      <c r="HN4" s="6">
        <f>'at-risk$$'!HN4/'at-risk$$'!HN$120</f>
        <v>1</v>
      </c>
      <c r="HO4" s="6">
        <f>'at-risk$$'!HO4/'at-risk$$'!HO$120</f>
        <v>0</v>
      </c>
      <c r="HP4" s="6">
        <f>'at-risk$$'!HP4/'at-risk$$'!HP$120</f>
        <v>0</v>
      </c>
      <c r="HQ4" s="6">
        <f>'at-risk$$'!HQ4/'at-risk$$'!HQ$120</f>
        <v>0</v>
      </c>
      <c r="HR4" s="6">
        <f>'at-risk$$'!HR4/'at-risk$$'!HR$120</f>
        <v>0</v>
      </c>
      <c r="HS4" s="6">
        <f>'at-risk$$'!HS4/'at-risk$$'!HS$120</f>
        <v>0</v>
      </c>
      <c r="HT4" s="6">
        <f>'at-risk$$'!HT4/'at-risk$$'!HT$120</f>
        <v>0</v>
      </c>
      <c r="HU4" s="6">
        <f>'at-risk$$'!HU4/'at-risk$$'!HU$120</f>
        <v>0</v>
      </c>
      <c r="HV4" s="6">
        <f>'at-risk$$'!HV4/'at-risk$$'!HV$120</f>
        <v>0</v>
      </c>
      <c r="HW4" s="6">
        <f>'at-risk$$'!HW4/'at-risk$$'!HW$120</f>
        <v>0</v>
      </c>
      <c r="HX4" s="6">
        <f>'at-risk$$'!HX4/'at-risk$$'!HX$120</f>
        <v>0</v>
      </c>
      <c r="HY4" s="6">
        <f>'at-risk$$'!HY4/'at-risk$$'!HY$120</f>
        <v>0</v>
      </c>
      <c r="HZ4" s="6">
        <f>'at-risk$$'!HZ4/'at-risk$$'!HZ$120</f>
        <v>0</v>
      </c>
      <c r="IA4" s="6">
        <f>'at-risk$$'!IA4/'at-risk$$'!IA$120</f>
        <v>0</v>
      </c>
      <c r="IB4" s="6">
        <f>'at-risk$$'!IB4/'at-risk$$'!IB$120</f>
        <v>0</v>
      </c>
      <c r="IC4" s="6">
        <f>'at-risk$$'!IC4/'at-risk$$'!IC$120</f>
        <v>0</v>
      </c>
      <c r="ID4" s="6">
        <f>'at-risk$$'!ID4/'at-risk$$'!ID$120</f>
        <v>0</v>
      </c>
      <c r="IE4" s="6">
        <f>'at-risk$$'!IE4/'at-risk$$'!IE$120</f>
        <v>0</v>
      </c>
      <c r="IF4" s="6">
        <f>'at-risk$$'!IF4/'at-risk$$'!IF$120</f>
        <v>0</v>
      </c>
      <c r="IG4" s="6">
        <f>'at-risk$$'!IG4/'at-risk$$'!IG$120</f>
        <v>0</v>
      </c>
      <c r="IH4" s="6">
        <f>'at-risk$$'!IH4/'at-risk$$'!IH$120</f>
        <v>0</v>
      </c>
      <c r="II4" s="6">
        <f>'at-risk$$'!II4/'at-risk$$'!II$120</f>
        <v>0</v>
      </c>
      <c r="IJ4" s="6">
        <f>'at-risk$$'!IJ4/'at-risk$$'!IJ$120</f>
        <v>0</v>
      </c>
      <c r="IK4" s="6">
        <f>'at-risk$$'!IK4/'at-risk$$'!IK$120</f>
        <v>0</v>
      </c>
      <c r="IL4" s="6">
        <f>'at-risk$$'!IL4/'at-risk$$'!IL$120</f>
        <v>0</v>
      </c>
      <c r="IM4" s="6">
        <f>'at-risk$$'!IM4/'at-risk$$'!IM$120</f>
        <v>0</v>
      </c>
      <c r="IN4" s="6">
        <f>'at-risk$$'!IN4/'at-risk$$'!IN$120</f>
        <v>0</v>
      </c>
      <c r="IO4" s="6">
        <f>'at-risk$$'!IO4/'at-risk$$'!IO$120</f>
        <v>0</v>
      </c>
      <c r="IP4" s="6">
        <f>'at-risk$$'!IP4/'at-risk$$'!IP$120</f>
        <v>0</v>
      </c>
      <c r="IQ4" s="6">
        <f>'at-risk$$'!IQ4/'at-risk$$'!IQ$120</f>
        <v>0</v>
      </c>
      <c r="IR4" s="6">
        <f>'at-risk$$'!IR4/'at-risk$$'!IR$120</f>
        <v>0</v>
      </c>
      <c r="IS4" s="6">
        <f>'at-risk$$'!IS4/'at-risk$$'!IS$120</f>
        <v>0</v>
      </c>
      <c r="IT4" s="6">
        <f>'at-risk$$'!IT4/'at-risk$$'!IT$120</f>
        <v>0</v>
      </c>
      <c r="IU4" s="6">
        <f>'at-risk$$'!IU4/'at-risk$$'!IU$120</f>
        <v>0</v>
      </c>
      <c r="IV4" s="6">
        <f>'at-risk$$'!IV4/'at-risk$$'!IV$120</f>
        <v>0</v>
      </c>
      <c r="IW4" s="6">
        <f>'at-risk$$'!IW4/'at-risk$$'!IW$120</f>
        <v>0</v>
      </c>
      <c r="IX4" s="6">
        <f>'at-risk$$'!IX4/'at-risk$$'!IX$120</f>
        <v>0</v>
      </c>
      <c r="IY4" s="6">
        <f>'at-risk$$'!IY4/'at-risk$$'!IY$120</f>
        <v>0</v>
      </c>
      <c r="IZ4" s="6">
        <f>'at-risk$$'!IZ4/'at-risk$$'!IZ$120</f>
        <v>0</v>
      </c>
      <c r="JA4" s="6">
        <f>'at-risk$$'!JA4/'at-risk$$'!JA$120</f>
        <v>0</v>
      </c>
      <c r="JB4" s="6">
        <f>'at-risk$$'!JB4/'at-risk$$'!JB$120</f>
        <v>0</v>
      </c>
      <c r="JC4" s="6">
        <f>'at-risk$$'!JC4/'at-risk$$'!JC$120</f>
        <v>0</v>
      </c>
      <c r="JD4" s="6">
        <f>'at-risk$$'!JD4/'at-risk$$'!JD$120</f>
        <v>0</v>
      </c>
      <c r="JE4" s="6">
        <f>'at-risk$$'!JE4/'at-risk$$'!JE$120</f>
        <v>0</v>
      </c>
      <c r="JF4" s="6">
        <f>'at-risk$$'!JF4/'at-risk$$'!JF$120</f>
        <v>0</v>
      </c>
      <c r="JG4" s="6">
        <f>'at-risk$$'!JG4/'at-risk$$'!JG$120</f>
        <v>1</v>
      </c>
      <c r="JH4" s="6">
        <f>'at-risk$$'!JH4/'at-risk$$'!JH$120</f>
        <v>0</v>
      </c>
      <c r="JI4" s="6">
        <f>'at-risk$$'!JI4/'at-risk$$'!JI$120</f>
        <v>0</v>
      </c>
      <c r="JJ4" s="6">
        <f>'at-risk$$'!JJ4/'at-risk$$'!JJ$120</f>
        <v>0</v>
      </c>
      <c r="JK4" s="6">
        <f>'at-risk$$'!JK4/'at-risk$$'!JK$120</f>
        <v>0</v>
      </c>
      <c r="JL4" s="6">
        <f>'at-risk$$'!JL4/'at-risk$$'!JL$120</f>
        <v>0.48783341553442439</v>
      </c>
      <c r="JM4" s="6">
        <f>'at-risk$$'!JM4/'at-risk$$'!JM$120</f>
        <v>0.51216315302685111</v>
      </c>
      <c r="JN4" s="6">
        <f>'at-risk$$'!JN4/'at-risk$$'!JN$120</f>
        <v>0</v>
      </c>
      <c r="JO4" s="6">
        <f>'at-risk$$'!JO4/'at-risk$$'!JO$120</f>
        <v>0</v>
      </c>
      <c r="JP4" s="6">
        <f>'at-risk$$'!JP4/'at-risk$$'!JP$120</f>
        <v>0</v>
      </c>
      <c r="JQ4" s="6">
        <f>'at-risk$$'!JQ4/'at-risk$$'!JQ$120</f>
        <v>0</v>
      </c>
      <c r="JR4" s="6">
        <f>'at-risk$$'!JR4/'at-risk$$'!JR$120</f>
        <v>0</v>
      </c>
      <c r="JS4" s="6">
        <f>'at-risk$$'!JS4/'at-risk$$'!JS$120</f>
        <v>0</v>
      </c>
      <c r="JT4" s="6">
        <f>'at-risk$$'!JT4/'at-risk$$'!JT$120</f>
        <v>0</v>
      </c>
      <c r="JU4" s="6">
        <f>'at-risk$$'!JU4/'at-risk$$'!JU$120</f>
        <v>0</v>
      </c>
      <c r="JV4" s="6">
        <f>'at-risk$$'!JV4/'at-risk$$'!JV$120</f>
        <v>0</v>
      </c>
      <c r="JW4" s="6">
        <f>'at-risk$$'!JW4/'at-risk$$'!JW$120</f>
        <v>0</v>
      </c>
      <c r="JX4" s="6">
        <f>'at-risk$$'!JX4/'at-risk$$'!JX$120</f>
        <v>0</v>
      </c>
      <c r="JY4" s="6">
        <f>'at-risk$$'!JY4/'at-risk$$'!JY$120</f>
        <v>0</v>
      </c>
      <c r="JZ4" s="6">
        <f>'at-risk$$'!JZ4/'at-risk$$'!JZ$120</f>
        <v>0</v>
      </c>
      <c r="KA4" s="6">
        <f>'at-risk$$'!KA4/'at-risk$$'!KA$120</f>
        <v>0</v>
      </c>
      <c r="KB4" s="6">
        <f>'at-risk$$'!KB4/'at-risk$$'!KB$120</f>
        <v>0</v>
      </c>
      <c r="KC4" s="6">
        <f>'at-risk$$'!KC4/'at-risk$$'!KC$120</f>
        <v>0</v>
      </c>
      <c r="KD4" s="6">
        <f>'at-risk$$'!KD4/'at-risk$$'!KD$120</f>
        <v>0</v>
      </c>
      <c r="KE4" s="6">
        <f>'at-risk$$'!KE4/'at-risk$$'!KE$120</f>
        <v>1</v>
      </c>
      <c r="KF4" s="6">
        <f>'at-risk$$'!KF4/'at-risk$$'!KF$120</f>
        <v>0</v>
      </c>
      <c r="KG4" s="6">
        <f>'at-risk$$'!KG4/'at-risk$$'!KG$120</f>
        <v>0</v>
      </c>
      <c r="KH4" s="6">
        <f>'at-risk$$'!KH4/'at-risk$$'!KH$120</f>
        <v>0</v>
      </c>
      <c r="KI4" s="6">
        <f>'at-risk$$'!KI4/'at-risk$$'!KI$120</f>
        <v>0</v>
      </c>
      <c r="KJ4" s="6">
        <f>'at-risk$$'!KJ4/'at-risk$$'!KJ$120</f>
        <v>0</v>
      </c>
      <c r="KK4" s="6">
        <f>'at-risk$$'!KK4/'at-risk$$'!KK$120</f>
        <v>0</v>
      </c>
      <c r="KL4" s="6">
        <f>'at-risk$$'!KL4/'at-risk$$'!KL$120</f>
        <v>0</v>
      </c>
      <c r="KM4" s="6">
        <f>'at-risk$$'!KM4/'at-risk$$'!KM$120</f>
        <v>0</v>
      </c>
      <c r="KN4" s="6">
        <f>'at-risk$$'!KN4/'at-risk$$'!KN$120</f>
        <v>0</v>
      </c>
      <c r="KO4" s="6">
        <f>'at-risk$$'!KO4/'at-risk$$'!KO$120</f>
        <v>0</v>
      </c>
      <c r="KP4" s="6">
        <f>'at-risk$$'!KP4/'at-risk$$'!KP$120</f>
        <v>0</v>
      </c>
      <c r="KQ4" s="6">
        <f>'at-risk$$'!KQ4/'at-risk$$'!KQ$120</f>
        <v>0</v>
      </c>
      <c r="KW4" s="3">
        <v>5500</v>
      </c>
      <c r="KX4" s="3">
        <v>0</v>
      </c>
      <c r="LC4" s="3">
        <v>0</v>
      </c>
      <c r="LD4" s="3">
        <v>53000</v>
      </c>
      <c r="LM4" s="3">
        <v>1642</v>
      </c>
      <c r="LN4" s="3">
        <v>0</v>
      </c>
      <c r="LW4" s="3">
        <v>3000</v>
      </c>
      <c r="LX4" s="3">
        <v>172</v>
      </c>
      <c r="ME4" s="3">
        <v>6019</v>
      </c>
      <c r="MF4" s="3">
        <v>0</v>
      </c>
      <c r="NJ4" s="6">
        <f>'at-risk$$'!NJ4/'at-risk$$'!NJ$120</f>
        <v>0</v>
      </c>
      <c r="NK4" s="6">
        <f>'at-risk$$'!NK4/'at-risk$$'!NK$120</f>
        <v>0</v>
      </c>
      <c r="OF4" s="3">
        <v>5091667</v>
      </c>
      <c r="OG4" s="3">
        <v>598198</v>
      </c>
      <c r="OK4" s="6">
        <f t="shared" ref="OK4:OK35" si="13">SUM(AX4,AZ4,BB4,BD4,BF4,BH4,BJ4,BL4,BN4,BP4,BR4,BT4)</f>
        <v>3.0000087848759573</v>
      </c>
      <c r="OL4" s="6">
        <f t="shared" si="0"/>
        <v>0</v>
      </c>
      <c r="OM4" s="6">
        <f t="shared" si="1"/>
        <v>5.0000175697519147</v>
      </c>
      <c r="ON4" s="6">
        <f t="shared" si="2"/>
        <v>0</v>
      </c>
      <c r="OO4" s="6">
        <f t="shared" si="3"/>
        <v>1</v>
      </c>
      <c r="OP4" s="6">
        <f t="shared" si="4"/>
        <v>0</v>
      </c>
      <c r="OQ4" s="3">
        <f t="shared" si="5"/>
        <v>0</v>
      </c>
      <c r="OR4" s="6">
        <f t="shared" si="6"/>
        <v>0</v>
      </c>
      <c r="OS4" s="6">
        <f>'at-risk$$'!OS4/'at-risk$$'!OS$120</f>
        <v>1</v>
      </c>
      <c r="OT4" s="6">
        <f>'at-risk$$'!OT4/'at-risk$$'!OT$120</f>
        <v>0</v>
      </c>
      <c r="OU4" s="6">
        <f>'at-risk$$'!OU4/'at-risk$$'!OU$120</f>
        <v>0</v>
      </c>
      <c r="OV4" s="6">
        <f>'at-risk$$'!OV4/'at-risk$$'!OV$120</f>
        <v>0</v>
      </c>
      <c r="OW4" s="6">
        <f>'at-risk$$'!OW4/'at-risk$$'!OW$120</f>
        <v>0.5</v>
      </c>
      <c r="OX4" s="6">
        <f>'at-risk$$'!OX4/'at-risk$$'!OX$120</f>
        <v>1</v>
      </c>
      <c r="OY4" s="6">
        <f>'at-risk$$'!OY4/'at-risk$$'!OY$120</f>
        <v>0</v>
      </c>
      <c r="OZ4" s="6">
        <f>'at-risk$$'!OZ4/'at-risk$$'!OZ$120</f>
        <v>0</v>
      </c>
      <c r="PA4" s="6">
        <f>'at-risk$$'!PA4/'at-risk$$'!PA$120</f>
        <v>0</v>
      </c>
      <c r="PB4" s="6">
        <f t="shared" si="7"/>
        <v>0</v>
      </c>
      <c r="PC4" s="6">
        <f t="shared" si="8"/>
        <v>0</v>
      </c>
      <c r="PD4" s="6"/>
      <c r="PE4" s="6"/>
      <c r="PF4" s="6">
        <f t="shared" si="9"/>
        <v>3</v>
      </c>
      <c r="PG4" s="6">
        <f t="shared" si="10"/>
        <v>0</v>
      </c>
      <c r="PI4" s="6">
        <f t="shared" si="11"/>
        <v>11.539558296436853</v>
      </c>
      <c r="PJ4" s="6">
        <f>'at-risk$$'!PJ4/'at-risk$$'!PJ$120</f>
        <v>1</v>
      </c>
      <c r="PK4" s="6">
        <f>'at-risk$$'!PK4/'at-risk$$'!PK$120</f>
        <v>0</v>
      </c>
      <c r="PL4" s="5">
        <f t="shared" ref="PL4:PL35" si="14">SUM(KU4,KW4,KY4,LA4,LC4,LE4,LG4,LI4,LK4,LM4,LO4,LQ4,LS4,LU4,LW4,LY4,MA4,MC4,ME4,MG4,MI4,MK4,MM4,MO4,MQ4,MS4,MU4,MW4,MY4,NA4,NC4,NE4,NG4,)</f>
        <v>16161</v>
      </c>
      <c r="PN4" s="5">
        <f>SUM(KV4,KX4,KZ4,LB4,LD4,LF4,LH4,LJ4,LL4,LN4,LP4,LR4,LT4,LV4,LX4,LZ4,MB4,MD4,MF4,MH4,MJ4,ML4,MN4,MP4,MR4,MT4,MV4,MX4,MZ4,NB4,ND4,NF4,NH4,)</f>
        <v>53172</v>
      </c>
      <c r="PO4" s="5">
        <v>117000</v>
      </c>
      <c r="PQ4" s="6">
        <f t="shared" si="12"/>
        <v>30.025537634408607</v>
      </c>
    </row>
    <row r="5" spans="1:435" x14ac:dyDescent="0.25">
      <c r="A5" t="s">
        <v>100</v>
      </c>
      <c r="B5" s="2">
        <v>204</v>
      </c>
      <c r="C5" t="s">
        <v>338</v>
      </c>
      <c r="D5">
        <v>1</v>
      </c>
      <c r="E5">
        <v>711</v>
      </c>
      <c r="F5">
        <v>609</v>
      </c>
      <c r="G5" s="6">
        <f>'at-risk$$'!G5/'at-risk$$'!G$120</f>
        <v>1</v>
      </c>
      <c r="H5" s="6">
        <f>'at-risk$$'!H5/'at-risk$$'!H$120</f>
        <v>0</v>
      </c>
      <c r="I5" s="6">
        <f>'at-risk$$'!I5/'at-risk$$'!I$120</f>
        <v>0</v>
      </c>
      <c r="J5" s="6">
        <f>'at-risk$$'!J5/'at-risk$$'!J$120</f>
        <v>0</v>
      </c>
      <c r="K5" s="6"/>
      <c r="L5" s="6">
        <f>'at-risk$$'!L5/'at-risk$$'!L$120</f>
        <v>0</v>
      </c>
      <c r="M5" s="6">
        <f>'at-risk$$'!M5/'at-risk$$'!M$120</f>
        <v>0</v>
      </c>
      <c r="N5" s="6">
        <f>'at-risk$$'!N5/'at-risk$$'!N$120</f>
        <v>0.99999958310769044</v>
      </c>
      <c r="O5" s="6">
        <f>'at-risk$$'!O5/'at-risk$$'!O$120</f>
        <v>0</v>
      </c>
      <c r="P5" s="3">
        <v>20078</v>
      </c>
      <c r="Q5" s="3">
        <v>0</v>
      </c>
      <c r="R5" s="6">
        <f>'at-risk$$'!R5/'at-risk$$'!R$120</f>
        <v>1.0000062006078874</v>
      </c>
      <c r="S5" s="6">
        <f>'at-risk$$'!S5/'at-risk$$'!S$120</f>
        <v>0</v>
      </c>
      <c r="T5" s="6">
        <f>'at-risk$$'!T5/'at-risk$$'!T$120</f>
        <v>2.0000056611159422</v>
      </c>
      <c r="U5" s="6">
        <f>'at-risk$$'!U5/'at-risk$$'!U$120</f>
        <v>0</v>
      </c>
      <c r="V5" s="6">
        <f>'at-risk$$'!V5/'at-risk$$'!V$120</f>
        <v>3.0000042979444492</v>
      </c>
      <c r="W5" s="6">
        <f>'at-risk$$'!W5/'at-risk$$'!W$120</f>
        <v>0</v>
      </c>
      <c r="X5" s="6">
        <f>'at-risk$$'!X5/'at-risk$$'!X$120</f>
        <v>1</v>
      </c>
      <c r="Y5" s="6">
        <f>'at-risk$$'!Y5/'at-risk$$'!Y$120</f>
        <v>0</v>
      </c>
      <c r="Z5" s="6">
        <f>'at-risk$$'!Z5/'at-risk$$'!Z$120</f>
        <v>3.0000087848759573</v>
      </c>
      <c r="AA5" s="6">
        <f>'at-risk$$'!AA5/'at-risk$$'!AA$120</f>
        <v>0</v>
      </c>
      <c r="AB5" s="6">
        <f>'at-risk$$'!AB5/'at-risk$$'!AB$120</f>
        <v>0</v>
      </c>
      <c r="AC5" s="6">
        <f>'at-risk$$'!AC5/'at-risk$$'!AC$120</f>
        <v>0</v>
      </c>
      <c r="AD5" s="6">
        <f>'at-risk$$'!AD5/'at-risk$$'!AD$120</f>
        <v>3.0000087848759573</v>
      </c>
      <c r="AE5" s="6">
        <f>'at-risk$$'!AE5/'at-risk$$'!AE$120</f>
        <v>0</v>
      </c>
      <c r="AF5" s="6">
        <f>'at-risk$$'!AF5/'at-risk$$'!AF$120</f>
        <v>6.0000107234690523</v>
      </c>
      <c r="AG5" s="6">
        <f>'at-risk$$'!AG5/'at-risk$$'!AG$120</f>
        <v>0</v>
      </c>
      <c r="AH5" s="6">
        <f>'at-risk$$'!AH5/'at-risk$$'!AH$120</f>
        <v>0</v>
      </c>
      <c r="AI5" s="6">
        <f>'at-risk$$'!AI5/'at-risk$$'!AI$120</f>
        <v>0</v>
      </c>
      <c r="AJ5" s="6">
        <f>'at-risk$$'!AJ5/'at-risk$$'!AJ$120</f>
        <v>0</v>
      </c>
      <c r="AK5" s="6">
        <f>'at-risk$$'!AK5/'at-risk$$'!AK$120</f>
        <v>0</v>
      </c>
      <c r="AL5" s="6">
        <f>'at-risk$$'!AL5/'at-risk$$'!AL$120</f>
        <v>0</v>
      </c>
      <c r="AM5" s="6">
        <f>'at-risk$$'!AM5/'at-risk$$'!AM$120</f>
        <v>0</v>
      </c>
      <c r="AN5" s="6">
        <f>'at-risk$$'!AN5/'at-risk$$'!AN$120</f>
        <v>0</v>
      </c>
      <c r="AO5" s="6">
        <f>'at-risk$$'!AO5/'at-risk$$'!AO$120</f>
        <v>0</v>
      </c>
      <c r="AP5" s="6">
        <f>'at-risk$$'!AP5/'at-risk$$'!AP$120</f>
        <v>0</v>
      </c>
      <c r="AQ5" s="6">
        <f>'at-risk$$'!AQ5/'at-risk$$'!AQ$120</f>
        <v>1</v>
      </c>
      <c r="AR5" s="6">
        <f>'at-risk$$'!AR5/'at-risk$$'!AR$120</f>
        <v>0</v>
      </c>
      <c r="AS5" s="6">
        <f>'at-risk$$'!AS5/'at-risk$$'!AS$120</f>
        <v>0</v>
      </c>
      <c r="AT5" s="6">
        <f>'at-risk$$'!AT5/'at-risk$$'!AT$120</f>
        <v>0</v>
      </c>
      <c r="AU5" s="6">
        <f>'at-risk$$'!AU5/'at-risk$$'!AU$120</f>
        <v>2.0000087848759573</v>
      </c>
      <c r="AV5" s="6"/>
      <c r="AW5" s="6">
        <f>'at-risk$$'!AW5/'at-risk$$'!AW$120</f>
        <v>0</v>
      </c>
      <c r="AX5" s="6">
        <f>'at-risk$$'!AX5/'at-risk$$'!AX$120</f>
        <v>0</v>
      </c>
      <c r="AY5" s="6">
        <f>'at-risk$$'!AY5/'at-risk$$'!AY$120</f>
        <v>0</v>
      </c>
      <c r="AZ5" s="6">
        <f>'at-risk$$'!AZ5/'at-risk$$'!AZ$120</f>
        <v>0</v>
      </c>
      <c r="BA5" s="6">
        <f>'at-risk$$'!BA5/'at-risk$$'!BA$120</f>
        <v>0</v>
      </c>
      <c r="BB5" s="6">
        <f>'at-risk$$'!BB5/'at-risk$$'!BB$120</f>
        <v>0</v>
      </c>
      <c r="BC5" s="6">
        <f>'at-risk$$'!BC5/'at-risk$$'!BC$120</f>
        <v>0</v>
      </c>
      <c r="BD5" s="6">
        <f>'at-risk$$'!BD5/'at-risk$$'!BD$120</f>
        <v>0</v>
      </c>
      <c r="BE5" s="6">
        <f>'at-risk$$'!BE5/'at-risk$$'!BE$120</f>
        <v>0</v>
      </c>
      <c r="BF5" s="6">
        <f>'at-risk$$'!BF5/'at-risk$$'!BF$120</f>
        <v>0</v>
      </c>
      <c r="BG5" s="6">
        <f>'at-risk$$'!BG5/'at-risk$$'!BG$120</f>
        <v>0</v>
      </c>
      <c r="BH5" s="6">
        <f>'at-risk$$'!BH5/'at-risk$$'!BH$120</f>
        <v>2.0000087848759573</v>
      </c>
      <c r="BI5" s="6">
        <f>'at-risk$$'!BI5/'at-risk$$'!BI$120</f>
        <v>0</v>
      </c>
      <c r="BJ5" s="6">
        <f>'at-risk$$'!BJ5/'at-risk$$'!BJ$120</f>
        <v>0</v>
      </c>
      <c r="BK5" s="6">
        <f>'at-risk$$'!BK5/'at-risk$$'!BK$120</f>
        <v>0</v>
      </c>
      <c r="BL5" s="6">
        <f>'at-risk$$'!BL5/'at-risk$$'!BL$120</f>
        <v>0</v>
      </c>
      <c r="BM5" s="6">
        <f>'at-risk$$'!BM5/'at-risk$$'!BM$120</f>
        <v>0</v>
      </c>
      <c r="BN5" s="6">
        <f>'at-risk$$'!BN5/'at-risk$$'!BN$120</f>
        <v>0</v>
      </c>
      <c r="BO5" s="6">
        <f>'at-risk$$'!BO5/'at-risk$$'!BO$120</f>
        <v>0</v>
      </c>
      <c r="BP5" s="6">
        <f>'at-risk$$'!BP5/'at-risk$$'!BP$120</f>
        <v>0</v>
      </c>
      <c r="BQ5" s="6">
        <f>'at-risk$$'!BQ5/'at-risk$$'!BQ$120</f>
        <v>0</v>
      </c>
      <c r="BR5" s="6">
        <f>'at-risk$$'!BR5/'at-risk$$'!BR$120</f>
        <v>0</v>
      </c>
      <c r="BS5" s="6">
        <f>'at-risk$$'!BS5/'at-risk$$'!BS$120</f>
        <v>0</v>
      </c>
      <c r="BT5" s="6">
        <f>'at-risk$$'!BT5/'at-risk$$'!BT$120</f>
        <v>1</v>
      </c>
      <c r="BU5" s="6">
        <f>'at-risk$$'!BU5/'at-risk$$'!BU$120</f>
        <v>0</v>
      </c>
      <c r="BV5" s="6">
        <f>'at-risk$$'!BV5/'at-risk$$'!BV$120</f>
        <v>7.0000263546278729</v>
      </c>
      <c r="BW5" s="6">
        <f>'at-risk$$'!BW5/'at-risk$$'!BW$120</f>
        <v>0</v>
      </c>
      <c r="BX5" s="6">
        <f>'at-risk$$'!BX5/'at-risk$$'!BX$120</f>
        <v>0</v>
      </c>
      <c r="BY5" s="6">
        <f>'at-risk$$'!BY5/'at-risk$$'!BY$120</f>
        <v>0</v>
      </c>
      <c r="BZ5" s="6">
        <f>'at-risk$$'!BZ5/'at-risk$$'!BZ$120</f>
        <v>4.9999961701896245</v>
      </c>
      <c r="CA5" s="6">
        <f>'at-risk$$'!CA5/'at-risk$$'!CA$120</f>
        <v>0</v>
      </c>
      <c r="CB5" s="6">
        <f>'at-risk$$'!CB5/'at-risk$$'!CB$120</f>
        <v>0</v>
      </c>
      <c r="CC5" s="6">
        <f>'at-risk$$'!CC5/'at-risk$$'!CC$120</f>
        <v>0</v>
      </c>
      <c r="CD5" s="6">
        <f>'at-risk$$'!CD5/'at-risk$$'!CD$120</f>
        <v>0</v>
      </c>
      <c r="CE5" s="6">
        <f>'at-risk$$'!CE5/'at-risk$$'!CE$120</f>
        <v>0</v>
      </c>
      <c r="CF5" s="6">
        <f>'at-risk$$'!CF5/'at-risk$$'!CF$120</f>
        <v>0</v>
      </c>
      <c r="CG5" s="6">
        <f>'at-risk$$'!CG5/'at-risk$$'!CG$120</f>
        <v>0</v>
      </c>
      <c r="CH5" s="6">
        <f>'at-risk$$'!CH5/'at-risk$$'!CH$120</f>
        <v>0</v>
      </c>
      <c r="CI5" s="6">
        <f>'at-risk$$'!CI5/'at-risk$$'!CI$120</f>
        <v>0</v>
      </c>
      <c r="CL5" s="6">
        <f>'at-risk$$'!CL5/'at-risk$$'!CL$120</f>
        <v>17.000067204301075</v>
      </c>
      <c r="CM5" s="6">
        <f>'at-risk$$'!CM5/'at-risk$$'!CM$120</f>
        <v>0</v>
      </c>
      <c r="CN5" s="6">
        <f>'at-risk$$'!CN5/'at-risk$$'!CN$120</f>
        <v>0</v>
      </c>
      <c r="CO5" s="6">
        <f>'at-risk$$'!CO5/'at-risk$$'!CO$120</f>
        <v>0</v>
      </c>
      <c r="CP5" s="6">
        <f>'at-risk$$'!CP5/'at-risk$$'!CP$120</f>
        <v>2.0000035744896842</v>
      </c>
      <c r="CQ5" s="6">
        <f>'at-risk$$'!CQ5/'at-risk$$'!CQ$120</f>
        <v>0</v>
      </c>
      <c r="CR5" s="6">
        <f>'at-risk$$'!CR5/'at-risk$$'!CR$120</f>
        <v>3.0000087848759573</v>
      </c>
      <c r="CS5" s="6">
        <f>'at-risk$$'!CS5/'at-risk$$'!CS$120</f>
        <v>0</v>
      </c>
      <c r="CT5" s="6">
        <f>'at-risk$$'!CT5/'at-risk$$'!CT$120</f>
        <v>0</v>
      </c>
      <c r="CU5" s="6">
        <f>'at-risk$$'!CU5/'at-risk$$'!CU$120</f>
        <v>0</v>
      </c>
      <c r="CV5" s="3">
        <v>13600</v>
      </c>
      <c r="CW5" s="3">
        <v>0</v>
      </c>
      <c r="CX5" s="3">
        <v>23800</v>
      </c>
      <c r="CY5" s="3">
        <v>0</v>
      </c>
      <c r="DD5" s="6">
        <f>'at-risk$$'!DD5/'at-risk$$'!DD$120</f>
        <v>0</v>
      </c>
      <c r="DE5" s="6">
        <f>'at-risk$$'!DE5/'at-risk$$'!DE$120</f>
        <v>0</v>
      </c>
      <c r="DX5" s="6">
        <f>'at-risk$$'!DX5/'at-risk$$'!DX$120</f>
        <v>0</v>
      </c>
      <c r="DY5" s="6">
        <f>'at-risk$$'!DY5/'at-risk$$'!DY$120</f>
        <v>0</v>
      </c>
      <c r="DZ5" s="6">
        <f>'at-risk$$'!DZ5/'at-risk$$'!DZ$120</f>
        <v>0</v>
      </c>
      <c r="EA5" s="6">
        <f>'at-risk$$'!EA5/'at-risk$$'!EA$120</f>
        <v>0</v>
      </c>
      <c r="EB5" s="6">
        <f>'at-risk$$'!EB5/'at-risk$$'!EB$120</f>
        <v>0</v>
      </c>
      <c r="EC5" s="6">
        <f>'at-risk$$'!EC5/'at-risk$$'!EC$120</f>
        <v>0</v>
      </c>
      <c r="EL5" s="6">
        <f>'at-risk$$'!EL5/'at-risk$$'!EL$120</f>
        <v>0</v>
      </c>
      <c r="EM5" s="6">
        <f>'at-risk$$'!EM5/'at-risk$$'!EM$120</f>
        <v>0</v>
      </c>
      <c r="EN5" s="6">
        <f>'at-risk$$'!EN5/'at-risk$$'!EN$120</f>
        <v>0</v>
      </c>
      <c r="EO5" s="6">
        <f>'at-risk$$'!EO5/'at-risk$$'!EO$120</f>
        <v>0</v>
      </c>
      <c r="EP5" s="6">
        <f>'at-risk$$'!EP5/'at-risk$$'!EP$120</f>
        <v>0</v>
      </c>
      <c r="EQ5" s="6">
        <f>'at-risk$$'!EQ5/'at-risk$$'!EQ$120</f>
        <v>0</v>
      </c>
      <c r="ES5" s="6">
        <f>'at-risk$$'!ES5/'at-risk$$'!ES$120</f>
        <v>0</v>
      </c>
      <c r="ET5" s="6">
        <f>'at-risk$$'!ET5/'at-risk$$'!ET$120</f>
        <v>0</v>
      </c>
      <c r="EU5" s="6">
        <f>'at-risk$$'!EU5/'at-risk$$'!EU$120</f>
        <v>0</v>
      </c>
      <c r="EV5" s="6">
        <f>'at-risk$$'!EV5/'at-risk$$'!EV$120</f>
        <v>0</v>
      </c>
      <c r="EW5" s="6">
        <f>'at-risk$$'!EW5/'at-risk$$'!EW$120</f>
        <v>0</v>
      </c>
      <c r="EX5" s="6">
        <f>'at-risk$$'!EX5/'at-risk$$'!EX$120</f>
        <v>0</v>
      </c>
      <c r="EY5" s="6">
        <f>'at-risk$$'!EY5/'at-risk$$'!EY$120</f>
        <v>2</v>
      </c>
      <c r="EZ5" s="6">
        <f>'at-risk$$'!EZ5/'at-risk$$'!EZ$120</f>
        <v>0</v>
      </c>
      <c r="FA5" s="6">
        <f>'at-risk$$'!FA5/'at-risk$$'!FA$120</f>
        <v>0</v>
      </c>
      <c r="FB5" s="6">
        <f>'at-risk$$'!FB5/'at-risk$$'!FB$120</f>
        <v>0</v>
      </c>
      <c r="FC5" s="6">
        <f>'at-risk$$'!FC5/'at-risk$$'!FC$120</f>
        <v>0</v>
      </c>
      <c r="FD5" s="6">
        <f>'at-risk$$'!FD5/'at-risk$$'!FD$120</f>
        <v>0</v>
      </c>
      <c r="FE5" s="6">
        <f>'at-risk$$'!FE5/'at-risk$$'!FE$120</f>
        <v>1</v>
      </c>
      <c r="FF5" s="6">
        <f>'at-risk$$'!FF5/'at-risk$$'!FF$120</f>
        <v>0</v>
      </c>
      <c r="FG5" s="6">
        <f>'at-risk$$'!FG5/'at-risk$$'!FG$120</f>
        <v>0</v>
      </c>
      <c r="FH5" s="6">
        <f>'at-risk$$'!FH5/'at-risk$$'!FH$120</f>
        <v>0</v>
      </c>
      <c r="FI5" s="6">
        <f>'at-risk$$'!FI5/'at-risk$$'!FI$120</f>
        <v>0</v>
      </c>
      <c r="FJ5" s="6">
        <f>'at-risk$$'!FJ5/'at-risk$$'!FJ$120</f>
        <v>0</v>
      </c>
      <c r="FK5" s="6">
        <f>'at-risk$$'!FK5/'at-risk$$'!FK$120</f>
        <v>0</v>
      </c>
      <c r="FL5" s="6">
        <f>'at-risk$$'!FL5/'at-risk$$'!FL$120</f>
        <v>0</v>
      </c>
      <c r="FM5" s="6">
        <f>'at-risk$$'!FM5/'at-risk$$'!FM$120</f>
        <v>1.0000186469754606</v>
      </c>
      <c r="FN5" s="6">
        <f>'at-risk$$'!FN5/'at-risk$$'!FN$120</f>
        <v>0</v>
      </c>
      <c r="FO5" s="6">
        <f>'at-risk$$'!FO5/'at-risk$$'!FO$120</f>
        <v>0</v>
      </c>
      <c r="FP5" s="6">
        <f>'at-risk$$'!FP5/'at-risk$$'!FP$120</f>
        <v>0</v>
      </c>
      <c r="FQ5" s="6">
        <f>'at-risk$$'!FQ5/'at-risk$$'!FQ$120</f>
        <v>3.0000139969766528</v>
      </c>
      <c r="FR5" s="6">
        <f>'at-risk$$'!FR5/'at-risk$$'!FR$120</f>
        <v>0</v>
      </c>
      <c r="FS5" s="6">
        <f>'at-risk$$'!FS5/'at-risk$$'!FS$120</f>
        <v>1</v>
      </c>
      <c r="FT5" s="6">
        <f>'at-risk$$'!FT5/'at-risk$$'!FT$120</f>
        <v>0</v>
      </c>
      <c r="FU5" s="6">
        <f>'at-risk$$'!FU5/'at-risk$$'!FU$120</f>
        <v>0</v>
      </c>
      <c r="FV5" s="6">
        <f>'at-risk$$'!FV5/'at-risk$$'!FV$120</f>
        <v>0</v>
      </c>
      <c r="FW5" s="6">
        <f>'at-risk$$'!FW5/'at-risk$$'!FW$120</f>
        <v>0</v>
      </c>
      <c r="FX5" s="6">
        <f>'at-risk$$'!FX5/'at-risk$$'!FX$120</f>
        <v>0</v>
      </c>
      <c r="FY5" s="6">
        <f>'at-risk$$'!FY5/'at-risk$$'!FY$120</f>
        <v>1</v>
      </c>
      <c r="FZ5" s="6">
        <f>'at-risk$$'!FZ5/'at-risk$$'!FZ$120</f>
        <v>0</v>
      </c>
      <c r="GA5" s="6">
        <f>'at-risk$$'!GA5/'at-risk$$'!GA$120</f>
        <v>0</v>
      </c>
      <c r="GB5" s="6">
        <f>'at-risk$$'!GB5/'at-risk$$'!GB$120</f>
        <v>0</v>
      </c>
      <c r="GC5" s="6">
        <f>'at-risk$$'!GC5/'at-risk$$'!GC$120</f>
        <v>0</v>
      </c>
      <c r="GD5" s="6">
        <f>'at-risk$$'!GD5/'at-risk$$'!GD$120</f>
        <v>0</v>
      </c>
      <c r="GE5" s="6">
        <f>'at-risk$$'!GE5/'at-risk$$'!GE$120</f>
        <v>0</v>
      </c>
      <c r="GF5" s="6">
        <f>'at-risk$$'!GF5/'at-risk$$'!GF$120</f>
        <v>1</v>
      </c>
      <c r="GG5" s="6">
        <f>'at-risk$$'!GG5/'at-risk$$'!GG$120</f>
        <v>0</v>
      </c>
      <c r="GH5" s="6">
        <f>'at-risk$$'!GH5/'at-risk$$'!GH$120</f>
        <v>2.0000087848759573</v>
      </c>
      <c r="GI5" s="6">
        <f>'at-risk$$'!GI5/'at-risk$$'!GI$120</f>
        <v>0</v>
      </c>
      <c r="GJ5" s="6">
        <f>'at-risk$$'!GJ5/'at-risk$$'!GJ$120</f>
        <v>1</v>
      </c>
      <c r="GK5" s="6">
        <f>'at-risk$$'!GK5/'at-risk$$'!GK$120</f>
        <v>0</v>
      </c>
      <c r="GL5" s="6">
        <f>'at-risk$$'!GL5/'at-risk$$'!GL$120</f>
        <v>0</v>
      </c>
      <c r="GM5" s="6">
        <f>'at-risk$$'!GM5/'at-risk$$'!GM$120</f>
        <v>0</v>
      </c>
      <c r="GN5" s="6">
        <f>'at-risk$$'!GN5/'at-risk$$'!GN$120</f>
        <v>2.9999925956999398</v>
      </c>
      <c r="GO5" s="6">
        <f>'at-risk$$'!GO5/'at-risk$$'!GO$120</f>
        <v>0</v>
      </c>
      <c r="GP5" s="6">
        <f>'at-risk$$'!GP5/'at-risk$$'!GP$120</f>
        <v>5.0000175697519147</v>
      </c>
      <c r="GQ5" s="6">
        <f>'at-risk$$'!GQ5/'at-risk$$'!GQ$120</f>
        <v>0</v>
      </c>
      <c r="GR5" s="6">
        <f>'at-risk$$'!GR5/'at-risk$$'!GR$120</f>
        <v>0</v>
      </c>
      <c r="GS5" s="6">
        <f>'at-risk$$'!GS5/'at-risk$$'!GS$120</f>
        <v>0</v>
      </c>
      <c r="GT5" s="6">
        <f>'at-risk$$'!GT5/'at-risk$$'!GT$120</f>
        <v>0</v>
      </c>
      <c r="GU5" s="6">
        <f>'at-risk$$'!GU5/'at-risk$$'!GU$120</f>
        <v>0</v>
      </c>
      <c r="GV5" s="6">
        <f>'at-risk$$'!GV5/'at-risk$$'!GV$120</f>
        <v>3.2013054325672923</v>
      </c>
      <c r="GW5" s="6">
        <f>'at-risk$$'!GW5/'at-risk$$'!GW$120</f>
        <v>0</v>
      </c>
      <c r="GX5" s="6">
        <f>'at-risk$$'!GX5/'at-risk$$'!GX$120</f>
        <v>4.0000175697519147</v>
      </c>
      <c r="GY5" s="6">
        <f>'at-risk$$'!GY5/'at-risk$$'!GY$120</f>
        <v>0</v>
      </c>
      <c r="GZ5" s="6">
        <f>'at-risk$$'!GZ5/'at-risk$$'!GZ$120</f>
        <v>4.0000175697519147</v>
      </c>
      <c r="HA5" s="6">
        <f>'at-risk$$'!HA5/'at-risk$$'!HA$120</f>
        <v>0</v>
      </c>
      <c r="HB5" s="6">
        <f>'at-risk$$'!HB5/'at-risk$$'!HB$120</f>
        <v>0</v>
      </c>
      <c r="HC5" s="6">
        <f>'at-risk$$'!HC5/'at-risk$$'!HC$120</f>
        <v>0</v>
      </c>
      <c r="HD5" s="6">
        <f>'at-risk$$'!HD5/'at-risk$$'!HD$120</f>
        <v>0</v>
      </c>
      <c r="HE5" s="6">
        <f>'at-risk$$'!HE5/'at-risk$$'!HE$120</f>
        <v>0</v>
      </c>
      <c r="HF5" s="6">
        <f>'at-risk$$'!HF5/'at-risk$$'!HF$120</f>
        <v>0</v>
      </c>
      <c r="HG5" s="6">
        <f>'at-risk$$'!HG5/'at-risk$$'!HG$120</f>
        <v>0</v>
      </c>
      <c r="HH5" s="6">
        <f>'at-risk$$'!HH5/'at-risk$$'!HH$120</f>
        <v>0</v>
      </c>
      <c r="HI5" s="6">
        <f>'at-risk$$'!HI5/'at-risk$$'!HI$120</f>
        <v>0</v>
      </c>
      <c r="HJ5" s="6">
        <f>'at-risk$$'!HJ5/'at-risk$$'!HJ$120</f>
        <v>0</v>
      </c>
      <c r="HK5" s="6">
        <f>'at-risk$$'!HK5/'at-risk$$'!HK$120</f>
        <v>0</v>
      </c>
      <c r="HL5" s="6">
        <f>'at-risk$$'!HL5/'at-risk$$'!HL$120</f>
        <v>0</v>
      </c>
      <c r="HM5" s="6">
        <f>'at-risk$$'!HM5/'at-risk$$'!HM$120</f>
        <v>0</v>
      </c>
      <c r="HN5" s="6">
        <f>'at-risk$$'!HN5/'at-risk$$'!HN$120</f>
        <v>0</v>
      </c>
      <c r="HO5" s="6">
        <f>'at-risk$$'!HO5/'at-risk$$'!HO$120</f>
        <v>1</v>
      </c>
      <c r="HP5" s="6">
        <f>'at-risk$$'!HP5/'at-risk$$'!HP$120</f>
        <v>0</v>
      </c>
      <c r="HQ5" s="6">
        <f>'at-risk$$'!HQ5/'at-risk$$'!HQ$120</f>
        <v>0</v>
      </c>
      <c r="HR5" s="6">
        <f>'at-risk$$'!HR5/'at-risk$$'!HR$120</f>
        <v>0</v>
      </c>
      <c r="HS5" s="6">
        <f>'at-risk$$'!HS5/'at-risk$$'!HS$120</f>
        <v>0</v>
      </c>
      <c r="HT5" s="6">
        <f>'at-risk$$'!HT5/'at-risk$$'!HT$120</f>
        <v>0</v>
      </c>
      <c r="HU5" s="6">
        <f>'at-risk$$'!HU5/'at-risk$$'!HU$120</f>
        <v>0</v>
      </c>
      <c r="HV5" s="6">
        <f>'at-risk$$'!HV5/'at-risk$$'!HV$120</f>
        <v>0</v>
      </c>
      <c r="HW5" s="6">
        <f>'at-risk$$'!HW5/'at-risk$$'!HW$120</f>
        <v>0</v>
      </c>
      <c r="HX5" s="6">
        <f>'at-risk$$'!HX5/'at-risk$$'!HX$120</f>
        <v>0</v>
      </c>
      <c r="HY5" s="6">
        <f>'at-risk$$'!HY5/'at-risk$$'!HY$120</f>
        <v>0</v>
      </c>
      <c r="HZ5" s="6">
        <f>'at-risk$$'!HZ5/'at-risk$$'!HZ$120</f>
        <v>1</v>
      </c>
      <c r="IA5" s="6">
        <f>'at-risk$$'!IA5/'at-risk$$'!IA$120</f>
        <v>0</v>
      </c>
      <c r="IB5" s="6">
        <f>'at-risk$$'!IB5/'at-risk$$'!IB$120</f>
        <v>0</v>
      </c>
      <c r="IC5" s="6">
        <f>'at-risk$$'!IC5/'at-risk$$'!IC$120</f>
        <v>2.0000087848759573</v>
      </c>
      <c r="ID5" s="6">
        <f>'at-risk$$'!ID5/'at-risk$$'!ID$120</f>
        <v>0</v>
      </c>
      <c r="IE5" s="6">
        <f>'at-risk$$'!IE5/'at-risk$$'!IE$120</f>
        <v>1</v>
      </c>
      <c r="IF5" s="6">
        <f>'at-risk$$'!IF5/'at-risk$$'!IF$120</f>
        <v>0</v>
      </c>
      <c r="IG5" s="6">
        <f>'at-risk$$'!IG5/'at-risk$$'!IG$120</f>
        <v>0</v>
      </c>
      <c r="IH5" s="6">
        <f>'at-risk$$'!IH5/'at-risk$$'!IH$120</f>
        <v>0</v>
      </c>
      <c r="II5" s="6">
        <f>'at-risk$$'!II5/'at-risk$$'!II$120</f>
        <v>0</v>
      </c>
      <c r="IJ5" s="6">
        <f>'at-risk$$'!IJ5/'at-risk$$'!IJ$120</f>
        <v>1</v>
      </c>
      <c r="IK5" s="6">
        <f>'at-risk$$'!IK5/'at-risk$$'!IK$120</f>
        <v>0</v>
      </c>
      <c r="IL5" s="6">
        <f>'at-risk$$'!IL5/'at-risk$$'!IL$120</f>
        <v>0</v>
      </c>
      <c r="IM5" s="6">
        <f>'at-risk$$'!IM5/'at-risk$$'!IM$120</f>
        <v>0</v>
      </c>
      <c r="IN5" s="6">
        <f>'at-risk$$'!IN5/'at-risk$$'!IN$120</f>
        <v>0</v>
      </c>
      <c r="IO5" s="6">
        <f>'at-risk$$'!IO5/'at-risk$$'!IO$120</f>
        <v>0</v>
      </c>
      <c r="IP5" s="6">
        <f>'at-risk$$'!IP5/'at-risk$$'!IP$120</f>
        <v>0</v>
      </c>
      <c r="IQ5" s="6">
        <f>'at-risk$$'!IQ5/'at-risk$$'!IQ$120</f>
        <v>0</v>
      </c>
      <c r="IR5" s="6">
        <f>'at-risk$$'!IR5/'at-risk$$'!IR$120</f>
        <v>6.0000765970484604</v>
      </c>
      <c r="IS5" s="6">
        <f>'at-risk$$'!IS5/'at-risk$$'!IS$120</f>
        <v>0</v>
      </c>
      <c r="IT5" s="6">
        <f>'at-risk$$'!IT5/'at-risk$$'!IT$120</f>
        <v>0</v>
      </c>
      <c r="IU5" s="6">
        <f>'at-risk$$'!IU5/'at-risk$$'!IU$120</f>
        <v>1</v>
      </c>
      <c r="IV5" s="6">
        <f>'at-risk$$'!IV5/'at-risk$$'!IV$120</f>
        <v>1</v>
      </c>
      <c r="IW5" s="6">
        <f>'at-risk$$'!IW5/'at-risk$$'!IW$120</f>
        <v>0</v>
      </c>
      <c r="IX5" s="6">
        <f>'at-risk$$'!IX5/'at-risk$$'!IX$120</f>
        <v>0</v>
      </c>
      <c r="IY5" s="6">
        <f>'at-risk$$'!IY5/'at-risk$$'!IY$120</f>
        <v>0</v>
      </c>
      <c r="IZ5" s="6">
        <f>'at-risk$$'!IZ5/'at-risk$$'!IZ$120</f>
        <v>0</v>
      </c>
      <c r="JA5" s="6">
        <f>'at-risk$$'!JA5/'at-risk$$'!JA$120</f>
        <v>0</v>
      </c>
      <c r="JB5" s="6">
        <f>'at-risk$$'!JB5/'at-risk$$'!JB$120</f>
        <v>0</v>
      </c>
      <c r="JC5" s="6">
        <f>'at-risk$$'!JC5/'at-risk$$'!JC$120</f>
        <v>0</v>
      </c>
      <c r="JD5" s="6">
        <f>'at-risk$$'!JD5/'at-risk$$'!JD$120</f>
        <v>0</v>
      </c>
      <c r="JE5" s="6">
        <f>'at-risk$$'!JE5/'at-risk$$'!JE$120</f>
        <v>0</v>
      </c>
      <c r="JF5" s="6">
        <f>'at-risk$$'!JF5/'at-risk$$'!JF$120</f>
        <v>0</v>
      </c>
      <c r="JG5" s="6">
        <f>'at-risk$$'!JG5/'at-risk$$'!JG$120</f>
        <v>0</v>
      </c>
      <c r="JH5" s="6">
        <f>'at-risk$$'!JH5/'at-risk$$'!JH$120</f>
        <v>0</v>
      </c>
      <c r="JI5" s="6">
        <f>'at-risk$$'!JI5/'at-risk$$'!JI$120</f>
        <v>0</v>
      </c>
      <c r="JJ5" s="6">
        <f>'at-risk$$'!JJ5/'at-risk$$'!JJ$120</f>
        <v>0.50000246896200906</v>
      </c>
      <c r="JK5" s="6">
        <f>'at-risk$$'!JK5/'at-risk$$'!JK$120</f>
        <v>0</v>
      </c>
      <c r="JL5" s="6">
        <f>'at-risk$$'!JL5/'at-risk$$'!JL$120</f>
        <v>0.9999965685612755</v>
      </c>
      <c r="JM5" s="6">
        <f>'at-risk$$'!JM5/'at-risk$$'!JM$120</f>
        <v>0</v>
      </c>
      <c r="JN5" s="6">
        <f>'at-risk$$'!JN5/'at-risk$$'!JN$120</f>
        <v>0</v>
      </c>
      <c r="JO5" s="6">
        <f>'at-risk$$'!JO5/'at-risk$$'!JO$120</f>
        <v>0</v>
      </c>
      <c r="JP5" s="6">
        <f>'at-risk$$'!JP5/'at-risk$$'!JP$120</f>
        <v>1</v>
      </c>
      <c r="JQ5" s="6">
        <f>'at-risk$$'!JQ5/'at-risk$$'!JQ$120</f>
        <v>0</v>
      </c>
      <c r="JR5" s="6">
        <f>'at-risk$$'!JR5/'at-risk$$'!JR$120</f>
        <v>0</v>
      </c>
      <c r="JS5" s="6">
        <f>'at-risk$$'!JS5/'at-risk$$'!JS$120</f>
        <v>0</v>
      </c>
      <c r="JT5" s="6">
        <f>'at-risk$$'!JT5/'at-risk$$'!JT$120</f>
        <v>0</v>
      </c>
      <c r="JU5" s="6">
        <f>'at-risk$$'!JU5/'at-risk$$'!JU$120</f>
        <v>0</v>
      </c>
      <c r="JV5" s="6">
        <f>'at-risk$$'!JV5/'at-risk$$'!JV$120</f>
        <v>0</v>
      </c>
      <c r="JW5" s="6">
        <f>'at-risk$$'!JW5/'at-risk$$'!JW$120</f>
        <v>0</v>
      </c>
      <c r="JX5" s="6">
        <f>'at-risk$$'!JX5/'at-risk$$'!JX$120</f>
        <v>0</v>
      </c>
      <c r="JY5" s="6">
        <f>'at-risk$$'!JY5/'at-risk$$'!JY$120</f>
        <v>0</v>
      </c>
      <c r="JZ5" s="6">
        <f>'at-risk$$'!JZ5/'at-risk$$'!JZ$120</f>
        <v>0</v>
      </c>
      <c r="KA5" s="6">
        <f>'at-risk$$'!KA5/'at-risk$$'!KA$120</f>
        <v>0</v>
      </c>
      <c r="KB5" s="6">
        <f>'at-risk$$'!KB5/'at-risk$$'!KB$120</f>
        <v>0</v>
      </c>
      <c r="KC5" s="6">
        <f>'at-risk$$'!KC5/'at-risk$$'!KC$120</f>
        <v>0</v>
      </c>
      <c r="KD5" s="6">
        <f>'at-risk$$'!KD5/'at-risk$$'!KD$120</f>
        <v>0</v>
      </c>
      <c r="KE5" s="6">
        <f>'at-risk$$'!KE5/'at-risk$$'!KE$120</f>
        <v>0</v>
      </c>
      <c r="KF5" s="6">
        <f>'at-risk$$'!KF5/'at-risk$$'!KF$120</f>
        <v>0</v>
      </c>
      <c r="KG5" s="6">
        <f>'at-risk$$'!KG5/'at-risk$$'!KG$120</f>
        <v>0</v>
      </c>
      <c r="KH5" s="6">
        <f>'at-risk$$'!KH5/'at-risk$$'!KH$120</f>
        <v>0</v>
      </c>
      <c r="KI5" s="6">
        <f>'at-risk$$'!KI5/'at-risk$$'!KI$120</f>
        <v>0</v>
      </c>
      <c r="KJ5" s="6">
        <f>'at-risk$$'!KJ5/'at-risk$$'!KJ$120</f>
        <v>0</v>
      </c>
      <c r="KK5" s="6">
        <f>'at-risk$$'!KK5/'at-risk$$'!KK$120</f>
        <v>0</v>
      </c>
      <c r="KL5" s="6">
        <f>'at-risk$$'!KL5/'at-risk$$'!KL$120</f>
        <v>0</v>
      </c>
      <c r="KM5" s="6">
        <f>'at-risk$$'!KM5/'at-risk$$'!KM$120</f>
        <v>0</v>
      </c>
      <c r="KN5" s="6">
        <f>'at-risk$$'!KN5/'at-risk$$'!KN$120</f>
        <v>0</v>
      </c>
      <c r="KO5" s="6">
        <f>'at-risk$$'!KO5/'at-risk$$'!KO$120</f>
        <v>0</v>
      </c>
      <c r="KP5" s="6">
        <f>'at-risk$$'!KP5/'at-risk$$'!KP$120</f>
        <v>0</v>
      </c>
      <c r="KQ5" s="6">
        <f>'at-risk$$'!KQ5/'at-risk$$'!KQ$120</f>
        <v>0</v>
      </c>
      <c r="LC5" s="3">
        <v>100000</v>
      </c>
      <c r="LD5" s="3">
        <v>0</v>
      </c>
      <c r="LE5" s="3">
        <v>2500</v>
      </c>
      <c r="LF5" s="3">
        <v>0</v>
      </c>
      <c r="LI5" s="3">
        <v>24272</v>
      </c>
      <c r="LJ5" s="3">
        <v>0</v>
      </c>
      <c r="LK5" s="3">
        <v>23000</v>
      </c>
      <c r="LL5" s="3">
        <v>0</v>
      </c>
      <c r="LM5" s="3">
        <v>3243</v>
      </c>
      <c r="LN5" s="3">
        <v>0</v>
      </c>
      <c r="LW5" s="3">
        <v>5000</v>
      </c>
      <c r="LX5" s="3">
        <v>17000</v>
      </c>
      <c r="MC5" s="3">
        <v>6000</v>
      </c>
      <c r="MD5" s="3">
        <v>0</v>
      </c>
      <c r="ME5" s="3">
        <v>11888</v>
      </c>
      <c r="MF5" s="3">
        <v>0</v>
      </c>
      <c r="MI5" s="3">
        <v>10000</v>
      </c>
      <c r="MJ5" s="3">
        <v>0</v>
      </c>
      <c r="MW5" s="3">
        <v>48000</v>
      </c>
      <c r="MX5" s="3">
        <v>0</v>
      </c>
      <c r="MY5" s="3">
        <v>40000</v>
      </c>
      <c r="MZ5" s="3">
        <v>0</v>
      </c>
      <c r="NE5" s="3">
        <v>55508</v>
      </c>
      <c r="NF5" s="3">
        <v>2492</v>
      </c>
      <c r="NJ5" s="6">
        <f>'at-risk$$'!NJ5/'at-risk$$'!NJ$120</f>
        <v>0</v>
      </c>
      <c r="NK5" s="6">
        <f>'at-risk$$'!NK5/'at-risk$$'!NK$120</f>
        <v>0</v>
      </c>
      <c r="OF5" s="3">
        <v>10252719.65</v>
      </c>
      <c r="OG5" s="3">
        <v>520405</v>
      </c>
      <c r="OK5" s="6">
        <f t="shared" si="13"/>
        <v>3.0000087848759573</v>
      </c>
      <c r="OL5" s="6">
        <f t="shared" si="0"/>
        <v>0</v>
      </c>
      <c r="OM5" s="6">
        <f t="shared" si="1"/>
        <v>7.0000263546278729</v>
      </c>
      <c r="ON5" s="6">
        <f t="shared" si="2"/>
        <v>0</v>
      </c>
      <c r="OO5" s="6">
        <f t="shared" si="3"/>
        <v>0</v>
      </c>
      <c r="OP5" s="6">
        <f t="shared" si="4"/>
        <v>0</v>
      </c>
      <c r="OQ5" s="3">
        <f t="shared" si="5"/>
        <v>0</v>
      </c>
      <c r="OR5" s="6">
        <f t="shared" si="6"/>
        <v>0</v>
      </c>
      <c r="OS5" s="6">
        <f>'at-risk$$'!OS5/'at-risk$$'!OS$120</f>
        <v>2</v>
      </c>
      <c r="OT5" s="6">
        <f>'at-risk$$'!OT5/'at-risk$$'!OT$120</f>
        <v>0</v>
      </c>
      <c r="OU5" s="6">
        <f>'at-risk$$'!OU5/'at-risk$$'!OU$120</f>
        <v>0</v>
      </c>
      <c r="OV5" s="6">
        <f>'at-risk$$'!OV5/'at-risk$$'!OV$120</f>
        <v>1</v>
      </c>
      <c r="OW5" s="6">
        <f>'at-risk$$'!OW5/'at-risk$$'!OW$120</f>
        <v>0</v>
      </c>
      <c r="OX5" s="6">
        <f>'at-risk$$'!OX5/'at-risk$$'!OX$120</f>
        <v>0</v>
      </c>
      <c r="OY5" s="6">
        <f>'at-risk$$'!OY5/'at-risk$$'!OY$120</f>
        <v>2</v>
      </c>
      <c r="OZ5" s="6">
        <f>'at-risk$$'!OZ5/'at-risk$$'!OZ$120</f>
        <v>3.0000087848759573</v>
      </c>
      <c r="PA5" s="6">
        <f>'at-risk$$'!PA5/'at-risk$$'!PA$120</f>
        <v>0</v>
      </c>
      <c r="PB5" s="6">
        <f t="shared" si="7"/>
        <v>5.0000139969766533</v>
      </c>
      <c r="PC5" s="6">
        <f t="shared" si="8"/>
        <v>0</v>
      </c>
      <c r="PD5" s="6"/>
      <c r="PE5" s="6"/>
      <c r="PF5" s="6">
        <f t="shared" si="9"/>
        <v>4.0000087848759573</v>
      </c>
      <c r="PG5" s="6">
        <f t="shared" si="10"/>
        <v>0</v>
      </c>
      <c r="PI5" s="6">
        <f t="shared" si="11"/>
        <v>16.201358141823036</v>
      </c>
      <c r="PJ5" s="6">
        <f>'at-risk$$'!PJ5/'at-risk$$'!PJ$120</f>
        <v>1</v>
      </c>
      <c r="PK5" s="6">
        <f>'at-risk$$'!PK5/'at-risk$$'!PK$120</f>
        <v>0</v>
      </c>
      <c r="PL5" s="5">
        <f t="shared" si="14"/>
        <v>329411</v>
      </c>
      <c r="PM5" s="5">
        <f>SUM(KV5,KX5,KZ5,LB5,LD5,LF5,LH5,LJ5,LL5,LN5,LP5,LR5,LT5,LV5,LX5,LZ5,MB5,MD5,MF5,MH5,MJ5,ML5,MN5,MP5,MR5,MT5,MV5,MX5,MZ5,NB5,ND5,NF5,NH5,)</f>
        <v>19492</v>
      </c>
      <c r="PN5" s="5"/>
      <c r="PO5" s="5">
        <v>231075</v>
      </c>
      <c r="PQ5" s="6">
        <f t="shared" si="12"/>
        <v>59.201495625131784</v>
      </c>
    </row>
    <row r="6" spans="1:435" x14ac:dyDescent="0.25">
      <c r="A6" t="s">
        <v>107</v>
      </c>
      <c r="B6" s="2">
        <v>205</v>
      </c>
      <c r="C6" t="s">
        <v>338</v>
      </c>
      <c r="D6">
        <v>4</v>
      </c>
      <c r="E6">
        <v>601</v>
      </c>
      <c r="F6">
        <v>465</v>
      </c>
      <c r="G6" s="6">
        <f>'at-risk$$'!G6/'at-risk$$'!G$120</f>
        <v>1</v>
      </c>
      <c r="H6" s="6">
        <f>'at-risk$$'!H6/'at-risk$$'!H$120</f>
        <v>0</v>
      </c>
      <c r="I6" s="6">
        <f>'at-risk$$'!I6/'at-risk$$'!I$120</f>
        <v>0</v>
      </c>
      <c r="J6" s="6">
        <f>'at-risk$$'!J6/'at-risk$$'!J$120</f>
        <v>0</v>
      </c>
      <c r="K6" s="6"/>
      <c r="L6" s="6">
        <f>'at-risk$$'!L6/'at-risk$$'!L$120</f>
        <v>0</v>
      </c>
      <c r="M6" s="6">
        <f>'at-risk$$'!M6/'at-risk$$'!M$120</f>
        <v>0</v>
      </c>
      <c r="N6" s="6">
        <f>'at-risk$$'!N6/'at-risk$$'!N$120</f>
        <v>0</v>
      </c>
      <c r="O6" s="6">
        <f>'at-risk$$'!O6/'at-risk$$'!O$120</f>
        <v>0</v>
      </c>
      <c r="P6" s="3">
        <v>30802</v>
      </c>
      <c r="Q6" s="3">
        <v>0</v>
      </c>
      <c r="R6" s="6">
        <f>'at-risk$$'!R6/'at-risk$$'!R$120</f>
        <v>1.0000062006078874</v>
      </c>
      <c r="S6" s="6">
        <f>'at-risk$$'!S6/'at-risk$$'!S$120</f>
        <v>0</v>
      </c>
      <c r="T6" s="6">
        <f>'at-risk$$'!T6/'at-risk$$'!T$120</f>
        <v>2.0000056611159422</v>
      </c>
      <c r="U6" s="6">
        <f>'at-risk$$'!U6/'at-risk$$'!U$120</f>
        <v>0</v>
      </c>
      <c r="V6" s="6">
        <f>'at-risk$$'!V6/'at-risk$$'!V$120</f>
        <v>3.0000042979444492</v>
      </c>
      <c r="W6" s="6">
        <f>'at-risk$$'!W6/'at-risk$$'!W$120</f>
        <v>0</v>
      </c>
      <c r="X6" s="6">
        <f>'at-risk$$'!X6/'at-risk$$'!X$120</f>
        <v>1</v>
      </c>
      <c r="Y6" s="6">
        <f>'at-risk$$'!Y6/'at-risk$$'!Y$120</f>
        <v>0</v>
      </c>
      <c r="Z6" s="6">
        <f>'at-risk$$'!Z6/'at-risk$$'!Z$120</f>
        <v>4.0000175697519147</v>
      </c>
      <c r="AA6" s="6">
        <f>'at-risk$$'!AA6/'at-risk$$'!AA$120</f>
        <v>0</v>
      </c>
      <c r="AB6" s="6">
        <f>'at-risk$$'!AB6/'at-risk$$'!AB$120</f>
        <v>0</v>
      </c>
      <c r="AC6" s="6">
        <f>'at-risk$$'!AC6/'at-risk$$'!AC$120</f>
        <v>0</v>
      </c>
      <c r="AD6" s="6">
        <f>'at-risk$$'!AD6/'at-risk$$'!AD$120</f>
        <v>4.0000175697519147</v>
      </c>
      <c r="AE6" s="6">
        <f>'at-risk$$'!AE6/'at-risk$$'!AE$120</f>
        <v>0</v>
      </c>
      <c r="AF6" s="6">
        <f>'at-risk$$'!AF6/'at-risk$$'!AF$120</f>
        <v>7.9999887658895643</v>
      </c>
      <c r="AG6" s="6">
        <f>'at-risk$$'!AG6/'at-risk$$'!AG$120</f>
        <v>0</v>
      </c>
      <c r="AH6" s="6">
        <f>'at-risk$$'!AH6/'at-risk$$'!AH$120</f>
        <v>0</v>
      </c>
      <c r="AI6" s="6">
        <f>'at-risk$$'!AI6/'at-risk$$'!AI$120</f>
        <v>0</v>
      </c>
      <c r="AJ6" s="6">
        <f>'at-risk$$'!AJ6/'at-risk$$'!AJ$120</f>
        <v>0</v>
      </c>
      <c r="AK6" s="6">
        <f>'at-risk$$'!AK6/'at-risk$$'!AK$120</f>
        <v>0</v>
      </c>
      <c r="AL6" s="6">
        <f>'at-risk$$'!AL6/'at-risk$$'!AL$120</f>
        <v>0</v>
      </c>
      <c r="AM6" s="6">
        <f>'at-risk$$'!AM6/'at-risk$$'!AM$120</f>
        <v>0</v>
      </c>
      <c r="AN6" s="6">
        <f>'at-risk$$'!AN6/'at-risk$$'!AN$120</f>
        <v>0</v>
      </c>
      <c r="AO6" s="6">
        <f>'at-risk$$'!AO6/'at-risk$$'!AO$120</f>
        <v>0</v>
      </c>
      <c r="AP6" s="6">
        <f>'at-risk$$'!AP6/'at-risk$$'!AP$120</f>
        <v>0</v>
      </c>
      <c r="AQ6" s="6">
        <f>'at-risk$$'!AQ6/'at-risk$$'!AQ$120</f>
        <v>1</v>
      </c>
      <c r="AR6" s="6">
        <f>'at-risk$$'!AR6/'at-risk$$'!AR$120</f>
        <v>0</v>
      </c>
      <c r="AS6" s="6">
        <f>'at-risk$$'!AS6/'at-risk$$'!AS$120</f>
        <v>0</v>
      </c>
      <c r="AT6" s="6">
        <f>'at-risk$$'!AT6/'at-risk$$'!AT$120</f>
        <v>0</v>
      </c>
      <c r="AU6" s="6">
        <f>'at-risk$$'!AU6/'at-risk$$'!AU$120</f>
        <v>2.0000087848759573</v>
      </c>
      <c r="AV6" s="6"/>
      <c r="AW6" s="6">
        <f>'at-risk$$'!AW6/'at-risk$$'!AW$120</f>
        <v>0</v>
      </c>
      <c r="AX6" s="6">
        <f>'at-risk$$'!AX6/'at-risk$$'!AX$120</f>
        <v>0</v>
      </c>
      <c r="AY6" s="6">
        <f>'at-risk$$'!AY6/'at-risk$$'!AY$120</f>
        <v>0</v>
      </c>
      <c r="AZ6" s="6">
        <f>'at-risk$$'!AZ6/'at-risk$$'!AZ$120</f>
        <v>2.0000087848759573</v>
      </c>
      <c r="BA6" s="6">
        <f>'at-risk$$'!BA6/'at-risk$$'!BA$120</f>
        <v>0</v>
      </c>
      <c r="BB6" s="6">
        <f>'at-risk$$'!BB6/'at-risk$$'!BB$120</f>
        <v>0</v>
      </c>
      <c r="BC6" s="6">
        <f>'at-risk$$'!BC6/'at-risk$$'!BC$120</f>
        <v>0</v>
      </c>
      <c r="BD6" s="6">
        <f>'at-risk$$'!BD6/'at-risk$$'!BD$120</f>
        <v>0</v>
      </c>
      <c r="BE6" s="6">
        <f>'at-risk$$'!BE6/'at-risk$$'!BE$120</f>
        <v>0</v>
      </c>
      <c r="BF6" s="6">
        <f>'at-risk$$'!BF6/'at-risk$$'!BF$120</f>
        <v>1</v>
      </c>
      <c r="BG6" s="6">
        <f>'at-risk$$'!BG6/'at-risk$$'!BG$120</f>
        <v>0</v>
      </c>
      <c r="BH6" s="6">
        <f>'at-risk$$'!BH6/'at-risk$$'!BH$120</f>
        <v>0</v>
      </c>
      <c r="BI6" s="6">
        <f>'at-risk$$'!BI6/'at-risk$$'!BI$120</f>
        <v>0</v>
      </c>
      <c r="BJ6" s="6">
        <f>'at-risk$$'!BJ6/'at-risk$$'!BJ$120</f>
        <v>0</v>
      </c>
      <c r="BK6" s="6">
        <f>'at-risk$$'!BK6/'at-risk$$'!BK$120</f>
        <v>0</v>
      </c>
      <c r="BL6" s="6">
        <f>'at-risk$$'!BL6/'at-risk$$'!BL$120</f>
        <v>0</v>
      </c>
      <c r="BM6" s="6">
        <f>'at-risk$$'!BM6/'at-risk$$'!BM$120</f>
        <v>0</v>
      </c>
      <c r="BN6" s="6">
        <f>'at-risk$$'!BN6/'at-risk$$'!BN$120</f>
        <v>0</v>
      </c>
      <c r="BO6" s="6">
        <f>'at-risk$$'!BO6/'at-risk$$'!BO$120</f>
        <v>0</v>
      </c>
      <c r="BP6" s="6">
        <f>'at-risk$$'!BP6/'at-risk$$'!BP$120</f>
        <v>0</v>
      </c>
      <c r="BQ6" s="6">
        <f>'at-risk$$'!BQ6/'at-risk$$'!BQ$120</f>
        <v>0</v>
      </c>
      <c r="BR6" s="6">
        <f>'at-risk$$'!BR6/'at-risk$$'!BR$120</f>
        <v>0</v>
      </c>
      <c r="BS6" s="6">
        <f>'at-risk$$'!BS6/'at-risk$$'!BS$120</f>
        <v>0</v>
      </c>
      <c r="BT6" s="6">
        <f>'at-risk$$'!BT6/'at-risk$$'!BT$120</f>
        <v>0</v>
      </c>
      <c r="BU6" s="6">
        <f>'at-risk$$'!BU6/'at-risk$$'!BU$120</f>
        <v>0</v>
      </c>
      <c r="BV6" s="6">
        <f>'at-risk$$'!BV6/'at-risk$$'!BV$120</f>
        <v>5.0000175697519147</v>
      </c>
      <c r="BW6" s="6">
        <f>'at-risk$$'!BW6/'at-risk$$'!BW$120</f>
        <v>0</v>
      </c>
      <c r="BX6" s="6">
        <f>'at-risk$$'!BX6/'at-risk$$'!BX$120</f>
        <v>0</v>
      </c>
      <c r="BY6" s="6">
        <f>'at-risk$$'!BY6/'at-risk$$'!BY$120</f>
        <v>0</v>
      </c>
      <c r="BZ6" s="6">
        <f>'at-risk$$'!BZ6/'at-risk$$'!BZ$120</f>
        <v>6.0000107234690523</v>
      </c>
      <c r="CA6" s="6">
        <f>'at-risk$$'!CA6/'at-risk$$'!CA$120</f>
        <v>0</v>
      </c>
      <c r="CB6" s="6">
        <f>'at-risk$$'!CB6/'at-risk$$'!CB$120</f>
        <v>0</v>
      </c>
      <c r="CC6" s="6">
        <f>'at-risk$$'!CC6/'at-risk$$'!CC$120</f>
        <v>0</v>
      </c>
      <c r="CD6" s="6">
        <f>'at-risk$$'!CD6/'at-risk$$'!CD$120</f>
        <v>0</v>
      </c>
      <c r="CE6" s="6">
        <f>'at-risk$$'!CE6/'at-risk$$'!CE$120</f>
        <v>0</v>
      </c>
      <c r="CF6" s="6">
        <f>'at-risk$$'!CF6/'at-risk$$'!CF$120</f>
        <v>0</v>
      </c>
      <c r="CG6" s="6">
        <f>'at-risk$$'!CG6/'at-risk$$'!CG$120</f>
        <v>0</v>
      </c>
      <c r="CH6" s="6">
        <f>'at-risk$$'!CH6/'at-risk$$'!CH$120</f>
        <v>0</v>
      </c>
      <c r="CI6" s="6">
        <f>'at-risk$$'!CI6/'at-risk$$'!CI$120</f>
        <v>0</v>
      </c>
      <c r="CL6" s="6">
        <f>'at-risk$$'!CL6/'at-risk$$'!CL$120</f>
        <v>13.000051391524352</v>
      </c>
      <c r="CM6" s="6">
        <f>'at-risk$$'!CM6/'at-risk$$'!CM$120</f>
        <v>0</v>
      </c>
      <c r="CN6" s="6">
        <f>'at-risk$$'!CN6/'at-risk$$'!CN$120</f>
        <v>0</v>
      </c>
      <c r="CO6" s="6">
        <f>'at-risk$$'!CO6/'at-risk$$'!CO$120</f>
        <v>0</v>
      </c>
      <c r="CP6" s="6">
        <f>'at-risk$$'!CP6/'at-risk$$'!CP$120</f>
        <v>0</v>
      </c>
      <c r="CQ6" s="6">
        <f>'at-risk$$'!CQ6/'at-risk$$'!CQ$120</f>
        <v>0</v>
      </c>
      <c r="CR6" s="6">
        <f>'at-risk$$'!CR6/'at-risk$$'!CR$120</f>
        <v>1</v>
      </c>
      <c r="CS6" s="6">
        <f>'at-risk$$'!CS6/'at-risk$$'!CS$120</f>
        <v>0</v>
      </c>
      <c r="CT6" s="6">
        <f>'at-risk$$'!CT6/'at-risk$$'!CT$120</f>
        <v>0</v>
      </c>
      <c r="CU6" s="6">
        <f>'at-risk$$'!CU6/'at-risk$$'!CU$120</f>
        <v>0</v>
      </c>
      <c r="CV6" s="3">
        <v>44200</v>
      </c>
      <c r="CW6" s="3">
        <v>0</v>
      </c>
      <c r="CX6" s="3">
        <v>34000</v>
      </c>
      <c r="CY6" s="3">
        <v>0</v>
      </c>
      <c r="CZ6" s="3">
        <v>101350</v>
      </c>
      <c r="DA6" s="3">
        <v>0</v>
      </c>
      <c r="DD6" s="6">
        <f>'at-risk$$'!DD6/'at-risk$$'!DD$120</f>
        <v>0</v>
      </c>
      <c r="DE6" s="6">
        <f>'at-risk$$'!DE6/'at-risk$$'!DE$120</f>
        <v>0</v>
      </c>
      <c r="DX6" s="6">
        <f>'at-risk$$'!DX6/'at-risk$$'!DX$120</f>
        <v>0</v>
      </c>
      <c r="DY6" s="6">
        <f>'at-risk$$'!DY6/'at-risk$$'!DY$120</f>
        <v>0</v>
      </c>
      <c r="DZ6" s="6">
        <f>'at-risk$$'!DZ6/'at-risk$$'!DZ$120</f>
        <v>0</v>
      </c>
      <c r="EA6" s="6">
        <f>'at-risk$$'!EA6/'at-risk$$'!EA$120</f>
        <v>0</v>
      </c>
      <c r="EB6" s="6">
        <f>'at-risk$$'!EB6/'at-risk$$'!EB$120</f>
        <v>0</v>
      </c>
      <c r="EC6" s="6">
        <f>'at-risk$$'!EC6/'at-risk$$'!EC$120</f>
        <v>0</v>
      </c>
      <c r="EH6" s="3">
        <v>15325</v>
      </c>
      <c r="EI6" s="3">
        <v>0</v>
      </c>
      <c r="EL6" s="6">
        <f>'at-risk$$'!EL6/'at-risk$$'!EL$120</f>
        <v>0</v>
      </c>
      <c r="EM6" s="6">
        <f>'at-risk$$'!EM6/'at-risk$$'!EM$120</f>
        <v>0</v>
      </c>
      <c r="EN6" s="6">
        <f>'at-risk$$'!EN6/'at-risk$$'!EN$120</f>
        <v>0</v>
      </c>
      <c r="EO6" s="6">
        <f>'at-risk$$'!EO6/'at-risk$$'!EO$120</f>
        <v>0</v>
      </c>
      <c r="EP6" s="6">
        <f>'at-risk$$'!EP6/'at-risk$$'!EP$120</f>
        <v>0</v>
      </c>
      <c r="EQ6" s="6">
        <f>'at-risk$$'!EQ6/'at-risk$$'!EQ$120</f>
        <v>0</v>
      </c>
      <c r="ES6" s="6">
        <f>'at-risk$$'!ES6/'at-risk$$'!ES$120</f>
        <v>0</v>
      </c>
      <c r="ET6" s="6">
        <f>'at-risk$$'!ET6/'at-risk$$'!ET$120</f>
        <v>0</v>
      </c>
      <c r="EU6" s="6">
        <f>'at-risk$$'!EU6/'at-risk$$'!EU$120</f>
        <v>0</v>
      </c>
      <c r="EV6" s="6">
        <f>'at-risk$$'!EV6/'at-risk$$'!EV$120</f>
        <v>0</v>
      </c>
      <c r="EW6" s="6">
        <f>'at-risk$$'!EW6/'at-risk$$'!EW$120</f>
        <v>0</v>
      </c>
      <c r="EX6" s="6">
        <f>'at-risk$$'!EX6/'at-risk$$'!EX$120</f>
        <v>0</v>
      </c>
      <c r="EY6" s="6">
        <f>'at-risk$$'!EY6/'at-risk$$'!EY$120</f>
        <v>2</v>
      </c>
      <c r="EZ6" s="6">
        <f>'at-risk$$'!EZ6/'at-risk$$'!EZ$120</f>
        <v>0</v>
      </c>
      <c r="FA6" s="6">
        <f>'at-risk$$'!FA6/'at-risk$$'!FA$120</f>
        <v>0</v>
      </c>
      <c r="FB6" s="6">
        <f>'at-risk$$'!FB6/'at-risk$$'!FB$120</f>
        <v>0</v>
      </c>
      <c r="FC6" s="6">
        <f>'at-risk$$'!FC6/'at-risk$$'!FC$120</f>
        <v>0</v>
      </c>
      <c r="FD6" s="6">
        <f>'at-risk$$'!FD6/'at-risk$$'!FD$120</f>
        <v>0</v>
      </c>
      <c r="FE6" s="6">
        <f>'at-risk$$'!FE6/'at-risk$$'!FE$120</f>
        <v>0</v>
      </c>
      <c r="FF6" s="6">
        <f>'at-risk$$'!FF6/'at-risk$$'!FF$120</f>
        <v>0</v>
      </c>
      <c r="FG6" s="6">
        <f>'at-risk$$'!FG6/'at-risk$$'!FG$120</f>
        <v>1</v>
      </c>
      <c r="FH6" s="6">
        <f>'at-risk$$'!FH6/'at-risk$$'!FH$120</f>
        <v>0</v>
      </c>
      <c r="FI6" s="6">
        <f>'at-risk$$'!FI6/'at-risk$$'!FI$120</f>
        <v>1</v>
      </c>
      <c r="FJ6" s="6">
        <f>'at-risk$$'!FJ6/'at-risk$$'!FJ$120</f>
        <v>0</v>
      </c>
      <c r="FK6" s="6">
        <f>'at-risk$$'!FK6/'at-risk$$'!FK$120</f>
        <v>0.99998917596631565</v>
      </c>
      <c r="FL6" s="6">
        <f>'at-risk$$'!FL6/'at-risk$$'!FL$120</f>
        <v>0</v>
      </c>
      <c r="FM6" s="6">
        <f>'at-risk$$'!FM6/'at-risk$$'!FM$120</f>
        <v>1.0000186469754606</v>
      </c>
      <c r="FN6" s="6">
        <f>'at-risk$$'!FN6/'at-risk$$'!FN$120</f>
        <v>0</v>
      </c>
      <c r="FO6" s="6">
        <f>'at-risk$$'!FO6/'at-risk$$'!FO$120</f>
        <v>0</v>
      </c>
      <c r="FP6" s="6">
        <f>'at-risk$$'!FP6/'at-risk$$'!FP$120</f>
        <v>0</v>
      </c>
      <c r="FQ6" s="6">
        <f>'at-risk$$'!FQ6/'at-risk$$'!FQ$120</f>
        <v>0</v>
      </c>
      <c r="FR6" s="6">
        <f>'at-risk$$'!FR6/'at-risk$$'!FR$120</f>
        <v>0</v>
      </c>
      <c r="FS6" s="6">
        <f>'at-risk$$'!FS6/'at-risk$$'!FS$120</f>
        <v>0</v>
      </c>
      <c r="FT6" s="6">
        <f>'at-risk$$'!FT6/'at-risk$$'!FT$120</f>
        <v>0</v>
      </c>
      <c r="FU6" s="6">
        <f>'at-risk$$'!FU6/'at-risk$$'!FU$120</f>
        <v>0</v>
      </c>
      <c r="FV6" s="6">
        <f>'at-risk$$'!FV6/'at-risk$$'!FV$120</f>
        <v>0</v>
      </c>
      <c r="FW6" s="6">
        <f>'at-risk$$'!FW6/'at-risk$$'!FW$120</f>
        <v>0</v>
      </c>
      <c r="FX6" s="6">
        <f>'at-risk$$'!FX6/'at-risk$$'!FX$120</f>
        <v>0</v>
      </c>
      <c r="FY6" s="6">
        <f>'at-risk$$'!FY6/'at-risk$$'!FY$120</f>
        <v>0</v>
      </c>
      <c r="FZ6" s="6">
        <f>'at-risk$$'!FZ6/'at-risk$$'!FZ$120</f>
        <v>0</v>
      </c>
      <c r="GA6" s="6">
        <f>'at-risk$$'!GA6/'at-risk$$'!GA$120</f>
        <v>0</v>
      </c>
      <c r="GB6" s="6">
        <f>'at-risk$$'!GB6/'at-risk$$'!GB$120</f>
        <v>0</v>
      </c>
      <c r="GC6" s="6">
        <f>'at-risk$$'!GC6/'at-risk$$'!GC$120</f>
        <v>0</v>
      </c>
      <c r="GD6" s="6">
        <f>'at-risk$$'!GD6/'at-risk$$'!GD$120</f>
        <v>1</v>
      </c>
      <c r="GE6" s="6">
        <f>'at-risk$$'!GE6/'at-risk$$'!GE$120</f>
        <v>0</v>
      </c>
      <c r="GF6" s="6">
        <f>'at-risk$$'!GF6/'at-risk$$'!GF$120</f>
        <v>2.0000087848759573</v>
      </c>
      <c r="GG6" s="6">
        <f>'at-risk$$'!GG6/'at-risk$$'!GG$120</f>
        <v>0</v>
      </c>
      <c r="GH6" s="6">
        <f>'at-risk$$'!GH6/'at-risk$$'!GH$120</f>
        <v>2.0000087848759573</v>
      </c>
      <c r="GI6" s="6">
        <f>'at-risk$$'!GI6/'at-risk$$'!GI$120</f>
        <v>0</v>
      </c>
      <c r="GJ6" s="6">
        <f>'at-risk$$'!GJ6/'at-risk$$'!GJ$120</f>
        <v>1</v>
      </c>
      <c r="GK6" s="6">
        <f>'at-risk$$'!GK6/'at-risk$$'!GK$120</f>
        <v>0</v>
      </c>
      <c r="GL6" s="6">
        <f>'at-risk$$'!GL6/'at-risk$$'!GL$120</f>
        <v>0</v>
      </c>
      <c r="GM6" s="6">
        <f>'at-risk$$'!GM6/'at-risk$$'!GM$120</f>
        <v>0</v>
      </c>
      <c r="GN6" s="6">
        <f>'at-risk$$'!GN6/'at-risk$$'!GN$120</f>
        <v>0</v>
      </c>
      <c r="GO6" s="6">
        <f>'at-risk$$'!GO6/'at-risk$$'!GO$120</f>
        <v>4.0000071489793685</v>
      </c>
      <c r="GP6" s="6">
        <f>'at-risk$$'!GP6/'at-risk$$'!GP$120</f>
        <v>0</v>
      </c>
      <c r="GQ6" s="6">
        <f>'at-risk$$'!GQ6/'at-risk$$'!GQ$120</f>
        <v>4.0000175697519147</v>
      </c>
      <c r="GR6" s="6">
        <f>'at-risk$$'!GR6/'at-risk$$'!GR$120</f>
        <v>2.3721712699416684</v>
      </c>
      <c r="GS6" s="6">
        <f>'at-risk$$'!GS6/'at-risk$$'!GS$120</f>
        <v>0</v>
      </c>
      <c r="GT6" s="6">
        <f>'at-risk$$'!GT6/'at-risk$$'!GT$120</f>
        <v>4.0000175697519147</v>
      </c>
      <c r="GU6" s="6">
        <f>'at-risk$$'!GU6/'at-risk$$'!GU$120</f>
        <v>0</v>
      </c>
      <c r="GV6" s="6">
        <f>'at-risk$$'!GV6/'at-risk$$'!GV$120</f>
        <v>4.0000175697519147</v>
      </c>
      <c r="GW6" s="6">
        <f>'at-risk$$'!GW6/'at-risk$$'!GW$120</f>
        <v>0</v>
      </c>
      <c r="GX6" s="6">
        <f>'at-risk$$'!GX6/'at-risk$$'!GX$120</f>
        <v>4.0000175697519147</v>
      </c>
      <c r="GY6" s="6">
        <f>'at-risk$$'!GY6/'at-risk$$'!GY$120</f>
        <v>0</v>
      </c>
      <c r="GZ6" s="6">
        <f>'at-risk$$'!GZ6/'at-risk$$'!GZ$120</f>
        <v>4.0000175697519147</v>
      </c>
      <c r="HA6" s="6">
        <f>'at-risk$$'!HA6/'at-risk$$'!HA$120</f>
        <v>0</v>
      </c>
      <c r="HB6" s="6">
        <f>'at-risk$$'!HB6/'at-risk$$'!HB$120</f>
        <v>0</v>
      </c>
      <c r="HC6" s="6">
        <f>'at-risk$$'!HC6/'at-risk$$'!HC$120</f>
        <v>0</v>
      </c>
      <c r="HD6" s="6">
        <f>'at-risk$$'!HD6/'at-risk$$'!HD$120</f>
        <v>0</v>
      </c>
      <c r="HE6" s="6">
        <f>'at-risk$$'!HE6/'at-risk$$'!HE$120</f>
        <v>0</v>
      </c>
      <c r="HF6" s="6">
        <f>'at-risk$$'!HF6/'at-risk$$'!HF$120</f>
        <v>0</v>
      </c>
      <c r="HG6" s="6">
        <f>'at-risk$$'!HG6/'at-risk$$'!HG$120</f>
        <v>0</v>
      </c>
      <c r="HH6" s="6">
        <f>'at-risk$$'!HH6/'at-risk$$'!HH$120</f>
        <v>0</v>
      </c>
      <c r="HI6" s="6">
        <f>'at-risk$$'!HI6/'at-risk$$'!HI$120</f>
        <v>0</v>
      </c>
      <c r="HJ6" s="6">
        <f>'at-risk$$'!HJ6/'at-risk$$'!HJ$120</f>
        <v>0</v>
      </c>
      <c r="HK6" s="6">
        <f>'at-risk$$'!HK6/'at-risk$$'!HK$120</f>
        <v>0</v>
      </c>
      <c r="HL6" s="6">
        <f>'at-risk$$'!HL6/'at-risk$$'!HL$120</f>
        <v>0</v>
      </c>
      <c r="HM6" s="6">
        <f>'at-risk$$'!HM6/'at-risk$$'!HM$120</f>
        <v>0</v>
      </c>
      <c r="HN6" s="6">
        <f>'at-risk$$'!HN6/'at-risk$$'!HN$120</f>
        <v>0</v>
      </c>
      <c r="HO6" s="6">
        <f>'at-risk$$'!HO6/'at-risk$$'!HO$120</f>
        <v>0</v>
      </c>
      <c r="HP6" s="6">
        <f>'at-risk$$'!HP6/'at-risk$$'!HP$120</f>
        <v>0</v>
      </c>
      <c r="HQ6" s="6">
        <f>'at-risk$$'!HQ6/'at-risk$$'!HQ$120</f>
        <v>0</v>
      </c>
      <c r="HR6" s="6">
        <f>'at-risk$$'!HR6/'at-risk$$'!HR$120</f>
        <v>0</v>
      </c>
      <c r="HS6" s="6">
        <f>'at-risk$$'!HS6/'at-risk$$'!HS$120</f>
        <v>0</v>
      </c>
      <c r="HT6" s="6">
        <f>'at-risk$$'!HT6/'at-risk$$'!HT$120</f>
        <v>0</v>
      </c>
      <c r="HU6" s="6">
        <f>'at-risk$$'!HU6/'at-risk$$'!HU$120</f>
        <v>0</v>
      </c>
      <c r="HV6" s="6">
        <f>'at-risk$$'!HV6/'at-risk$$'!HV$120</f>
        <v>1</v>
      </c>
      <c r="HW6" s="6">
        <f>'at-risk$$'!HW6/'at-risk$$'!HW$120</f>
        <v>0</v>
      </c>
      <c r="HX6" s="6">
        <f>'at-risk$$'!HX6/'at-risk$$'!HX$120</f>
        <v>0</v>
      </c>
      <c r="HY6" s="6">
        <f>'at-risk$$'!HY6/'at-risk$$'!HY$120</f>
        <v>0</v>
      </c>
      <c r="HZ6" s="6">
        <f>'at-risk$$'!HZ6/'at-risk$$'!HZ$120</f>
        <v>0</v>
      </c>
      <c r="IA6" s="6">
        <f>'at-risk$$'!IA6/'at-risk$$'!IA$120</f>
        <v>0</v>
      </c>
      <c r="IB6" s="6">
        <f>'at-risk$$'!IB6/'at-risk$$'!IB$120</f>
        <v>0</v>
      </c>
      <c r="IC6" s="6">
        <f>'at-risk$$'!IC6/'at-risk$$'!IC$120</f>
        <v>0</v>
      </c>
      <c r="ID6" s="6">
        <f>'at-risk$$'!ID6/'at-risk$$'!ID$120</f>
        <v>0</v>
      </c>
      <c r="IE6" s="6">
        <f>'at-risk$$'!IE6/'at-risk$$'!IE$120</f>
        <v>0</v>
      </c>
      <c r="IF6" s="6">
        <f>'at-risk$$'!IF6/'at-risk$$'!IF$120</f>
        <v>0</v>
      </c>
      <c r="IG6" s="6">
        <f>'at-risk$$'!IG6/'at-risk$$'!IG$120</f>
        <v>0</v>
      </c>
      <c r="IH6" s="6">
        <f>'at-risk$$'!IH6/'at-risk$$'!IH$120</f>
        <v>0</v>
      </c>
      <c r="II6" s="6">
        <f>'at-risk$$'!II6/'at-risk$$'!II$120</f>
        <v>0</v>
      </c>
      <c r="IJ6" s="6">
        <f>'at-risk$$'!IJ6/'at-risk$$'!IJ$120</f>
        <v>0</v>
      </c>
      <c r="IK6" s="6">
        <f>'at-risk$$'!IK6/'at-risk$$'!IK$120</f>
        <v>0</v>
      </c>
      <c r="IL6" s="6">
        <f>'at-risk$$'!IL6/'at-risk$$'!IL$120</f>
        <v>0</v>
      </c>
      <c r="IM6" s="6">
        <f>'at-risk$$'!IM6/'at-risk$$'!IM$120</f>
        <v>0</v>
      </c>
      <c r="IN6" s="6">
        <f>'at-risk$$'!IN6/'at-risk$$'!IN$120</f>
        <v>0</v>
      </c>
      <c r="IO6" s="6">
        <f>'at-risk$$'!IO6/'at-risk$$'!IO$120</f>
        <v>0</v>
      </c>
      <c r="IP6" s="6">
        <f>'at-risk$$'!IP6/'at-risk$$'!IP$120</f>
        <v>1</v>
      </c>
      <c r="IQ6" s="6">
        <f>'at-risk$$'!IQ6/'at-risk$$'!IQ$120</f>
        <v>0</v>
      </c>
      <c r="IR6" s="6">
        <f>'at-risk$$'!IR6/'at-risk$$'!IR$120</f>
        <v>0</v>
      </c>
      <c r="IS6" s="6">
        <f>'at-risk$$'!IS6/'at-risk$$'!IS$120</f>
        <v>0</v>
      </c>
      <c r="IT6" s="6">
        <f>'at-risk$$'!IT6/'at-risk$$'!IT$120</f>
        <v>0</v>
      </c>
      <c r="IU6" s="6">
        <f>'at-risk$$'!IU6/'at-risk$$'!IU$120</f>
        <v>0</v>
      </c>
      <c r="IV6" s="6">
        <f>'at-risk$$'!IV6/'at-risk$$'!IV$120</f>
        <v>0</v>
      </c>
      <c r="IW6" s="6">
        <f>'at-risk$$'!IW6/'at-risk$$'!IW$120</f>
        <v>0</v>
      </c>
      <c r="IX6" s="6">
        <f>'at-risk$$'!IX6/'at-risk$$'!IX$120</f>
        <v>0</v>
      </c>
      <c r="IY6" s="6">
        <f>'at-risk$$'!IY6/'at-risk$$'!IY$120</f>
        <v>0</v>
      </c>
      <c r="IZ6" s="6">
        <f>'at-risk$$'!IZ6/'at-risk$$'!IZ$120</f>
        <v>0</v>
      </c>
      <c r="JA6" s="6">
        <f>'at-risk$$'!JA6/'at-risk$$'!JA$120</f>
        <v>0</v>
      </c>
      <c r="JB6" s="6">
        <f>'at-risk$$'!JB6/'at-risk$$'!JB$120</f>
        <v>0</v>
      </c>
      <c r="JC6" s="6">
        <f>'at-risk$$'!JC6/'at-risk$$'!JC$120</f>
        <v>0</v>
      </c>
      <c r="JD6" s="6">
        <f>'at-risk$$'!JD6/'at-risk$$'!JD$120</f>
        <v>0</v>
      </c>
      <c r="JE6" s="6">
        <f>'at-risk$$'!JE6/'at-risk$$'!JE$120</f>
        <v>0</v>
      </c>
      <c r="JF6" s="6">
        <f>'at-risk$$'!JF6/'at-risk$$'!JF$120</f>
        <v>0</v>
      </c>
      <c r="JG6" s="6">
        <f>'at-risk$$'!JG6/'at-risk$$'!JG$120</f>
        <v>0</v>
      </c>
      <c r="JH6" s="6">
        <f>'at-risk$$'!JH6/'at-risk$$'!JH$120</f>
        <v>0</v>
      </c>
      <c r="JI6" s="6">
        <f>'at-risk$$'!JI6/'at-risk$$'!JI$120</f>
        <v>0</v>
      </c>
      <c r="JJ6" s="6">
        <f>'at-risk$$'!JJ6/'at-risk$$'!JJ$120</f>
        <v>0</v>
      </c>
      <c r="JK6" s="6">
        <f>'at-risk$$'!JK6/'at-risk$$'!JK$120</f>
        <v>0</v>
      </c>
      <c r="JL6" s="6">
        <f>'at-risk$$'!JL6/'at-risk$$'!JL$120</f>
        <v>0</v>
      </c>
      <c r="JM6" s="6">
        <f>'at-risk$$'!JM6/'at-risk$$'!JM$120</f>
        <v>0</v>
      </c>
      <c r="JN6" s="6">
        <f>'at-risk$$'!JN6/'at-risk$$'!JN$120</f>
        <v>0</v>
      </c>
      <c r="JO6" s="6">
        <f>'at-risk$$'!JO6/'at-risk$$'!JO$120</f>
        <v>0</v>
      </c>
      <c r="JP6" s="6">
        <f>'at-risk$$'!JP6/'at-risk$$'!JP$120</f>
        <v>0</v>
      </c>
      <c r="JQ6" s="6">
        <f>'at-risk$$'!JQ6/'at-risk$$'!JQ$120</f>
        <v>0</v>
      </c>
      <c r="JR6" s="6">
        <f>'at-risk$$'!JR6/'at-risk$$'!JR$120</f>
        <v>0</v>
      </c>
      <c r="JS6" s="6">
        <f>'at-risk$$'!JS6/'at-risk$$'!JS$120</f>
        <v>0</v>
      </c>
      <c r="JT6" s="6">
        <f>'at-risk$$'!JT6/'at-risk$$'!JT$120</f>
        <v>0</v>
      </c>
      <c r="JU6" s="6">
        <f>'at-risk$$'!JU6/'at-risk$$'!JU$120</f>
        <v>0</v>
      </c>
      <c r="JV6" s="6">
        <f>'at-risk$$'!JV6/'at-risk$$'!JV$120</f>
        <v>0</v>
      </c>
      <c r="JW6" s="6">
        <f>'at-risk$$'!JW6/'at-risk$$'!JW$120</f>
        <v>0</v>
      </c>
      <c r="JX6" s="6">
        <f>'at-risk$$'!JX6/'at-risk$$'!JX$120</f>
        <v>0</v>
      </c>
      <c r="JY6" s="6">
        <f>'at-risk$$'!JY6/'at-risk$$'!JY$120</f>
        <v>0</v>
      </c>
      <c r="JZ6" s="6">
        <f>'at-risk$$'!JZ6/'at-risk$$'!JZ$120</f>
        <v>0</v>
      </c>
      <c r="KA6" s="6">
        <f>'at-risk$$'!KA6/'at-risk$$'!KA$120</f>
        <v>0</v>
      </c>
      <c r="KB6" s="6">
        <f>'at-risk$$'!KB6/'at-risk$$'!KB$120</f>
        <v>0.79749999999999999</v>
      </c>
      <c r="KC6" s="6">
        <f>'at-risk$$'!KC6/'at-risk$$'!KC$120</f>
        <v>0</v>
      </c>
      <c r="KD6" s="6">
        <f>'at-risk$$'!KD6/'at-risk$$'!KD$120</f>
        <v>0</v>
      </c>
      <c r="KE6" s="6">
        <f>'at-risk$$'!KE6/'at-risk$$'!KE$120</f>
        <v>0</v>
      </c>
      <c r="KF6" s="6">
        <f>'at-risk$$'!KF6/'at-risk$$'!KF$120</f>
        <v>0</v>
      </c>
      <c r="KG6" s="6">
        <f>'at-risk$$'!KG6/'at-risk$$'!KG$120</f>
        <v>0</v>
      </c>
      <c r="KH6" s="6">
        <f>'at-risk$$'!KH6/'at-risk$$'!KH$120</f>
        <v>1</v>
      </c>
      <c r="KI6" s="6">
        <f>'at-risk$$'!KI6/'at-risk$$'!KI$120</f>
        <v>0</v>
      </c>
      <c r="KJ6" s="6">
        <f>'at-risk$$'!KJ6/'at-risk$$'!KJ$120</f>
        <v>0</v>
      </c>
      <c r="KK6" s="6">
        <f>'at-risk$$'!KK6/'at-risk$$'!KK$120</f>
        <v>0</v>
      </c>
      <c r="KL6" s="6">
        <f>'at-risk$$'!KL6/'at-risk$$'!KL$120</f>
        <v>0</v>
      </c>
      <c r="KM6" s="6">
        <f>'at-risk$$'!KM6/'at-risk$$'!KM$120</f>
        <v>0</v>
      </c>
      <c r="KN6" s="6">
        <f>'at-risk$$'!KN6/'at-risk$$'!KN$120</f>
        <v>0</v>
      </c>
      <c r="KO6" s="6">
        <f>'at-risk$$'!KO6/'at-risk$$'!KO$120</f>
        <v>0</v>
      </c>
      <c r="KP6" s="6">
        <f>'at-risk$$'!KP6/'at-risk$$'!KP$120</f>
        <v>0</v>
      </c>
      <c r="KQ6" s="6">
        <f>'at-risk$$'!KQ6/'at-risk$$'!KQ$120</f>
        <v>0</v>
      </c>
      <c r="KU6" s="3">
        <v>69466</v>
      </c>
      <c r="KV6" s="3">
        <v>0</v>
      </c>
      <c r="KW6" s="3">
        <v>13940</v>
      </c>
      <c r="KX6" s="3">
        <v>0</v>
      </c>
      <c r="LC6" s="3">
        <v>11920</v>
      </c>
      <c r="LD6" s="3">
        <v>0</v>
      </c>
      <c r="LI6" s="3">
        <v>40000</v>
      </c>
      <c r="LJ6" s="3">
        <v>14784</v>
      </c>
      <c r="LK6" s="3">
        <v>12620</v>
      </c>
      <c r="LL6" s="3">
        <v>0</v>
      </c>
      <c r="LM6" s="3">
        <v>2741</v>
      </c>
      <c r="LN6" s="3">
        <v>0</v>
      </c>
      <c r="LW6" s="3">
        <v>30907</v>
      </c>
      <c r="LX6" s="3">
        <v>0</v>
      </c>
      <c r="LY6" s="3">
        <v>3000</v>
      </c>
      <c r="LZ6" s="3">
        <v>0</v>
      </c>
      <c r="MA6" s="3">
        <v>12784</v>
      </c>
      <c r="MB6" s="3">
        <v>0</v>
      </c>
      <c r="ME6" s="3">
        <v>10049</v>
      </c>
      <c r="MF6" s="3">
        <v>0</v>
      </c>
      <c r="MI6" s="3">
        <v>15000</v>
      </c>
      <c r="MJ6" s="3">
        <v>0</v>
      </c>
      <c r="MM6" s="3">
        <v>2000</v>
      </c>
      <c r="MN6" s="3">
        <v>0</v>
      </c>
      <c r="NA6" s="3">
        <v>4000</v>
      </c>
      <c r="NB6" s="3">
        <v>0</v>
      </c>
      <c r="NJ6" s="6">
        <f>'at-risk$$'!NJ6/'at-risk$$'!NJ$120</f>
        <v>0</v>
      </c>
      <c r="NK6" s="6">
        <f>'at-risk$$'!NK6/'at-risk$$'!NK$120</f>
        <v>0</v>
      </c>
      <c r="OF6" s="3">
        <v>9068802.8499999996</v>
      </c>
      <c r="OG6" s="3">
        <v>697452</v>
      </c>
      <c r="OK6" s="6">
        <f t="shared" si="13"/>
        <v>3.0000087848759573</v>
      </c>
      <c r="OL6" s="6">
        <f t="shared" si="0"/>
        <v>0</v>
      </c>
      <c r="OM6" s="6">
        <f t="shared" si="1"/>
        <v>5.0000175697519147</v>
      </c>
      <c r="ON6" s="6">
        <f t="shared" si="2"/>
        <v>0</v>
      </c>
      <c r="OO6" s="6">
        <f t="shared" si="3"/>
        <v>0</v>
      </c>
      <c r="OP6" s="6">
        <f t="shared" si="4"/>
        <v>0</v>
      </c>
      <c r="OQ6" s="3">
        <f t="shared" si="5"/>
        <v>0</v>
      </c>
      <c r="OR6" s="6">
        <f t="shared" si="6"/>
        <v>0</v>
      </c>
      <c r="OS6" s="6">
        <f>'at-risk$$'!OS6/'at-risk$$'!OS$120</f>
        <v>2</v>
      </c>
      <c r="OT6" s="6">
        <f>'at-risk$$'!OT6/'at-risk$$'!OT$120</f>
        <v>0</v>
      </c>
      <c r="OU6" s="6">
        <f>'at-risk$$'!OU6/'at-risk$$'!OU$120</f>
        <v>0</v>
      </c>
      <c r="OV6" s="6">
        <f>'at-risk$$'!OV6/'at-risk$$'!OV$120</f>
        <v>2</v>
      </c>
      <c r="OW6" s="6">
        <f>'at-risk$$'!OW6/'at-risk$$'!OW$120</f>
        <v>0</v>
      </c>
      <c r="OX6" s="6">
        <f>'at-risk$$'!OX6/'at-risk$$'!OX$120</f>
        <v>0</v>
      </c>
      <c r="OY6" s="6">
        <f>'at-risk$$'!OY6/'at-risk$$'!OY$120</f>
        <v>0</v>
      </c>
      <c r="OZ6" s="6">
        <f>'at-risk$$'!OZ6/'at-risk$$'!OZ$120</f>
        <v>0</v>
      </c>
      <c r="PA6" s="6">
        <f>'at-risk$$'!PA6/'at-risk$$'!PA$120</f>
        <v>0</v>
      </c>
      <c r="PB6" s="6">
        <f t="shared" si="7"/>
        <v>0</v>
      </c>
      <c r="PC6" s="6">
        <f t="shared" si="8"/>
        <v>0</v>
      </c>
      <c r="PD6" s="6"/>
      <c r="PE6" s="6"/>
      <c r="PF6" s="6">
        <f t="shared" si="9"/>
        <v>6.0000175697519147</v>
      </c>
      <c r="PG6" s="6">
        <f t="shared" si="10"/>
        <v>0</v>
      </c>
      <c r="PI6" s="6">
        <f t="shared" si="11"/>
        <v>18.372241548949326</v>
      </c>
      <c r="PJ6" s="6">
        <f>'at-risk$$'!PJ6/'at-risk$$'!PJ$120</f>
        <v>0</v>
      </c>
      <c r="PK6" s="6">
        <f>'at-risk$$'!PK6/'at-risk$$'!PK$120</f>
        <v>4.0000175697519147</v>
      </c>
      <c r="PL6" s="5">
        <f t="shared" si="14"/>
        <v>228427</v>
      </c>
      <c r="PM6" s="5">
        <f>SUM(KV6,KX6,KZ6,LB6,LD6,LF6,LH6,LJ6,LL6,LN6,LP6,LR6,LT6,LV6,LX6,LZ6,MB6,MD6,MF6,MH6,MJ6,ML6,MN6,MP6,MR6,MT6,MV6,MX6,MZ6,NB6,ND6,NF6,NH6,)</f>
        <v>14784</v>
      </c>
      <c r="PN6" s="5"/>
      <c r="PO6" s="5">
        <v>195325</v>
      </c>
      <c r="PQ6" s="6">
        <f t="shared" si="12"/>
        <v>58.372389574109221</v>
      </c>
    </row>
    <row r="7" spans="1:435" x14ac:dyDescent="0.25">
      <c r="A7" t="s">
        <v>111</v>
      </c>
      <c r="B7" s="2">
        <v>206</v>
      </c>
      <c r="C7" t="s">
        <v>338</v>
      </c>
      <c r="D7">
        <v>7</v>
      </c>
      <c r="E7">
        <v>367</v>
      </c>
      <c r="F7">
        <v>288</v>
      </c>
      <c r="G7" s="6">
        <f>'at-risk$$'!G7/'at-risk$$'!G$120</f>
        <v>1</v>
      </c>
      <c r="H7" s="6">
        <f>'at-risk$$'!H7/'at-risk$$'!H$120</f>
        <v>0</v>
      </c>
      <c r="I7" s="6">
        <f>'at-risk$$'!I7/'at-risk$$'!I$120</f>
        <v>0</v>
      </c>
      <c r="J7" s="6">
        <f>'at-risk$$'!J7/'at-risk$$'!J$120</f>
        <v>0</v>
      </c>
      <c r="K7" s="6"/>
      <c r="L7" s="6">
        <f>'at-risk$$'!L7/'at-risk$$'!L$120</f>
        <v>0</v>
      </c>
      <c r="M7" s="6">
        <f>'at-risk$$'!M7/'at-risk$$'!M$120</f>
        <v>0</v>
      </c>
      <c r="N7" s="6">
        <f>'at-risk$$'!N7/'at-risk$$'!N$120</f>
        <v>0.99999958310769044</v>
      </c>
      <c r="O7" s="6">
        <f>'at-risk$$'!O7/'at-risk$$'!O$120</f>
        <v>0</v>
      </c>
      <c r="P7" s="3">
        <v>6422</v>
      </c>
      <c r="Q7" s="3">
        <v>15000</v>
      </c>
      <c r="R7" s="6">
        <f>'at-risk$$'!R7/'at-risk$$'!R$120</f>
        <v>1.0000062006078874</v>
      </c>
      <c r="S7" s="6">
        <f>'at-risk$$'!S7/'at-risk$$'!S$120</f>
        <v>0</v>
      </c>
      <c r="T7" s="6">
        <f>'at-risk$$'!T7/'at-risk$$'!T$120</f>
        <v>1.0000028305579711</v>
      </c>
      <c r="U7" s="6">
        <f>'at-risk$$'!U7/'at-risk$$'!U$120</f>
        <v>0</v>
      </c>
      <c r="V7" s="6">
        <f>'at-risk$$'!V7/'at-risk$$'!V$120</f>
        <v>0.99999492061110518</v>
      </c>
      <c r="W7" s="6">
        <f>'at-risk$$'!W7/'at-risk$$'!W$120</f>
        <v>0</v>
      </c>
      <c r="X7" s="6">
        <f>'at-risk$$'!X7/'at-risk$$'!X$120</f>
        <v>1</v>
      </c>
      <c r="Y7" s="6">
        <f>'at-risk$$'!Y7/'at-risk$$'!Y$120</f>
        <v>0</v>
      </c>
      <c r="Z7" s="6">
        <f>'at-risk$$'!Z7/'at-risk$$'!Z$120</f>
        <v>2.0000087848759573</v>
      </c>
      <c r="AA7" s="6">
        <f>'at-risk$$'!AA7/'at-risk$$'!AA$120</f>
        <v>0</v>
      </c>
      <c r="AB7" s="6">
        <f>'at-risk$$'!AB7/'at-risk$$'!AB$120</f>
        <v>1</v>
      </c>
      <c r="AC7" s="6">
        <f>'at-risk$$'!AC7/'at-risk$$'!AC$120</f>
        <v>0</v>
      </c>
      <c r="AD7" s="6">
        <f>'at-risk$$'!AD7/'at-risk$$'!AD$120</f>
        <v>2.0000087848759573</v>
      </c>
      <c r="AE7" s="6">
        <f>'at-risk$$'!AE7/'at-risk$$'!AE$120</f>
        <v>0</v>
      </c>
      <c r="AF7" s="6">
        <f>'at-risk$$'!AF7/'at-risk$$'!AF$120</f>
        <v>4.9999961701896245</v>
      </c>
      <c r="AG7" s="6">
        <f>'at-risk$$'!AG7/'at-risk$$'!AG$120</f>
        <v>0</v>
      </c>
      <c r="AH7" s="6">
        <f>'at-risk$$'!AH7/'at-risk$$'!AH$120</f>
        <v>0</v>
      </c>
      <c r="AI7" s="6">
        <f>'at-risk$$'!AI7/'at-risk$$'!AI$120</f>
        <v>0</v>
      </c>
      <c r="AJ7" s="6">
        <f>'at-risk$$'!AJ7/'at-risk$$'!AJ$120</f>
        <v>0</v>
      </c>
      <c r="AK7" s="6">
        <f>'at-risk$$'!AK7/'at-risk$$'!AK$120</f>
        <v>0</v>
      </c>
      <c r="AL7" s="6">
        <f>'at-risk$$'!AL7/'at-risk$$'!AL$120</f>
        <v>0</v>
      </c>
      <c r="AM7" s="6">
        <f>'at-risk$$'!AM7/'at-risk$$'!AM$120</f>
        <v>0</v>
      </c>
      <c r="AN7" s="6">
        <f>'at-risk$$'!AN7/'at-risk$$'!AN$120</f>
        <v>0</v>
      </c>
      <c r="AO7" s="6">
        <f>'at-risk$$'!AO7/'at-risk$$'!AO$120</f>
        <v>0</v>
      </c>
      <c r="AP7" s="6">
        <f>'at-risk$$'!AP7/'at-risk$$'!AP$120</f>
        <v>0</v>
      </c>
      <c r="AQ7" s="6">
        <f>'at-risk$$'!AQ7/'at-risk$$'!AQ$120</f>
        <v>1</v>
      </c>
      <c r="AR7" s="6">
        <f>'at-risk$$'!AR7/'at-risk$$'!AR$120</f>
        <v>0</v>
      </c>
      <c r="AS7" s="6">
        <f>'at-risk$$'!AS7/'at-risk$$'!AS$120</f>
        <v>0</v>
      </c>
      <c r="AT7" s="6">
        <f>'at-risk$$'!AT7/'at-risk$$'!AT$120</f>
        <v>0</v>
      </c>
      <c r="AU7" s="6">
        <f>'at-risk$$'!AU7/'at-risk$$'!AU$120</f>
        <v>2.0000087848759573</v>
      </c>
      <c r="AV7" s="6"/>
      <c r="AW7" s="6">
        <f>'at-risk$$'!AW7/'at-risk$$'!AW$120</f>
        <v>0</v>
      </c>
      <c r="AX7" s="6">
        <f>'at-risk$$'!AX7/'at-risk$$'!AX$120</f>
        <v>0</v>
      </c>
      <c r="AY7" s="6">
        <f>'at-risk$$'!AY7/'at-risk$$'!AY$120</f>
        <v>0</v>
      </c>
      <c r="AZ7" s="6">
        <f>'at-risk$$'!AZ7/'at-risk$$'!AZ$120</f>
        <v>4.0000175697519147</v>
      </c>
      <c r="BA7" s="6">
        <f>'at-risk$$'!BA7/'at-risk$$'!BA$120</f>
        <v>0</v>
      </c>
      <c r="BB7" s="6">
        <f>'at-risk$$'!BB7/'at-risk$$'!BB$120</f>
        <v>0</v>
      </c>
      <c r="BC7" s="6">
        <f>'at-risk$$'!BC7/'at-risk$$'!BC$120</f>
        <v>0</v>
      </c>
      <c r="BD7" s="6">
        <f>'at-risk$$'!BD7/'at-risk$$'!BD$120</f>
        <v>0</v>
      </c>
      <c r="BE7" s="6">
        <f>'at-risk$$'!BE7/'at-risk$$'!BE$120</f>
        <v>0</v>
      </c>
      <c r="BF7" s="6">
        <f>'at-risk$$'!BF7/'at-risk$$'!BF$120</f>
        <v>2.0000087848759573</v>
      </c>
      <c r="BG7" s="6">
        <f>'at-risk$$'!BG7/'at-risk$$'!BG$120</f>
        <v>0</v>
      </c>
      <c r="BH7" s="6">
        <f>'at-risk$$'!BH7/'at-risk$$'!BH$120</f>
        <v>0</v>
      </c>
      <c r="BI7" s="6">
        <f>'at-risk$$'!BI7/'at-risk$$'!BI$120</f>
        <v>0</v>
      </c>
      <c r="BJ7" s="6">
        <f>'at-risk$$'!BJ7/'at-risk$$'!BJ$120</f>
        <v>0</v>
      </c>
      <c r="BK7" s="6">
        <f>'at-risk$$'!BK7/'at-risk$$'!BK$120</f>
        <v>0</v>
      </c>
      <c r="BL7" s="6">
        <f>'at-risk$$'!BL7/'at-risk$$'!BL$120</f>
        <v>0</v>
      </c>
      <c r="BM7" s="6">
        <f>'at-risk$$'!BM7/'at-risk$$'!BM$120</f>
        <v>0</v>
      </c>
      <c r="BN7" s="6">
        <f>'at-risk$$'!BN7/'at-risk$$'!BN$120</f>
        <v>0</v>
      </c>
      <c r="BO7" s="6">
        <f>'at-risk$$'!BO7/'at-risk$$'!BO$120</f>
        <v>0</v>
      </c>
      <c r="BP7" s="6">
        <f>'at-risk$$'!BP7/'at-risk$$'!BP$120</f>
        <v>0</v>
      </c>
      <c r="BQ7" s="6">
        <f>'at-risk$$'!BQ7/'at-risk$$'!BQ$120</f>
        <v>0</v>
      </c>
      <c r="BR7" s="6">
        <f>'at-risk$$'!BR7/'at-risk$$'!BR$120</f>
        <v>0</v>
      </c>
      <c r="BS7" s="6">
        <f>'at-risk$$'!BS7/'at-risk$$'!BS$120</f>
        <v>0</v>
      </c>
      <c r="BT7" s="6">
        <f>'at-risk$$'!BT7/'at-risk$$'!BT$120</f>
        <v>0</v>
      </c>
      <c r="BU7" s="6">
        <f>'at-risk$$'!BU7/'at-risk$$'!BU$120</f>
        <v>0</v>
      </c>
      <c r="BV7" s="6">
        <f>'at-risk$$'!BV7/'at-risk$$'!BV$120</f>
        <v>4.0000175697519147</v>
      </c>
      <c r="BW7" s="6">
        <f>'at-risk$$'!BW7/'at-risk$$'!BW$120</f>
        <v>0</v>
      </c>
      <c r="BX7" s="6">
        <f>'at-risk$$'!BX7/'at-risk$$'!BX$120</f>
        <v>0</v>
      </c>
      <c r="BY7" s="6">
        <f>'at-risk$$'!BY7/'at-risk$$'!BY$120</f>
        <v>0</v>
      </c>
      <c r="BZ7" s="6">
        <f>'at-risk$$'!BZ7/'at-risk$$'!BZ$120</f>
        <v>11.999995914868933</v>
      </c>
      <c r="CA7" s="6">
        <f>'at-risk$$'!CA7/'at-risk$$'!CA$120</f>
        <v>0</v>
      </c>
      <c r="CB7" s="6">
        <f>'at-risk$$'!CB7/'at-risk$$'!CB$120</f>
        <v>0</v>
      </c>
      <c r="CC7" s="6">
        <f>'at-risk$$'!CC7/'at-risk$$'!CC$120</f>
        <v>0</v>
      </c>
      <c r="CD7" s="6">
        <f>'at-risk$$'!CD7/'at-risk$$'!CD$120</f>
        <v>0</v>
      </c>
      <c r="CE7" s="6">
        <f>'at-risk$$'!CE7/'at-risk$$'!CE$120</f>
        <v>0</v>
      </c>
      <c r="CF7" s="6">
        <f>'at-risk$$'!CF7/'at-risk$$'!CF$120</f>
        <v>0</v>
      </c>
      <c r="CG7" s="6">
        <f>'at-risk$$'!CG7/'at-risk$$'!CG$120</f>
        <v>0</v>
      </c>
      <c r="CH7" s="6">
        <f>'at-risk$$'!CH7/'at-risk$$'!CH$120</f>
        <v>0</v>
      </c>
      <c r="CI7" s="6">
        <f>'at-risk$$'!CI7/'at-risk$$'!CI$120</f>
        <v>0</v>
      </c>
      <c r="CL7" s="6">
        <f>'at-risk$$'!CL7/'at-risk$$'!CL$120</f>
        <v>0</v>
      </c>
      <c r="CM7" s="6">
        <f>'at-risk$$'!CM7/'at-risk$$'!CM$120</f>
        <v>0</v>
      </c>
      <c r="CN7" s="6">
        <f>'at-risk$$'!CN7/'at-risk$$'!CN$120</f>
        <v>6.5746011666315274E-2</v>
      </c>
      <c r="CO7" s="6">
        <f>'at-risk$$'!CO7/'at-risk$$'!CO$120</f>
        <v>0</v>
      </c>
      <c r="CP7" s="6">
        <f>'at-risk$$'!CP7/'at-risk$$'!CP$120</f>
        <v>0</v>
      </c>
      <c r="CQ7" s="6">
        <f>'at-risk$$'!CQ7/'at-risk$$'!CQ$120</f>
        <v>0</v>
      </c>
      <c r="CR7" s="6">
        <f>'at-risk$$'!CR7/'at-risk$$'!CR$120</f>
        <v>0</v>
      </c>
      <c r="CS7" s="6">
        <f>'at-risk$$'!CS7/'at-risk$$'!CS$120</f>
        <v>0</v>
      </c>
      <c r="CT7" s="6">
        <f>'at-risk$$'!CT7/'at-risk$$'!CT$120</f>
        <v>0</v>
      </c>
      <c r="CU7" s="6">
        <f>'at-risk$$'!CU7/'at-risk$$'!CU$120</f>
        <v>0</v>
      </c>
      <c r="CV7" s="3">
        <v>23800</v>
      </c>
      <c r="CW7" s="3">
        <v>0</v>
      </c>
      <c r="CX7" s="3">
        <v>34000</v>
      </c>
      <c r="CY7" s="3">
        <v>0</v>
      </c>
      <c r="CZ7" s="3">
        <v>0</v>
      </c>
      <c r="DA7" s="3">
        <v>101351</v>
      </c>
      <c r="DD7" s="6">
        <f>'at-risk$$'!DD7/'at-risk$$'!DD$120</f>
        <v>0</v>
      </c>
      <c r="DE7" s="6">
        <f>'at-risk$$'!DE7/'at-risk$$'!DE$120</f>
        <v>0</v>
      </c>
      <c r="DX7" s="6">
        <f>'at-risk$$'!DX7/'at-risk$$'!DX$120</f>
        <v>0</v>
      </c>
      <c r="DY7" s="6">
        <f>'at-risk$$'!DY7/'at-risk$$'!DY$120</f>
        <v>0</v>
      </c>
      <c r="DZ7" s="6">
        <f>'at-risk$$'!DZ7/'at-risk$$'!DZ$120</f>
        <v>0</v>
      </c>
      <c r="EA7" s="6">
        <f>'at-risk$$'!EA7/'at-risk$$'!EA$120</f>
        <v>0</v>
      </c>
      <c r="EB7" s="6">
        <f>'at-risk$$'!EB7/'at-risk$$'!EB$120</f>
        <v>0</v>
      </c>
      <c r="EC7" s="6">
        <f>'at-risk$$'!EC7/'at-risk$$'!EC$120</f>
        <v>0</v>
      </c>
      <c r="EH7" s="3">
        <v>15325</v>
      </c>
      <c r="EI7" s="3">
        <v>0</v>
      </c>
      <c r="EL7" s="6">
        <f>'at-risk$$'!EL7/'at-risk$$'!EL$120</f>
        <v>0</v>
      </c>
      <c r="EM7" s="6">
        <f>'at-risk$$'!EM7/'at-risk$$'!EM$120</f>
        <v>0</v>
      </c>
      <c r="EN7" s="6">
        <f>'at-risk$$'!EN7/'at-risk$$'!EN$120</f>
        <v>0</v>
      </c>
      <c r="EO7" s="6">
        <f>'at-risk$$'!EO7/'at-risk$$'!EO$120</f>
        <v>0</v>
      </c>
      <c r="EP7" s="6">
        <f>'at-risk$$'!EP7/'at-risk$$'!EP$120</f>
        <v>0</v>
      </c>
      <c r="EQ7" s="6">
        <f>'at-risk$$'!EQ7/'at-risk$$'!EQ$120</f>
        <v>0</v>
      </c>
      <c r="ES7" s="6">
        <f>'at-risk$$'!ES7/'at-risk$$'!ES$120</f>
        <v>0</v>
      </c>
      <c r="ET7" s="6">
        <f>'at-risk$$'!ET7/'at-risk$$'!ET$120</f>
        <v>0</v>
      </c>
      <c r="EU7" s="6">
        <f>'at-risk$$'!EU7/'at-risk$$'!EU$120</f>
        <v>0</v>
      </c>
      <c r="EV7" s="6">
        <f>'at-risk$$'!EV7/'at-risk$$'!EV$120</f>
        <v>0</v>
      </c>
      <c r="EW7" s="6">
        <f>'at-risk$$'!EW7/'at-risk$$'!EW$120</f>
        <v>0</v>
      </c>
      <c r="EX7" s="6">
        <f>'at-risk$$'!EX7/'at-risk$$'!EX$120</f>
        <v>0</v>
      </c>
      <c r="EY7" s="6">
        <f>'at-risk$$'!EY7/'at-risk$$'!EY$120</f>
        <v>0.53671165489404637</v>
      </c>
      <c r="EZ7" s="6">
        <f>'at-risk$$'!EZ7/'at-risk$$'!EZ$120</f>
        <v>0.46328834510595357</v>
      </c>
      <c r="FA7" s="6">
        <f>'at-risk$$'!FA7/'at-risk$$'!FA$120</f>
        <v>0</v>
      </c>
      <c r="FB7" s="6">
        <f>'at-risk$$'!FB7/'at-risk$$'!FB$120</f>
        <v>0</v>
      </c>
      <c r="FC7" s="6">
        <f>'at-risk$$'!FC7/'at-risk$$'!FC$120</f>
        <v>0</v>
      </c>
      <c r="FD7" s="6">
        <f>'at-risk$$'!FD7/'at-risk$$'!FD$120</f>
        <v>0</v>
      </c>
      <c r="FE7" s="6">
        <f>'at-risk$$'!FE7/'at-risk$$'!FE$120</f>
        <v>0</v>
      </c>
      <c r="FF7" s="6">
        <f>'at-risk$$'!FF7/'at-risk$$'!FF$120</f>
        <v>0</v>
      </c>
      <c r="FG7" s="6">
        <f>'at-risk$$'!FG7/'at-risk$$'!FG$120</f>
        <v>1</v>
      </c>
      <c r="FH7" s="6">
        <f>'at-risk$$'!FH7/'at-risk$$'!FH$120</f>
        <v>0</v>
      </c>
      <c r="FI7" s="6">
        <f>'at-risk$$'!FI7/'at-risk$$'!FI$120</f>
        <v>1</v>
      </c>
      <c r="FJ7" s="6">
        <f>'at-risk$$'!FJ7/'at-risk$$'!FJ$120</f>
        <v>0</v>
      </c>
      <c r="FK7" s="6">
        <f>'at-risk$$'!FK7/'at-risk$$'!FK$120</f>
        <v>0</v>
      </c>
      <c r="FL7" s="6">
        <f>'at-risk$$'!FL7/'at-risk$$'!FL$120</f>
        <v>0</v>
      </c>
      <c r="FM7" s="6">
        <f>'at-risk$$'!FM7/'at-risk$$'!FM$120</f>
        <v>0</v>
      </c>
      <c r="FN7" s="6">
        <f>'at-risk$$'!FN7/'at-risk$$'!FN$120</f>
        <v>0</v>
      </c>
      <c r="FO7" s="6">
        <f>'at-risk$$'!FO7/'at-risk$$'!FO$120</f>
        <v>0</v>
      </c>
      <c r="FP7" s="6">
        <f>'at-risk$$'!FP7/'at-risk$$'!FP$120</f>
        <v>0</v>
      </c>
      <c r="FQ7" s="6">
        <f>'at-risk$$'!FQ7/'at-risk$$'!FQ$120</f>
        <v>0</v>
      </c>
      <c r="FR7" s="6">
        <f>'at-risk$$'!FR7/'at-risk$$'!FR$120</f>
        <v>0</v>
      </c>
      <c r="FS7" s="6">
        <f>'at-risk$$'!FS7/'at-risk$$'!FS$120</f>
        <v>0</v>
      </c>
      <c r="FT7" s="6">
        <f>'at-risk$$'!FT7/'at-risk$$'!FT$120</f>
        <v>0</v>
      </c>
      <c r="FU7" s="6">
        <f>'at-risk$$'!FU7/'at-risk$$'!FU$120</f>
        <v>0</v>
      </c>
      <c r="FV7" s="6">
        <f>'at-risk$$'!FV7/'at-risk$$'!FV$120</f>
        <v>0</v>
      </c>
      <c r="FW7" s="6">
        <f>'at-risk$$'!FW7/'at-risk$$'!FW$120</f>
        <v>0</v>
      </c>
      <c r="FX7" s="6">
        <f>'at-risk$$'!FX7/'at-risk$$'!FX$120</f>
        <v>1</v>
      </c>
      <c r="FY7" s="6">
        <f>'at-risk$$'!FY7/'at-risk$$'!FY$120</f>
        <v>0</v>
      </c>
      <c r="FZ7" s="6">
        <f>'at-risk$$'!FZ7/'at-risk$$'!FZ$120</f>
        <v>0</v>
      </c>
      <c r="GA7" s="6">
        <f>'at-risk$$'!GA7/'at-risk$$'!GA$120</f>
        <v>0</v>
      </c>
      <c r="GB7" s="6">
        <f>'at-risk$$'!GB7/'at-risk$$'!GB$120</f>
        <v>0</v>
      </c>
      <c r="GC7" s="6">
        <f>'at-risk$$'!GC7/'at-risk$$'!GC$120</f>
        <v>1</v>
      </c>
      <c r="GD7" s="6">
        <f>'at-risk$$'!GD7/'at-risk$$'!GD$120</f>
        <v>0</v>
      </c>
      <c r="GE7" s="6">
        <f>'at-risk$$'!GE7/'at-risk$$'!GE$120</f>
        <v>0</v>
      </c>
      <c r="GF7" s="6">
        <f>'at-risk$$'!GF7/'at-risk$$'!GF$120</f>
        <v>1</v>
      </c>
      <c r="GG7" s="6">
        <f>'at-risk$$'!GG7/'at-risk$$'!GG$120</f>
        <v>0</v>
      </c>
      <c r="GH7" s="6">
        <f>'at-risk$$'!GH7/'at-risk$$'!GH$120</f>
        <v>1</v>
      </c>
      <c r="GI7" s="6">
        <f>'at-risk$$'!GI7/'at-risk$$'!GI$120</f>
        <v>0</v>
      </c>
      <c r="GJ7" s="6">
        <f>'at-risk$$'!GJ7/'at-risk$$'!GJ$120</f>
        <v>0</v>
      </c>
      <c r="GK7" s="6">
        <f>'at-risk$$'!GK7/'at-risk$$'!GK$120</f>
        <v>1</v>
      </c>
      <c r="GL7" s="6">
        <f>'at-risk$$'!GL7/'at-risk$$'!GL$120</f>
        <v>0</v>
      </c>
      <c r="GM7" s="6">
        <f>'at-risk$$'!GM7/'at-risk$$'!GM$120</f>
        <v>0</v>
      </c>
      <c r="GN7" s="6">
        <f>'at-risk$$'!GN7/'at-risk$$'!GN$120</f>
        <v>2.9999925956999398</v>
      </c>
      <c r="GO7" s="6">
        <f>'at-risk$$'!GO7/'at-risk$$'!GO$120</f>
        <v>0</v>
      </c>
      <c r="GP7" s="6">
        <f>'at-risk$$'!GP7/'at-risk$$'!GP$120</f>
        <v>3.0000087848759573</v>
      </c>
      <c r="GQ7" s="6">
        <f>'at-risk$$'!GQ7/'at-risk$$'!GQ$120</f>
        <v>0</v>
      </c>
      <c r="GR7" s="6">
        <f>'at-risk$$'!GR7/'at-risk$$'!GR$120</f>
        <v>1.4178087005411484</v>
      </c>
      <c r="GS7" s="6">
        <f>'at-risk$$'!GS7/'at-risk$$'!GS$120</f>
        <v>0</v>
      </c>
      <c r="GT7" s="6">
        <f>'at-risk$$'!GT7/'at-risk$$'!GT$120</f>
        <v>3.0000087848759573</v>
      </c>
      <c r="GU7" s="6">
        <f>'at-risk$$'!GU7/'at-risk$$'!GU$120</f>
        <v>0</v>
      </c>
      <c r="GV7" s="6">
        <f>'at-risk$$'!GV7/'at-risk$$'!GV$120</f>
        <v>2.0000087848759573</v>
      </c>
      <c r="GW7" s="6">
        <f>'at-risk$$'!GW7/'at-risk$$'!GW$120</f>
        <v>0</v>
      </c>
      <c r="GX7" s="6">
        <f>'at-risk$$'!GX7/'at-risk$$'!GX$120</f>
        <v>3.0000087848759573</v>
      </c>
      <c r="GY7" s="6">
        <f>'at-risk$$'!GY7/'at-risk$$'!GY$120</f>
        <v>0</v>
      </c>
      <c r="GZ7" s="6">
        <f>'at-risk$$'!GZ7/'at-risk$$'!GZ$120</f>
        <v>3.0000087848759573</v>
      </c>
      <c r="HA7" s="6">
        <f>'at-risk$$'!HA7/'at-risk$$'!HA$120</f>
        <v>0</v>
      </c>
      <c r="HB7" s="6">
        <f>'at-risk$$'!HB7/'at-risk$$'!HB$120</f>
        <v>0</v>
      </c>
      <c r="HC7" s="6">
        <f>'at-risk$$'!HC7/'at-risk$$'!HC$120</f>
        <v>0</v>
      </c>
      <c r="HD7" s="6">
        <f>'at-risk$$'!HD7/'at-risk$$'!HD$120</f>
        <v>0</v>
      </c>
      <c r="HE7" s="6">
        <f>'at-risk$$'!HE7/'at-risk$$'!HE$120</f>
        <v>0</v>
      </c>
      <c r="HF7" s="6">
        <f>'at-risk$$'!HF7/'at-risk$$'!HF$120</f>
        <v>0</v>
      </c>
      <c r="HG7" s="6">
        <f>'at-risk$$'!HG7/'at-risk$$'!HG$120</f>
        <v>0</v>
      </c>
      <c r="HH7" s="6">
        <f>'at-risk$$'!HH7/'at-risk$$'!HH$120</f>
        <v>0</v>
      </c>
      <c r="HI7" s="6">
        <f>'at-risk$$'!HI7/'at-risk$$'!HI$120</f>
        <v>0</v>
      </c>
      <c r="HJ7" s="6">
        <f>'at-risk$$'!HJ7/'at-risk$$'!HJ$120</f>
        <v>0</v>
      </c>
      <c r="HK7" s="6">
        <f>'at-risk$$'!HK7/'at-risk$$'!HK$120</f>
        <v>0</v>
      </c>
      <c r="HL7" s="6">
        <f>'at-risk$$'!HL7/'at-risk$$'!HL$120</f>
        <v>0</v>
      </c>
      <c r="HM7" s="6">
        <f>'at-risk$$'!HM7/'at-risk$$'!HM$120</f>
        <v>0</v>
      </c>
      <c r="HN7" s="6">
        <f>'at-risk$$'!HN7/'at-risk$$'!HN$120</f>
        <v>0</v>
      </c>
      <c r="HO7" s="6">
        <f>'at-risk$$'!HO7/'at-risk$$'!HO$120</f>
        <v>0</v>
      </c>
      <c r="HP7" s="6">
        <f>'at-risk$$'!HP7/'at-risk$$'!HP$120</f>
        <v>0</v>
      </c>
      <c r="HQ7" s="6">
        <f>'at-risk$$'!HQ7/'at-risk$$'!HQ$120</f>
        <v>0</v>
      </c>
      <c r="HR7" s="6">
        <f>'at-risk$$'!HR7/'at-risk$$'!HR$120</f>
        <v>0</v>
      </c>
      <c r="HS7" s="6">
        <f>'at-risk$$'!HS7/'at-risk$$'!HS$120</f>
        <v>0</v>
      </c>
      <c r="HT7" s="6">
        <f>'at-risk$$'!HT7/'at-risk$$'!HT$120</f>
        <v>0</v>
      </c>
      <c r="HU7" s="6">
        <f>'at-risk$$'!HU7/'at-risk$$'!HU$120</f>
        <v>0</v>
      </c>
      <c r="HV7" s="6">
        <f>'at-risk$$'!HV7/'at-risk$$'!HV$120</f>
        <v>0</v>
      </c>
      <c r="HW7" s="6">
        <f>'at-risk$$'!HW7/'at-risk$$'!HW$120</f>
        <v>0</v>
      </c>
      <c r="HX7" s="6">
        <f>'at-risk$$'!HX7/'at-risk$$'!HX$120</f>
        <v>0</v>
      </c>
      <c r="HY7" s="6">
        <f>'at-risk$$'!HY7/'at-risk$$'!HY$120</f>
        <v>0</v>
      </c>
      <c r="HZ7" s="6">
        <f>'at-risk$$'!HZ7/'at-risk$$'!HZ$120</f>
        <v>0</v>
      </c>
      <c r="IA7" s="6">
        <f>'at-risk$$'!IA7/'at-risk$$'!IA$120</f>
        <v>0</v>
      </c>
      <c r="IB7" s="6">
        <f>'at-risk$$'!IB7/'at-risk$$'!IB$120</f>
        <v>0</v>
      </c>
      <c r="IC7" s="6">
        <f>'at-risk$$'!IC7/'at-risk$$'!IC$120</f>
        <v>0</v>
      </c>
      <c r="ID7" s="6">
        <f>'at-risk$$'!ID7/'at-risk$$'!ID$120</f>
        <v>0</v>
      </c>
      <c r="IE7" s="6">
        <f>'at-risk$$'!IE7/'at-risk$$'!IE$120</f>
        <v>0</v>
      </c>
      <c r="IF7" s="6">
        <f>'at-risk$$'!IF7/'at-risk$$'!IF$120</f>
        <v>0</v>
      </c>
      <c r="IG7" s="6">
        <f>'at-risk$$'!IG7/'at-risk$$'!IG$120</f>
        <v>0</v>
      </c>
      <c r="IH7" s="6">
        <f>'at-risk$$'!IH7/'at-risk$$'!IH$120</f>
        <v>0</v>
      </c>
      <c r="II7" s="6">
        <f>'at-risk$$'!II7/'at-risk$$'!II$120</f>
        <v>0</v>
      </c>
      <c r="IJ7" s="6">
        <f>'at-risk$$'!IJ7/'at-risk$$'!IJ$120</f>
        <v>0</v>
      </c>
      <c r="IK7" s="6">
        <f>'at-risk$$'!IK7/'at-risk$$'!IK$120</f>
        <v>0</v>
      </c>
      <c r="IL7" s="6">
        <f>'at-risk$$'!IL7/'at-risk$$'!IL$120</f>
        <v>0</v>
      </c>
      <c r="IM7" s="6">
        <f>'at-risk$$'!IM7/'at-risk$$'!IM$120</f>
        <v>0</v>
      </c>
      <c r="IN7" s="6">
        <f>'at-risk$$'!IN7/'at-risk$$'!IN$120</f>
        <v>0</v>
      </c>
      <c r="IO7" s="6">
        <f>'at-risk$$'!IO7/'at-risk$$'!IO$120</f>
        <v>0</v>
      </c>
      <c r="IP7" s="6">
        <f>'at-risk$$'!IP7/'at-risk$$'!IP$120</f>
        <v>0</v>
      </c>
      <c r="IQ7" s="6">
        <f>'at-risk$$'!IQ7/'at-risk$$'!IQ$120</f>
        <v>0</v>
      </c>
      <c r="IR7" s="6">
        <f>'at-risk$$'!IR7/'at-risk$$'!IR$120</f>
        <v>2.0000255323494867</v>
      </c>
      <c r="IS7" s="6">
        <f>'at-risk$$'!IS7/'at-risk$$'!IS$120</f>
        <v>0</v>
      </c>
      <c r="IT7" s="6">
        <f>'at-risk$$'!IT7/'at-risk$$'!IT$120</f>
        <v>0</v>
      </c>
      <c r="IU7" s="6">
        <f>'at-risk$$'!IU7/'at-risk$$'!IU$120</f>
        <v>0</v>
      </c>
      <c r="IV7" s="6">
        <f>'at-risk$$'!IV7/'at-risk$$'!IV$120</f>
        <v>0</v>
      </c>
      <c r="IW7" s="6">
        <f>'at-risk$$'!IW7/'at-risk$$'!IW$120</f>
        <v>0</v>
      </c>
      <c r="IX7" s="6">
        <f>'at-risk$$'!IX7/'at-risk$$'!IX$120</f>
        <v>0</v>
      </c>
      <c r="IY7" s="6">
        <f>'at-risk$$'!IY7/'at-risk$$'!IY$120</f>
        <v>0</v>
      </c>
      <c r="IZ7" s="6">
        <f>'at-risk$$'!IZ7/'at-risk$$'!IZ$120</f>
        <v>0</v>
      </c>
      <c r="JA7" s="6">
        <f>'at-risk$$'!JA7/'at-risk$$'!JA$120</f>
        <v>0</v>
      </c>
      <c r="JB7" s="6">
        <f>'at-risk$$'!JB7/'at-risk$$'!JB$120</f>
        <v>0</v>
      </c>
      <c r="JC7" s="6">
        <f>'at-risk$$'!JC7/'at-risk$$'!JC$120</f>
        <v>0</v>
      </c>
      <c r="JD7" s="6">
        <f>'at-risk$$'!JD7/'at-risk$$'!JD$120</f>
        <v>0</v>
      </c>
      <c r="JE7" s="6">
        <f>'at-risk$$'!JE7/'at-risk$$'!JE$120</f>
        <v>0</v>
      </c>
      <c r="JF7" s="6">
        <f>'at-risk$$'!JF7/'at-risk$$'!JF$120</f>
        <v>0</v>
      </c>
      <c r="JG7" s="6">
        <f>'at-risk$$'!JG7/'at-risk$$'!JG$120</f>
        <v>0</v>
      </c>
      <c r="JH7" s="6">
        <f>'at-risk$$'!JH7/'at-risk$$'!JH$120</f>
        <v>0</v>
      </c>
      <c r="JI7" s="6">
        <f>'at-risk$$'!JI7/'at-risk$$'!JI$120</f>
        <v>0</v>
      </c>
      <c r="JJ7" s="6">
        <f>'at-risk$$'!JJ7/'at-risk$$'!JJ$120</f>
        <v>0</v>
      </c>
      <c r="JK7" s="6">
        <f>'at-risk$$'!JK7/'at-risk$$'!JK$120</f>
        <v>0</v>
      </c>
      <c r="JL7" s="6">
        <f>'at-risk$$'!JL7/'at-risk$$'!JL$120</f>
        <v>0</v>
      </c>
      <c r="JM7" s="6">
        <f>'at-risk$$'!JM7/'at-risk$$'!JM$120</f>
        <v>0</v>
      </c>
      <c r="JN7" s="6">
        <f>'at-risk$$'!JN7/'at-risk$$'!JN$120</f>
        <v>0</v>
      </c>
      <c r="JO7" s="6">
        <f>'at-risk$$'!JO7/'at-risk$$'!JO$120</f>
        <v>0</v>
      </c>
      <c r="JP7" s="6">
        <f>'at-risk$$'!JP7/'at-risk$$'!JP$120</f>
        <v>0</v>
      </c>
      <c r="JQ7" s="6">
        <f>'at-risk$$'!JQ7/'at-risk$$'!JQ$120</f>
        <v>0</v>
      </c>
      <c r="JR7" s="6">
        <f>'at-risk$$'!JR7/'at-risk$$'!JR$120</f>
        <v>1</v>
      </c>
      <c r="JS7" s="6">
        <f>'at-risk$$'!JS7/'at-risk$$'!JS$120</f>
        <v>0</v>
      </c>
      <c r="JT7" s="6">
        <f>'at-risk$$'!JT7/'at-risk$$'!JT$120</f>
        <v>1</v>
      </c>
      <c r="JU7" s="6">
        <f>'at-risk$$'!JU7/'at-risk$$'!JU$120</f>
        <v>0</v>
      </c>
      <c r="JV7" s="6">
        <f>'at-risk$$'!JV7/'at-risk$$'!JV$120</f>
        <v>0</v>
      </c>
      <c r="JW7" s="6">
        <f>'at-risk$$'!JW7/'at-risk$$'!JW$120</f>
        <v>0</v>
      </c>
      <c r="JX7" s="6">
        <f>'at-risk$$'!JX7/'at-risk$$'!JX$120</f>
        <v>0</v>
      </c>
      <c r="JY7" s="6">
        <f>'at-risk$$'!JY7/'at-risk$$'!JY$120</f>
        <v>0</v>
      </c>
      <c r="JZ7" s="6">
        <f>'at-risk$$'!JZ7/'at-risk$$'!JZ$120</f>
        <v>0</v>
      </c>
      <c r="KA7" s="6">
        <f>'at-risk$$'!KA7/'at-risk$$'!KA$120</f>
        <v>1</v>
      </c>
      <c r="KB7" s="6">
        <f>'at-risk$$'!KB7/'at-risk$$'!KB$120</f>
        <v>0</v>
      </c>
      <c r="KC7" s="6">
        <f>'at-risk$$'!KC7/'at-risk$$'!KC$120</f>
        <v>0</v>
      </c>
      <c r="KD7" s="6">
        <f>'at-risk$$'!KD7/'at-risk$$'!KD$120</f>
        <v>1</v>
      </c>
      <c r="KE7" s="6">
        <f>'at-risk$$'!KE7/'at-risk$$'!KE$120</f>
        <v>0</v>
      </c>
      <c r="KF7" s="6">
        <f>'at-risk$$'!KF7/'at-risk$$'!KF$120</f>
        <v>0</v>
      </c>
      <c r="KG7" s="6">
        <f>'at-risk$$'!KG7/'at-risk$$'!KG$120</f>
        <v>0</v>
      </c>
      <c r="KH7" s="6">
        <f>'at-risk$$'!KH7/'at-risk$$'!KH$120</f>
        <v>0</v>
      </c>
      <c r="KI7" s="6">
        <f>'at-risk$$'!KI7/'at-risk$$'!KI$120</f>
        <v>0</v>
      </c>
      <c r="KJ7" s="6">
        <f>'at-risk$$'!KJ7/'at-risk$$'!KJ$120</f>
        <v>0</v>
      </c>
      <c r="KK7" s="6">
        <f>'at-risk$$'!KK7/'at-risk$$'!KK$120</f>
        <v>0</v>
      </c>
      <c r="KL7" s="6">
        <f>'at-risk$$'!KL7/'at-risk$$'!KL$120</f>
        <v>0</v>
      </c>
      <c r="KM7" s="6">
        <f>'at-risk$$'!KM7/'at-risk$$'!KM$120</f>
        <v>0</v>
      </c>
      <c r="KN7" s="6">
        <f>'at-risk$$'!KN7/'at-risk$$'!KN$120</f>
        <v>0</v>
      </c>
      <c r="KO7" s="6">
        <f>'at-risk$$'!KO7/'at-risk$$'!KO$120</f>
        <v>0</v>
      </c>
      <c r="KP7" s="6">
        <f>'at-risk$$'!KP7/'at-risk$$'!KP$120</f>
        <v>0</v>
      </c>
      <c r="KQ7" s="6">
        <f>'at-risk$$'!KQ7/'at-risk$$'!KQ$120</f>
        <v>0</v>
      </c>
      <c r="KU7" s="3">
        <v>83141</v>
      </c>
      <c r="KV7" s="3">
        <v>10000</v>
      </c>
      <c r="KW7" s="3">
        <v>13794</v>
      </c>
      <c r="KX7" s="3">
        <v>0</v>
      </c>
      <c r="LI7" s="3">
        <v>0</v>
      </c>
      <c r="LJ7" s="3">
        <v>10000</v>
      </c>
      <c r="LM7" s="3">
        <v>1674</v>
      </c>
      <c r="LN7" s="3">
        <v>0</v>
      </c>
      <c r="LW7" s="3">
        <v>0</v>
      </c>
      <c r="LX7" s="3">
        <v>5000</v>
      </c>
      <c r="ME7" s="3">
        <v>6136</v>
      </c>
      <c r="MF7" s="3">
        <v>0</v>
      </c>
      <c r="MM7" s="3">
        <v>3000</v>
      </c>
      <c r="MN7" s="3">
        <v>0</v>
      </c>
      <c r="MW7" s="3">
        <v>5397</v>
      </c>
      <c r="MX7" s="3">
        <v>0</v>
      </c>
      <c r="NJ7" s="6">
        <f>'at-risk$$'!NJ7/'at-risk$$'!NJ$120</f>
        <v>0</v>
      </c>
      <c r="NK7" s="6">
        <f>'at-risk$$'!NK7/'at-risk$$'!NK$120</f>
        <v>0</v>
      </c>
      <c r="OF7" s="3">
        <v>6427513</v>
      </c>
      <c r="OG7" s="3">
        <v>541913</v>
      </c>
      <c r="OK7" s="6">
        <f t="shared" si="13"/>
        <v>6.000026354627872</v>
      </c>
      <c r="OL7" s="6">
        <f t="shared" si="0"/>
        <v>0</v>
      </c>
      <c r="OM7" s="6">
        <f t="shared" si="1"/>
        <v>4.0000175697519147</v>
      </c>
      <c r="ON7" s="6">
        <f t="shared" si="2"/>
        <v>0</v>
      </c>
      <c r="OO7" s="6">
        <f t="shared" si="3"/>
        <v>0</v>
      </c>
      <c r="OP7" s="6">
        <f t="shared" si="4"/>
        <v>0</v>
      </c>
      <c r="OQ7" s="3">
        <f t="shared" si="5"/>
        <v>0</v>
      </c>
      <c r="OR7" s="6">
        <f t="shared" si="6"/>
        <v>0</v>
      </c>
      <c r="OS7" s="6">
        <f>'at-risk$$'!OS7/'at-risk$$'!OS$120</f>
        <v>0.53671165489404637</v>
      </c>
      <c r="OT7" s="6">
        <f>'at-risk$$'!OT7/'at-risk$$'!OT$120</f>
        <v>0</v>
      </c>
      <c r="OU7" s="6">
        <f>'at-risk$$'!OU7/'at-risk$$'!OU$120</f>
        <v>0.46328834510595357</v>
      </c>
      <c r="OV7" s="6">
        <f>'at-risk$$'!OV7/'at-risk$$'!OV$120</f>
        <v>2</v>
      </c>
      <c r="OW7" s="6">
        <f>'at-risk$$'!OW7/'at-risk$$'!OW$120</f>
        <v>0</v>
      </c>
      <c r="OX7" s="6">
        <f>'at-risk$$'!OX7/'at-risk$$'!OX$120</f>
        <v>0</v>
      </c>
      <c r="OY7" s="6">
        <f>'at-risk$$'!OY7/'at-risk$$'!OY$120</f>
        <v>0</v>
      </c>
      <c r="OZ7" s="6">
        <f>'at-risk$$'!OZ7/'at-risk$$'!OZ$120</f>
        <v>0</v>
      </c>
      <c r="PA7" s="6">
        <f>'at-risk$$'!PA7/'at-risk$$'!PA$120</f>
        <v>0</v>
      </c>
      <c r="PB7" s="6">
        <f t="shared" si="7"/>
        <v>0</v>
      </c>
      <c r="PC7" s="6">
        <f t="shared" si="8"/>
        <v>1</v>
      </c>
      <c r="PD7" s="6"/>
      <c r="PE7" s="6"/>
      <c r="PF7" s="6">
        <f t="shared" si="9"/>
        <v>2</v>
      </c>
      <c r="PG7" s="6">
        <f t="shared" si="10"/>
        <v>1</v>
      </c>
      <c r="PI7" s="6">
        <f t="shared" si="11"/>
        <v>15.417852624920936</v>
      </c>
      <c r="PJ7" s="6">
        <f>'at-risk$$'!PJ7/'at-risk$$'!PJ$120</f>
        <v>0</v>
      </c>
      <c r="PK7" s="6">
        <f>'at-risk$$'!PK7/'at-risk$$'!PK$120</f>
        <v>0</v>
      </c>
      <c r="PL7" s="5">
        <f t="shared" si="14"/>
        <v>113142</v>
      </c>
      <c r="PM7" s="5">
        <f>SUM(KV7,KX7,KZ7,LB7,LD7,LF7,LH7,LJ7,LL7,LN7,LP7,LR7,LT7,LV7,LX7,LZ7,MB7,MD7,MF7,MH7,MJ7,ML7,MN7,MP7,MR7,MT7,MV7,MX7,MZ7,NB7,ND7,NF7,NH7,)-PN7</f>
        <v>18867</v>
      </c>
      <c r="PN7" s="5">
        <f>PO7-PL7</f>
        <v>6133</v>
      </c>
      <c r="PO7" s="5">
        <v>119275</v>
      </c>
      <c r="PQ7" s="6">
        <f t="shared" si="12"/>
        <v>33.483660130718953</v>
      </c>
    </row>
    <row r="8" spans="1:435" x14ac:dyDescent="0.25">
      <c r="A8" t="s">
        <v>119</v>
      </c>
      <c r="B8" s="2">
        <v>291</v>
      </c>
      <c r="C8" t="s">
        <v>338</v>
      </c>
      <c r="D8">
        <v>8</v>
      </c>
      <c r="E8">
        <v>437</v>
      </c>
      <c r="F8">
        <v>337</v>
      </c>
      <c r="G8" s="6">
        <f>'at-risk$$'!G8/'at-risk$$'!G$120</f>
        <v>1</v>
      </c>
      <c r="H8" s="6">
        <f>'at-risk$$'!H8/'at-risk$$'!H$120</f>
        <v>0</v>
      </c>
      <c r="I8" s="6">
        <f>'at-risk$$'!I8/'at-risk$$'!I$120</f>
        <v>0</v>
      </c>
      <c r="J8" s="6">
        <f>'at-risk$$'!J8/'at-risk$$'!J$120</f>
        <v>0</v>
      </c>
      <c r="K8" s="6"/>
      <c r="L8" s="6">
        <f>'at-risk$$'!L8/'at-risk$$'!L$120</f>
        <v>0</v>
      </c>
      <c r="M8" s="6">
        <f>'at-risk$$'!M8/'at-risk$$'!M$120</f>
        <v>0</v>
      </c>
      <c r="N8" s="6">
        <f>'at-risk$$'!N8/'at-risk$$'!N$120</f>
        <v>0</v>
      </c>
      <c r="O8" s="6">
        <f>'at-risk$$'!O8/'at-risk$$'!O$120</f>
        <v>0</v>
      </c>
      <c r="P8" s="3">
        <v>11000</v>
      </c>
      <c r="Q8" s="3">
        <v>0</v>
      </c>
      <c r="R8" s="6">
        <f>'at-risk$$'!R8/'at-risk$$'!R$120</f>
        <v>1.0000062006078874</v>
      </c>
      <c r="S8" s="6">
        <f>'at-risk$$'!S8/'at-risk$$'!S$120</f>
        <v>0</v>
      </c>
      <c r="T8" s="6">
        <f>'at-risk$$'!T8/'at-risk$$'!T$120</f>
        <v>2.9999918413329065</v>
      </c>
      <c r="U8" s="6">
        <f>'at-risk$$'!U8/'at-risk$$'!U$120</f>
        <v>0</v>
      </c>
      <c r="V8" s="6">
        <f>'at-risk$$'!V8/'at-risk$$'!V$120</f>
        <v>0</v>
      </c>
      <c r="W8" s="6">
        <f>'at-risk$$'!W8/'at-risk$$'!W$120</f>
        <v>0</v>
      </c>
      <c r="X8" s="6">
        <f>'at-risk$$'!X8/'at-risk$$'!X$120</f>
        <v>1</v>
      </c>
      <c r="Y8" s="6">
        <f>'at-risk$$'!Y8/'at-risk$$'!Y$120</f>
        <v>0</v>
      </c>
      <c r="Z8" s="6">
        <f>'at-risk$$'!Z8/'at-risk$$'!Z$120</f>
        <v>3.0000087848759573</v>
      </c>
      <c r="AA8" s="6">
        <f>'at-risk$$'!AA8/'at-risk$$'!AA$120</f>
        <v>0</v>
      </c>
      <c r="AB8" s="6">
        <f>'at-risk$$'!AB8/'at-risk$$'!AB$120</f>
        <v>0</v>
      </c>
      <c r="AC8" s="6">
        <f>'at-risk$$'!AC8/'at-risk$$'!AC$120</f>
        <v>0</v>
      </c>
      <c r="AD8" s="6">
        <f>'at-risk$$'!AD8/'at-risk$$'!AD$120</f>
        <v>3.0000087848759573</v>
      </c>
      <c r="AE8" s="6">
        <f>'at-risk$$'!AE8/'at-risk$$'!AE$120</f>
        <v>0</v>
      </c>
      <c r="AF8" s="6">
        <f>'at-risk$$'!AF8/'at-risk$$'!AF$120</f>
        <v>6.0000107234690523</v>
      </c>
      <c r="AG8" s="6">
        <f>'at-risk$$'!AG8/'at-risk$$'!AG$120</f>
        <v>0</v>
      </c>
      <c r="AH8" s="6">
        <f>'at-risk$$'!AH8/'at-risk$$'!AH$120</f>
        <v>0</v>
      </c>
      <c r="AI8" s="6">
        <f>'at-risk$$'!AI8/'at-risk$$'!AI$120</f>
        <v>0</v>
      </c>
      <c r="AJ8" s="6">
        <f>'at-risk$$'!AJ8/'at-risk$$'!AJ$120</f>
        <v>0</v>
      </c>
      <c r="AK8" s="6">
        <f>'at-risk$$'!AK8/'at-risk$$'!AK$120</f>
        <v>0</v>
      </c>
      <c r="AL8" s="6">
        <f>'at-risk$$'!AL8/'at-risk$$'!AL$120</f>
        <v>0</v>
      </c>
      <c r="AM8" s="6">
        <f>'at-risk$$'!AM8/'at-risk$$'!AM$120</f>
        <v>0</v>
      </c>
      <c r="AN8" s="6">
        <f>'at-risk$$'!AN8/'at-risk$$'!AN$120</f>
        <v>0</v>
      </c>
      <c r="AO8" s="6">
        <f>'at-risk$$'!AO8/'at-risk$$'!AO$120</f>
        <v>0</v>
      </c>
      <c r="AP8" s="6">
        <f>'at-risk$$'!AP8/'at-risk$$'!AP$120</f>
        <v>0</v>
      </c>
      <c r="AQ8" s="6">
        <f>'at-risk$$'!AQ8/'at-risk$$'!AQ$120</f>
        <v>1</v>
      </c>
      <c r="AR8" s="6">
        <f>'at-risk$$'!AR8/'at-risk$$'!AR$120</f>
        <v>0</v>
      </c>
      <c r="AS8" s="6">
        <f>'at-risk$$'!AS8/'at-risk$$'!AS$120</f>
        <v>0</v>
      </c>
      <c r="AT8" s="6">
        <f>'at-risk$$'!AT8/'at-risk$$'!AT$120</f>
        <v>0</v>
      </c>
      <c r="AU8" s="6">
        <f>'at-risk$$'!AU8/'at-risk$$'!AU$120</f>
        <v>2.0000087848759573</v>
      </c>
      <c r="AV8" s="6"/>
      <c r="AW8" s="6">
        <f>'at-risk$$'!AW8/'at-risk$$'!AW$120</f>
        <v>0</v>
      </c>
      <c r="AX8" s="6">
        <f>'at-risk$$'!AX8/'at-risk$$'!AX$120</f>
        <v>0</v>
      </c>
      <c r="AY8" s="6">
        <f>'at-risk$$'!AY8/'at-risk$$'!AY$120</f>
        <v>0</v>
      </c>
      <c r="AZ8" s="6">
        <f>'at-risk$$'!AZ8/'at-risk$$'!AZ$120</f>
        <v>2.0000087848759573</v>
      </c>
      <c r="BA8" s="6">
        <f>'at-risk$$'!BA8/'at-risk$$'!BA$120</f>
        <v>0</v>
      </c>
      <c r="BB8" s="6">
        <f>'at-risk$$'!BB8/'at-risk$$'!BB$120</f>
        <v>0</v>
      </c>
      <c r="BC8" s="6">
        <f>'at-risk$$'!BC8/'at-risk$$'!BC$120</f>
        <v>0</v>
      </c>
      <c r="BD8" s="6">
        <f>'at-risk$$'!BD8/'at-risk$$'!BD$120</f>
        <v>0</v>
      </c>
      <c r="BE8" s="6">
        <f>'at-risk$$'!BE8/'at-risk$$'!BE$120</f>
        <v>0</v>
      </c>
      <c r="BF8" s="6">
        <f>'at-risk$$'!BF8/'at-risk$$'!BF$120</f>
        <v>1</v>
      </c>
      <c r="BG8" s="6">
        <f>'at-risk$$'!BG8/'at-risk$$'!BG$120</f>
        <v>0</v>
      </c>
      <c r="BH8" s="6">
        <f>'at-risk$$'!BH8/'at-risk$$'!BH$120</f>
        <v>0</v>
      </c>
      <c r="BI8" s="6">
        <f>'at-risk$$'!BI8/'at-risk$$'!BI$120</f>
        <v>0</v>
      </c>
      <c r="BJ8" s="6">
        <f>'at-risk$$'!BJ8/'at-risk$$'!BJ$120</f>
        <v>0</v>
      </c>
      <c r="BK8" s="6">
        <f>'at-risk$$'!BK8/'at-risk$$'!BK$120</f>
        <v>0</v>
      </c>
      <c r="BL8" s="6">
        <f>'at-risk$$'!BL8/'at-risk$$'!BL$120</f>
        <v>0</v>
      </c>
      <c r="BM8" s="6">
        <f>'at-risk$$'!BM8/'at-risk$$'!BM$120</f>
        <v>0</v>
      </c>
      <c r="BN8" s="6">
        <f>'at-risk$$'!BN8/'at-risk$$'!BN$120</f>
        <v>0</v>
      </c>
      <c r="BO8" s="6">
        <f>'at-risk$$'!BO8/'at-risk$$'!BO$120</f>
        <v>0</v>
      </c>
      <c r="BP8" s="6">
        <f>'at-risk$$'!BP8/'at-risk$$'!BP$120</f>
        <v>0</v>
      </c>
      <c r="BQ8" s="6">
        <f>'at-risk$$'!BQ8/'at-risk$$'!BQ$120</f>
        <v>0</v>
      </c>
      <c r="BR8" s="6">
        <f>'at-risk$$'!BR8/'at-risk$$'!BR$120</f>
        <v>0</v>
      </c>
      <c r="BS8" s="6">
        <f>'at-risk$$'!BS8/'at-risk$$'!BS$120</f>
        <v>0</v>
      </c>
      <c r="BT8" s="6">
        <f>'at-risk$$'!BT8/'at-risk$$'!BT$120</f>
        <v>0</v>
      </c>
      <c r="BU8" s="6">
        <f>'at-risk$$'!BU8/'at-risk$$'!BU$120</f>
        <v>0</v>
      </c>
      <c r="BV8" s="6">
        <f>'at-risk$$'!BV8/'at-risk$$'!BV$120</f>
        <v>3.0000087848759573</v>
      </c>
      <c r="BW8" s="6">
        <f>'at-risk$$'!BW8/'at-risk$$'!BW$120</f>
        <v>0</v>
      </c>
      <c r="BX8" s="6">
        <f>'at-risk$$'!BX8/'at-risk$$'!BX$120</f>
        <v>0</v>
      </c>
      <c r="BY8" s="6">
        <f>'at-risk$$'!BY8/'at-risk$$'!BY$120</f>
        <v>0</v>
      </c>
      <c r="BZ8" s="6">
        <f>'at-risk$$'!BZ8/'at-risk$$'!BZ$120</f>
        <v>6.0000107234690523</v>
      </c>
      <c r="CA8" s="6">
        <f>'at-risk$$'!CA8/'at-risk$$'!CA$120</f>
        <v>0</v>
      </c>
      <c r="CB8" s="6">
        <f>'at-risk$$'!CB8/'at-risk$$'!CB$120</f>
        <v>0</v>
      </c>
      <c r="CC8" s="6">
        <f>'at-risk$$'!CC8/'at-risk$$'!CC$120</f>
        <v>0</v>
      </c>
      <c r="CD8" s="6">
        <f>'at-risk$$'!CD8/'at-risk$$'!CD$120</f>
        <v>0.1528197644115501</v>
      </c>
      <c r="CE8" s="6">
        <f>'at-risk$$'!CE8/'at-risk$$'!CE$120</f>
        <v>0.8471802355884499</v>
      </c>
      <c r="CF8" s="6">
        <f>'at-risk$$'!CF8/'at-risk$$'!CF$120</f>
        <v>0</v>
      </c>
      <c r="CG8" s="6">
        <f>'at-risk$$'!CG8/'at-risk$$'!CG$120</f>
        <v>0</v>
      </c>
      <c r="CH8" s="6">
        <f>'at-risk$$'!CH8/'at-risk$$'!CH$120</f>
        <v>0</v>
      </c>
      <c r="CI8" s="6">
        <f>'at-risk$$'!CI8/'at-risk$$'!CI$120</f>
        <v>0</v>
      </c>
      <c r="CL8" s="6">
        <f>'at-risk$$'!CL8/'at-risk$$'!CL$120</f>
        <v>0</v>
      </c>
      <c r="CM8" s="6">
        <f>'at-risk$$'!CM8/'at-risk$$'!CM$120</f>
        <v>0</v>
      </c>
      <c r="CN8" s="6">
        <f>'at-risk$$'!CN8/'at-risk$$'!CN$120</f>
        <v>0.18722327640733713</v>
      </c>
      <c r="CO8" s="6">
        <f>'at-risk$$'!CO8/'at-risk$$'!CO$120</f>
        <v>0</v>
      </c>
      <c r="CP8" s="6">
        <f>'at-risk$$'!CP8/'at-risk$$'!CP$120</f>
        <v>0</v>
      </c>
      <c r="CQ8" s="6">
        <f>'at-risk$$'!CQ8/'at-risk$$'!CQ$120</f>
        <v>0</v>
      </c>
      <c r="CR8" s="6">
        <f>'at-risk$$'!CR8/'at-risk$$'!CR$120</f>
        <v>0</v>
      </c>
      <c r="CS8" s="6">
        <f>'at-risk$$'!CS8/'at-risk$$'!CS$120</f>
        <v>0</v>
      </c>
      <c r="CT8" s="6">
        <f>'at-risk$$'!CT8/'at-risk$$'!CT$120</f>
        <v>0</v>
      </c>
      <c r="CU8" s="6">
        <f>'at-risk$$'!CU8/'at-risk$$'!CU$120</f>
        <v>0</v>
      </c>
      <c r="CV8" s="3">
        <v>20400</v>
      </c>
      <c r="CW8" s="3">
        <v>0</v>
      </c>
      <c r="CX8" s="3">
        <v>30600</v>
      </c>
      <c r="CY8" s="3">
        <v>0</v>
      </c>
      <c r="DD8" s="6">
        <f>'at-risk$$'!DD8/'at-risk$$'!DD$120</f>
        <v>0</v>
      </c>
      <c r="DE8" s="6">
        <f>'at-risk$$'!DE8/'at-risk$$'!DE$120</f>
        <v>0</v>
      </c>
      <c r="DX8" s="6">
        <f>'at-risk$$'!DX8/'at-risk$$'!DX$120</f>
        <v>0</v>
      </c>
      <c r="DY8" s="6">
        <f>'at-risk$$'!DY8/'at-risk$$'!DY$120</f>
        <v>0</v>
      </c>
      <c r="DZ8" s="6">
        <f>'at-risk$$'!DZ8/'at-risk$$'!DZ$120</f>
        <v>0</v>
      </c>
      <c r="EA8" s="6">
        <f>'at-risk$$'!EA8/'at-risk$$'!EA$120</f>
        <v>0</v>
      </c>
      <c r="EB8" s="6">
        <f>'at-risk$$'!EB8/'at-risk$$'!EB$120</f>
        <v>0</v>
      </c>
      <c r="EC8" s="6">
        <f>'at-risk$$'!EC8/'at-risk$$'!EC$120</f>
        <v>0</v>
      </c>
      <c r="EL8" s="6">
        <f>'at-risk$$'!EL8/'at-risk$$'!EL$120</f>
        <v>0</v>
      </c>
      <c r="EM8" s="6">
        <f>'at-risk$$'!EM8/'at-risk$$'!EM$120</f>
        <v>0</v>
      </c>
      <c r="EN8" s="6">
        <f>'at-risk$$'!EN8/'at-risk$$'!EN$120</f>
        <v>0</v>
      </c>
      <c r="EO8" s="6">
        <f>'at-risk$$'!EO8/'at-risk$$'!EO$120</f>
        <v>0</v>
      </c>
      <c r="EP8" s="6">
        <f>'at-risk$$'!EP8/'at-risk$$'!EP$120</f>
        <v>0</v>
      </c>
      <c r="EQ8" s="6">
        <f>'at-risk$$'!EQ8/'at-risk$$'!EQ$120</f>
        <v>0</v>
      </c>
      <c r="ES8" s="6">
        <f>'at-risk$$'!ES8/'at-risk$$'!ES$120</f>
        <v>0</v>
      </c>
      <c r="ET8" s="6">
        <f>'at-risk$$'!ET8/'at-risk$$'!ET$120</f>
        <v>0</v>
      </c>
      <c r="EU8" s="6">
        <f>'at-risk$$'!EU8/'at-risk$$'!EU$120</f>
        <v>0</v>
      </c>
      <c r="EV8" s="6">
        <f>'at-risk$$'!EV8/'at-risk$$'!EV$120</f>
        <v>0</v>
      </c>
      <c r="EW8" s="6">
        <f>'at-risk$$'!EW8/'at-risk$$'!EW$120</f>
        <v>0</v>
      </c>
      <c r="EX8" s="6">
        <f>'at-risk$$'!EX8/'at-risk$$'!EX$120</f>
        <v>1</v>
      </c>
      <c r="EY8" s="6">
        <f>'at-risk$$'!EY8/'at-risk$$'!EY$120</f>
        <v>0</v>
      </c>
      <c r="EZ8" s="6">
        <f>'at-risk$$'!EZ8/'at-risk$$'!EZ$120</f>
        <v>0</v>
      </c>
      <c r="FA8" s="6">
        <f>'at-risk$$'!FA8/'at-risk$$'!FA$120</f>
        <v>0</v>
      </c>
      <c r="FB8" s="6">
        <f>'at-risk$$'!FB8/'at-risk$$'!FB$120</f>
        <v>0</v>
      </c>
      <c r="FC8" s="6">
        <f>'at-risk$$'!FC8/'at-risk$$'!FC$120</f>
        <v>0</v>
      </c>
      <c r="FD8" s="6">
        <f>'at-risk$$'!FD8/'at-risk$$'!FD$120</f>
        <v>0</v>
      </c>
      <c r="FE8" s="6">
        <f>'at-risk$$'!FE8/'at-risk$$'!FE$120</f>
        <v>0</v>
      </c>
      <c r="FF8" s="6">
        <f>'at-risk$$'!FF8/'at-risk$$'!FF$120</f>
        <v>0</v>
      </c>
      <c r="FG8" s="6">
        <f>'at-risk$$'!FG8/'at-risk$$'!FG$120</f>
        <v>1</v>
      </c>
      <c r="FH8" s="6">
        <f>'at-risk$$'!FH8/'at-risk$$'!FH$120</f>
        <v>0</v>
      </c>
      <c r="FI8" s="6">
        <f>'at-risk$$'!FI8/'at-risk$$'!FI$120</f>
        <v>0</v>
      </c>
      <c r="FJ8" s="6">
        <f>'at-risk$$'!FJ8/'at-risk$$'!FJ$120</f>
        <v>0</v>
      </c>
      <c r="FK8" s="6">
        <f>'at-risk$$'!FK8/'at-risk$$'!FK$120</f>
        <v>0</v>
      </c>
      <c r="FL8" s="6">
        <f>'at-risk$$'!FL8/'at-risk$$'!FL$120</f>
        <v>0.99998917596631565</v>
      </c>
      <c r="FM8" s="6">
        <f>'at-risk$$'!FM8/'at-risk$$'!FM$120</f>
        <v>0.39050496009547253</v>
      </c>
      <c r="FN8" s="6">
        <f>'at-risk$$'!FN8/'at-risk$$'!FN$120</f>
        <v>0.60951368687998808</v>
      </c>
      <c r="FO8" s="6">
        <f>'at-risk$$'!FO8/'at-risk$$'!FO$120</f>
        <v>0</v>
      </c>
      <c r="FP8" s="6">
        <f>'at-risk$$'!FP8/'at-risk$$'!FP$120</f>
        <v>0</v>
      </c>
      <c r="FQ8" s="6">
        <f>'at-risk$$'!FQ8/'at-risk$$'!FQ$120</f>
        <v>0</v>
      </c>
      <c r="FR8" s="6">
        <f>'at-risk$$'!FR8/'at-risk$$'!FR$120</f>
        <v>0</v>
      </c>
      <c r="FS8" s="6">
        <f>'at-risk$$'!FS8/'at-risk$$'!FS$120</f>
        <v>0</v>
      </c>
      <c r="FT8" s="6">
        <f>'at-risk$$'!FT8/'at-risk$$'!FT$120</f>
        <v>0</v>
      </c>
      <c r="FU8" s="6">
        <f>'at-risk$$'!FU8/'at-risk$$'!FU$120</f>
        <v>0</v>
      </c>
      <c r="FV8" s="6">
        <f>'at-risk$$'!FV8/'at-risk$$'!FV$120</f>
        <v>0</v>
      </c>
      <c r="FW8" s="6">
        <f>'at-risk$$'!FW8/'at-risk$$'!FW$120</f>
        <v>0</v>
      </c>
      <c r="FX8" s="6">
        <f>'at-risk$$'!FX8/'at-risk$$'!FX$120</f>
        <v>0</v>
      </c>
      <c r="FY8" s="6">
        <f>'at-risk$$'!FY8/'at-risk$$'!FY$120</f>
        <v>0</v>
      </c>
      <c r="FZ8" s="6">
        <f>'at-risk$$'!FZ8/'at-risk$$'!FZ$120</f>
        <v>0</v>
      </c>
      <c r="GA8" s="6">
        <f>'at-risk$$'!GA8/'at-risk$$'!GA$120</f>
        <v>0</v>
      </c>
      <c r="GB8" s="6">
        <f>'at-risk$$'!GB8/'at-risk$$'!GB$120</f>
        <v>0</v>
      </c>
      <c r="GC8" s="6">
        <f>'at-risk$$'!GC8/'at-risk$$'!GC$120</f>
        <v>1</v>
      </c>
      <c r="GD8" s="6">
        <f>'at-risk$$'!GD8/'at-risk$$'!GD$120</f>
        <v>0</v>
      </c>
      <c r="GE8" s="6">
        <f>'at-risk$$'!GE8/'at-risk$$'!GE$120</f>
        <v>0</v>
      </c>
      <c r="GF8" s="6">
        <f>'at-risk$$'!GF8/'at-risk$$'!GF$120</f>
        <v>1</v>
      </c>
      <c r="GG8" s="6">
        <f>'at-risk$$'!GG8/'at-risk$$'!GG$120</f>
        <v>0</v>
      </c>
      <c r="GH8" s="6">
        <f>'at-risk$$'!GH8/'at-risk$$'!GH$120</f>
        <v>2.0000087848759573</v>
      </c>
      <c r="GI8" s="6">
        <f>'at-risk$$'!GI8/'at-risk$$'!GI$120</f>
        <v>0</v>
      </c>
      <c r="GJ8" s="6">
        <f>'at-risk$$'!GJ8/'at-risk$$'!GJ$120</f>
        <v>1</v>
      </c>
      <c r="GK8" s="6">
        <f>'at-risk$$'!GK8/'at-risk$$'!GK$120</f>
        <v>0</v>
      </c>
      <c r="GL8" s="6">
        <f>'at-risk$$'!GL8/'at-risk$$'!GL$120</f>
        <v>0</v>
      </c>
      <c r="GM8" s="6">
        <f>'at-risk$$'!GM8/'at-risk$$'!GM$120</f>
        <v>0</v>
      </c>
      <c r="GN8" s="6">
        <f>'at-risk$$'!GN8/'at-risk$$'!GN$120</f>
        <v>2.9999925956999398</v>
      </c>
      <c r="GO8" s="6">
        <f>'at-risk$$'!GO8/'at-risk$$'!GO$120</f>
        <v>0</v>
      </c>
      <c r="GP8" s="6">
        <f>'at-risk$$'!GP8/'at-risk$$'!GP$120</f>
        <v>3.0000087848759573</v>
      </c>
      <c r="GQ8" s="6">
        <f>'at-risk$$'!GQ8/'at-risk$$'!GQ$120</f>
        <v>0</v>
      </c>
      <c r="GR8" s="6">
        <f>'at-risk$$'!GR8/'at-risk$$'!GR$120</f>
        <v>0.9224207604188629</v>
      </c>
      <c r="GS8" s="6">
        <f>'at-risk$$'!GS8/'at-risk$$'!GS$120</f>
        <v>0</v>
      </c>
      <c r="GT8" s="6">
        <f>'at-risk$$'!GT8/'at-risk$$'!GT$120</f>
        <v>3.0000087848759573</v>
      </c>
      <c r="GU8" s="6">
        <f>'at-risk$$'!GU8/'at-risk$$'!GU$120</f>
        <v>0</v>
      </c>
      <c r="GV8" s="6">
        <f>'at-risk$$'!GV8/'at-risk$$'!GV$120</f>
        <v>3.0000087848759573</v>
      </c>
      <c r="GW8" s="6">
        <f>'at-risk$$'!GW8/'at-risk$$'!GW$120</f>
        <v>0</v>
      </c>
      <c r="GX8" s="6">
        <f>'at-risk$$'!GX8/'at-risk$$'!GX$120</f>
        <v>3.0000087848759573</v>
      </c>
      <c r="GY8" s="6">
        <f>'at-risk$$'!GY8/'at-risk$$'!GY$120</f>
        <v>0</v>
      </c>
      <c r="GZ8" s="6">
        <f>'at-risk$$'!GZ8/'at-risk$$'!GZ$120</f>
        <v>2.0000087848759573</v>
      </c>
      <c r="HA8" s="6">
        <f>'at-risk$$'!HA8/'at-risk$$'!HA$120</f>
        <v>0</v>
      </c>
      <c r="HB8" s="6">
        <f>'at-risk$$'!HB8/'at-risk$$'!HB$120</f>
        <v>0</v>
      </c>
      <c r="HC8" s="6">
        <f>'at-risk$$'!HC8/'at-risk$$'!HC$120</f>
        <v>0</v>
      </c>
      <c r="HD8" s="6">
        <f>'at-risk$$'!HD8/'at-risk$$'!HD$120</f>
        <v>0</v>
      </c>
      <c r="HE8" s="6">
        <f>'at-risk$$'!HE8/'at-risk$$'!HE$120</f>
        <v>0</v>
      </c>
      <c r="HF8" s="6">
        <f>'at-risk$$'!HF8/'at-risk$$'!HF$120</f>
        <v>0</v>
      </c>
      <c r="HG8" s="6">
        <f>'at-risk$$'!HG8/'at-risk$$'!HG$120</f>
        <v>0</v>
      </c>
      <c r="HH8" s="6">
        <f>'at-risk$$'!HH8/'at-risk$$'!HH$120</f>
        <v>0</v>
      </c>
      <c r="HI8" s="6">
        <f>'at-risk$$'!HI8/'at-risk$$'!HI$120</f>
        <v>0</v>
      </c>
      <c r="HJ8" s="6">
        <f>'at-risk$$'!HJ8/'at-risk$$'!HJ$120</f>
        <v>0</v>
      </c>
      <c r="HK8" s="6">
        <f>'at-risk$$'!HK8/'at-risk$$'!HK$120</f>
        <v>0</v>
      </c>
      <c r="HL8" s="6">
        <f>'at-risk$$'!HL8/'at-risk$$'!HL$120</f>
        <v>0</v>
      </c>
      <c r="HM8" s="6">
        <f>'at-risk$$'!HM8/'at-risk$$'!HM$120</f>
        <v>0</v>
      </c>
      <c r="HN8" s="6">
        <f>'at-risk$$'!HN8/'at-risk$$'!HN$120</f>
        <v>0</v>
      </c>
      <c r="HO8" s="6">
        <f>'at-risk$$'!HO8/'at-risk$$'!HO$120</f>
        <v>0</v>
      </c>
      <c r="HP8" s="6">
        <f>'at-risk$$'!HP8/'at-risk$$'!HP$120</f>
        <v>0</v>
      </c>
      <c r="HQ8" s="6">
        <f>'at-risk$$'!HQ8/'at-risk$$'!HQ$120</f>
        <v>0</v>
      </c>
      <c r="HR8" s="6">
        <f>'at-risk$$'!HR8/'at-risk$$'!HR$120</f>
        <v>0</v>
      </c>
      <c r="HS8" s="6">
        <f>'at-risk$$'!HS8/'at-risk$$'!HS$120</f>
        <v>0</v>
      </c>
      <c r="HT8" s="6">
        <f>'at-risk$$'!HT8/'at-risk$$'!HT$120</f>
        <v>0</v>
      </c>
      <c r="HU8" s="6">
        <f>'at-risk$$'!HU8/'at-risk$$'!HU$120</f>
        <v>0</v>
      </c>
      <c r="HV8" s="6">
        <f>'at-risk$$'!HV8/'at-risk$$'!HV$120</f>
        <v>0</v>
      </c>
      <c r="HW8" s="6">
        <f>'at-risk$$'!HW8/'at-risk$$'!HW$120</f>
        <v>0</v>
      </c>
      <c r="HX8" s="6">
        <f>'at-risk$$'!HX8/'at-risk$$'!HX$120</f>
        <v>0</v>
      </c>
      <c r="HY8" s="6">
        <f>'at-risk$$'!HY8/'at-risk$$'!HY$120</f>
        <v>0</v>
      </c>
      <c r="HZ8" s="6">
        <f>'at-risk$$'!HZ8/'at-risk$$'!HZ$120</f>
        <v>0</v>
      </c>
      <c r="IA8" s="6">
        <f>'at-risk$$'!IA8/'at-risk$$'!IA$120</f>
        <v>0</v>
      </c>
      <c r="IB8" s="6">
        <f>'at-risk$$'!IB8/'at-risk$$'!IB$120</f>
        <v>0</v>
      </c>
      <c r="IC8" s="6">
        <f>'at-risk$$'!IC8/'at-risk$$'!IC$120</f>
        <v>0</v>
      </c>
      <c r="ID8" s="6">
        <f>'at-risk$$'!ID8/'at-risk$$'!ID$120</f>
        <v>0</v>
      </c>
      <c r="IE8" s="6">
        <f>'at-risk$$'!IE8/'at-risk$$'!IE$120</f>
        <v>0</v>
      </c>
      <c r="IF8" s="6">
        <f>'at-risk$$'!IF8/'at-risk$$'!IF$120</f>
        <v>0</v>
      </c>
      <c r="IG8" s="6">
        <f>'at-risk$$'!IG8/'at-risk$$'!IG$120</f>
        <v>0</v>
      </c>
      <c r="IH8" s="6">
        <f>'at-risk$$'!IH8/'at-risk$$'!IH$120</f>
        <v>0</v>
      </c>
      <c r="II8" s="6">
        <f>'at-risk$$'!II8/'at-risk$$'!II$120</f>
        <v>0</v>
      </c>
      <c r="IJ8" s="6">
        <f>'at-risk$$'!IJ8/'at-risk$$'!IJ$120</f>
        <v>0</v>
      </c>
      <c r="IK8" s="6">
        <f>'at-risk$$'!IK8/'at-risk$$'!IK$120</f>
        <v>0</v>
      </c>
      <c r="IL8" s="6">
        <f>'at-risk$$'!IL8/'at-risk$$'!IL$120</f>
        <v>0</v>
      </c>
      <c r="IM8" s="6">
        <f>'at-risk$$'!IM8/'at-risk$$'!IM$120</f>
        <v>0</v>
      </c>
      <c r="IN8" s="6">
        <f>'at-risk$$'!IN8/'at-risk$$'!IN$120</f>
        <v>0</v>
      </c>
      <c r="IO8" s="6">
        <f>'at-risk$$'!IO8/'at-risk$$'!IO$120</f>
        <v>0</v>
      </c>
      <c r="IP8" s="6">
        <f>'at-risk$$'!IP8/'at-risk$$'!IP$120</f>
        <v>0</v>
      </c>
      <c r="IQ8" s="6">
        <f>'at-risk$$'!IQ8/'at-risk$$'!IQ$120</f>
        <v>0</v>
      </c>
      <c r="IR8" s="6">
        <f>'at-risk$$'!IR8/'at-risk$$'!IR$120</f>
        <v>0</v>
      </c>
      <c r="IS8" s="6">
        <f>'at-risk$$'!IS8/'at-risk$$'!IS$120</f>
        <v>4.0000510646989733</v>
      </c>
      <c r="IT8" s="6">
        <f>'at-risk$$'!IT8/'at-risk$$'!IT$120</f>
        <v>0</v>
      </c>
      <c r="IU8" s="6">
        <f>'at-risk$$'!IU8/'at-risk$$'!IU$120</f>
        <v>0</v>
      </c>
      <c r="IV8" s="6">
        <f>'at-risk$$'!IV8/'at-risk$$'!IV$120</f>
        <v>8.5217523925725402E-2</v>
      </c>
      <c r="IW8" s="6">
        <f>'at-risk$$'!IW8/'at-risk$$'!IW$120</f>
        <v>0.91478247607427465</v>
      </c>
      <c r="IX8" s="6">
        <f>'at-risk$$'!IX8/'at-risk$$'!IX$120</f>
        <v>0</v>
      </c>
      <c r="IY8" s="6">
        <f>'at-risk$$'!IY8/'at-risk$$'!IY$120</f>
        <v>0</v>
      </c>
      <c r="IZ8" s="6">
        <f>'at-risk$$'!IZ8/'at-risk$$'!IZ$120</f>
        <v>0</v>
      </c>
      <c r="JA8" s="6">
        <f>'at-risk$$'!JA8/'at-risk$$'!JA$120</f>
        <v>0</v>
      </c>
      <c r="JB8" s="6">
        <f>'at-risk$$'!JB8/'at-risk$$'!JB$120</f>
        <v>0</v>
      </c>
      <c r="JC8" s="6">
        <f>'at-risk$$'!JC8/'at-risk$$'!JC$120</f>
        <v>0</v>
      </c>
      <c r="JD8" s="6">
        <f>'at-risk$$'!JD8/'at-risk$$'!JD$120</f>
        <v>0</v>
      </c>
      <c r="JE8" s="6">
        <f>'at-risk$$'!JE8/'at-risk$$'!JE$120</f>
        <v>0</v>
      </c>
      <c r="JF8" s="6">
        <f>'at-risk$$'!JF8/'at-risk$$'!JF$120</f>
        <v>0.94409833775666996</v>
      </c>
      <c r="JG8" s="6">
        <f>'at-risk$$'!JG8/'at-risk$$'!JG$120</f>
        <v>5.5901662243330076E-2</v>
      </c>
      <c r="JH8" s="6">
        <f>'at-risk$$'!JH8/'at-risk$$'!JH$120</f>
        <v>0</v>
      </c>
      <c r="JI8" s="6">
        <f>'at-risk$$'!JI8/'at-risk$$'!JI$120</f>
        <v>0</v>
      </c>
      <c r="JJ8" s="6">
        <f>'at-risk$$'!JJ8/'at-risk$$'!JJ$120</f>
        <v>0</v>
      </c>
      <c r="JK8" s="6">
        <f>'at-risk$$'!JK8/'at-risk$$'!JK$120</f>
        <v>0</v>
      </c>
      <c r="JL8" s="6">
        <f>'at-risk$$'!JL8/'at-risk$$'!JL$120</f>
        <v>0</v>
      </c>
      <c r="JM8" s="6">
        <f>'at-risk$$'!JM8/'at-risk$$'!JM$120</f>
        <v>0</v>
      </c>
      <c r="JN8" s="6">
        <f>'at-risk$$'!JN8/'at-risk$$'!JN$120</f>
        <v>0</v>
      </c>
      <c r="JO8" s="6">
        <f>'at-risk$$'!JO8/'at-risk$$'!JO$120</f>
        <v>0</v>
      </c>
      <c r="JP8" s="6">
        <f>'at-risk$$'!JP8/'at-risk$$'!JP$120</f>
        <v>0</v>
      </c>
      <c r="JQ8" s="6">
        <f>'at-risk$$'!JQ8/'at-risk$$'!JQ$120</f>
        <v>0</v>
      </c>
      <c r="JR8" s="6">
        <f>'at-risk$$'!JR8/'at-risk$$'!JR$120</f>
        <v>0</v>
      </c>
      <c r="JS8" s="6">
        <f>'at-risk$$'!JS8/'at-risk$$'!JS$120</f>
        <v>0</v>
      </c>
      <c r="JT8" s="6">
        <f>'at-risk$$'!JT8/'at-risk$$'!JT$120</f>
        <v>0</v>
      </c>
      <c r="JU8" s="6">
        <f>'at-risk$$'!JU8/'at-risk$$'!JU$120</f>
        <v>1</v>
      </c>
      <c r="JV8" s="6">
        <f>'at-risk$$'!JV8/'at-risk$$'!JV$120</f>
        <v>1</v>
      </c>
      <c r="JW8" s="6">
        <f>'at-risk$$'!JW8/'at-risk$$'!JW$120</f>
        <v>0</v>
      </c>
      <c r="JX8" s="6">
        <f>'at-risk$$'!JX8/'at-risk$$'!JX$120</f>
        <v>0</v>
      </c>
      <c r="JY8" s="6">
        <f>'at-risk$$'!JY8/'at-risk$$'!JY$120</f>
        <v>0</v>
      </c>
      <c r="JZ8" s="6">
        <f>'at-risk$$'!JZ8/'at-risk$$'!JZ$120</f>
        <v>0</v>
      </c>
      <c r="KA8" s="6">
        <f>'at-risk$$'!KA8/'at-risk$$'!KA$120</f>
        <v>0</v>
      </c>
      <c r="KB8" s="6">
        <f>'at-risk$$'!KB8/'at-risk$$'!KB$120</f>
        <v>0</v>
      </c>
      <c r="KC8" s="6">
        <f>'at-risk$$'!KC8/'at-risk$$'!KC$120</f>
        <v>0</v>
      </c>
      <c r="KD8" s="6">
        <f>'at-risk$$'!KD8/'at-risk$$'!KD$120</f>
        <v>0</v>
      </c>
      <c r="KE8" s="6">
        <f>'at-risk$$'!KE8/'at-risk$$'!KE$120</f>
        <v>1</v>
      </c>
      <c r="KF8" s="6">
        <f>'at-risk$$'!KF8/'at-risk$$'!KF$120</f>
        <v>0</v>
      </c>
      <c r="KG8" s="6">
        <f>'at-risk$$'!KG8/'at-risk$$'!KG$120</f>
        <v>0</v>
      </c>
      <c r="KH8" s="6">
        <f>'at-risk$$'!KH8/'at-risk$$'!KH$120</f>
        <v>0</v>
      </c>
      <c r="KI8" s="6">
        <f>'at-risk$$'!KI8/'at-risk$$'!KI$120</f>
        <v>1</v>
      </c>
      <c r="KJ8" s="6">
        <f>'at-risk$$'!KJ8/'at-risk$$'!KJ$120</f>
        <v>0</v>
      </c>
      <c r="KK8" s="6">
        <f>'at-risk$$'!KK8/'at-risk$$'!KK$120</f>
        <v>0</v>
      </c>
      <c r="KL8" s="6">
        <f>'at-risk$$'!KL8/'at-risk$$'!KL$120</f>
        <v>0</v>
      </c>
      <c r="KM8" s="6">
        <f>'at-risk$$'!KM8/'at-risk$$'!KM$120</f>
        <v>0</v>
      </c>
      <c r="KN8" s="6">
        <f>'at-risk$$'!KN8/'at-risk$$'!KN$120</f>
        <v>0</v>
      </c>
      <c r="KO8" s="6">
        <f>'at-risk$$'!KO8/'at-risk$$'!KO$120</f>
        <v>0</v>
      </c>
      <c r="KP8" s="6">
        <f>'at-risk$$'!KP8/'at-risk$$'!KP$120</f>
        <v>0</v>
      </c>
      <c r="KQ8" s="6">
        <f>'at-risk$$'!KQ8/'at-risk$$'!KQ$120</f>
        <v>0</v>
      </c>
      <c r="KU8" s="3">
        <v>9000</v>
      </c>
      <c r="KV8" s="3">
        <v>0</v>
      </c>
      <c r="KW8" s="3">
        <v>5525</v>
      </c>
      <c r="KX8" s="3">
        <v>0</v>
      </c>
      <c r="LI8" s="3">
        <v>11001</v>
      </c>
      <c r="LJ8" s="3">
        <v>0</v>
      </c>
      <c r="LM8" s="3">
        <v>1993</v>
      </c>
      <c r="LN8" s="3">
        <v>0</v>
      </c>
      <c r="LW8" s="3">
        <v>5000</v>
      </c>
      <c r="LX8" s="3">
        <v>0</v>
      </c>
      <c r="ME8" s="3">
        <v>7307</v>
      </c>
      <c r="MF8" s="3">
        <v>0</v>
      </c>
      <c r="MI8" s="3">
        <v>7000</v>
      </c>
      <c r="MJ8" s="3">
        <v>0</v>
      </c>
      <c r="MM8" s="3">
        <v>5000</v>
      </c>
      <c r="MN8" s="3">
        <v>0</v>
      </c>
      <c r="MY8" s="3">
        <v>6000</v>
      </c>
      <c r="MZ8" s="3">
        <v>0</v>
      </c>
      <c r="NJ8" s="6">
        <f>'at-risk$$'!NJ8/'at-risk$$'!NJ$120</f>
        <v>0</v>
      </c>
      <c r="NK8" s="6">
        <f>'at-risk$$'!NK8/'at-risk$$'!NK$120</f>
        <v>0</v>
      </c>
      <c r="OF8" s="3">
        <v>5564640</v>
      </c>
      <c r="OG8" s="3">
        <v>882543</v>
      </c>
      <c r="OK8" s="6">
        <f t="shared" si="13"/>
        <v>3.0000087848759573</v>
      </c>
      <c r="OL8" s="6">
        <f t="shared" si="0"/>
        <v>0</v>
      </c>
      <c r="OM8" s="6">
        <f t="shared" si="1"/>
        <v>3.0000087848759573</v>
      </c>
      <c r="ON8" s="6">
        <f t="shared" si="2"/>
        <v>0</v>
      </c>
      <c r="OO8" s="6">
        <f t="shared" si="3"/>
        <v>0.1528197644115501</v>
      </c>
      <c r="OP8" s="6">
        <f t="shared" si="4"/>
        <v>0.8471802355884499</v>
      </c>
      <c r="OQ8" s="3">
        <f t="shared" si="5"/>
        <v>0</v>
      </c>
      <c r="OR8" s="6">
        <f t="shared" si="6"/>
        <v>0</v>
      </c>
      <c r="OS8" s="6">
        <f>'at-risk$$'!OS8/'at-risk$$'!OS$120</f>
        <v>0</v>
      </c>
      <c r="OT8" s="6">
        <f>'at-risk$$'!OT8/'at-risk$$'!OT$120</f>
        <v>0</v>
      </c>
      <c r="OU8" s="6">
        <f>'at-risk$$'!OU8/'at-risk$$'!OU$120</f>
        <v>1</v>
      </c>
      <c r="OV8" s="6">
        <f>'at-risk$$'!OV8/'at-risk$$'!OV$120</f>
        <v>1</v>
      </c>
      <c r="OW8" s="6">
        <f>'at-risk$$'!OW8/'at-risk$$'!OW$120</f>
        <v>0</v>
      </c>
      <c r="OX8" s="6">
        <f>'at-risk$$'!OX8/'at-risk$$'!OX$120</f>
        <v>0</v>
      </c>
      <c r="OY8" s="6">
        <f>'at-risk$$'!OY8/'at-risk$$'!OY$120</f>
        <v>0</v>
      </c>
      <c r="OZ8" s="6">
        <f>'at-risk$$'!OZ8/'at-risk$$'!OZ$120</f>
        <v>0</v>
      </c>
      <c r="PA8" s="6">
        <f>'at-risk$$'!PA8/'at-risk$$'!PA$120</f>
        <v>0</v>
      </c>
      <c r="PB8" s="6">
        <f t="shared" si="7"/>
        <v>0</v>
      </c>
      <c r="PC8" s="6">
        <f t="shared" si="8"/>
        <v>0</v>
      </c>
      <c r="PD8" s="6"/>
      <c r="PE8" s="6"/>
      <c r="PF8" s="6">
        <f t="shared" si="9"/>
        <v>4.0000087848759573</v>
      </c>
      <c r="PG8" s="6">
        <f t="shared" si="10"/>
        <v>0</v>
      </c>
      <c r="PI8" s="6">
        <f t="shared" si="11"/>
        <v>14.92246468479865</v>
      </c>
      <c r="PJ8" s="6">
        <f>'at-risk$$'!PJ8/'at-risk$$'!PJ$120</f>
        <v>0</v>
      </c>
      <c r="PK8" s="6">
        <f>'at-risk$$'!PK8/'at-risk$$'!PK$120</f>
        <v>0</v>
      </c>
      <c r="PL8" s="5">
        <f t="shared" si="14"/>
        <v>57826</v>
      </c>
      <c r="PM8" s="5">
        <f>SUM(KV8,KX8,KZ8,LB8,LD8,LF8,LH8,LJ8,LL8,LN8,LP8,LR8,LT8,LV8,LX8,LZ8,MB8,MD8,MF8,MH8,MJ8,ML8,MN8,MP8,MR8,MT8,MV8,MX8,MZ8,NB8,ND8,NF8,NH8,)</f>
        <v>0</v>
      </c>
      <c r="PN8" s="5"/>
      <c r="PO8" s="5">
        <v>142025</v>
      </c>
      <c r="PQ8" s="6">
        <f t="shared" si="12"/>
        <v>32.109731885585781</v>
      </c>
    </row>
    <row r="9" spans="1:435" x14ac:dyDescent="0.25">
      <c r="A9" t="s">
        <v>120</v>
      </c>
      <c r="B9" s="2">
        <v>212</v>
      </c>
      <c r="C9" t="s">
        <v>338</v>
      </c>
      <c r="D9">
        <v>6</v>
      </c>
      <c r="E9">
        <v>428</v>
      </c>
      <c r="F9">
        <v>364</v>
      </c>
      <c r="G9" s="6">
        <f>'at-risk$$'!G9/'at-risk$$'!G$120</f>
        <v>1</v>
      </c>
      <c r="H9" s="6">
        <f>'at-risk$$'!H9/'at-risk$$'!H$120</f>
        <v>0</v>
      </c>
      <c r="I9" s="6">
        <f>'at-risk$$'!I9/'at-risk$$'!I$120</f>
        <v>0</v>
      </c>
      <c r="J9" s="6">
        <f>'at-risk$$'!J9/'at-risk$$'!J$120</f>
        <v>0</v>
      </c>
      <c r="K9" s="6"/>
      <c r="L9" s="6">
        <f>'at-risk$$'!L9/'at-risk$$'!L$120</f>
        <v>0</v>
      </c>
      <c r="M9" s="6">
        <f>'at-risk$$'!M9/'at-risk$$'!M$120</f>
        <v>0</v>
      </c>
      <c r="N9" s="6">
        <f>'at-risk$$'!N9/'at-risk$$'!N$120</f>
        <v>0</v>
      </c>
      <c r="O9" s="6">
        <f>'at-risk$$'!O9/'at-risk$$'!O$120</f>
        <v>0</v>
      </c>
      <c r="R9" s="6">
        <f>'at-risk$$'!R9/'at-risk$$'!R$120</f>
        <v>1.0000062006078874</v>
      </c>
      <c r="S9" s="6">
        <f>'at-risk$$'!S9/'at-risk$$'!S$120</f>
        <v>0</v>
      </c>
      <c r="T9" s="6">
        <f>'at-risk$$'!T9/'at-risk$$'!T$120</f>
        <v>2.0000056611159422</v>
      </c>
      <c r="U9" s="6">
        <f>'at-risk$$'!U9/'at-risk$$'!U$120</f>
        <v>0</v>
      </c>
      <c r="V9" s="6">
        <f>'at-risk$$'!V9/'at-risk$$'!V$120</f>
        <v>0</v>
      </c>
      <c r="W9" s="6">
        <f>'at-risk$$'!W9/'at-risk$$'!W$120</f>
        <v>0</v>
      </c>
      <c r="X9" s="6">
        <f>'at-risk$$'!X9/'at-risk$$'!X$120</f>
        <v>1</v>
      </c>
      <c r="Y9" s="6">
        <f>'at-risk$$'!Y9/'at-risk$$'!Y$120</f>
        <v>0</v>
      </c>
      <c r="Z9" s="6">
        <f>'at-risk$$'!Z9/'at-risk$$'!Z$120</f>
        <v>0</v>
      </c>
      <c r="AA9" s="6">
        <f>'at-risk$$'!AA9/'at-risk$$'!AA$120</f>
        <v>0</v>
      </c>
      <c r="AB9" s="6">
        <f>'at-risk$$'!AB9/'at-risk$$'!AB$120</f>
        <v>4.0000175697519147</v>
      </c>
      <c r="AC9" s="6">
        <f>'at-risk$$'!AC9/'at-risk$$'!AC$120</f>
        <v>0</v>
      </c>
      <c r="AD9" s="6">
        <f>'at-risk$$'!AD9/'at-risk$$'!AD$120</f>
        <v>0</v>
      </c>
      <c r="AE9" s="6">
        <f>'at-risk$$'!AE9/'at-risk$$'!AE$120</f>
        <v>0</v>
      </c>
      <c r="AF9" s="6">
        <f>'at-risk$$'!AF9/'at-risk$$'!AF$120</f>
        <v>4.0000071489793685</v>
      </c>
      <c r="AG9" s="6">
        <f>'at-risk$$'!AG9/'at-risk$$'!AG$120</f>
        <v>0</v>
      </c>
      <c r="AH9" s="6">
        <f>'at-risk$$'!AH9/'at-risk$$'!AH$120</f>
        <v>0</v>
      </c>
      <c r="AI9" s="6">
        <f>'at-risk$$'!AI9/'at-risk$$'!AI$120</f>
        <v>0</v>
      </c>
      <c r="AJ9" s="6">
        <f>'at-risk$$'!AJ9/'at-risk$$'!AJ$120</f>
        <v>0</v>
      </c>
      <c r="AK9" s="6">
        <f>'at-risk$$'!AK9/'at-risk$$'!AK$120</f>
        <v>0</v>
      </c>
      <c r="AL9" s="6">
        <f>'at-risk$$'!AL9/'at-risk$$'!AL$120</f>
        <v>0</v>
      </c>
      <c r="AM9" s="6">
        <f>'at-risk$$'!AM9/'at-risk$$'!AM$120</f>
        <v>0</v>
      </c>
      <c r="AN9" s="6">
        <f>'at-risk$$'!AN9/'at-risk$$'!AN$120</f>
        <v>0</v>
      </c>
      <c r="AO9" s="6">
        <f>'at-risk$$'!AO9/'at-risk$$'!AO$120</f>
        <v>0</v>
      </c>
      <c r="AP9" s="6">
        <f>'at-risk$$'!AP9/'at-risk$$'!AP$120</f>
        <v>0</v>
      </c>
      <c r="AQ9" s="6">
        <f>'at-risk$$'!AQ9/'at-risk$$'!AQ$120</f>
        <v>1</v>
      </c>
      <c r="AR9" s="6">
        <f>'at-risk$$'!AR9/'at-risk$$'!AR$120</f>
        <v>0</v>
      </c>
      <c r="AS9" s="6">
        <f>'at-risk$$'!AS9/'at-risk$$'!AS$120</f>
        <v>0</v>
      </c>
      <c r="AT9" s="6">
        <f>'at-risk$$'!AT9/'at-risk$$'!AT$120</f>
        <v>0</v>
      </c>
      <c r="AU9" s="6">
        <f>'at-risk$$'!AU9/'at-risk$$'!AU$120</f>
        <v>2.0000087848759573</v>
      </c>
      <c r="AV9" s="6"/>
      <c r="AW9" s="6">
        <f>'at-risk$$'!AW9/'at-risk$$'!AW$120</f>
        <v>0</v>
      </c>
      <c r="AX9" s="6">
        <f>'at-risk$$'!AX9/'at-risk$$'!AX$120</f>
        <v>0</v>
      </c>
      <c r="AY9" s="6">
        <f>'at-risk$$'!AY9/'at-risk$$'!AY$120</f>
        <v>0</v>
      </c>
      <c r="AZ9" s="6">
        <f>'at-risk$$'!AZ9/'at-risk$$'!AZ$120</f>
        <v>0</v>
      </c>
      <c r="BA9" s="6">
        <f>'at-risk$$'!BA9/'at-risk$$'!BA$120</f>
        <v>0</v>
      </c>
      <c r="BB9" s="6">
        <f>'at-risk$$'!BB9/'at-risk$$'!BB$120</f>
        <v>0</v>
      </c>
      <c r="BC9" s="6">
        <f>'at-risk$$'!BC9/'at-risk$$'!BC$120</f>
        <v>0</v>
      </c>
      <c r="BD9" s="6">
        <f>'at-risk$$'!BD9/'at-risk$$'!BD$120</f>
        <v>0</v>
      </c>
      <c r="BE9" s="6">
        <f>'at-risk$$'!BE9/'at-risk$$'!BE$120</f>
        <v>0</v>
      </c>
      <c r="BF9" s="6">
        <f>'at-risk$$'!BF9/'at-risk$$'!BF$120</f>
        <v>0</v>
      </c>
      <c r="BG9" s="6">
        <f>'at-risk$$'!BG9/'at-risk$$'!BG$120</f>
        <v>0</v>
      </c>
      <c r="BH9" s="6">
        <f>'at-risk$$'!BH9/'at-risk$$'!BH$120</f>
        <v>0</v>
      </c>
      <c r="BI9" s="6">
        <f>'at-risk$$'!BI9/'at-risk$$'!BI$120</f>
        <v>0</v>
      </c>
      <c r="BJ9" s="6">
        <f>'at-risk$$'!BJ9/'at-risk$$'!BJ$120</f>
        <v>0</v>
      </c>
      <c r="BK9" s="6">
        <f>'at-risk$$'!BK9/'at-risk$$'!BK$120</f>
        <v>0</v>
      </c>
      <c r="BL9" s="6">
        <f>'at-risk$$'!BL9/'at-risk$$'!BL$120</f>
        <v>0</v>
      </c>
      <c r="BM9" s="6">
        <f>'at-risk$$'!BM9/'at-risk$$'!BM$120</f>
        <v>0</v>
      </c>
      <c r="BN9" s="6">
        <f>'at-risk$$'!BN9/'at-risk$$'!BN$120</f>
        <v>0</v>
      </c>
      <c r="BO9" s="6">
        <f>'at-risk$$'!BO9/'at-risk$$'!BO$120</f>
        <v>0</v>
      </c>
      <c r="BP9" s="6">
        <f>'at-risk$$'!BP9/'at-risk$$'!BP$120</f>
        <v>0</v>
      </c>
      <c r="BQ9" s="6">
        <f>'at-risk$$'!BQ9/'at-risk$$'!BQ$120</f>
        <v>0</v>
      </c>
      <c r="BR9" s="6">
        <f>'at-risk$$'!BR9/'at-risk$$'!BR$120</f>
        <v>0</v>
      </c>
      <c r="BS9" s="6">
        <f>'at-risk$$'!BS9/'at-risk$$'!BS$120</f>
        <v>0</v>
      </c>
      <c r="BT9" s="6">
        <f>'at-risk$$'!BT9/'at-risk$$'!BT$120</f>
        <v>0</v>
      </c>
      <c r="BU9" s="6">
        <f>'at-risk$$'!BU9/'at-risk$$'!BU$120</f>
        <v>0</v>
      </c>
      <c r="BV9" s="6">
        <f>'at-risk$$'!BV9/'at-risk$$'!BV$120</f>
        <v>5.0815675732658656</v>
      </c>
      <c r="BW9" s="6">
        <f>'at-risk$$'!BW9/'at-risk$$'!BW$120</f>
        <v>0.5184394546349006</v>
      </c>
      <c r="BX9" s="6">
        <f>'at-risk$$'!BX9/'at-risk$$'!BX$120</f>
        <v>0</v>
      </c>
      <c r="BY9" s="6">
        <f>'at-risk$$'!BY9/'at-risk$$'!BY$120</f>
        <v>0</v>
      </c>
      <c r="BZ9" s="6">
        <f>'at-risk$$'!BZ9/'at-risk$$'!BZ$120</f>
        <v>0</v>
      </c>
      <c r="CA9" s="6">
        <f>'at-risk$$'!CA9/'at-risk$$'!CA$120</f>
        <v>0</v>
      </c>
      <c r="CB9" s="6">
        <f>'at-risk$$'!CB9/'at-risk$$'!CB$120</f>
        <v>0</v>
      </c>
      <c r="CC9" s="6">
        <f>'at-risk$$'!CC9/'at-risk$$'!CC$120</f>
        <v>0</v>
      </c>
      <c r="CD9" s="6">
        <f>'at-risk$$'!CD9/'at-risk$$'!CD$120</f>
        <v>0</v>
      </c>
      <c r="CE9" s="6">
        <f>'at-risk$$'!CE9/'at-risk$$'!CE$120</f>
        <v>0</v>
      </c>
      <c r="CF9" s="6">
        <f>'at-risk$$'!CF9/'at-risk$$'!CF$120</f>
        <v>0</v>
      </c>
      <c r="CG9" s="6">
        <f>'at-risk$$'!CG9/'at-risk$$'!CG$120</f>
        <v>0</v>
      </c>
      <c r="CH9" s="6">
        <f>'at-risk$$'!CH9/'at-risk$$'!CH$120</f>
        <v>0</v>
      </c>
      <c r="CI9" s="6">
        <f>'at-risk$$'!CI9/'at-risk$$'!CI$120</f>
        <v>0</v>
      </c>
      <c r="CL9" s="6">
        <f>'at-risk$$'!CL9/'at-risk$$'!CL$120</f>
        <v>1</v>
      </c>
      <c r="CM9" s="6">
        <f>'at-risk$$'!CM9/'at-risk$$'!CM$120</f>
        <v>0</v>
      </c>
      <c r="CN9" s="6">
        <f>'at-risk$$'!CN9/'at-risk$$'!CN$120</f>
        <v>0</v>
      </c>
      <c r="CO9" s="6">
        <f>'at-risk$$'!CO9/'at-risk$$'!CO$120</f>
        <v>0</v>
      </c>
      <c r="CP9" s="6">
        <f>'at-risk$$'!CP9/'at-risk$$'!CP$120</f>
        <v>0</v>
      </c>
      <c r="CQ9" s="6">
        <f>'at-risk$$'!CQ9/'at-risk$$'!CQ$120</f>
        <v>0</v>
      </c>
      <c r="CR9" s="6">
        <f>'at-risk$$'!CR9/'at-risk$$'!CR$120</f>
        <v>0</v>
      </c>
      <c r="CS9" s="6">
        <f>'at-risk$$'!CS9/'at-risk$$'!CS$120</f>
        <v>0</v>
      </c>
      <c r="CT9" s="6">
        <f>'at-risk$$'!CT9/'at-risk$$'!CT$120</f>
        <v>0</v>
      </c>
      <c r="CU9" s="6">
        <f>'at-risk$$'!CU9/'at-risk$$'!CU$120</f>
        <v>0</v>
      </c>
      <c r="DD9" s="6">
        <f>'at-risk$$'!DD9/'at-risk$$'!DD$120</f>
        <v>0</v>
      </c>
      <c r="DE9" s="6">
        <f>'at-risk$$'!DE9/'at-risk$$'!DE$120</f>
        <v>0</v>
      </c>
      <c r="DX9" s="6">
        <f>'at-risk$$'!DX9/'at-risk$$'!DX$120</f>
        <v>0</v>
      </c>
      <c r="DY9" s="6">
        <f>'at-risk$$'!DY9/'at-risk$$'!DY$120</f>
        <v>0</v>
      </c>
      <c r="DZ9" s="6">
        <f>'at-risk$$'!DZ9/'at-risk$$'!DZ$120</f>
        <v>0</v>
      </c>
      <c r="EA9" s="6">
        <f>'at-risk$$'!EA9/'at-risk$$'!EA$120</f>
        <v>0</v>
      </c>
      <c r="EB9" s="6">
        <f>'at-risk$$'!EB9/'at-risk$$'!EB$120</f>
        <v>0</v>
      </c>
      <c r="EC9" s="6">
        <f>'at-risk$$'!EC9/'at-risk$$'!EC$120</f>
        <v>0</v>
      </c>
      <c r="EL9" s="6">
        <f>'at-risk$$'!EL9/'at-risk$$'!EL$120</f>
        <v>0</v>
      </c>
      <c r="EM9" s="6">
        <f>'at-risk$$'!EM9/'at-risk$$'!EM$120</f>
        <v>0</v>
      </c>
      <c r="EN9" s="6">
        <f>'at-risk$$'!EN9/'at-risk$$'!EN$120</f>
        <v>0</v>
      </c>
      <c r="EO9" s="6">
        <f>'at-risk$$'!EO9/'at-risk$$'!EO$120</f>
        <v>0</v>
      </c>
      <c r="EP9" s="6">
        <f>'at-risk$$'!EP9/'at-risk$$'!EP$120</f>
        <v>0</v>
      </c>
      <c r="EQ9" s="6">
        <f>'at-risk$$'!EQ9/'at-risk$$'!EQ$120</f>
        <v>0</v>
      </c>
      <c r="ES9" s="6">
        <f>'at-risk$$'!ES9/'at-risk$$'!ES$120</f>
        <v>0</v>
      </c>
      <c r="ET9" s="6">
        <f>'at-risk$$'!ET9/'at-risk$$'!ET$120</f>
        <v>0</v>
      </c>
      <c r="EU9" s="6">
        <f>'at-risk$$'!EU9/'at-risk$$'!EU$120</f>
        <v>0</v>
      </c>
      <c r="EV9" s="6">
        <f>'at-risk$$'!EV9/'at-risk$$'!EV$120</f>
        <v>0</v>
      </c>
      <c r="EW9" s="6">
        <f>'at-risk$$'!EW9/'at-risk$$'!EW$120</f>
        <v>0</v>
      </c>
      <c r="EX9" s="6">
        <f>'at-risk$$'!EX9/'at-risk$$'!EX$120</f>
        <v>0</v>
      </c>
      <c r="EY9" s="6">
        <f>'at-risk$$'!EY9/'at-risk$$'!EY$120</f>
        <v>1</v>
      </c>
      <c r="EZ9" s="6">
        <f>'at-risk$$'!EZ9/'at-risk$$'!EZ$120</f>
        <v>0</v>
      </c>
      <c r="FA9" s="6">
        <f>'at-risk$$'!FA9/'at-risk$$'!FA$120</f>
        <v>0</v>
      </c>
      <c r="FB9" s="6">
        <f>'at-risk$$'!FB9/'at-risk$$'!FB$120</f>
        <v>0</v>
      </c>
      <c r="FC9" s="6">
        <f>'at-risk$$'!FC9/'at-risk$$'!FC$120</f>
        <v>0</v>
      </c>
      <c r="FD9" s="6">
        <f>'at-risk$$'!FD9/'at-risk$$'!FD$120</f>
        <v>0</v>
      </c>
      <c r="FE9" s="6">
        <f>'at-risk$$'!FE9/'at-risk$$'!FE$120</f>
        <v>0</v>
      </c>
      <c r="FF9" s="6">
        <f>'at-risk$$'!FF9/'at-risk$$'!FF$120</f>
        <v>0</v>
      </c>
      <c r="FG9" s="6">
        <f>'at-risk$$'!FG9/'at-risk$$'!FG$120</f>
        <v>1</v>
      </c>
      <c r="FH9" s="6">
        <f>'at-risk$$'!FH9/'at-risk$$'!FH$120</f>
        <v>0</v>
      </c>
      <c r="FI9" s="6">
        <f>'at-risk$$'!FI9/'at-risk$$'!FI$120</f>
        <v>0</v>
      </c>
      <c r="FJ9" s="6">
        <f>'at-risk$$'!FJ9/'at-risk$$'!FJ$120</f>
        <v>0</v>
      </c>
      <c r="FK9" s="6">
        <f>'at-risk$$'!FK9/'at-risk$$'!FK$120</f>
        <v>0</v>
      </c>
      <c r="FL9" s="6">
        <f>'at-risk$$'!FL9/'at-risk$$'!FL$120</f>
        <v>0</v>
      </c>
      <c r="FM9" s="6">
        <f>'at-risk$$'!FM9/'at-risk$$'!FM$120</f>
        <v>0</v>
      </c>
      <c r="FN9" s="6">
        <f>'at-risk$$'!FN9/'at-risk$$'!FN$120</f>
        <v>0</v>
      </c>
      <c r="FO9" s="6">
        <f>'at-risk$$'!FO9/'at-risk$$'!FO$120</f>
        <v>0</v>
      </c>
      <c r="FP9" s="6">
        <f>'at-risk$$'!FP9/'at-risk$$'!FP$120</f>
        <v>0</v>
      </c>
      <c r="FQ9" s="6">
        <f>'at-risk$$'!FQ9/'at-risk$$'!FQ$120</f>
        <v>2.0000139969766528</v>
      </c>
      <c r="FR9" s="6">
        <f>'at-risk$$'!FR9/'at-risk$$'!FR$120</f>
        <v>0</v>
      </c>
      <c r="FS9" s="6">
        <f>'at-risk$$'!FS9/'at-risk$$'!FS$120</f>
        <v>0</v>
      </c>
      <c r="FT9" s="6">
        <f>'at-risk$$'!FT9/'at-risk$$'!FT$120</f>
        <v>0</v>
      </c>
      <c r="FU9" s="6">
        <f>'at-risk$$'!FU9/'at-risk$$'!FU$120</f>
        <v>0</v>
      </c>
      <c r="FV9" s="6">
        <f>'at-risk$$'!FV9/'at-risk$$'!FV$120</f>
        <v>0</v>
      </c>
      <c r="FW9" s="6">
        <f>'at-risk$$'!FW9/'at-risk$$'!FW$120</f>
        <v>1</v>
      </c>
      <c r="FX9" s="6">
        <f>'at-risk$$'!FX9/'at-risk$$'!FX$120</f>
        <v>0</v>
      </c>
      <c r="FY9" s="6">
        <f>'at-risk$$'!FY9/'at-risk$$'!FY$120</f>
        <v>0</v>
      </c>
      <c r="FZ9" s="6">
        <f>'at-risk$$'!FZ9/'at-risk$$'!FZ$120</f>
        <v>0</v>
      </c>
      <c r="GA9" s="6">
        <f>'at-risk$$'!GA9/'at-risk$$'!GA$120</f>
        <v>0</v>
      </c>
      <c r="GB9" s="6">
        <f>'at-risk$$'!GB9/'at-risk$$'!GB$120</f>
        <v>0</v>
      </c>
      <c r="GC9" s="6">
        <f>'at-risk$$'!GC9/'at-risk$$'!GC$120</f>
        <v>0</v>
      </c>
      <c r="GD9" s="6">
        <f>'at-risk$$'!GD9/'at-risk$$'!GD$120</f>
        <v>0</v>
      </c>
      <c r="GE9" s="6">
        <f>'at-risk$$'!GE9/'at-risk$$'!GE$120</f>
        <v>0</v>
      </c>
      <c r="GF9" s="6">
        <f>'at-risk$$'!GF9/'at-risk$$'!GF$120</f>
        <v>1</v>
      </c>
      <c r="GG9" s="6">
        <f>'at-risk$$'!GG9/'at-risk$$'!GG$120</f>
        <v>0</v>
      </c>
      <c r="GH9" s="6">
        <f>'at-risk$$'!GH9/'at-risk$$'!GH$120</f>
        <v>1</v>
      </c>
      <c r="GI9" s="6">
        <f>'at-risk$$'!GI9/'at-risk$$'!GI$120</f>
        <v>0</v>
      </c>
      <c r="GJ9" s="6">
        <f>'at-risk$$'!GJ9/'at-risk$$'!GJ$120</f>
        <v>1</v>
      </c>
      <c r="GK9" s="6">
        <f>'at-risk$$'!GK9/'at-risk$$'!GK$120</f>
        <v>0</v>
      </c>
      <c r="GL9" s="6">
        <f>'at-risk$$'!GL9/'at-risk$$'!GL$120</f>
        <v>0</v>
      </c>
      <c r="GM9" s="6">
        <f>'at-risk$$'!GM9/'at-risk$$'!GM$120</f>
        <v>0</v>
      </c>
      <c r="GN9" s="6">
        <f>'at-risk$$'!GN9/'at-risk$$'!GN$120</f>
        <v>2.9999925956999398</v>
      </c>
      <c r="GO9" s="6">
        <f>'at-risk$$'!GO9/'at-risk$$'!GO$120</f>
        <v>0</v>
      </c>
      <c r="GP9" s="6">
        <f>'at-risk$$'!GP9/'at-risk$$'!GP$120</f>
        <v>3.0000087848759573</v>
      </c>
      <c r="GQ9" s="6">
        <f>'at-risk$$'!GQ9/'at-risk$$'!GQ$120</f>
        <v>0</v>
      </c>
      <c r="GR9" s="6">
        <f>'at-risk$$'!GR9/'at-risk$$'!GR$120</f>
        <v>2.0000087848759573</v>
      </c>
      <c r="GS9" s="6">
        <f>'at-risk$$'!GS9/'at-risk$$'!GS$120</f>
        <v>0</v>
      </c>
      <c r="GT9" s="6">
        <f>'at-risk$$'!GT9/'at-risk$$'!GT$120</f>
        <v>3.0000087848759573</v>
      </c>
      <c r="GU9" s="6">
        <f>'at-risk$$'!GU9/'at-risk$$'!GU$120</f>
        <v>0</v>
      </c>
      <c r="GV9" s="6">
        <f>'at-risk$$'!GV9/'at-risk$$'!GV$120</f>
        <v>3.0000087848759573</v>
      </c>
      <c r="GW9" s="6">
        <f>'at-risk$$'!GW9/'at-risk$$'!GW$120</f>
        <v>0</v>
      </c>
      <c r="GX9" s="6">
        <f>'at-risk$$'!GX9/'at-risk$$'!GX$120</f>
        <v>3.0000087848759573</v>
      </c>
      <c r="GY9" s="6">
        <f>'at-risk$$'!GY9/'at-risk$$'!GY$120</f>
        <v>0</v>
      </c>
      <c r="GZ9" s="6">
        <f>'at-risk$$'!GZ9/'at-risk$$'!GZ$120</f>
        <v>2.0000087848759573</v>
      </c>
      <c r="HA9" s="6">
        <f>'at-risk$$'!HA9/'at-risk$$'!HA$120</f>
        <v>0</v>
      </c>
      <c r="HB9" s="6">
        <f>'at-risk$$'!HB9/'at-risk$$'!HB$120</f>
        <v>0</v>
      </c>
      <c r="HC9" s="6">
        <f>'at-risk$$'!HC9/'at-risk$$'!HC$120</f>
        <v>0</v>
      </c>
      <c r="HD9" s="6">
        <f>'at-risk$$'!HD9/'at-risk$$'!HD$120</f>
        <v>0</v>
      </c>
      <c r="HE9" s="6">
        <f>'at-risk$$'!HE9/'at-risk$$'!HE$120</f>
        <v>0</v>
      </c>
      <c r="HF9" s="6">
        <f>'at-risk$$'!HF9/'at-risk$$'!HF$120</f>
        <v>0</v>
      </c>
      <c r="HG9" s="6">
        <f>'at-risk$$'!HG9/'at-risk$$'!HG$120</f>
        <v>0</v>
      </c>
      <c r="HH9" s="6">
        <f>'at-risk$$'!HH9/'at-risk$$'!HH$120</f>
        <v>0</v>
      </c>
      <c r="HI9" s="6">
        <f>'at-risk$$'!HI9/'at-risk$$'!HI$120</f>
        <v>0</v>
      </c>
      <c r="HJ9" s="6">
        <f>'at-risk$$'!HJ9/'at-risk$$'!HJ$120</f>
        <v>0</v>
      </c>
      <c r="HK9" s="6">
        <f>'at-risk$$'!HK9/'at-risk$$'!HK$120</f>
        <v>0</v>
      </c>
      <c r="HL9" s="6">
        <f>'at-risk$$'!HL9/'at-risk$$'!HL$120</f>
        <v>0</v>
      </c>
      <c r="HM9" s="6">
        <f>'at-risk$$'!HM9/'at-risk$$'!HM$120</f>
        <v>0</v>
      </c>
      <c r="HN9" s="6">
        <f>'at-risk$$'!HN9/'at-risk$$'!HN$120</f>
        <v>1</v>
      </c>
      <c r="HO9" s="6">
        <f>'at-risk$$'!HO9/'at-risk$$'!HO$120</f>
        <v>0</v>
      </c>
      <c r="HP9" s="6">
        <f>'at-risk$$'!HP9/'at-risk$$'!HP$120</f>
        <v>0</v>
      </c>
      <c r="HQ9" s="6">
        <f>'at-risk$$'!HQ9/'at-risk$$'!HQ$120</f>
        <v>0</v>
      </c>
      <c r="HR9" s="6">
        <f>'at-risk$$'!HR9/'at-risk$$'!HR$120</f>
        <v>0</v>
      </c>
      <c r="HS9" s="6">
        <f>'at-risk$$'!HS9/'at-risk$$'!HS$120</f>
        <v>0</v>
      </c>
      <c r="HT9" s="6">
        <f>'at-risk$$'!HT9/'at-risk$$'!HT$120</f>
        <v>0</v>
      </c>
      <c r="HU9" s="6">
        <f>'at-risk$$'!HU9/'at-risk$$'!HU$120</f>
        <v>0</v>
      </c>
      <c r="HV9" s="6">
        <f>'at-risk$$'!HV9/'at-risk$$'!HV$120</f>
        <v>0</v>
      </c>
      <c r="HW9" s="6">
        <f>'at-risk$$'!HW9/'at-risk$$'!HW$120</f>
        <v>0</v>
      </c>
      <c r="HX9" s="6">
        <f>'at-risk$$'!HX9/'at-risk$$'!HX$120</f>
        <v>0</v>
      </c>
      <c r="HY9" s="6">
        <f>'at-risk$$'!HY9/'at-risk$$'!HY$120</f>
        <v>0</v>
      </c>
      <c r="HZ9" s="6">
        <f>'at-risk$$'!HZ9/'at-risk$$'!HZ$120</f>
        <v>1</v>
      </c>
      <c r="IA9" s="6">
        <f>'at-risk$$'!IA9/'at-risk$$'!IA$120</f>
        <v>0</v>
      </c>
      <c r="IB9" s="6">
        <f>'at-risk$$'!IB9/'at-risk$$'!IB$120</f>
        <v>1</v>
      </c>
      <c r="IC9" s="6">
        <f>'at-risk$$'!IC9/'at-risk$$'!IC$120</f>
        <v>0</v>
      </c>
      <c r="ID9" s="6">
        <f>'at-risk$$'!ID9/'at-risk$$'!ID$120</f>
        <v>0</v>
      </c>
      <c r="IE9" s="6">
        <f>'at-risk$$'!IE9/'at-risk$$'!IE$120</f>
        <v>0</v>
      </c>
      <c r="IF9" s="6">
        <f>'at-risk$$'!IF9/'at-risk$$'!IF$120</f>
        <v>0</v>
      </c>
      <c r="IG9" s="6">
        <f>'at-risk$$'!IG9/'at-risk$$'!IG$120</f>
        <v>0</v>
      </c>
      <c r="IH9" s="6">
        <f>'at-risk$$'!IH9/'at-risk$$'!IH$120</f>
        <v>0</v>
      </c>
      <c r="II9" s="6">
        <f>'at-risk$$'!II9/'at-risk$$'!II$120</f>
        <v>0</v>
      </c>
      <c r="IJ9" s="6">
        <f>'at-risk$$'!IJ9/'at-risk$$'!IJ$120</f>
        <v>1</v>
      </c>
      <c r="IK9" s="6">
        <f>'at-risk$$'!IK9/'at-risk$$'!IK$120</f>
        <v>0</v>
      </c>
      <c r="IL9" s="6">
        <f>'at-risk$$'!IL9/'at-risk$$'!IL$120</f>
        <v>0</v>
      </c>
      <c r="IM9" s="6">
        <f>'at-risk$$'!IM9/'at-risk$$'!IM$120</f>
        <v>0</v>
      </c>
      <c r="IN9" s="6">
        <f>'at-risk$$'!IN9/'at-risk$$'!IN$120</f>
        <v>0</v>
      </c>
      <c r="IO9" s="6">
        <f>'at-risk$$'!IO9/'at-risk$$'!IO$120</f>
        <v>0</v>
      </c>
      <c r="IP9" s="6">
        <f>'at-risk$$'!IP9/'at-risk$$'!IP$120</f>
        <v>0</v>
      </c>
      <c r="IQ9" s="6">
        <f>'at-risk$$'!IQ9/'at-risk$$'!IQ$120</f>
        <v>0</v>
      </c>
      <c r="IR9" s="6">
        <f>'at-risk$$'!IR9/'at-risk$$'!IR$120</f>
        <v>0</v>
      </c>
      <c r="IS9" s="6">
        <f>'at-risk$$'!IS9/'at-risk$$'!IS$120</f>
        <v>0</v>
      </c>
      <c r="IT9" s="6">
        <f>'at-risk$$'!IT9/'at-risk$$'!IT$120</f>
        <v>0</v>
      </c>
      <c r="IU9" s="6">
        <f>'at-risk$$'!IU9/'at-risk$$'!IU$120</f>
        <v>0</v>
      </c>
      <c r="IV9" s="6">
        <f>'at-risk$$'!IV9/'at-risk$$'!IV$120</f>
        <v>0</v>
      </c>
      <c r="IW9" s="6">
        <f>'at-risk$$'!IW9/'at-risk$$'!IW$120</f>
        <v>0</v>
      </c>
      <c r="IX9" s="6">
        <f>'at-risk$$'!IX9/'at-risk$$'!IX$120</f>
        <v>0</v>
      </c>
      <c r="IY9" s="6">
        <f>'at-risk$$'!IY9/'at-risk$$'!IY$120</f>
        <v>0</v>
      </c>
      <c r="IZ9" s="6">
        <f>'at-risk$$'!IZ9/'at-risk$$'!IZ$120</f>
        <v>0</v>
      </c>
      <c r="JA9" s="6">
        <f>'at-risk$$'!JA9/'at-risk$$'!JA$120</f>
        <v>0</v>
      </c>
      <c r="JB9" s="6">
        <f>'at-risk$$'!JB9/'at-risk$$'!JB$120</f>
        <v>0</v>
      </c>
      <c r="JC9" s="6">
        <f>'at-risk$$'!JC9/'at-risk$$'!JC$120</f>
        <v>0</v>
      </c>
      <c r="JD9" s="6">
        <f>'at-risk$$'!JD9/'at-risk$$'!JD$120</f>
        <v>0</v>
      </c>
      <c r="JE9" s="6">
        <f>'at-risk$$'!JE9/'at-risk$$'!JE$120</f>
        <v>0</v>
      </c>
      <c r="JF9" s="6">
        <f>'at-risk$$'!JF9/'at-risk$$'!JF$120</f>
        <v>0</v>
      </c>
      <c r="JG9" s="6">
        <f>'at-risk$$'!JG9/'at-risk$$'!JG$120</f>
        <v>0</v>
      </c>
      <c r="JH9" s="6">
        <f>'at-risk$$'!JH9/'at-risk$$'!JH$120</f>
        <v>0</v>
      </c>
      <c r="JI9" s="6">
        <f>'at-risk$$'!JI9/'at-risk$$'!JI$120</f>
        <v>0</v>
      </c>
      <c r="JJ9" s="6">
        <f>'at-risk$$'!JJ9/'at-risk$$'!JJ$120</f>
        <v>0</v>
      </c>
      <c r="JK9" s="6">
        <f>'at-risk$$'!JK9/'at-risk$$'!JK$120</f>
        <v>0</v>
      </c>
      <c r="JL9" s="6">
        <f>'at-risk$$'!JL9/'at-risk$$'!JL$120</f>
        <v>0</v>
      </c>
      <c r="JM9" s="6">
        <f>'at-risk$$'!JM9/'at-risk$$'!JM$120</f>
        <v>0</v>
      </c>
      <c r="JN9" s="6">
        <f>'at-risk$$'!JN9/'at-risk$$'!JN$120</f>
        <v>0</v>
      </c>
      <c r="JO9" s="6">
        <f>'at-risk$$'!JO9/'at-risk$$'!JO$120</f>
        <v>0</v>
      </c>
      <c r="JP9" s="6">
        <f>'at-risk$$'!JP9/'at-risk$$'!JP$120</f>
        <v>0</v>
      </c>
      <c r="JQ9" s="6">
        <f>'at-risk$$'!JQ9/'at-risk$$'!JQ$120</f>
        <v>0</v>
      </c>
      <c r="JR9" s="6">
        <f>'at-risk$$'!JR9/'at-risk$$'!JR$120</f>
        <v>0</v>
      </c>
      <c r="JS9" s="6">
        <f>'at-risk$$'!JS9/'at-risk$$'!JS$120</f>
        <v>0</v>
      </c>
      <c r="JT9" s="6">
        <f>'at-risk$$'!JT9/'at-risk$$'!JT$120</f>
        <v>0</v>
      </c>
      <c r="JU9" s="6">
        <f>'at-risk$$'!JU9/'at-risk$$'!JU$120</f>
        <v>0</v>
      </c>
      <c r="JV9" s="6">
        <f>'at-risk$$'!JV9/'at-risk$$'!JV$120</f>
        <v>0</v>
      </c>
      <c r="JW9" s="6">
        <f>'at-risk$$'!JW9/'at-risk$$'!JW$120</f>
        <v>0</v>
      </c>
      <c r="JX9" s="6">
        <f>'at-risk$$'!JX9/'at-risk$$'!JX$120</f>
        <v>0</v>
      </c>
      <c r="JY9" s="6">
        <f>'at-risk$$'!JY9/'at-risk$$'!JY$120</f>
        <v>0</v>
      </c>
      <c r="JZ9" s="6">
        <f>'at-risk$$'!JZ9/'at-risk$$'!JZ$120</f>
        <v>0</v>
      </c>
      <c r="KA9" s="6">
        <f>'at-risk$$'!KA9/'at-risk$$'!KA$120</f>
        <v>0</v>
      </c>
      <c r="KB9" s="6">
        <f>'at-risk$$'!KB9/'at-risk$$'!KB$120</f>
        <v>0</v>
      </c>
      <c r="KC9" s="6">
        <f>'at-risk$$'!KC9/'at-risk$$'!KC$120</f>
        <v>0</v>
      </c>
      <c r="KD9" s="6">
        <f>'at-risk$$'!KD9/'at-risk$$'!KD$120</f>
        <v>0</v>
      </c>
      <c r="KE9" s="6">
        <f>'at-risk$$'!KE9/'at-risk$$'!KE$120</f>
        <v>0</v>
      </c>
      <c r="KF9" s="6">
        <f>'at-risk$$'!KF9/'at-risk$$'!KF$120</f>
        <v>0</v>
      </c>
      <c r="KG9" s="6">
        <f>'at-risk$$'!KG9/'at-risk$$'!KG$120</f>
        <v>0</v>
      </c>
      <c r="KH9" s="6">
        <f>'at-risk$$'!KH9/'at-risk$$'!KH$120</f>
        <v>0</v>
      </c>
      <c r="KI9" s="6">
        <f>'at-risk$$'!KI9/'at-risk$$'!KI$120</f>
        <v>0</v>
      </c>
      <c r="KJ9" s="6">
        <f>'at-risk$$'!KJ9/'at-risk$$'!KJ$120</f>
        <v>0</v>
      </c>
      <c r="KK9" s="6">
        <f>'at-risk$$'!KK9/'at-risk$$'!KK$120</f>
        <v>0</v>
      </c>
      <c r="KL9" s="6">
        <f>'at-risk$$'!KL9/'at-risk$$'!KL$120</f>
        <v>0</v>
      </c>
      <c r="KM9" s="6">
        <f>'at-risk$$'!KM9/'at-risk$$'!KM$120</f>
        <v>0</v>
      </c>
      <c r="KN9" s="6">
        <f>'at-risk$$'!KN9/'at-risk$$'!KN$120</f>
        <v>0</v>
      </c>
      <c r="KO9" s="6">
        <f>'at-risk$$'!KO9/'at-risk$$'!KO$120</f>
        <v>0</v>
      </c>
      <c r="KP9" s="6">
        <f>'at-risk$$'!KP9/'at-risk$$'!KP$120</f>
        <v>0</v>
      </c>
      <c r="KQ9" s="6">
        <f>'at-risk$$'!KQ9/'at-risk$$'!KQ$120</f>
        <v>0</v>
      </c>
      <c r="KU9" s="3">
        <v>4085</v>
      </c>
      <c r="KV9" s="3">
        <v>0</v>
      </c>
      <c r="KW9" s="3">
        <v>8217</v>
      </c>
      <c r="KX9" s="3">
        <v>0</v>
      </c>
      <c r="LM9" s="3">
        <v>1952</v>
      </c>
      <c r="LN9" s="3">
        <v>0</v>
      </c>
      <c r="ME9" s="3">
        <v>7156</v>
      </c>
      <c r="MF9" s="3">
        <v>0</v>
      </c>
      <c r="NJ9" s="6">
        <f>'at-risk$$'!NJ9/'at-risk$$'!NJ$120</f>
        <v>0</v>
      </c>
      <c r="NK9" s="6">
        <f>'at-risk$$'!NK9/'at-risk$$'!NK$120</f>
        <v>0</v>
      </c>
      <c r="OF9" s="3">
        <v>5446281</v>
      </c>
      <c r="OG9" s="3">
        <v>59015</v>
      </c>
      <c r="OK9" s="6">
        <f t="shared" si="13"/>
        <v>0</v>
      </c>
      <c r="OL9" s="6">
        <f t="shared" si="0"/>
        <v>0</v>
      </c>
      <c r="OM9" s="6">
        <f t="shared" si="1"/>
        <v>5.0815675732658656</v>
      </c>
      <c r="ON9" s="6">
        <f t="shared" si="2"/>
        <v>0.5184394546349006</v>
      </c>
      <c r="OO9" s="6">
        <f t="shared" si="3"/>
        <v>0</v>
      </c>
      <c r="OP9" s="6">
        <f t="shared" si="4"/>
        <v>0</v>
      </c>
      <c r="OQ9" s="3">
        <f t="shared" si="5"/>
        <v>0</v>
      </c>
      <c r="OR9" s="6">
        <f t="shared" si="6"/>
        <v>0</v>
      </c>
      <c r="OS9" s="6">
        <f>'at-risk$$'!OS9/'at-risk$$'!OS$120</f>
        <v>1</v>
      </c>
      <c r="OT9" s="6">
        <f>'at-risk$$'!OT9/'at-risk$$'!OT$120</f>
        <v>0</v>
      </c>
      <c r="OU9" s="6">
        <f>'at-risk$$'!OU9/'at-risk$$'!OU$120</f>
        <v>0</v>
      </c>
      <c r="OV9" s="6">
        <f>'at-risk$$'!OV9/'at-risk$$'!OV$120</f>
        <v>1</v>
      </c>
      <c r="OW9" s="6">
        <f>'at-risk$$'!OW9/'at-risk$$'!OW$120</f>
        <v>0</v>
      </c>
      <c r="OX9" s="6">
        <f>'at-risk$$'!OX9/'at-risk$$'!OX$120</f>
        <v>0</v>
      </c>
      <c r="OY9" s="6">
        <f>'at-risk$$'!OY9/'at-risk$$'!OY$120</f>
        <v>3</v>
      </c>
      <c r="OZ9" s="6">
        <f>'at-risk$$'!OZ9/'at-risk$$'!OZ$120</f>
        <v>0</v>
      </c>
      <c r="PA9" s="6">
        <f>'at-risk$$'!PA9/'at-risk$$'!PA$120</f>
        <v>0</v>
      </c>
      <c r="PB9" s="6">
        <f t="shared" si="7"/>
        <v>3.0000139969766528</v>
      </c>
      <c r="PC9" s="6">
        <f t="shared" si="8"/>
        <v>0</v>
      </c>
      <c r="PD9" s="6"/>
      <c r="PE9" s="6"/>
      <c r="PF9" s="6">
        <f t="shared" si="9"/>
        <v>3</v>
      </c>
      <c r="PG9" s="6">
        <f t="shared" si="10"/>
        <v>0</v>
      </c>
      <c r="PI9" s="6">
        <f t="shared" si="11"/>
        <v>16.000052709255744</v>
      </c>
      <c r="PJ9" s="6">
        <f>'at-risk$$'!PJ9/'at-risk$$'!PJ$120</f>
        <v>0</v>
      </c>
      <c r="PK9" s="6">
        <f>'at-risk$$'!PK9/'at-risk$$'!PK$120</f>
        <v>0</v>
      </c>
      <c r="PL9" s="5">
        <f t="shared" si="14"/>
        <v>21410</v>
      </c>
      <c r="PM9" s="5">
        <f>SUM(KV9,KX9,KZ9,LB9,LD9,LF9,LH9,LJ9,LL9,LN9,LP9,LR9,LT9,LV9,LX9,LZ9,MB9,MD9,MF9,MH9,MJ9,ML9,MN9,MP9,MR9,MT9,MV9,MX9,MZ9,NB9,ND9,NF9,NH9,)</f>
        <v>0</v>
      </c>
      <c r="PN9" s="5"/>
      <c r="PO9" s="5">
        <v>139100</v>
      </c>
      <c r="PQ9" s="6">
        <f t="shared" si="12"/>
        <v>33.600077306908432</v>
      </c>
    </row>
    <row r="10" spans="1:435" x14ac:dyDescent="0.25">
      <c r="A10" t="s">
        <v>316</v>
      </c>
      <c r="B10" s="2">
        <v>213</v>
      </c>
      <c r="C10" t="s">
        <v>338</v>
      </c>
      <c r="D10">
        <v>4</v>
      </c>
      <c r="E10">
        <v>596</v>
      </c>
      <c r="F10">
        <v>495</v>
      </c>
      <c r="G10" s="6">
        <f>'at-risk$$'!G10/'at-risk$$'!G$120</f>
        <v>1</v>
      </c>
      <c r="H10" s="6">
        <f>'at-risk$$'!H10/'at-risk$$'!H$120</f>
        <v>0</v>
      </c>
      <c r="I10" s="6">
        <f>'at-risk$$'!I10/'at-risk$$'!I$120</f>
        <v>0</v>
      </c>
      <c r="J10" s="6">
        <f>'at-risk$$'!J10/'at-risk$$'!J$120</f>
        <v>0</v>
      </c>
      <c r="K10" s="6"/>
      <c r="L10" s="6">
        <f>'at-risk$$'!L10/'at-risk$$'!L$120</f>
        <v>0</v>
      </c>
      <c r="M10" s="6">
        <f>'at-risk$$'!M10/'at-risk$$'!M$120</f>
        <v>0</v>
      </c>
      <c r="N10" s="6">
        <f>'at-risk$$'!N10/'at-risk$$'!N$120</f>
        <v>0</v>
      </c>
      <c r="O10" s="6">
        <f>'at-risk$$'!O10/'at-risk$$'!O$120</f>
        <v>0</v>
      </c>
      <c r="P10" s="3">
        <v>18878</v>
      </c>
      <c r="Q10" s="3">
        <v>0</v>
      </c>
      <c r="R10" s="6">
        <f>'at-risk$$'!R10/'at-risk$$'!R$120</f>
        <v>1.0000062006078874</v>
      </c>
      <c r="S10" s="6">
        <f>'at-risk$$'!S10/'at-risk$$'!S$120</f>
        <v>0</v>
      </c>
      <c r="T10" s="6">
        <f>'at-risk$$'!T10/'at-risk$$'!T$120</f>
        <v>2.0000056611159422</v>
      </c>
      <c r="U10" s="6">
        <f>'at-risk$$'!U10/'at-risk$$'!U$120</f>
        <v>0</v>
      </c>
      <c r="V10" s="6">
        <f>'at-risk$$'!V10/'at-risk$$'!V$120</f>
        <v>2.0000093773333441</v>
      </c>
      <c r="W10" s="6">
        <f>'at-risk$$'!W10/'at-risk$$'!W$120</f>
        <v>0</v>
      </c>
      <c r="X10" s="6">
        <f>'at-risk$$'!X10/'at-risk$$'!X$120</f>
        <v>1</v>
      </c>
      <c r="Y10" s="6">
        <f>'at-risk$$'!Y10/'at-risk$$'!Y$120</f>
        <v>0</v>
      </c>
      <c r="Z10" s="6">
        <f>'at-risk$$'!Z10/'at-risk$$'!Z$120</f>
        <v>3.0000087848759573</v>
      </c>
      <c r="AA10" s="6">
        <f>'at-risk$$'!AA10/'at-risk$$'!AA$120</f>
        <v>0</v>
      </c>
      <c r="AB10" s="6">
        <f>'at-risk$$'!AB10/'at-risk$$'!AB$120</f>
        <v>0</v>
      </c>
      <c r="AC10" s="6">
        <f>'at-risk$$'!AC10/'at-risk$$'!AC$120</f>
        <v>0</v>
      </c>
      <c r="AD10" s="6">
        <f>'at-risk$$'!AD10/'at-risk$$'!AD$120</f>
        <v>3.0000087848759573</v>
      </c>
      <c r="AE10" s="6">
        <f>'at-risk$$'!AE10/'at-risk$$'!AE$120</f>
        <v>0</v>
      </c>
      <c r="AF10" s="6">
        <f>'at-risk$$'!AF10/'at-risk$$'!AF$120</f>
        <v>6.0000107234690523</v>
      </c>
      <c r="AG10" s="6">
        <f>'at-risk$$'!AG10/'at-risk$$'!AG$120</f>
        <v>0</v>
      </c>
      <c r="AH10" s="6">
        <f>'at-risk$$'!AH10/'at-risk$$'!AH$120</f>
        <v>0</v>
      </c>
      <c r="AI10" s="6">
        <f>'at-risk$$'!AI10/'at-risk$$'!AI$120</f>
        <v>0</v>
      </c>
      <c r="AJ10" s="6">
        <f>'at-risk$$'!AJ10/'at-risk$$'!AJ$120</f>
        <v>0</v>
      </c>
      <c r="AK10" s="6">
        <f>'at-risk$$'!AK10/'at-risk$$'!AK$120</f>
        <v>0</v>
      </c>
      <c r="AL10" s="6">
        <f>'at-risk$$'!AL10/'at-risk$$'!AL$120</f>
        <v>0</v>
      </c>
      <c r="AM10" s="6">
        <f>'at-risk$$'!AM10/'at-risk$$'!AM$120</f>
        <v>0</v>
      </c>
      <c r="AN10" s="6">
        <f>'at-risk$$'!AN10/'at-risk$$'!AN$120</f>
        <v>0</v>
      </c>
      <c r="AO10" s="6">
        <f>'at-risk$$'!AO10/'at-risk$$'!AO$120</f>
        <v>0</v>
      </c>
      <c r="AP10" s="6">
        <f>'at-risk$$'!AP10/'at-risk$$'!AP$120</f>
        <v>0</v>
      </c>
      <c r="AQ10" s="6">
        <f>'at-risk$$'!AQ10/'at-risk$$'!AQ$120</f>
        <v>1</v>
      </c>
      <c r="AR10" s="6">
        <f>'at-risk$$'!AR10/'at-risk$$'!AR$120</f>
        <v>0</v>
      </c>
      <c r="AS10" s="6">
        <f>'at-risk$$'!AS10/'at-risk$$'!AS$120</f>
        <v>0</v>
      </c>
      <c r="AT10" s="6">
        <f>'at-risk$$'!AT10/'at-risk$$'!AT$120</f>
        <v>0</v>
      </c>
      <c r="AU10" s="6">
        <f>'at-risk$$'!AU10/'at-risk$$'!AU$120</f>
        <v>3.0000087848759573</v>
      </c>
      <c r="AV10" s="6"/>
      <c r="AW10" s="6">
        <f>'at-risk$$'!AW10/'at-risk$$'!AW$120</f>
        <v>0</v>
      </c>
      <c r="AX10" s="6">
        <f>'at-risk$$'!AX10/'at-risk$$'!AX$120</f>
        <v>0</v>
      </c>
      <c r="AY10" s="6">
        <f>'at-risk$$'!AY10/'at-risk$$'!AY$120</f>
        <v>0</v>
      </c>
      <c r="AZ10" s="6">
        <f>'at-risk$$'!AZ10/'at-risk$$'!AZ$120</f>
        <v>2.0000087848759573</v>
      </c>
      <c r="BA10" s="6">
        <f>'at-risk$$'!BA10/'at-risk$$'!BA$120</f>
        <v>0</v>
      </c>
      <c r="BB10" s="6">
        <f>'at-risk$$'!BB10/'at-risk$$'!BB$120</f>
        <v>0</v>
      </c>
      <c r="BC10" s="6">
        <f>'at-risk$$'!BC10/'at-risk$$'!BC$120</f>
        <v>0</v>
      </c>
      <c r="BD10" s="6">
        <f>'at-risk$$'!BD10/'at-risk$$'!BD$120</f>
        <v>0</v>
      </c>
      <c r="BE10" s="6">
        <f>'at-risk$$'!BE10/'at-risk$$'!BE$120</f>
        <v>0</v>
      </c>
      <c r="BF10" s="6">
        <f>'at-risk$$'!BF10/'at-risk$$'!BF$120</f>
        <v>1</v>
      </c>
      <c r="BG10" s="6">
        <f>'at-risk$$'!BG10/'at-risk$$'!BG$120</f>
        <v>0</v>
      </c>
      <c r="BH10" s="6">
        <f>'at-risk$$'!BH10/'at-risk$$'!BH$120</f>
        <v>0</v>
      </c>
      <c r="BI10" s="6">
        <f>'at-risk$$'!BI10/'at-risk$$'!BI$120</f>
        <v>0</v>
      </c>
      <c r="BJ10" s="6">
        <f>'at-risk$$'!BJ10/'at-risk$$'!BJ$120</f>
        <v>0</v>
      </c>
      <c r="BK10" s="6">
        <f>'at-risk$$'!BK10/'at-risk$$'!BK$120</f>
        <v>0</v>
      </c>
      <c r="BL10" s="6">
        <f>'at-risk$$'!BL10/'at-risk$$'!BL$120</f>
        <v>0</v>
      </c>
      <c r="BM10" s="6">
        <f>'at-risk$$'!BM10/'at-risk$$'!BM$120</f>
        <v>0</v>
      </c>
      <c r="BN10" s="6">
        <f>'at-risk$$'!BN10/'at-risk$$'!BN$120</f>
        <v>0</v>
      </c>
      <c r="BO10" s="6">
        <f>'at-risk$$'!BO10/'at-risk$$'!BO$120</f>
        <v>0</v>
      </c>
      <c r="BP10" s="6">
        <f>'at-risk$$'!BP10/'at-risk$$'!BP$120</f>
        <v>0</v>
      </c>
      <c r="BQ10" s="6">
        <f>'at-risk$$'!BQ10/'at-risk$$'!BQ$120</f>
        <v>0</v>
      </c>
      <c r="BR10" s="6">
        <f>'at-risk$$'!BR10/'at-risk$$'!BR$120</f>
        <v>0</v>
      </c>
      <c r="BS10" s="6">
        <f>'at-risk$$'!BS10/'at-risk$$'!BS$120</f>
        <v>0</v>
      </c>
      <c r="BT10" s="6">
        <f>'at-risk$$'!BT10/'at-risk$$'!BT$120</f>
        <v>0</v>
      </c>
      <c r="BU10" s="6">
        <f>'at-risk$$'!BU10/'at-risk$$'!BU$120</f>
        <v>0</v>
      </c>
      <c r="BV10" s="6">
        <f>'at-risk$$'!BV10/'at-risk$$'!BV$120</f>
        <v>8.0000351395038294</v>
      </c>
      <c r="BW10" s="6">
        <f>'at-risk$$'!BW10/'at-risk$$'!BW$120</f>
        <v>0</v>
      </c>
      <c r="BX10" s="6">
        <f>'at-risk$$'!BX10/'at-risk$$'!BX$120</f>
        <v>0</v>
      </c>
      <c r="BY10" s="6">
        <f>'at-risk$$'!BY10/'at-risk$$'!BY$120</f>
        <v>0</v>
      </c>
      <c r="BZ10" s="6">
        <f>'at-risk$$'!BZ10/'at-risk$$'!BZ$120</f>
        <v>6.0000107234690523</v>
      </c>
      <c r="CA10" s="6">
        <f>'at-risk$$'!CA10/'at-risk$$'!CA$120</f>
        <v>0</v>
      </c>
      <c r="CB10" s="6">
        <f>'at-risk$$'!CB10/'at-risk$$'!CB$120</f>
        <v>0</v>
      </c>
      <c r="CC10" s="6">
        <f>'at-risk$$'!CC10/'at-risk$$'!CC$120</f>
        <v>0</v>
      </c>
      <c r="CD10" s="6">
        <f>'at-risk$$'!CD10/'at-risk$$'!CD$120</f>
        <v>0</v>
      </c>
      <c r="CE10" s="6">
        <f>'at-risk$$'!CE10/'at-risk$$'!CE$120</f>
        <v>0</v>
      </c>
      <c r="CF10" s="6">
        <f>'at-risk$$'!CF10/'at-risk$$'!CF$120</f>
        <v>0</v>
      </c>
      <c r="CG10" s="6">
        <f>'at-risk$$'!CG10/'at-risk$$'!CG$120</f>
        <v>0</v>
      </c>
      <c r="CH10" s="6">
        <f>'at-risk$$'!CH10/'at-risk$$'!CH$120</f>
        <v>0</v>
      </c>
      <c r="CI10" s="6">
        <f>'at-risk$$'!CI10/'at-risk$$'!CI$120</f>
        <v>0</v>
      </c>
      <c r="CL10" s="6">
        <f>'at-risk$$'!CL10/'at-risk$$'!CL$120</f>
        <v>24.000094876660345</v>
      </c>
      <c r="CM10" s="6">
        <f>'at-risk$$'!CM10/'at-risk$$'!CM$120</f>
        <v>0</v>
      </c>
      <c r="CN10" s="6">
        <f>'at-risk$$'!CN10/'at-risk$$'!CN$120</f>
        <v>0</v>
      </c>
      <c r="CO10" s="6">
        <f>'at-risk$$'!CO10/'at-risk$$'!CO$120</f>
        <v>0</v>
      </c>
      <c r="CP10" s="6">
        <f>'at-risk$$'!CP10/'at-risk$$'!CP$120</f>
        <v>10.96505349096152</v>
      </c>
      <c r="CQ10" s="6">
        <f>'at-risk$$'!CQ10/'at-risk$$'!CQ$120</f>
        <v>3.4953402697156723E-2</v>
      </c>
      <c r="CR10" s="6">
        <f>'at-risk$$'!CR10/'at-risk$$'!CR$120</f>
        <v>3.0000087848759573</v>
      </c>
      <c r="CS10" s="6">
        <f>'at-risk$$'!CS10/'at-risk$$'!CS$120</f>
        <v>0</v>
      </c>
      <c r="CT10" s="6">
        <f>'at-risk$$'!CT10/'at-risk$$'!CT$120</f>
        <v>0</v>
      </c>
      <c r="CU10" s="6">
        <f>'at-risk$$'!CU10/'at-risk$$'!CU$120</f>
        <v>0</v>
      </c>
      <c r="CV10" s="3">
        <v>27200</v>
      </c>
      <c r="CW10" s="3">
        <v>0</v>
      </c>
      <c r="CX10" s="3">
        <v>27200</v>
      </c>
      <c r="CY10" s="3">
        <v>0</v>
      </c>
      <c r="CZ10" s="3">
        <v>23800</v>
      </c>
      <c r="DA10" s="3">
        <v>26875</v>
      </c>
      <c r="DD10" s="6">
        <f>'at-risk$$'!DD10/'at-risk$$'!DD$120</f>
        <v>0</v>
      </c>
      <c r="DE10" s="6">
        <f>'at-risk$$'!DE10/'at-risk$$'!DE$120</f>
        <v>0</v>
      </c>
      <c r="DX10" s="6">
        <f>'at-risk$$'!DX10/'at-risk$$'!DX$120</f>
        <v>0</v>
      </c>
      <c r="DY10" s="6">
        <f>'at-risk$$'!DY10/'at-risk$$'!DY$120</f>
        <v>0</v>
      </c>
      <c r="DZ10" s="6">
        <f>'at-risk$$'!DZ10/'at-risk$$'!DZ$120</f>
        <v>0</v>
      </c>
      <c r="EA10" s="6">
        <f>'at-risk$$'!EA10/'at-risk$$'!EA$120</f>
        <v>0</v>
      </c>
      <c r="EB10" s="6">
        <f>'at-risk$$'!EB10/'at-risk$$'!EB$120</f>
        <v>0</v>
      </c>
      <c r="EC10" s="6">
        <f>'at-risk$$'!EC10/'at-risk$$'!EC$120</f>
        <v>0</v>
      </c>
      <c r="EH10" s="3">
        <v>15325</v>
      </c>
      <c r="EI10" s="3">
        <v>0</v>
      </c>
      <c r="EL10" s="6">
        <f>'at-risk$$'!EL10/'at-risk$$'!EL$120</f>
        <v>0</v>
      </c>
      <c r="EM10" s="6">
        <f>'at-risk$$'!EM10/'at-risk$$'!EM$120</f>
        <v>0</v>
      </c>
      <c r="EN10" s="6">
        <f>'at-risk$$'!EN10/'at-risk$$'!EN$120</f>
        <v>0</v>
      </c>
      <c r="EO10" s="6">
        <f>'at-risk$$'!EO10/'at-risk$$'!EO$120</f>
        <v>0</v>
      </c>
      <c r="EP10" s="6">
        <f>'at-risk$$'!EP10/'at-risk$$'!EP$120</f>
        <v>0</v>
      </c>
      <c r="EQ10" s="6">
        <f>'at-risk$$'!EQ10/'at-risk$$'!EQ$120</f>
        <v>0</v>
      </c>
      <c r="ES10" s="6">
        <f>'at-risk$$'!ES10/'at-risk$$'!ES$120</f>
        <v>0</v>
      </c>
      <c r="ET10" s="6">
        <f>'at-risk$$'!ET10/'at-risk$$'!ET$120</f>
        <v>0</v>
      </c>
      <c r="EU10" s="6">
        <f>'at-risk$$'!EU10/'at-risk$$'!EU$120</f>
        <v>0</v>
      </c>
      <c r="EV10" s="6">
        <f>'at-risk$$'!EV10/'at-risk$$'!EV$120</f>
        <v>0</v>
      </c>
      <c r="EW10" s="6">
        <f>'at-risk$$'!EW10/'at-risk$$'!EW$120</f>
        <v>0</v>
      </c>
      <c r="EX10" s="6">
        <f>'at-risk$$'!EX10/'at-risk$$'!EX$120</f>
        <v>0</v>
      </c>
      <c r="EY10" s="6">
        <f>'at-risk$$'!EY10/'at-risk$$'!EY$120</f>
        <v>0</v>
      </c>
      <c r="EZ10" s="6">
        <f>'at-risk$$'!EZ10/'at-risk$$'!EZ$120</f>
        <v>1</v>
      </c>
      <c r="FA10" s="6">
        <f>'at-risk$$'!FA10/'at-risk$$'!FA$120</f>
        <v>0</v>
      </c>
      <c r="FB10" s="6">
        <f>'at-risk$$'!FB10/'at-risk$$'!FB$120</f>
        <v>0</v>
      </c>
      <c r="FC10" s="6">
        <f>'at-risk$$'!FC10/'at-risk$$'!FC$120</f>
        <v>0</v>
      </c>
      <c r="FD10" s="6">
        <f>'at-risk$$'!FD10/'at-risk$$'!FD$120</f>
        <v>0</v>
      </c>
      <c r="FE10" s="6">
        <f>'at-risk$$'!FE10/'at-risk$$'!FE$120</f>
        <v>0</v>
      </c>
      <c r="FF10" s="6">
        <f>'at-risk$$'!FF10/'at-risk$$'!FF$120</f>
        <v>0</v>
      </c>
      <c r="FG10" s="6">
        <f>'at-risk$$'!FG10/'at-risk$$'!FG$120</f>
        <v>2.0000087848759573</v>
      </c>
      <c r="FH10" s="6">
        <f>'at-risk$$'!FH10/'at-risk$$'!FH$120</f>
        <v>0</v>
      </c>
      <c r="FI10" s="6">
        <f>'at-risk$$'!FI10/'at-risk$$'!FI$120</f>
        <v>1</v>
      </c>
      <c r="FJ10" s="6">
        <f>'at-risk$$'!FJ10/'at-risk$$'!FJ$120</f>
        <v>0</v>
      </c>
      <c r="FK10" s="6">
        <f>'at-risk$$'!FK10/'at-risk$$'!FK$120</f>
        <v>0</v>
      </c>
      <c r="FL10" s="6">
        <f>'at-risk$$'!FL10/'at-risk$$'!FL$120</f>
        <v>0</v>
      </c>
      <c r="FM10" s="6">
        <f>'at-risk$$'!FM10/'at-risk$$'!FM$120</f>
        <v>0</v>
      </c>
      <c r="FN10" s="6">
        <f>'at-risk$$'!FN10/'at-risk$$'!FN$120</f>
        <v>0</v>
      </c>
      <c r="FO10" s="6">
        <f>'at-risk$$'!FO10/'at-risk$$'!FO$120</f>
        <v>0</v>
      </c>
      <c r="FP10" s="6">
        <f>'at-risk$$'!FP10/'at-risk$$'!FP$120</f>
        <v>0</v>
      </c>
      <c r="FQ10" s="6">
        <f>'at-risk$$'!FQ10/'at-risk$$'!FQ$120</f>
        <v>0</v>
      </c>
      <c r="FR10" s="6">
        <f>'at-risk$$'!FR10/'at-risk$$'!FR$120</f>
        <v>3.0000139969766528</v>
      </c>
      <c r="FS10" s="6">
        <f>'at-risk$$'!FS10/'at-risk$$'!FS$120</f>
        <v>1</v>
      </c>
      <c r="FT10" s="6">
        <f>'at-risk$$'!FT10/'at-risk$$'!FT$120</f>
        <v>0</v>
      </c>
      <c r="FU10" s="6">
        <f>'at-risk$$'!FU10/'at-risk$$'!FU$120</f>
        <v>0</v>
      </c>
      <c r="FV10" s="6">
        <f>'at-risk$$'!FV10/'at-risk$$'!FV$120</f>
        <v>0</v>
      </c>
      <c r="FW10" s="6">
        <f>'at-risk$$'!FW10/'at-risk$$'!FW$120</f>
        <v>0</v>
      </c>
      <c r="FX10" s="6">
        <f>'at-risk$$'!FX10/'at-risk$$'!FX$120</f>
        <v>0</v>
      </c>
      <c r="FY10" s="6">
        <f>'at-risk$$'!FY10/'at-risk$$'!FY$120</f>
        <v>0</v>
      </c>
      <c r="FZ10" s="6">
        <f>'at-risk$$'!FZ10/'at-risk$$'!FZ$120</f>
        <v>1</v>
      </c>
      <c r="GA10" s="6">
        <f>'at-risk$$'!GA10/'at-risk$$'!GA$120</f>
        <v>0</v>
      </c>
      <c r="GB10" s="6">
        <f>'at-risk$$'!GB10/'at-risk$$'!GB$120</f>
        <v>0</v>
      </c>
      <c r="GC10" s="6">
        <f>'at-risk$$'!GC10/'at-risk$$'!GC$120</f>
        <v>0</v>
      </c>
      <c r="GD10" s="6">
        <f>'at-risk$$'!GD10/'at-risk$$'!GD$120</f>
        <v>0</v>
      </c>
      <c r="GE10" s="6">
        <f>'at-risk$$'!GE10/'at-risk$$'!GE$120</f>
        <v>0</v>
      </c>
      <c r="GF10" s="6">
        <f>'at-risk$$'!GF10/'at-risk$$'!GF$120</f>
        <v>1</v>
      </c>
      <c r="GG10" s="6">
        <f>'at-risk$$'!GG10/'at-risk$$'!GG$120</f>
        <v>0</v>
      </c>
      <c r="GH10" s="6">
        <f>'at-risk$$'!GH10/'at-risk$$'!GH$120</f>
        <v>2.0000087848759573</v>
      </c>
      <c r="GI10" s="6">
        <f>'at-risk$$'!GI10/'at-risk$$'!GI$120</f>
        <v>0</v>
      </c>
      <c r="GJ10" s="6">
        <f>'at-risk$$'!GJ10/'at-risk$$'!GJ$120</f>
        <v>2.0000087848759573</v>
      </c>
      <c r="GK10" s="6">
        <f>'at-risk$$'!GK10/'at-risk$$'!GK$120</f>
        <v>0</v>
      </c>
      <c r="GL10" s="6">
        <f>'at-risk$$'!GL10/'at-risk$$'!GL$120</f>
        <v>0</v>
      </c>
      <c r="GM10" s="6">
        <f>'at-risk$$'!GM10/'at-risk$$'!GM$120</f>
        <v>0</v>
      </c>
      <c r="GN10" s="6">
        <f>'at-risk$$'!GN10/'at-risk$$'!GN$120</f>
        <v>0</v>
      </c>
      <c r="GO10" s="6">
        <f>'at-risk$$'!GO10/'at-risk$$'!GO$120</f>
        <v>0</v>
      </c>
      <c r="GP10" s="6">
        <f>'at-risk$$'!GP10/'at-risk$$'!GP$120</f>
        <v>4.0000175697519147</v>
      </c>
      <c r="GQ10" s="6">
        <f>'at-risk$$'!GQ10/'at-risk$$'!GQ$120</f>
        <v>0</v>
      </c>
      <c r="GR10" s="6">
        <f>'at-risk$$'!GR10/'at-risk$$'!GR$120</f>
        <v>2.5395231569330239</v>
      </c>
      <c r="GS10" s="6">
        <f>'at-risk$$'!GS10/'at-risk$$'!GS$120</f>
        <v>0</v>
      </c>
      <c r="GT10" s="6">
        <f>'at-risk$$'!GT10/'at-risk$$'!GT$120</f>
        <v>4.0000175697519147</v>
      </c>
      <c r="GU10" s="6">
        <f>'at-risk$$'!GU10/'at-risk$$'!GU$120</f>
        <v>0</v>
      </c>
      <c r="GV10" s="6">
        <f>'at-risk$$'!GV10/'at-risk$$'!GV$120</f>
        <v>4.0000175697519147</v>
      </c>
      <c r="GW10" s="6">
        <f>'at-risk$$'!GW10/'at-risk$$'!GW$120</f>
        <v>0</v>
      </c>
      <c r="GX10" s="6">
        <f>'at-risk$$'!GX10/'at-risk$$'!GX$120</f>
        <v>4.0000175697519147</v>
      </c>
      <c r="GY10" s="6">
        <f>'at-risk$$'!GY10/'at-risk$$'!GY$120</f>
        <v>0</v>
      </c>
      <c r="GZ10" s="6">
        <f>'at-risk$$'!GZ10/'at-risk$$'!GZ$120</f>
        <v>4.0000175697519147</v>
      </c>
      <c r="HA10" s="6">
        <f>'at-risk$$'!HA10/'at-risk$$'!HA$120</f>
        <v>0</v>
      </c>
      <c r="HB10" s="6">
        <f>'at-risk$$'!HB10/'at-risk$$'!HB$120</f>
        <v>0</v>
      </c>
      <c r="HC10" s="6">
        <f>'at-risk$$'!HC10/'at-risk$$'!HC$120</f>
        <v>0</v>
      </c>
      <c r="HD10" s="6">
        <f>'at-risk$$'!HD10/'at-risk$$'!HD$120</f>
        <v>0</v>
      </c>
      <c r="HE10" s="6">
        <f>'at-risk$$'!HE10/'at-risk$$'!HE$120</f>
        <v>0</v>
      </c>
      <c r="HF10" s="6">
        <f>'at-risk$$'!HF10/'at-risk$$'!HF$120</f>
        <v>0</v>
      </c>
      <c r="HG10" s="6">
        <f>'at-risk$$'!HG10/'at-risk$$'!HG$120</f>
        <v>0</v>
      </c>
      <c r="HH10" s="6">
        <f>'at-risk$$'!HH10/'at-risk$$'!HH$120</f>
        <v>0</v>
      </c>
      <c r="HI10" s="6">
        <f>'at-risk$$'!HI10/'at-risk$$'!HI$120</f>
        <v>0</v>
      </c>
      <c r="HJ10" s="6">
        <f>'at-risk$$'!HJ10/'at-risk$$'!HJ$120</f>
        <v>0</v>
      </c>
      <c r="HK10" s="6">
        <f>'at-risk$$'!HK10/'at-risk$$'!HK$120</f>
        <v>0</v>
      </c>
      <c r="HL10" s="6">
        <f>'at-risk$$'!HL10/'at-risk$$'!HL$120</f>
        <v>0</v>
      </c>
      <c r="HM10" s="6">
        <f>'at-risk$$'!HM10/'at-risk$$'!HM$120</f>
        <v>0</v>
      </c>
      <c r="HN10" s="6">
        <f>'at-risk$$'!HN10/'at-risk$$'!HN$120</f>
        <v>0</v>
      </c>
      <c r="HO10" s="6">
        <f>'at-risk$$'!HO10/'at-risk$$'!HO$120</f>
        <v>0</v>
      </c>
      <c r="HP10" s="6">
        <f>'at-risk$$'!HP10/'at-risk$$'!HP$120</f>
        <v>0</v>
      </c>
      <c r="HQ10" s="6">
        <f>'at-risk$$'!HQ10/'at-risk$$'!HQ$120</f>
        <v>0</v>
      </c>
      <c r="HR10" s="6">
        <f>'at-risk$$'!HR10/'at-risk$$'!HR$120</f>
        <v>0</v>
      </c>
      <c r="HS10" s="6">
        <f>'at-risk$$'!HS10/'at-risk$$'!HS$120</f>
        <v>0</v>
      </c>
      <c r="HT10" s="6">
        <f>'at-risk$$'!HT10/'at-risk$$'!HT$120</f>
        <v>0</v>
      </c>
      <c r="HU10" s="6">
        <f>'at-risk$$'!HU10/'at-risk$$'!HU$120</f>
        <v>0</v>
      </c>
      <c r="HV10" s="6">
        <f>'at-risk$$'!HV10/'at-risk$$'!HV$120</f>
        <v>1</v>
      </c>
      <c r="HW10" s="6">
        <f>'at-risk$$'!HW10/'at-risk$$'!HW$120</f>
        <v>0</v>
      </c>
      <c r="HX10" s="6">
        <f>'at-risk$$'!HX10/'at-risk$$'!HX$120</f>
        <v>0</v>
      </c>
      <c r="HY10" s="6">
        <f>'at-risk$$'!HY10/'at-risk$$'!HY$120</f>
        <v>0</v>
      </c>
      <c r="HZ10" s="6">
        <f>'at-risk$$'!HZ10/'at-risk$$'!HZ$120</f>
        <v>0</v>
      </c>
      <c r="IA10" s="6">
        <f>'at-risk$$'!IA10/'at-risk$$'!IA$120</f>
        <v>0</v>
      </c>
      <c r="IB10" s="6">
        <f>'at-risk$$'!IB10/'at-risk$$'!IB$120</f>
        <v>0</v>
      </c>
      <c r="IC10" s="6">
        <f>'at-risk$$'!IC10/'at-risk$$'!IC$120</f>
        <v>0</v>
      </c>
      <c r="ID10" s="6">
        <f>'at-risk$$'!ID10/'at-risk$$'!ID$120</f>
        <v>0</v>
      </c>
      <c r="IE10" s="6">
        <f>'at-risk$$'!IE10/'at-risk$$'!IE$120</f>
        <v>0</v>
      </c>
      <c r="IF10" s="6">
        <f>'at-risk$$'!IF10/'at-risk$$'!IF$120</f>
        <v>0</v>
      </c>
      <c r="IG10" s="6">
        <f>'at-risk$$'!IG10/'at-risk$$'!IG$120</f>
        <v>0</v>
      </c>
      <c r="IH10" s="6">
        <f>'at-risk$$'!IH10/'at-risk$$'!IH$120</f>
        <v>0</v>
      </c>
      <c r="II10" s="6">
        <f>'at-risk$$'!II10/'at-risk$$'!II$120</f>
        <v>0</v>
      </c>
      <c r="IJ10" s="6">
        <f>'at-risk$$'!IJ10/'at-risk$$'!IJ$120</f>
        <v>0</v>
      </c>
      <c r="IK10" s="6">
        <f>'at-risk$$'!IK10/'at-risk$$'!IK$120</f>
        <v>0</v>
      </c>
      <c r="IL10" s="6">
        <f>'at-risk$$'!IL10/'at-risk$$'!IL$120</f>
        <v>0</v>
      </c>
      <c r="IM10" s="6">
        <f>'at-risk$$'!IM10/'at-risk$$'!IM$120</f>
        <v>0</v>
      </c>
      <c r="IN10" s="6">
        <f>'at-risk$$'!IN10/'at-risk$$'!IN$120</f>
        <v>0</v>
      </c>
      <c r="IO10" s="6">
        <f>'at-risk$$'!IO10/'at-risk$$'!IO$120</f>
        <v>0</v>
      </c>
      <c r="IP10" s="6">
        <f>'at-risk$$'!IP10/'at-risk$$'!IP$120</f>
        <v>0</v>
      </c>
      <c r="IQ10" s="6">
        <f>'at-risk$$'!IQ10/'at-risk$$'!IQ$120</f>
        <v>0</v>
      </c>
      <c r="IR10" s="6">
        <f>'at-risk$$'!IR10/'at-risk$$'!IR$120</f>
        <v>0</v>
      </c>
      <c r="IS10" s="6">
        <f>'at-risk$$'!IS10/'at-risk$$'!IS$120</f>
        <v>0</v>
      </c>
      <c r="IT10" s="6">
        <f>'at-risk$$'!IT10/'at-risk$$'!IT$120</f>
        <v>0</v>
      </c>
      <c r="IU10" s="6">
        <f>'at-risk$$'!IU10/'at-risk$$'!IU$120</f>
        <v>0</v>
      </c>
      <c r="IV10" s="6">
        <f>'at-risk$$'!IV10/'at-risk$$'!IV$120</f>
        <v>0</v>
      </c>
      <c r="IW10" s="6">
        <f>'at-risk$$'!IW10/'at-risk$$'!IW$120</f>
        <v>0</v>
      </c>
      <c r="IX10" s="6">
        <f>'at-risk$$'!IX10/'at-risk$$'!IX$120</f>
        <v>0</v>
      </c>
      <c r="IY10" s="6">
        <f>'at-risk$$'!IY10/'at-risk$$'!IY$120</f>
        <v>0</v>
      </c>
      <c r="IZ10" s="6">
        <f>'at-risk$$'!IZ10/'at-risk$$'!IZ$120</f>
        <v>0</v>
      </c>
      <c r="JA10" s="6">
        <f>'at-risk$$'!JA10/'at-risk$$'!JA$120</f>
        <v>0</v>
      </c>
      <c r="JB10" s="6">
        <f>'at-risk$$'!JB10/'at-risk$$'!JB$120</f>
        <v>0</v>
      </c>
      <c r="JC10" s="6">
        <f>'at-risk$$'!JC10/'at-risk$$'!JC$120</f>
        <v>0</v>
      </c>
      <c r="JD10" s="6">
        <f>'at-risk$$'!JD10/'at-risk$$'!JD$120</f>
        <v>0</v>
      </c>
      <c r="JE10" s="6">
        <f>'at-risk$$'!JE10/'at-risk$$'!JE$120</f>
        <v>0</v>
      </c>
      <c r="JF10" s="6">
        <f>'at-risk$$'!JF10/'at-risk$$'!JF$120</f>
        <v>0</v>
      </c>
      <c r="JG10" s="6">
        <f>'at-risk$$'!JG10/'at-risk$$'!JG$120</f>
        <v>0</v>
      </c>
      <c r="JH10" s="6">
        <f>'at-risk$$'!JH10/'at-risk$$'!JH$120</f>
        <v>0</v>
      </c>
      <c r="JI10" s="6">
        <f>'at-risk$$'!JI10/'at-risk$$'!JI$120</f>
        <v>0</v>
      </c>
      <c r="JJ10" s="6">
        <f>'at-risk$$'!JJ10/'at-risk$$'!JJ$120</f>
        <v>0</v>
      </c>
      <c r="JK10" s="6">
        <f>'at-risk$$'!JK10/'at-risk$$'!JK$120</f>
        <v>0</v>
      </c>
      <c r="JL10" s="6">
        <f>'at-risk$$'!JL10/'at-risk$$'!JL$120</f>
        <v>0</v>
      </c>
      <c r="JM10" s="6">
        <f>'at-risk$$'!JM10/'at-risk$$'!JM$120</f>
        <v>0</v>
      </c>
      <c r="JN10" s="6">
        <f>'at-risk$$'!JN10/'at-risk$$'!JN$120</f>
        <v>0</v>
      </c>
      <c r="JO10" s="6">
        <f>'at-risk$$'!JO10/'at-risk$$'!JO$120</f>
        <v>0</v>
      </c>
      <c r="JP10" s="6">
        <f>'at-risk$$'!JP10/'at-risk$$'!JP$120</f>
        <v>0</v>
      </c>
      <c r="JQ10" s="6">
        <f>'at-risk$$'!JQ10/'at-risk$$'!JQ$120</f>
        <v>0</v>
      </c>
      <c r="JR10" s="6">
        <f>'at-risk$$'!JR10/'at-risk$$'!JR$120</f>
        <v>0</v>
      </c>
      <c r="JS10" s="6">
        <f>'at-risk$$'!JS10/'at-risk$$'!JS$120</f>
        <v>0</v>
      </c>
      <c r="JT10" s="6">
        <f>'at-risk$$'!JT10/'at-risk$$'!JT$120</f>
        <v>1</v>
      </c>
      <c r="JU10" s="6">
        <f>'at-risk$$'!JU10/'at-risk$$'!JU$120</f>
        <v>0</v>
      </c>
      <c r="JV10" s="6">
        <f>'at-risk$$'!JV10/'at-risk$$'!JV$120</f>
        <v>0</v>
      </c>
      <c r="JW10" s="6">
        <f>'at-risk$$'!JW10/'at-risk$$'!JW$120</f>
        <v>0</v>
      </c>
      <c r="JX10" s="6">
        <f>'at-risk$$'!JX10/'at-risk$$'!JX$120</f>
        <v>0</v>
      </c>
      <c r="JY10" s="6">
        <f>'at-risk$$'!JY10/'at-risk$$'!JY$120</f>
        <v>0</v>
      </c>
      <c r="JZ10" s="6">
        <f>'at-risk$$'!JZ10/'at-risk$$'!JZ$120</f>
        <v>0</v>
      </c>
      <c r="KA10" s="6">
        <f>'at-risk$$'!KA10/'at-risk$$'!KA$120</f>
        <v>0</v>
      </c>
      <c r="KB10" s="6">
        <f>'at-risk$$'!KB10/'at-risk$$'!KB$120</f>
        <v>0</v>
      </c>
      <c r="KC10" s="6">
        <f>'at-risk$$'!KC10/'at-risk$$'!KC$120</f>
        <v>0</v>
      </c>
      <c r="KD10" s="6">
        <f>'at-risk$$'!KD10/'at-risk$$'!KD$120</f>
        <v>0</v>
      </c>
      <c r="KE10" s="6">
        <f>'at-risk$$'!KE10/'at-risk$$'!KE$120</f>
        <v>0</v>
      </c>
      <c r="KF10" s="6">
        <f>'at-risk$$'!KF10/'at-risk$$'!KF$120</f>
        <v>0</v>
      </c>
      <c r="KG10" s="6">
        <f>'at-risk$$'!KG10/'at-risk$$'!KG$120</f>
        <v>0</v>
      </c>
      <c r="KH10" s="6">
        <f>'at-risk$$'!KH10/'at-risk$$'!KH$120</f>
        <v>0</v>
      </c>
      <c r="KI10" s="6">
        <f>'at-risk$$'!KI10/'at-risk$$'!KI$120</f>
        <v>0</v>
      </c>
      <c r="KJ10" s="6">
        <f>'at-risk$$'!KJ10/'at-risk$$'!KJ$120</f>
        <v>0</v>
      </c>
      <c r="KK10" s="6">
        <f>'at-risk$$'!KK10/'at-risk$$'!KK$120</f>
        <v>0</v>
      </c>
      <c r="KL10" s="6">
        <f>'at-risk$$'!KL10/'at-risk$$'!KL$120</f>
        <v>0</v>
      </c>
      <c r="KM10" s="6">
        <f>'at-risk$$'!KM10/'at-risk$$'!KM$120</f>
        <v>0</v>
      </c>
      <c r="KN10" s="6">
        <f>'at-risk$$'!KN10/'at-risk$$'!KN$120</f>
        <v>0</v>
      </c>
      <c r="KO10" s="6">
        <f>'at-risk$$'!KO10/'at-risk$$'!KO$120</f>
        <v>0</v>
      </c>
      <c r="KP10" s="6">
        <f>'at-risk$$'!KP10/'at-risk$$'!KP$120</f>
        <v>0</v>
      </c>
      <c r="KQ10" s="6">
        <f>'at-risk$$'!KQ10/'at-risk$$'!KQ$120</f>
        <v>0</v>
      </c>
      <c r="KU10" s="3">
        <v>32329</v>
      </c>
      <c r="KV10" s="3">
        <v>0</v>
      </c>
      <c r="KW10" s="3">
        <v>10724</v>
      </c>
      <c r="KX10" s="3">
        <v>0</v>
      </c>
      <c r="LC10" s="3">
        <v>0</v>
      </c>
      <c r="LD10" s="3">
        <v>20000</v>
      </c>
      <c r="LI10" s="3">
        <v>0</v>
      </c>
      <c r="LJ10" s="3">
        <v>51301</v>
      </c>
      <c r="LM10" s="3">
        <v>2718</v>
      </c>
      <c r="LN10" s="3">
        <v>0</v>
      </c>
      <c r="LO10" s="3">
        <v>0</v>
      </c>
      <c r="LP10" s="3">
        <v>19325</v>
      </c>
      <c r="ME10" s="3">
        <v>9965</v>
      </c>
      <c r="MF10" s="3">
        <v>0</v>
      </c>
      <c r="MI10" s="3">
        <v>0</v>
      </c>
      <c r="MJ10" s="3">
        <v>9525</v>
      </c>
      <c r="MM10" s="3">
        <v>15510</v>
      </c>
      <c r="MN10" s="3">
        <v>0</v>
      </c>
      <c r="NJ10" s="6">
        <f>'at-risk$$'!NJ10/'at-risk$$'!NJ$120</f>
        <v>0</v>
      </c>
      <c r="NK10" s="6">
        <f>'at-risk$$'!NK10/'at-risk$$'!NK$120</f>
        <v>0</v>
      </c>
      <c r="OF10" s="3">
        <v>10966588.800000001</v>
      </c>
      <c r="OG10" s="3">
        <v>649167</v>
      </c>
      <c r="OK10" s="6">
        <f t="shared" si="13"/>
        <v>3.0000087848759573</v>
      </c>
      <c r="OL10" s="6">
        <f t="shared" si="0"/>
        <v>0</v>
      </c>
      <c r="OM10" s="6">
        <f t="shared" si="1"/>
        <v>8.0000351395038294</v>
      </c>
      <c r="ON10" s="6">
        <f t="shared" si="2"/>
        <v>0</v>
      </c>
      <c r="OO10" s="6">
        <f t="shared" si="3"/>
        <v>0</v>
      </c>
      <c r="OP10" s="6">
        <f t="shared" si="4"/>
        <v>0</v>
      </c>
      <c r="OQ10" s="3">
        <f t="shared" si="5"/>
        <v>0</v>
      </c>
      <c r="OR10" s="6">
        <f t="shared" si="6"/>
        <v>0</v>
      </c>
      <c r="OS10" s="6">
        <f>'at-risk$$'!OS10/'at-risk$$'!OS$120</f>
        <v>0</v>
      </c>
      <c r="OT10" s="6">
        <f>'at-risk$$'!OT10/'at-risk$$'!OT$120</f>
        <v>0</v>
      </c>
      <c r="OU10" s="6">
        <f>'at-risk$$'!OU10/'at-risk$$'!OU$120</f>
        <v>1</v>
      </c>
      <c r="OV10" s="6">
        <f>'at-risk$$'!OV10/'at-risk$$'!OV$120</f>
        <v>3.0000087848759573</v>
      </c>
      <c r="OW10" s="6">
        <f>'at-risk$$'!OW10/'at-risk$$'!OW$120</f>
        <v>0</v>
      </c>
      <c r="OX10" s="6">
        <f>'at-risk$$'!OX10/'at-risk$$'!OX$120</f>
        <v>0</v>
      </c>
      <c r="OY10" s="6">
        <f>'at-risk$$'!OY10/'at-risk$$'!OY$120</f>
        <v>0</v>
      </c>
      <c r="OZ10" s="6">
        <f>'at-risk$$'!OZ10/'at-risk$$'!OZ$120</f>
        <v>0</v>
      </c>
      <c r="PA10" s="6">
        <f>'at-risk$$'!PA10/'at-risk$$'!PA$120</f>
        <v>0</v>
      </c>
      <c r="PB10" s="6">
        <f t="shared" si="7"/>
        <v>1</v>
      </c>
      <c r="PC10" s="6">
        <f t="shared" si="8"/>
        <v>4.0000139969766533</v>
      </c>
      <c r="PD10" s="6"/>
      <c r="PE10" s="6"/>
      <c r="PF10" s="6">
        <f t="shared" si="9"/>
        <v>6.0000175697519147</v>
      </c>
      <c r="PG10" s="6">
        <f t="shared" si="10"/>
        <v>0</v>
      </c>
      <c r="PI10" s="6">
        <f t="shared" si="11"/>
        <v>22.539611005692596</v>
      </c>
      <c r="PJ10" s="6">
        <f>'at-risk$$'!PJ10/'at-risk$$'!PJ$120</f>
        <v>0</v>
      </c>
      <c r="PK10" s="6">
        <f>'at-risk$$'!PK10/'at-risk$$'!PK$120</f>
        <v>0</v>
      </c>
      <c r="PL10" s="5">
        <f t="shared" si="14"/>
        <v>71246</v>
      </c>
      <c r="PN10" s="5">
        <f>SUM(KV10,KX10,KZ10,LB10,LD10,LF10,LH10,LJ10,LL10,LN10,LP10,LR10,LT10,LV10,LX10,LZ10,MB10,MD10,MF10,MH10,MJ10,ML10,MN10,MP10,MR10,MT10,MV10,MX10,MZ10,NB10,ND10,NF10,NH10,)</f>
        <v>100151</v>
      </c>
      <c r="PO10" s="5">
        <v>193700</v>
      </c>
      <c r="PQ10" s="6">
        <f t="shared" si="12"/>
        <v>69.539784946236566</v>
      </c>
    </row>
    <row r="11" spans="1:435" x14ac:dyDescent="0.25">
      <c r="A11" t="s">
        <v>125</v>
      </c>
      <c r="B11" s="2">
        <v>296</v>
      </c>
      <c r="C11" t="s">
        <v>338</v>
      </c>
      <c r="D11">
        <v>1</v>
      </c>
      <c r="E11">
        <v>421</v>
      </c>
      <c r="F11">
        <v>328</v>
      </c>
      <c r="G11" s="6">
        <f>'at-risk$$'!G11/'at-risk$$'!G$120</f>
        <v>1</v>
      </c>
      <c r="H11" s="6">
        <f>'at-risk$$'!H11/'at-risk$$'!H$120</f>
        <v>0</v>
      </c>
      <c r="I11" s="6">
        <f>'at-risk$$'!I11/'at-risk$$'!I$120</f>
        <v>0</v>
      </c>
      <c r="J11" s="6">
        <f>'at-risk$$'!J11/'at-risk$$'!J$120</f>
        <v>0</v>
      </c>
      <c r="K11" s="6"/>
      <c r="L11" s="6">
        <f>'at-risk$$'!L11/'at-risk$$'!L$120</f>
        <v>0</v>
      </c>
      <c r="M11" s="6">
        <f>'at-risk$$'!M11/'at-risk$$'!M$120</f>
        <v>0</v>
      </c>
      <c r="N11" s="6">
        <f>'at-risk$$'!N11/'at-risk$$'!N$120</f>
        <v>0</v>
      </c>
      <c r="O11" s="6">
        <f>'at-risk$$'!O11/'at-risk$$'!O$120</f>
        <v>0</v>
      </c>
      <c r="P11" s="3">
        <v>12000</v>
      </c>
      <c r="Q11" s="3">
        <v>0</v>
      </c>
      <c r="R11" s="6">
        <f>'at-risk$$'!R11/'at-risk$$'!R$120</f>
        <v>1.0000062006078874</v>
      </c>
      <c r="S11" s="6">
        <f>'at-risk$$'!S11/'at-risk$$'!S$120</f>
        <v>0</v>
      </c>
      <c r="T11" s="6">
        <f>'at-risk$$'!T11/'at-risk$$'!T$120</f>
        <v>1.0000028305579711</v>
      </c>
      <c r="U11" s="6">
        <f>'at-risk$$'!U11/'at-risk$$'!U$120</f>
        <v>0</v>
      </c>
      <c r="V11" s="6">
        <f>'at-risk$$'!V11/'at-risk$$'!V$120</f>
        <v>3.0000042979444492</v>
      </c>
      <c r="W11" s="6">
        <f>'at-risk$$'!W11/'at-risk$$'!W$120</f>
        <v>0</v>
      </c>
      <c r="X11" s="6">
        <f>'at-risk$$'!X11/'at-risk$$'!X$120</f>
        <v>1</v>
      </c>
      <c r="Y11" s="6">
        <f>'at-risk$$'!Y11/'at-risk$$'!Y$120</f>
        <v>0</v>
      </c>
      <c r="Z11" s="6">
        <f>'at-risk$$'!Z11/'at-risk$$'!Z$120</f>
        <v>0</v>
      </c>
      <c r="AA11" s="6">
        <f>'at-risk$$'!AA11/'at-risk$$'!AA$120</f>
        <v>0</v>
      </c>
      <c r="AB11" s="6">
        <f>'at-risk$$'!AB11/'at-risk$$'!AB$120</f>
        <v>6.0000263546278729</v>
      </c>
      <c r="AC11" s="6">
        <f>'at-risk$$'!AC11/'at-risk$$'!AC$120</f>
        <v>0</v>
      </c>
      <c r="AD11" s="6">
        <f>'at-risk$$'!AD11/'at-risk$$'!AD$120</f>
        <v>0</v>
      </c>
      <c r="AE11" s="6">
        <f>'at-risk$$'!AE11/'at-risk$$'!AE$120</f>
        <v>0</v>
      </c>
      <c r="AF11" s="6">
        <f>'at-risk$$'!AF11/'at-risk$$'!AF$120</f>
        <v>6.0000107234690523</v>
      </c>
      <c r="AG11" s="6">
        <f>'at-risk$$'!AG11/'at-risk$$'!AG$120</f>
        <v>0</v>
      </c>
      <c r="AH11" s="6">
        <f>'at-risk$$'!AH11/'at-risk$$'!AH$120</f>
        <v>0</v>
      </c>
      <c r="AI11" s="6">
        <f>'at-risk$$'!AI11/'at-risk$$'!AI$120</f>
        <v>0</v>
      </c>
      <c r="AJ11" s="6">
        <f>'at-risk$$'!AJ11/'at-risk$$'!AJ$120</f>
        <v>0</v>
      </c>
      <c r="AK11" s="6">
        <f>'at-risk$$'!AK11/'at-risk$$'!AK$120</f>
        <v>0</v>
      </c>
      <c r="AL11" s="6">
        <f>'at-risk$$'!AL11/'at-risk$$'!AL$120</f>
        <v>0</v>
      </c>
      <c r="AM11" s="6">
        <f>'at-risk$$'!AM11/'at-risk$$'!AM$120</f>
        <v>0</v>
      </c>
      <c r="AN11" s="6">
        <f>'at-risk$$'!AN11/'at-risk$$'!AN$120</f>
        <v>0</v>
      </c>
      <c r="AO11" s="6">
        <f>'at-risk$$'!AO11/'at-risk$$'!AO$120</f>
        <v>0</v>
      </c>
      <c r="AP11" s="6">
        <f>'at-risk$$'!AP11/'at-risk$$'!AP$120</f>
        <v>0</v>
      </c>
      <c r="AQ11" s="6">
        <f>'at-risk$$'!AQ11/'at-risk$$'!AQ$120</f>
        <v>1</v>
      </c>
      <c r="AR11" s="6">
        <f>'at-risk$$'!AR11/'at-risk$$'!AR$120</f>
        <v>0</v>
      </c>
      <c r="AS11" s="6">
        <f>'at-risk$$'!AS11/'at-risk$$'!AS$120</f>
        <v>0</v>
      </c>
      <c r="AT11" s="6">
        <f>'at-risk$$'!AT11/'at-risk$$'!AT$120</f>
        <v>0</v>
      </c>
      <c r="AU11" s="6">
        <f>'at-risk$$'!AU11/'at-risk$$'!AU$120</f>
        <v>2.0000087848759573</v>
      </c>
      <c r="AV11" s="6"/>
      <c r="AW11" s="6">
        <f>'at-risk$$'!AW11/'at-risk$$'!AW$120</f>
        <v>0</v>
      </c>
      <c r="AX11" s="6">
        <f>'at-risk$$'!AX11/'at-risk$$'!AX$120</f>
        <v>0</v>
      </c>
      <c r="AY11" s="6">
        <f>'at-risk$$'!AY11/'at-risk$$'!AY$120</f>
        <v>0</v>
      </c>
      <c r="AZ11" s="6">
        <f>'at-risk$$'!AZ11/'at-risk$$'!AZ$120</f>
        <v>0</v>
      </c>
      <c r="BA11" s="6">
        <f>'at-risk$$'!BA11/'at-risk$$'!BA$120</f>
        <v>0</v>
      </c>
      <c r="BB11" s="6">
        <f>'at-risk$$'!BB11/'at-risk$$'!BB$120</f>
        <v>0</v>
      </c>
      <c r="BC11" s="6">
        <f>'at-risk$$'!BC11/'at-risk$$'!BC$120</f>
        <v>0</v>
      </c>
      <c r="BD11" s="6">
        <f>'at-risk$$'!BD11/'at-risk$$'!BD$120</f>
        <v>0</v>
      </c>
      <c r="BE11" s="6">
        <f>'at-risk$$'!BE11/'at-risk$$'!BE$120</f>
        <v>0</v>
      </c>
      <c r="BF11" s="6">
        <f>'at-risk$$'!BF11/'at-risk$$'!BF$120</f>
        <v>0</v>
      </c>
      <c r="BG11" s="6">
        <f>'at-risk$$'!BG11/'at-risk$$'!BG$120</f>
        <v>0</v>
      </c>
      <c r="BH11" s="6">
        <f>'at-risk$$'!BH11/'at-risk$$'!BH$120</f>
        <v>0</v>
      </c>
      <c r="BI11" s="6">
        <f>'at-risk$$'!BI11/'at-risk$$'!BI$120</f>
        <v>0</v>
      </c>
      <c r="BJ11" s="6">
        <f>'at-risk$$'!BJ11/'at-risk$$'!BJ$120</f>
        <v>0</v>
      </c>
      <c r="BK11" s="6">
        <f>'at-risk$$'!BK11/'at-risk$$'!BK$120</f>
        <v>0</v>
      </c>
      <c r="BL11" s="6">
        <f>'at-risk$$'!BL11/'at-risk$$'!BL$120</f>
        <v>0</v>
      </c>
      <c r="BM11" s="6">
        <f>'at-risk$$'!BM11/'at-risk$$'!BM$120</f>
        <v>0</v>
      </c>
      <c r="BN11" s="6">
        <f>'at-risk$$'!BN11/'at-risk$$'!BN$120</f>
        <v>0</v>
      </c>
      <c r="BO11" s="6">
        <f>'at-risk$$'!BO11/'at-risk$$'!BO$120</f>
        <v>0</v>
      </c>
      <c r="BP11" s="6">
        <f>'at-risk$$'!BP11/'at-risk$$'!BP$120</f>
        <v>0</v>
      </c>
      <c r="BQ11" s="6">
        <f>'at-risk$$'!BQ11/'at-risk$$'!BQ$120</f>
        <v>0</v>
      </c>
      <c r="BR11" s="6">
        <f>'at-risk$$'!BR11/'at-risk$$'!BR$120</f>
        <v>0</v>
      </c>
      <c r="BS11" s="6">
        <f>'at-risk$$'!BS11/'at-risk$$'!BS$120</f>
        <v>0</v>
      </c>
      <c r="BT11" s="6">
        <f>'at-risk$$'!BT11/'at-risk$$'!BT$120</f>
        <v>0</v>
      </c>
      <c r="BU11" s="6">
        <f>'at-risk$$'!BU11/'at-risk$$'!BU$120</f>
        <v>0</v>
      </c>
      <c r="BV11" s="6">
        <f>'at-risk$$'!BV11/'at-risk$$'!BV$120</f>
        <v>4.1200101904561111</v>
      </c>
      <c r="BW11" s="6">
        <f>'at-risk$$'!BW11/'at-risk$$'!BW$120</f>
        <v>0.8800073792958043</v>
      </c>
      <c r="BX11" s="6">
        <f>'at-risk$$'!BX11/'at-risk$$'!BX$120</f>
        <v>0</v>
      </c>
      <c r="BY11" s="6">
        <f>'at-risk$$'!BY11/'at-risk$$'!BY$120</f>
        <v>0</v>
      </c>
      <c r="BZ11" s="6">
        <f>'at-risk$$'!BZ11/'at-risk$$'!BZ$120</f>
        <v>0</v>
      </c>
      <c r="CA11" s="6">
        <f>'at-risk$$'!CA11/'at-risk$$'!CA$120</f>
        <v>0</v>
      </c>
      <c r="CB11" s="6">
        <f>'at-risk$$'!CB11/'at-risk$$'!CB$120</f>
        <v>0</v>
      </c>
      <c r="CC11" s="6">
        <f>'at-risk$$'!CC11/'at-risk$$'!CC$120</f>
        <v>0</v>
      </c>
      <c r="CD11" s="6">
        <f>'at-risk$$'!CD11/'at-risk$$'!CD$120</f>
        <v>0</v>
      </c>
      <c r="CE11" s="6">
        <f>'at-risk$$'!CE11/'at-risk$$'!CE$120</f>
        <v>1</v>
      </c>
      <c r="CF11" s="6">
        <f>'at-risk$$'!CF11/'at-risk$$'!CF$120</f>
        <v>0</v>
      </c>
      <c r="CG11" s="6">
        <f>'at-risk$$'!CG11/'at-risk$$'!CG$120</f>
        <v>0</v>
      </c>
      <c r="CH11" s="6">
        <f>'at-risk$$'!CH11/'at-risk$$'!CH$120</f>
        <v>0</v>
      </c>
      <c r="CI11" s="6">
        <f>'at-risk$$'!CI11/'at-risk$$'!CI$120</f>
        <v>0</v>
      </c>
      <c r="CL11" s="6">
        <f>'at-risk$$'!CL11/'at-risk$$'!CL$120</f>
        <v>13.000051391524352</v>
      </c>
      <c r="CM11" s="6">
        <f>'at-risk$$'!CM11/'at-risk$$'!CM$120</f>
        <v>0</v>
      </c>
      <c r="CN11" s="6">
        <f>'at-risk$$'!CN11/'at-risk$$'!CN$120</f>
        <v>0</v>
      </c>
      <c r="CO11" s="6">
        <f>'at-risk$$'!CO11/'at-risk$$'!CO$120</f>
        <v>0</v>
      </c>
      <c r="CP11" s="6">
        <f>'at-risk$$'!CP11/'at-risk$$'!CP$120</f>
        <v>0</v>
      </c>
      <c r="CQ11" s="6">
        <f>'at-risk$$'!CQ11/'at-risk$$'!CQ$120</f>
        <v>0</v>
      </c>
      <c r="CR11" s="6">
        <f>'at-risk$$'!CR11/'at-risk$$'!CR$120</f>
        <v>0</v>
      </c>
      <c r="CS11" s="6">
        <f>'at-risk$$'!CS11/'at-risk$$'!CS$120</f>
        <v>0</v>
      </c>
      <c r="CT11" s="6">
        <f>'at-risk$$'!CT11/'at-risk$$'!CT$120</f>
        <v>0</v>
      </c>
      <c r="CU11" s="6">
        <f>'at-risk$$'!CU11/'at-risk$$'!CU$120</f>
        <v>0</v>
      </c>
      <c r="DD11" s="6">
        <f>'at-risk$$'!DD11/'at-risk$$'!DD$120</f>
        <v>0</v>
      </c>
      <c r="DE11" s="6">
        <f>'at-risk$$'!DE11/'at-risk$$'!DE$120</f>
        <v>0</v>
      </c>
      <c r="DX11" s="6">
        <f>'at-risk$$'!DX11/'at-risk$$'!DX$120</f>
        <v>0</v>
      </c>
      <c r="DY11" s="6">
        <f>'at-risk$$'!DY11/'at-risk$$'!DY$120</f>
        <v>0</v>
      </c>
      <c r="DZ11" s="6">
        <f>'at-risk$$'!DZ11/'at-risk$$'!DZ$120</f>
        <v>0</v>
      </c>
      <c r="EA11" s="6">
        <f>'at-risk$$'!EA11/'at-risk$$'!EA$120</f>
        <v>0</v>
      </c>
      <c r="EB11" s="6">
        <f>'at-risk$$'!EB11/'at-risk$$'!EB$120</f>
        <v>0</v>
      </c>
      <c r="EC11" s="6">
        <f>'at-risk$$'!EC11/'at-risk$$'!EC$120</f>
        <v>0</v>
      </c>
      <c r="EL11" s="6">
        <f>'at-risk$$'!EL11/'at-risk$$'!EL$120</f>
        <v>0</v>
      </c>
      <c r="EM11" s="6">
        <f>'at-risk$$'!EM11/'at-risk$$'!EM$120</f>
        <v>0</v>
      </c>
      <c r="EN11" s="6">
        <f>'at-risk$$'!EN11/'at-risk$$'!EN$120</f>
        <v>0</v>
      </c>
      <c r="EO11" s="6">
        <f>'at-risk$$'!EO11/'at-risk$$'!EO$120</f>
        <v>0</v>
      </c>
      <c r="EP11" s="6">
        <f>'at-risk$$'!EP11/'at-risk$$'!EP$120</f>
        <v>0</v>
      </c>
      <c r="EQ11" s="6">
        <f>'at-risk$$'!EQ11/'at-risk$$'!EQ$120</f>
        <v>0</v>
      </c>
      <c r="ES11" s="6">
        <f>'at-risk$$'!ES11/'at-risk$$'!ES$120</f>
        <v>0</v>
      </c>
      <c r="ET11" s="6">
        <f>'at-risk$$'!ET11/'at-risk$$'!ET$120</f>
        <v>0</v>
      </c>
      <c r="EU11" s="6">
        <f>'at-risk$$'!EU11/'at-risk$$'!EU$120</f>
        <v>1</v>
      </c>
      <c r="EV11" s="6">
        <f>'at-risk$$'!EV11/'at-risk$$'!EV$120</f>
        <v>0</v>
      </c>
      <c r="EW11" s="6">
        <f>'at-risk$$'!EW11/'at-risk$$'!EW$120</f>
        <v>0</v>
      </c>
      <c r="EX11" s="6">
        <f>'at-risk$$'!EX11/'at-risk$$'!EX$120</f>
        <v>1</v>
      </c>
      <c r="EY11" s="6">
        <f>'at-risk$$'!EY11/'at-risk$$'!EY$120</f>
        <v>0</v>
      </c>
      <c r="EZ11" s="6">
        <f>'at-risk$$'!EZ11/'at-risk$$'!EZ$120</f>
        <v>0</v>
      </c>
      <c r="FA11" s="6">
        <f>'at-risk$$'!FA11/'at-risk$$'!FA$120</f>
        <v>0</v>
      </c>
      <c r="FB11" s="6">
        <f>'at-risk$$'!FB11/'at-risk$$'!FB$120</f>
        <v>0</v>
      </c>
      <c r="FC11" s="6">
        <f>'at-risk$$'!FC11/'at-risk$$'!FC$120</f>
        <v>0</v>
      </c>
      <c r="FD11" s="6">
        <f>'at-risk$$'!FD11/'at-risk$$'!FD$120</f>
        <v>0</v>
      </c>
      <c r="FE11" s="6">
        <f>'at-risk$$'!FE11/'at-risk$$'!FE$120</f>
        <v>1</v>
      </c>
      <c r="FF11" s="6">
        <f>'at-risk$$'!FF11/'at-risk$$'!FF$120</f>
        <v>0</v>
      </c>
      <c r="FG11" s="6">
        <f>'at-risk$$'!FG11/'at-risk$$'!FG$120</f>
        <v>1</v>
      </c>
      <c r="FH11" s="6">
        <f>'at-risk$$'!FH11/'at-risk$$'!FH$120</f>
        <v>0</v>
      </c>
      <c r="FI11" s="6">
        <f>'at-risk$$'!FI11/'at-risk$$'!FI$120</f>
        <v>0</v>
      </c>
      <c r="FJ11" s="6">
        <f>'at-risk$$'!FJ11/'at-risk$$'!FJ$120</f>
        <v>0</v>
      </c>
      <c r="FK11" s="6">
        <f>'at-risk$$'!FK11/'at-risk$$'!FK$120</f>
        <v>0</v>
      </c>
      <c r="FL11" s="6">
        <f>'at-risk$$'!FL11/'at-risk$$'!FL$120</f>
        <v>0</v>
      </c>
      <c r="FM11" s="6">
        <f>'at-risk$$'!FM11/'at-risk$$'!FM$120</f>
        <v>1.0000186469754606</v>
      </c>
      <c r="FN11" s="6">
        <f>'at-risk$$'!FN11/'at-risk$$'!FN$120</f>
        <v>0</v>
      </c>
      <c r="FO11" s="6">
        <f>'at-risk$$'!FO11/'at-risk$$'!FO$120</f>
        <v>0</v>
      </c>
      <c r="FP11" s="6">
        <f>'at-risk$$'!FP11/'at-risk$$'!FP$120</f>
        <v>0</v>
      </c>
      <c r="FQ11" s="6">
        <f>'at-risk$$'!FQ11/'at-risk$$'!FQ$120</f>
        <v>2.0000139969766528</v>
      </c>
      <c r="FR11" s="6">
        <f>'at-risk$$'!FR11/'at-risk$$'!FR$120</f>
        <v>0</v>
      </c>
      <c r="FS11" s="6">
        <f>'at-risk$$'!FS11/'at-risk$$'!FS$120</f>
        <v>0</v>
      </c>
      <c r="FT11" s="6">
        <f>'at-risk$$'!FT11/'at-risk$$'!FT$120</f>
        <v>0</v>
      </c>
      <c r="FU11" s="6">
        <f>'at-risk$$'!FU11/'at-risk$$'!FU$120</f>
        <v>0</v>
      </c>
      <c r="FV11" s="6">
        <f>'at-risk$$'!FV11/'at-risk$$'!FV$120</f>
        <v>0</v>
      </c>
      <c r="FW11" s="6">
        <f>'at-risk$$'!FW11/'at-risk$$'!FW$120</f>
        <v>0</v>
      </c>
      <c r="FX11" s="6">
        <f>'at-risk$$'!FX11/'at-risk$$'!FX$120</f>
        <v>0</v>
      </c>
      <c r="FY11" s="6">
        <f>'at-risk$$'!FY11/'at-risk$$'!FY$120</f>
        <v>1</v>
      </c>
      <c r="FZ11" s="6">
        <f>'at-risk$$'!FZ11/'at-risk$$'!FZ$120</f>
        <v>0</v>
      </c>
      <c r="GA11" s="6">
        <f>'at-risk$$'!GA11/'at-risk$$'!GA$120</f>
        <v>0</v>
      </c>
      <c r="GB11" s="6">
        <f>'at-risk$$'!GB11/'at-risk$$'!GB$120</f>
        <v>0</v>
      </c>
      <c r="GC11" s="6">
        <f>'at-risk$$'!GC11/'at-risk$$'!GC$120</f>
        <v>0</v>
      </c>
      <c r="GD11" s="6">
        <f>'at-risk$$'!GD11/'at-risk$$'!GD$120</f>
        <v>0</v>
      </c>
      <c r="GE11" s="6">
        <f>'at-risk$$'!GE11/'at-risk$$'!GE$120</f>
        <v>0</v>
      </c>
      <c r="GF11" s="6">
        <f>'at-risk$$'!GF11/'at-risk$$'!GF$120</f>
        <v>1</v>
      </c>
      <c r="GG11" s="6">
        <f>'at-risk$$'!GG11/'at-risk$$'!GG$120</f>
        <v>0</v>
      </c>
      <c r="GH11" s="6">
        <f>'at-risk$$'!GH11/'at-risk$$'!GH$120</f>
        <v>2.0000087848759573</v>
      </c>
      <c r="GI11" s="6">
        <f>'at-risk$$'!GI11/'at-risk$$'!GI$120</f>
        <v>0</v>
      </c>
      <c r="GJ11" s="6">
        <f>'at-risk$$'!GJ11/'at-risk$$'!GJ$120</f>
        <v>1</v>
      </c>
      <c r="GK11" s="6">
        <f>'at-risk$$'!GK11/'at-risk$$'!GK$120</f>
        <v>0</v>
      </c>
      <c r="GL11" s="6">
        <f>'at-risk$$'!GL11/'at-risk$$'!GL$120</f>
        <v>0</v>
      </c>
      <c r="GM11" s="6">
        <f>'at-risk$$'!GM11/'at-risk$$'!GM$120</f>
        <v>0</v>
      </c>
      <c r="GN11" s="6">
        <f>'at-risk$$'!GN11/'at-risk$$'!GN$120</f>
        <v>2.9999925956999398</v>
      </c>
      <c r="GO11" s="6">
        <f>'at-risk$$'!GO11/'at-risk$$'!GO$120</f>
        <v>0</v>
      </c>
      <c r="GP11" s="6">
        <f>'at-risk$$'!GP11/'at-risk$$'!GP$120</f>
        <v>2.0000087848759573</v>
      </c>
      <c r="GQ11" s="6">
        <f>'at-risk$$'!GQ11/'at-risk$$'!GQ$120</f>
        <v>0</v>
      </c>
      <c r="GR11" s="6">
        <f>'at-risk$$'!GR11/'at-risk$$'!GR$120</f>
        <v>1.1936977299880525</v>
      </c>
      <c r="GS11" s="6">
        <f>'at-risk$$'!GS11/'at-risk$$'!GS$120</f>
        <v>0</v>
      </c>
      <c r="GT11" s="6">
        <f>'at-risk$$'!GT11/'at-risk$$'!GT$120</f>
        <v>3.0000087848759573</v>
      </c>
      <c r="GU11" s="6">
        <f>'at-risk$$'!GU11/'at-risk$$'!GU$120</f>
        <v>0</v>
      </c>
      <c r="GV11" s="6">
        <f>'at-risk$$'!GV11/'at-risk$$'!GV$120</f>
        <v>3.0000087848759573</v>
      </c>
      <c r="GW11" s="6">
        <f>'at-risk$$'!GW11/'at-risk$$'!GW$120</f>
        <v>0</v>
      </c>
      <c r="GX11" s="6">
        <f>'at-risk$$'!GX11/'at-risk$$'!GX$120</f>
        <v>2.0000087848759573</v>
      </c>
      <c r="GY11" s="6">
        <f>'at-risk$$'!GY11/'at-risk$$'!GY$120</f>
        <v>0</v>
      </c>
      <c r="GZ11" s="6">
        <f>'at-risk$$'!GZ11/'at-risk$$'!GZ$120</f>
        <v>2.0000087848759573</v>
      </c>
      <c r="HA11" s="6">
        <f>'at-risk$$'!HA11/'at-risk$$'!HA$120</f>
        <v>0</v>
      </c>
      <c r="HB11" s="6">
        <f>'at-risk$$'!HB11/'at-risk$$'!HB$120</f>
        <v>0</v>
      </c>
      <c r="HC11" s="6">
        <f>'at-risk$$'!HC11/'at-risk$$'!HC$120</f>
        <v>0</v>
      </c>
      <c r="HD11" s="6">
        <f>'at-risk$$'!HD11/'at-risk$$'!HD$120</f>
        <v>0</v>
      </c>
      <c r="HE11" s="6">
        <f>'at-risk$$'!HE11/'at-risk$$'!HE$120</f>
        <v>0</v>
      </c>
      <c r="HF11" s="6">
        <f>'at-risk$$'!HF11/'at-risk$$'!HF$120</f>
        <v>0</v>
      </c>
      <c r="HG11" s="6">
        <f>'at-risk$$'!HG11/'at-risk$$'!HG$120</f>
        <v>0</v>
      </c>
      <c r="HH11" s="6">
        <f>'at-risk$$'!HH11/'at-risk$$'!HH$120</f>
        <v>0</v>
      </c>
      <c r="HI11" s="6">
        <f>'at-risk$$'!HI11/'at-risk$$'!HI$120</f>
        <v>0</v>
      </c>
      <c r="HJ11" s="6">
        <f>'at-risk$$'!HJ11/'at-risk$$'!HJ$120</f>
        <v>0</v>
      </c>
      <c r="HK11" s="6">
        <f>'at-risk$$'!HK11/'at-risk$$'!HK$120</f>
        <v>0</v>
      </c>
      <c r="HL11" s="6">
        <f>'at-risk$$'!HL11/'at-risk$$'!HL$120</f>
        <v>0</v>
      </c>
      <c r="HM11" s="6">
        <f>'at-risk$$'!HM11/'at-risk$$'!HM$120</f>
        <v>0</v>
      </c>
      <c r="HN11" s="6">
        <f>'at-risk$$'!HN11/'at-risk$$'!HN$120</f>
        <v>0</v>
      </c>
      <c r="HO11" s="6">
        <f>'at-risk$$'!HO11/'at-risk$$'!HO$120</f>
        <v>0</v>
      </c>
      <c r="HP11" s="6">
        <f>'at-risk$$'!HP11/'at-risk$$'!HP$120</f>
        <v>0</v>
      </c>
      <c r="HQ11" s="6">
        <f>'at-risk$$'!HQ11/'at-risk$$'!HQ$120</f>
        <v>0</v>
      </c>
      <c r="HR11" s="6">
        <f>'at-risk$$'!HR11/'at-risk$$'!HR$120</f>
        <v>0</v>
      </c>
      <c r="HS11" s="6">
        <f>'at-risk$$'!HS11/'at-risk$$'!HS$120</f>
        <v>0</v>
      </c>
      <c r="HT11" s="6">
        <f>'at-risk$$'!HT11/'at-risk$$'!HT$120</f>
        <v>0</v>
      </c>
      <c r="HU11" s="6">
        <f>'at-risk$$'!HU11/'at-risk$$'!HU$120</f>
        <v>0</v>
      </c>
      <c r="HV11" s="6">
        <f>'at-risk$$'!HV11/'at-risk$$'!HV$120</f>
        <v>0</v>
      </c>
      <c r="HW11" s="6">
        <f>'at-risk$$'!HW11/'at-risk$$'!HW$120</f>
        <v>0</v>
      </c>
      <c r="HX11" s="6">
        <f>'at-risk$$'!HX11/'at-risk$$'!HX$120</f>
        <v>0</v>
      </c>
      <c r="HY11" s="6">
        <f>'at-risk$$'!HY11/'at-risk$$'!HY$120</f>
        <v>0</v>
      </c>
      <c r="HZ11" s="6">
        <f>'at-risk$$'!HZ11/'at-risk$$'!HZ$120</f>
        <v>0</v>
      </c>
      <c r="IA11" s="6">
        <f>'at-risk$$'!IA11/'at-risk$$'!IA$120</f>
        <v>0</v>
      </c>
      <c r="IB11" s="6">
        <f>'at-risk$$'!IB11/'at-risk$$'!IB$120</f>
        <v>0</v>
      </c>
      <c r="IC11" s="6">
        <f>'at-risk$$'!IC11/'at-risk$$'!IC$120</f>
        <v>0</v>
      </c>
      <c r="ID11" s="6">
        <f>'at-risk$$'!ID11/'at-risk$$'!ID$120</f>
        <v>2.0000087848759573</v>
      </c>
      <c r="IE11" s="6">
        <f>'at-risk$$'!IE11/'at-risk$$'!IE$120</f>
        <v>0</v>
      </c>
      <c r="IF11" s="6">
        <f>'at-risk$$'!IF11/'at-risk$$'!IF$120</f>
        <v>0</v>
      </c>
      <c r="IG11" s="6">
        <f>'at-risk$$'!IG11/'at-risk$$'!IG$120</f>
        <v>0</v>
      </c>
      <c r="IH11" s="6">
        <f>'at-risk$$'!IH11/'at-risk$$'!IH$120</f>
        <v>0</v>
      </c>
      <c r="II11" s="6">
        <f>'at-risk$$'!II11/'at-risk$$'!II$120</f>
        <v>0</v>
      </c>
      <c r="IJ11" s="6">
        <f>'at-risk$$'!IJ11/'at-risk$$'!IJ$120</f>
        <v>0</v>
      </c>
      <c r="IK11" s="6">
        <f>'at-risk$$'!IK11/'at-risk$$'!IK$120</f>
        <v>0</v>
      </c>
      <c r="IL11" s="6">
        <f>'at-risk$$'!IL11/'at-risk$$'!IL$120</f>
        <v>0</v>
      </c>
      <c r="IM11" s="6">
        <f>'at-risk$$'!IM11/'at-risk$$'!IM$120</f>
        <v>0</v>
      </c>
      <c r="IN11" s="6">
        <f>'at-risk$$'!IN11/'at-risk$$'!IN$120</f>
        <v>0</v>
      </c>
      <c r="IO11" s="6">
        <f>'at-risk$$'!IO11/'at-risk$$'!IO$120</f>
        <v>0</v>
      </c>
      <c r="IP11" s="6">
        <f>'at-risk$$'!IP11/'at-risk$$'!IP$120</f>
        <v>0</v>
      </c>
      <c r="IQ11" s="6">
        <f>'at-risk$$'!IQ11/'at-risk$$'!IQ$120</f>
        <v>0</v>
      </c>
      <c r="IR11" s="6">
        <f>'at-risk$$'!IR11/'at-risk$$'!IR$120</f>
        <v>3.0000255323494867</v>
      </c>
      <c r="IS11" s="6">
        <f>'at-risk$$'!IS11/'at-risk$$'!IS$120</f>
        <v>0</v>
      </c>
      <c r="IT11" s="6">
        <f>'at-risk$$'!IT11/'at-risk$$'!IT$120</f>
        <v>0</v>
      </c>
      <c r="IU11" s="6">
        <f>'at-risk$$'!IU11/'at-risk$$'!IU$120</f>
        <v>0</v>
      </c>
      <c r="IV11" s="6">
        <f>'at-risk$$'!IV11/'at-risk$$'!IV$120</f>
        <v>0</v>
      </c>
      <c r="IW11" s="6">
        <f>'at-risk$$'!IW11/'at-risk$$'!IW$120</f>
        <v>0</v>
      </c>
      <c r="IX11" s="6">
        <f>'at-risk$$'!IX11/'at-risk$$'!IX$120</f>
        <v>0</v>
      </c>
      <c r="IY11" s="6">
        <f>'at-risk$$'!IY11/'at-risk$$'!IY$120</f>
        <v>0</v>
      </c>
      <c r="IZ11" s="6">
        <f>'at-risk$$'!IZ11/'at-risk$$'!IZ$120</f>
        <v>0</v>
      </c>
      <c r="JA11" s="6">
        <f>'at-risk$$'!JA11/'at-risk$$'!JA$120</f>
        <v>0</v>
      </c>
      <c r="JB11" s="6">
        <f>'at-risk$$'!JB11/'at-risk$$'!JB$120</f>
        <v>0</v>
      </c>
      <c r="JC11" s="6">
        <f>'at-risk$$'!JC11/'at-risk$$'!JC$120</f>
        <v>0</v>
      </c>
      <c r="JD11" s="6">
        <f>'at-risk$$'!JD11/'at-risk$$'!JD$120</f>
        <v>0</v>
      </c>
      <c r="JE11" s="6">
        <f>'at-risk$$'!JE11/'at-risk$$'!JE$120</f>
        <v>1</v>
      </c>
      <c r="JF11" s="6">
        <f>'at-risk$$'!JF11/'at-risk$$'!JF$120</f>
        <v>0</v>
      </c>
      <c r="JG11" s="6">
        <f>'at-risk$$'!JG11/'at-risk$$'!JG$120</f>
        <v>0</v>
      </c>
      <c r="JH11" s="6">
        <f>'at-risk$$'!JH11/'at-risk$$'!JH$120</f>
        <v>0</v>
      </c>
      <c r="JI11" s="6">
        <f>'at-risk$$'!JI11/'at-risk$$'!JI$120</f>
        <v>0</v>
      </c>
      <c r="JJ11" s="6">
        <f>'at-risk$$'!JJ11/'at-risk$$'!JJ$120</f>
        <v>0</v>
      </c>
      <c r="JK11" s="6">
        <f>'at-risk$$'!JK11/'at-risk$$'!JK$120</f>
        <v>0</v>
      </c>
      <c r="JL11" s="6">
        <f>'at-risk$$'!JL11/'at-risk$$'!JL$120</f>
        <v>0.9999965685612755</v>
      </c>
      <c r="JM11" s="6">
        <f>'at-risk$$'!JM11/'at-risk$$'!JM$120</f>
        <v>0</v>
      </c>
      <c r="JN11" s="6">
        <f>'at-risk$$'!JN11/'at-risk$$'!JN$120</f>
        <v>0</v>
      </c>
      <c r="JO11" s="6">
        <f>'at-risk$$'!JO11/'at-risk$$'!JO$120</f>
        <v>0</v>
      </c>
      <c r="JP11" s="6">
        <f>'at-risk$$'!JP11/'at-risk$$'!JP$120</f>
        <v>1</v>
      </c>
      <c r="JQ11" s="6">
        <f>'at-risk$$'!JQ11/'at-risk$$'!JQ$120</f>
        <v>0</v>
      </c>
      <c r="JR11" s="6">
        <f>'at-risk$$'!JR11/'at-risk$$'!JR$120</f>
        <v>0</v>
      </c>
      <c r="JS11" s="6">
        <f>'at-risk$$'!JS11/'at-risk$$'!JS$120</f>
        <v>0</v>
      </c>
      <c r="JT11" s="6">
        <f>'at-risk$$'!JT11/'at-risk$$'!JT$120</f>
        <v>0</v>
      </c>
      <c r="JU11" s="6">
        <f>'at-risk$$'!JU11/'at-risk$$'!JU$120</f>
        <v>0</v>
      </c>
      <c r="JV11" s="6">
        <f>'at-risk$$'!JV11/'at-risk$$'!JV$120</f>
        <v>0</v>
      </c>
      <c r="JW11" s="6">
        <f>'at-risk$$'!JW11/'at-risk$$'!JW$120</f>
        <v>0</v>
      </c>
      <c r="JX11" s="6">
        <f>'at-risk$$'!JX11/'at-risk$$'!JX$120</f>
        <v>0</v>
      </c>
      <c r="JY11" s="6">
        <f>'at-risk$$'!JY11/'at-risk$$'!JY$120</f>
        <v>0</v>
      </c>
      <c r="JZ11" s="6">
        <f>'at-risk$$'!JZ11/'at-risk$$'!JZ$120</f>
        <v>0</v>
      </c>
      <c r="KA11" s="6">
        <f>'at-risk$$'!KA11/'at-risk$$'!KA$120</f>
        <v>0</v>
      </c>
      <c r="KB11" s="6">
        <f>'at-risk$$'!KB11/'at-risk$$'!KB$120</f>
        <v>0</v>
      </c>
      <c r="KC11" s="6">
        <f>'at-risk$$'!KC11/'at-risk$$'!KC$120</f>
        <v>0</v>
      </c>
      <c r="KD11" s="6">
        <f>'at-risk$$'!KD11/'at-risk$$'!KD$120</f>
        <v>0</v>
      </c>
      <c r="KE11" s="6">
        <f>'at-risk$$'!KE11/'at-risk$$'!KE$120</f>
        <v>0</v>
      </c>
      <c r="KF11" s="6">
        <f>'at-risk$$'!KF11/'at-risk$$'!KF$120</f>
        <v>0</v>
      </c>
      <c r="KG11" s="6">
        <f>'at-risk$$'!KG11/'at-risk$$'!KG$120</f>
        <v>0</v>
      </c>
      <c r="KH11" s="6">
        <f>'at-risk$$'!KH11/'at-risk$$'!KH$120</f>
        <v>0</v>
      </c>
      <c r="KI11" s="6">
        <f>'at-risk$$'!KI11/'at-risk$$'!KI$120</f>
        <v>0</v>
      </c>
      <c r="KJ11" s="6">
        <f>'at-risk$$'!KJ11/'at-risk$$'!KJ$120</f>
        <v>0</v>
      </c>
      <c r="KK11" s="6">
        <f>'at-risk$$'!KK11/'at-risk$$'!KK$120</f>
        <v>0</v>
      </c>
      <c r="KL11" s="6">
        <f>'at-risk$$'!KL11/'at-risk$$'!KL$120</f>
        <v>0</v>
      </c>
      <c r="KM11" s="6">
        <f>'at-risk$$'!KM11/'at-risk$$'!KM$120</f>
        <v>0</v>
      </c>
      <c r="KN11" s="6">
        <f>'at-risk$$'!KN11/'at-risk$$'!KN$120</f>
        <v>0</v>
      </c>
      <c r="KO11" s="6">
        <f>'at-risk$$'!KO11/'at-risk$$'!KO$120</f>
        <v>0</v>
      </c>
      <c r="KP11" s="6">
        <f>'at-risk$$'!KP11/'at-risk$$'!KP$120</f>
        <v>0</v>
      </c>
      <c r="KQ11" s="6">
        <f>'at-risk$$'!KQ11/'at-risk$$'!KQ$120</f>
        <v>0</v>
      </c>
      <c r="KU11" s="3">
        <v>60000</v>
      </c>
      <c r="KV11" s="3">
        <v>0</v>
      </c>
      <c r="KW11" s="3">
        <v>15000</v>
      </c>
      <c r="KX11" s="3">
        <v>0</v>
      </c>
      <c r="LC11" s="3">
        <v>49000</v>
      </c>
      <c r="LD11" s="3">
        <v>0</v>
      </c>
      <c r="LI11" s="3">
        <v>31705</v>
      </c>
      <c r="LJ11" s="3">
        <v>0</v>
      </c>
      <c r="LK11" s="3">
        <v>6870</v>
      </c>
      <c r="LL11" s="3">
        <v>185</v>
      </c>
      <c r="LM11" s="3">
        <v>1920</v>
      </c>
      <c r="LN11" s="3">
        <v>0</v>
      </c>
      <c r="LW11" s="3">
        <v>3500</v>
      </c>
      <c r="LX11" s="3">
        <v>0</v>
      </c>
      <c r="MC11" s="3">
        <v>5720</v>
      </c>
      <c r="MD11" s="3">
        <v>0</v>
      </c>
      <c r="ME11" s="3">
        <v>7039</v>
      </c>
      <c r="MF11" s="3">
        <v>0</v>
      </c>
      <c r="MM11" s="3">
        <v>4500</v>
      </c>
      <c r="MN11" s="3">
        <v>0</v>
      </c>
      <c r="MW11" s="3">
        <v>11500</v>
      </c>
      <c r="MX11" s="3">
        <v>0</v>
      </c>
      <c r="MY11" s="3">
        <v>6981</v>
      </c>
      <c r="MZ11" s="3">
        <v>0</v>
      </c>
      <c r="NE11" s="3">
        <v>20000</v>
      </c>
      <c r="NF11" s="3">
        <v>0</v>
      </c>
      <c r="NJ11" s="6">
        <f>'at-risk$$'!NJ11/'at-risk$$'!NJ$120</f>
        <v>0</v>
      </c>
      <c r="NK11" s="6">
        <f>'at-risk$$'!NK11/'at-risk$$'!NK$120</f>
        <v>0</v>
      </c>
      <c r="OF11" s="3">
        <v>7439889.8499999996</v>
      </c>
      <c r="OG11" s="3">
        <v>375551</v>
      </c>
      <c r="OK11" s="6">
        <f t="shared" si="13"/>
        <v>0</v>
      </c>
      <c r="OL11" s="6">
        <f t="shared" si="0"/>
        <v>0</v>
      </c>
      <c r="OM11" s="6">
        <f t="shared" si="1"/>
        <v>4.1200101904561111</v>
      </c>
      <c r="ON11" s="6">
        <f t="shared" si="2"/>
        <v>0.8800073792958043</v>
      </c>
      <c r="OO11" s="6">
        <f t="shared" si="3"/>
        <v>0</v>
      </c>
      <c r="OP11" s="6">
        <f t="shared" si="4"/>
        <v>1</v>
      </c>
      <c r="OQ11" s="3">
        <f t="shared" si="5"/>
        <v>0</v>
      </c>
      <c r="OR11" s="6">
        <f t="shared" si="6"/>
        <v>0</v>
      </c>
      <c r="OS11" s="6">
        <f>'at-risk$$'!OS11/'at-risk$$'!OS$120</f>
        <v>1</v>
      </c>
      <c r="OT11" s="6">
        <f>'at-risk$$'!OT11/'at-risk$$'!OT$120</f>
        <v>1</v>
      </c>
      <c r="OU11" s="6">
        <f>'at-risk$$'!OU11/'at-risk$$'!OU$120</f>
        <v>0</v>
      </c>
      <c r="OV11" s="6">
        <f>'at-risk$$'!OV11/'at-risk$$'!OV$120</f>
        <v>2</v>
      </c>
      <c r="OW11" s="6">
        <f>'at-risk$$'!OW11/'at-risk$$'!OW$120</f>
        <v>0</v>
      </c>
      <c r="OX11" s="6">
        <f>'at-risk$$'!OX11/'at-risk$$'!OX$120</f>
        <v>0</v>
      </c>
      <c r="OY11" s="6">
        <f>'at-risk$$'!OY11/'at-risk$$'!OY$120</f>
        <v>2.0000087848759573</v>
      </c>
      <c r="OZ11" s="6">
        <f>'at-risk$$'!OZ11/'at-risk$$'!OZ$120</f>
        <v>0</v>
      </c>
      <c r="PA11" s="6">
        <f>'at-risk$$'!PA11/'at-risk$$'!PA$120</f>
        <v>0</v>
      </c>
      <c r="PB11" s="6">
        <f t="shared" si="7"/>
        <v>3.0000139969766528</v>
      </c>
      <c r="PC11" s="6">
        <f t="shared" si="8"/>
        <v>0</v>
      </c>
      <c r="PD11" s="6"/>
      <c r="PE11" s="6"/>
      <c r="PF11" s="6">
        <f t="shared" si="9"/>
        <v>4.0000087848759573</v>
      </c>
      <c r="PG11" s="6">
        <f t="shared" si="10"/>
        <v>0</v>
      </c>
      <c r="PI11" s="6">
        <f t="shared" si="11"/>
        <v>13.193741654367839</v>
      </c>
      <c r="PJ11" s="6">
        <f>'at-risk$$'!PJ11/'at-risk$$'!PJ$120</f>
        <v>0</v>
      </c>
      <c r="PK11" s="6">
        <f>'at-risk$$'!PK11/'at-risk$$'!PK$120</f>
        <v>0</v>
      </c>
      <c r="PL11" s="5">
        <f t="shared" si="14"/>
        <v>223735</v>
      </c>
      <c r="PM11" s="5">
        <f>SUM(KV11,KX11,KZ11,LB11,LD11,LF11,LH11,LJ11,LL11,LN11,LP11,LR11,LT11,LV11,LX11,LZ11,MB11,MD11,MF11,MH11,MJ11,ML11,MN11,MP11,MR11,MT11,MV11,MX11,MZ11,NB11,ND11,NF11,NH11,)</f>
        <v>185</v>
      </c>
      <c r="PN11" s="5"/>
      <c r="PO11" s="5">
        <v>136825</v>
      </c>
      <c r="PQ11" s="6">
        <f t="shared" si="12"/>
        <v>43.193854540023906</v>
      </c>
    </row>
    <row r="12" spans="1:435" x14ac:dyDescent="0.25">
      <c r="A12" t="s">
        <v>126</v>
      </c>
      <c r="B12" s="2">
        <v>219</v>
      </c>
      <c r="C12" t="s">
        <v>338</v>
      </c>
      <c r="D12">
        <v>5</v>
      </c>
      <c r="E12">
        <v>210</v>
      </c>
      <c r="F12">
        <v>154</v>
      </c>
      <c r="G12" s="6">
        <f>'at-risk$$'!G12/'at-risk$$'!G$120</f>
        <v>1</v>
      </c>
      <c r="H12" s="6">
        <f>'at-risk$$'!H12/'at-risk$$'!H$120</f>
        <v>0</v>
      </c>
      <c r="I12" s="6">
        <f>'at-risk$$'!I12/'at-risk$$'!I$120</f>
        <v>0</v>
      </c>
      <c r="J12" s="6">
        <f>'at-risk$$'!J12/'at-risk$$'!J$120</f>
        <v>0</v>
      </c>
      <c r="K12" s="6"/>
      <c r="L12" s="6">
        <f>'at-risk$$'!L12/'at-risk$$'!L$120</f>
        <v>0</v>
      </c>
      <c r="M12" s="6">
        <f>'at-risk$$'!M12/'at-risk$$'!M$120</f>
        <v>0</v>
      </c>
      <c r="N12" s="6">
        <f>'at-risk$$'!N12/'at-risk$$'!N$120</f>
        <v>0.99999958310769044</v>
      </c>
      <c r="O12" s="6">
        <f>'at-risk$$'!O12/'at-risk$$'!O$120</f>
        <v>0</v>
      </c>
      <c r="P12" s="3">
        <v>4255</v>
      </c>
      <c r="Q12" s="3">
        <v>0</v>
      </c>
      <c r="R12" s="6">
        <f>'at-risk$$'!R12/'at-risk$$'!R$120</f>
        <v>1.0000062006078874</v>
      </c>
      <c r="S12" s="6">
        <f>'at-risk$$'!S12/'at-risk$$'!S$120</f>
        <v>0</v>
      </c>
      <c r="T12" s="6">
        <f>'at-risk$$'!T12/'at-risk$$'!T$120</f>
        <v>1.0000028305579711</v>
      </c>
      <c r="U12" s="6">
        <f>'at-risk$$'!U12/'at-risk$$'!U$120</f>
        <v>0</v>
      </c>
      <c r="V12" s="6">
        <f>'at-risk$$'!V12/'at-risk$$'!V$120</f>
        <v>0.99999492061110518</v>
      </c>
      <c r="W12" s="6">
        <f>'at-risk$$'!W12/'at-risk$$'!W$120</f>
        <v>0</v>
      </c>
      <c r="X12" s="6">
        <f>'at-risk$$'!X12/'at-risk$$'!X$120</f>
        <v>1</v>
      </c>
      <c r="Y12" s="6">
        <f>'at-risk$$'!Y12/'at-risk$$'!Y$120</f>
        <v>0</v>
      </c>
      <c r="Z12" s="6">
        <f>'at-risk$$'!Z12/'at-risk$$'!Z$120</f>
        <v>2.0000087848759573</v>
      </c>
      <c r="AA12" s="6">
        <f>'at-risk$$'!AA12/'at-risk$$'!AA$120</f>
        <v>0</v>
      </c>
      <c r="AB12" s="6">
        <f>'at-risk$$'!AB12/'at-risk$$'!AB$120</f>
        <v>0</v>
      </c>
      <c r="AC12" s="6">
        <f>'at-risk$$'!AC12/'at-risk$$'!AC$120</f>
        <v>0</v>
      </c>
      <c r="AD12" s="6">
        <f>'at-risk$$'!AD12/'at-risk$$'!AD$120</f>
        <v>3.0000087848759573</v>
      </c>
      <c r="AE12" s="6">
        <f>'at-risk$$'!AE12/'at-risk$$'!AE$120</f>
        <v>0</v>
      </c>
      <c r="AF12" s="6">
        <f>'at-risk$$'!AF12/'at-risk$$'!AF$120</f>
        <v>4.9999961701896245</v>
      </c>
      <c r="AG12" s="6">
        <f>'at-risk$$'!AG12/'at-risk$$'!AG$120</f>
        <v>0</v>
      </c>
      <c r="AH12" s="6">
        <f>'at-risk$$'!AH12/'at-risk$$'!AH$120</f>
        <v>0</v>
      </c>
      <c r="AI12" s="6">
        <f>'at-risk$$'!AI12/'at-risk$$'!AI$120</f>
        <v>0</v>
      </c>
      <c r="AJ12" s="6">
        <f>'at-risk$$'!AJ12/'at-risk$$'!AJ$120</f>
        <v>0</v>
      </c>
      <c r="AK12" s="6">
        <f>'at-risk$$'!AK12/'at-risk$$'!AK$120</f>
        <v>0</v>
      </c>
      <c r="AL12" s="6">
        <f>'at-risk$$'!AL12/'at-risk$$'!AL$120</f>
        <v>0</v>
      </c>
      <c r="AM12" s="6">
        <f>'at-risk$$'!AM12/'at-risk$$'!AM$120</f>
        <v>0</v>
      </c>
      <c r="AN12" s="6">
        <f>'at-risk$$'!AN12/'at-risk$$'!AN$120</f>
        <v>0</v>
      </c>
      <c r="AO12" s="6">
        <f>'at-risk$$'!AO12/'at-risk$$'!AO$120</f>
        <v>0</v>
      </c>
      <c r="AP12" s="6">
        <f>'at-risk$$'!AP12/'at-risk$$'!AP$120</f>
        <v>0</v>
      </c>
      <c r="AQ12" s="6">
        <f>'at-risk$$'!AQ12/'at-risk$$'!AQ$120</f>
        <v>1</v>
      </c>
      <c r="AR12" s="6">
        <f>'at-risk$$'!AR12/'at-risk$$'!AR$120</f>
        <v>0</v>
      </c>
      <c r="AS12" s="6">
        <f>'at-risk$$'!AS12/'at-risk$$'!AS$120</f>
        <v>0</v>
      </c>
      <c r="AT12" s="6">
        <f>'at-risk$$'!AT12/'at-risk$$'!AT$120</f>
        <v>0</v>
      </c>
      <c r="AU12" s="6">
        <f>'at-risk$$'!AU12/'at-risk$$'!AU$120</f>
        <v>1</v>
      </c>
      <c r="AV12" s="6"/>
      <c r="AW12" s="6">
        <f>'at-risk$$'!AW12/'at-risk$$'!AW$120</f>
        <v>0</v>
      </c>
      <c r="AX12" s="6">
        <f>'at-risk$$'!AX12/'at-risk$$'!AX$120</f>
        <v>0</v>
      </c>
      <c r="AY12" s="6">
        <f>'at-risk$$'!AY12/'at-risk$$'!AY$120</f>
        <v>0</v>
      </c>
      <c r="AZ12" s="6">
        <f>'at-risk$$'!AZ12/'at-risk$$'!AZ$120</f>
        <v>2.0000087848759573</v>
      </c>
      <c r="BA12" s="6">
        <f>'at-risk$$'!BA12/'at-risk$$'!BA$120</f>
        <v>0</v>
      </c>
      <c r="BB12" s="6">
        <f>'at-risk$$'!BB12/'at-risk$$'!BB$120</f>
        <v>0</v>
      </c>
      <c r="BC12" s="6">
        <f>'at-risk$$'!BC12/'at-risk$$'!BC$120</f>
        <v>0</v>
      </c>
      <c r="BD12" s="6">
        <f>'at-risk$$'!BD12/'at-risk$$'!BD$120</f>
        <v>0</v>
      </c>
      <c r="BE12" s="6">
        <f>'at-risk$$'!BE12/'at-risk$$'!BE$120</f>
        <v>0</v>
      </c>
      <c r="BF12" s="6">
        <f>'at-risk$$'!BF12/'at-risk$$'!BF$120</f>
        <v>1</v>
      </c>
      <c r="BG12" s="6">
        <f>'at-risk$$'!BG12/'at-risk$$'!BG$120</f>
        <v>0</v>
      </c>
      <c r="BH12" s="6">
        <f>'at-risk$$'!BH12/'at-risk$$'!BH$120</f>
        <v>0</v>
      </c>
      <c r="BI12" s="6">
        <f>'at-risk$$'!BI12/'at-risk$$'!BI$120</f>
        <v>0</v>
      </c>
      <c r="BJ12" s="6">
        <f>'at-risk$$'!BJ12/'at-risk$$'!BJ$120</f>
        <v>0</v>
      </c>
      <c r="BK12" s="6">
        <f>'at-risk$$'!BK12/'at-risk$$'!BK$120</f>
        <v>0</v>
      </c>
      <c r="BL12" s="6">
        <f>'at-risk$$'!BL12/'at-risk$$'!BL$120</f>
        <v>0</v>
      </c>
      <c r="BM12" s="6">
        <f>'at-risk$$'!BM12/'at-risk$$'!BM$120</f>
        <v>0</v>
      </c>
      <c r="BN12" s="6">
        <f>'at-risk$$'!BN12/'at-risk$$'!BN$120</f>
        <v>0</v>
      </c>
      <c r="BO12" s="6">
        <f>'at-risk$$'!BO12/'at-risk$$'!BO$120</f>
        <v>0</v>
      </c>
      <c r="BP12" s="6">
        <f>'at-risk$$'!BP12/'at-risk$$'!BP$120</f>
        <v>0</v>
      </c>
      <c r="BQ12" s="6">
        <f>'at-risk$$'!BQ12/'at-risk$$'!BQ$120</f>
        <v>0</v>
      </c>
      <c r="BR12" s="6">
        <f>'at-risk$$'!BR12/'at-risk$$'!BR$120</f>
        <v>0</v>
      </c>
      <c r="BS12" s="6">
        <f>'at-risk$$'!BS12/'at-risk$$'!BS$120</f>
        <v>0</v>
      </c>
      <c r="BT12" s="6">
        <f>'at-risk$$'!BT12/'at-risk$$'!BT$120</f>
        <v>0</v>
      </c>
      <c r="BU12" s="6">
        <f>'at-risk$$'!BU12/'at-risk$$'!BU$120</f>
        <v>0</v>
      </c>
      <c r="BV12" s="6">
        <f>'at-risk$$'!BV12/'at-risk$$'!BV$120</f>
        <v>3.0000087848759573</v>
      </c>
      <c r="BW12" s="6">
        <f>'at-risk$$'!BW12/'at-risk$$'!BW$120</f>
        <v>0</v>
      </c>
      <c r="BX12" s="6">
        <f>'at-risk$$'!BX12/'at-risk$$'!BX$120</f>
        <v>0</v>
      </c>
      <c r="BY12" s="6">
        <f>'at-risk$$'!BY12/'at-risk$$'!BY$120</f>
        <v>0</v>
      </c>
      <c r="BZ12" s="6">
        <f>'at-risk$$'!BZ12/'at-risk$$'!BZ$120</f>
        <v>6.0000107234690523</v>
      </c>
      <c r="CA12" s="6">
        <f>'at-risk$$'!CA12/'at-risk$$'!CA$120</f>
        <v>0</v>
      </c>
      <c r="CB12" s="6">
        <f>'at-risk$$'!CB12/'at-risk$$'!CB$120</f>
        <v>0</v>
      </c>
      <c r="CC12" s="6">
        <f>'at-risk$$'!CC12/'at-risk$$'!CC$120</f>
        <v>0</v>
      </c>
      <c r="CD12" s="6">
        <f>'at-risk$$'!CD12/'at-risk$$'!CD$120</f>
        <v>1</v>
      </c>
      <c r="CE12" s="6">
        <f>'at-risk$$'!CE12/'at-risk$$'!CE$120</f>
        <v>0</v>
      </c>
      <c r="CF12" s="6">
        <f>'at-risk$$'!CF12/'at-risk$$'!CF$120</f>
        <v>0</v>
      </c>
      <c r="CG12" s="6">
        <f>'at-risk$$'!CG12/'at-risk$$'!CG$120</f>
        <v>0</v>
      </c>
      <c r="CH12" s="6">
        <f>'at-risk$$'!CH12/'at-risk$$'!CH$120</f>
        <v>0</v>
      </c>
      <c r="CI12" s="6">
        <f>'at-risk$$'!CI12/'at-risk$$'!CI$120</f>
        <v>0</v>
      </c>
      <c r="CL12" s="6">
        <f>'at-risk$$'!CL12/'at-risk$$'!CL$120</f>
        <v>1</v>
      </c>
      <c r="CM12" s="6">
        <f>'at-risk$$'!CM12/'at-risk$$'!CM$120</f>
        <v>0</v>
      </c>
      <c r="CN12" s="6">
        <f>'at-risk$$'!CN12/'at-risk$$'!CN$120</f>
        <v>0</v>
      </c>
      <c r="CO12" s="6">
        <f>'at-risk$$'!CO12/'at-risk$$'!CO$120</f>
        <v>0</v>
      </c>
      <c r="CP12" s="6">
        <f>'at-risk$$'!CP12/'at-risk$$'!CP$120</f>
        <v>0</v>
      </c>
      <c r="CQ12" s="6">
        <f>'at-risk$$'!CQ12/'at-risk$$'!CQ$120</f>
        <v>0</v>
      </c>
      <c r="CR12" s="6">
        <f>'at-risk$$'!CR12/'at-risk$$'!CR$120</f>
        <v>0</v>
      </c>
      <c r="CS12" s="6">
        <f>'at-risk$$'!CS12/'at-risk$$'!CS$120</f>
        <v>0</v>
      </c>
      <c r="CT12" s="6">
        <f>'at-risk$$'!CT12/'at-risk$$'!CT$120</f>
        <v>0</v>
      </c>
      <c r="CU12" s="6">
        <f>'at-risk$$'!CU12/'at-risk$$'!CU$120</f>
        <v>0</v>
      </c>
      <c r="CV12" s="3">
        <v>13600</v>
      </c>
      <c r="CW12" s="3">
        <v>0</v>
      </c>
      <c r="CX12" s="3">
        <v>23800</v>
      </c>
      <c r="CY12" s="3">
        <v>0</v>
      </c>
      <c r="DD12" s="6">
        <f>'at-risk$$'!DD12/'at-risk$$'!DD$120</f>
        <v>0</v>
      </c>
      <c r="DE12" s="6">
        <f>'at-risk$$'!DE12/'at-risk$$'!DE$120</f>
        <v>0</v>
      </c>
      <c r="DX12" s="6">
        <f>'at-risk$$'!DX12/'at-risk$$'!DX$120</f>
        <v>0</v>
      </c>
      <c r="DY12" s="6">
        <f>'at-risk$$'!DY12/'at-risk$$'!DY$120</f>
        <v>0</v>
      </c>
      <c r="DZ12" s="6">
        <f>'at-risk$$'!DZ12/'at-risk$$'!DZ$120</f>
        <v>0</v>
      </c>
      <c r="EA12" s="6">
        <f>'at-risk$$'!EA12/'at-risk$$'!EA$120</f>
        <v>0</v>
      </c>
      <c r="EB12" s="6">
        <f>'at-risk$$'!EB12/'at-risk$$'!EB$120</f>
        <v>0</v>
      </c>
      <c r="EC12" s="6">
        <f>'at-risk$$'!EC12/'at-risk$$'!EC$120</f>
        <v>0</v>
      </c>
      <c r="EL12" s="6">
        <f>'at-risk$$'!EL12/'at-risk$$'!EL$120</f>
        <v>0</v>
      </c>
      <c r="EM12" s="6">
        <f>'at-risk$$'!EM12/'at-risk$$'!EM$120</f>
        <v>0</v>
      </c>
      <c r="EN12" s="6">
        <f>'at-risk$$'!EN12/'at-risk$$'!EN$120</f>
        <v>0</v>
      </c>
      <c r="EO12" s="6">
        <f>'at-risk$$'!EO12/'at-risk$$'!EO$120</f>
        <v>0</v>
      </c>
      <c r="EP12" s="6">
        <f>'at-risk$$'!EP12/'at-risk$$'!EP$120</f>
        <v>0</v>
      </c>
      <c r="EQ12" s="6">
        <f>'at-risk$$'!EQ12/'at-risk$$'!EQ$120</f>
        <v>0</v>
      </c>
      <c r="ES12" s="6">
        <f>'at-risk$$'!ES12/'at-risk$$'!ES$120</f>
        <v>1</v>
      </c>
      <c r="ET12" s="6">
        <f>'at-risk$$'!ET12/'at-risk$$'!ET$120</f>
        <v>0</v>
      </c>
      <c r="EU12" s="6">
        <f>'at-risk$$'!EU12/'at-risk$$'!EU$120</f>
        <v>0</v>
      </c>
      <c r="EV12" s="6">
        <f>'at-risk$$'!EV12/'at-risk$$'!EV$120</f>
        <v>0</v>
      </c>
      <c r="EW12" s="6">
        <f>'at-risk$$'!EW12/'at-risk$$'!EW$120</f>
        <v>0</v>
      </c>
      <c r="EX12" s="6">
        <f>'at-risk$$'!EX12/'at-risk$$'!EX$120</f>
        <v>0</v>
      </c>
      <c r="EY12" s="6">
        <f>'at-risk$$'!EY12/'at-risk$$'!EY$120</f>
        <v>0</v>
      </c>
      <c r="EZ12" s="6">
        <f>'at-risk$$'!EZ12/'at-risk$$'!EZ$120</f>
        <v>0</v>
      </c>
      <c r="FA12" s="6">
        <f>'at-risk$$'!FA12/'at-risk$$'!FA$120</f>
        <v>0</v>
      </c>
      <c r="FB12" s="6">
        <f>'at-risk$$'!FB12/'at-risk$$'!FB$120</f>
        <v>0</v>
      </c>
      <c r="FC12" s="6">
        <f>'at-risk$$'!FC12/'at-risk$$'!FC$120</f>
        <v>0</v>
      </c>
      <c r="FD12" s="6">
        <f>'at-risk$$'!FD12/'at-risk$$'!FD$120</f>
        <v>0</v>
      </c>
      <c r="FE12" s="6">
        <f>'at-risk$$'!FE12/'at-risk$$'!FE$120</f>
        <v>0</v>
      </c>
      <c r="FF12" s="6">
        <f>'at-risk$$'!FF12/'at-risk$$'!FF$120</f>
        <v>0</v>
      </c>
      <c r="FG12" s="6">
        <f>'at-risk$$'!FG12/'at-risk$$'!FG$120</f>
        <v>0</v>
      </c>
      <c r="FH12" s="6">
        <f>'at-risk$$'!FH12/'at-risk$$'!FH$120</f>
        <v>0</v>
      </c>
      <c r="FI12" s="6">
        <f>'at-risk$$'!FI12/'at-risk$$'!FI$120</f>
        <v>0</v>
      </c>
      <c r="FJ12" s="6">
        <f>'at-risk$$'!FJ12/'at-risk$$'!FJ$120</f>
        <v>1</v>
      </c>
      <c r="FK12" s="6">
        <f>'at-risk$$'!FK12/'at-risk$$'!FK$120</f>
        <v>0</v>
      </c>
      <c r="FL12" s="6">
        <f>'at-risk$$'!FL12/'at-risk$$'!FL$120</f>
        <v>0</v>
      </c>
      <c r="FM12" s="6">
        <f>'at-risk$$'!FM12/'at-risk$$'!FM$120</f>
        <v>0</v>
      </c>
      <c r="FN12" s="6">
        <f>'at-risk$$'!FN12/'at-risk$$'!FN$120</f>
        <v>0</v>
      </c>
      <c r="FO12" s="6">
        <f>'at-risk$$'!FO12/'at-risk$$'!FO$120</f>
        <v>0</v>
      </c>
      <c r="FP12" s="6">
        <f>'at-risk$$'!FP12/'at-risk$$'!FP$120</f>
        <v>0</v>
      </c>
      <c r="FQ12" s="6">
        <f>'at-risk$$'!FQ12/'at-risk$$'!FQ$120</f>
        <v>0</v>
      </c>
      <c r="FR12" s="6">
        <f>'at-risk$$'!FR12/'at-risk$$'!FR$120</f>
        <v>0</v>
      </c>
      <c r="FS12" s="6">
        <f>'at-risk$$'!FS12/'at-risk$$'!FS$120</f>
        <v>0</v>
      </c>
      <c r="FT12" s="6">
        <f>'at-risk$$'!FT12/'at-risk$$'!FT$120</f>
        <v>0</v>
      </c>
      <c r="FU12" s="6">
        <f>'at-risk$$'!FU12/'at-risk$$'!FU$120</f>
        <v>0</v>
      </c>
      <c r="FV12" s="6">
        <f>'at-risk$$'!FV12/'at-risk$$'!FV$120</f>
        <v>0</v>
      </c>
      <c r="FW12" s="6">
        <f>'at-risk$$'!FW12/'at-risk$$'!FW$120</f>
        <v>1</v>
      </c>
      <c r="FX12" s="6">
        <f>'at-risk$$'!FX12/'at-risk$$'!FX$120</f>
        <v>0</v>
      </c>
      <c r="FY12" s="6">
        <f>'at-risk$$'!FY12/'at-risk$$'!FY$120</f>
        <v>0</v>
      </c>
      <c r="FZ12" s="6">
        <f>'at-risk$$'!FZ12/'at-risk$$'!FZ$120</f>
        <v>0</v>
      </c>
      <c r="GA12" s="6">
        <f>'at-risk$$'!GA12/'at-risk$$'!GA$120</f>
        <v>0</v>
      </c>
      <c r="GB12" s="6">
        <f>'at-risk$$'!GB12/'at-risk$$'!GB$120</f>
        <v>0</v>
      </c>
      <c r="GC12" s="6">
        <f>'at-risk$$'!GC12/'at-risk$$'!GC$120</f>
        <v>0</v>
      </c>
      <c r="GD12" s="6">
        <f>'at-risk$$'!GD12/'at-risk$$'!GD$120</f>
        <v>0</v>
      </c>
      <c r="GE12" s="6">
        <f>'at-risk$$'!GE12/'at-risk$$'!GE$120</f>
        <v>0</v>
      </c>
      <c r="GF12" s="6">
        <f>'at-risk$$'!GF12/'at-risk$$'!GF$120</f>
        <v>1</v>
      </c>
      <c r="GG12" s="6">
        <f>'at-risk$$'!GG12/'at-risk$$'!GG$120</f>
        <v>0</v>
      </c>
      <c r="GH12" s="6">
        <f>'at-risk$$'!GH12/'at-risk$$'!GH$120</f>
        <v>1</v>
      </c>
      <c r="GI12" s="6">
        <f>'at-risk$$'!GI12/'at-risk$$'!GI$120</f>
        <v>0</v>
      </c>
      <c r="GJ12" s="6">
        <f>'at-risk$$'!GJ12/'at-risk$$'!GJ$120</f>
        <v>0.34600990934008014</v>
      </c>
      <c r="GK12" s="6">
        <f>'at-risk$$'!GK12/'at-risk$$'!GK$120</f>
        <v>0.15399009065991989</v>
      </c>
      <c r="GL12" s="6">
        <f>'at-risk$$'!GL12/'at-risk$$'!GL$120</f>
        <v>0</v>
      </c>
      <c r="GM12" s="6">
        <f>'at-risk$$'!GM12/'at-risk$$'!GM$120</f>
        <v>0</v>
      </c>
      <c r="GN12" s="6">
        <f>'at-risk$$'!GN12/'at-risk$$'!GN$120</f>
        <v>0.99998902121025579</v>
      </c>
      <c r="GO12" s="6">
        <f>'at-risk$$'!GO12/'at-risk$$'!GO$120</f>
        <v>0</v>
      </c>
      <c r="GP12" s="6">
        <f>'at-risk$$'!GP12/'at-risk$$'!GP$120</f>
        <v>1</v>
      </c>
      <c r="GQ12" s="6">
        <f>'at-risk$$'!GQ12/'at-risk$$'!GQ$120</f>
        <v>0</v>
      </c>
      <c r="GR12" s="6">
        <f>'at-risk$$'!GR12/'at-risk$$'!GR$120</f>
        <v>1.3686485346826902</v>
      </c>
      <c r="GS12" s="6">
        <f>'at-risk$$'!GS12/'at-risk$$'!GS$120</f>
        <v>0</v>
      </c>
      <c r="GT12" s="6">
        <f>'at-risk$$'!GT12/'at-risk$$'!GT$120</f>
        <v>1</v>
      </c>
      <c r="GU12" s="6">
        <f>'at-risk$$'!GU12/'at-risk$$'!GU$120</f>
        <v>0</v>
      </c>
      <c r="GV12" s="6">
        <f>'at-risk$$'!GV12/'at-risk$$'!GV$120</f>
        <v>0</v>
      </c>
      <c r="GW12" s="6">
        <f>'at-risk$$'!GW12/'at-risk$$'!GW$120</f>
        <v>1</v>
      </c>
      <c r="GX12" s="6">
        <f>'at-risk$$'!GX12/'at-risk$$'!GX$120</f>
        <v>1</v>
      </c>
      <c r="GY12" s="6">
        <f>'at-risk$$'!GY12/'at-risk$$'!GY$120</f>
        <v>0</v>
      </c>
      <c r="GZ12" s="6">
        <f>'at-risk$$'!GZ12/'at-risk$$'!GZ$120</f>
        <v>1</v>
      </c>
      <c r="HA12" s="6">
        <f>'at-risk$$'!HA12/'at-risk$$'!HA$120</f>
        <v>0</v>
      </c>
      <c r="HB12" s="6">
        <f>'at-risk$$'!HB12/'at-risk$$'!HB$120</f>
        <v>0</v>
      </c>
      <c r="HC12" s="6">
        <f>'at-risk$$'!HC12/'at-risk$$'!HC$120</f>
        <v>0</v>
      </c>
      <c r="HD12" s="6">
        <f>'at-risk$$'!HD12/'at-risk$$'!HD$120</f>
        <v>0</v>
      </c>
      <c r="HE12" s="6">
        <f>'at-risk$$'!HE12/'at-risk$$'!HE$120</f>
        <v>0</v>
      </c>
      <c r="HF12" s="6">
        <f>'at-risk$$'!HF12/'at-risk$$'!HF$120</f>
        <v>0</v>
      </c>
      <c r="HG12" s="6">
        <f>'at-risk$$'!HG12/'at-risk$$'!HG$120</f>
        <v>0</v>
      </c>
      <c r="HH12" s="6">
        <f>'at-risk$$'!HH12/'at-risk$$'!HH$120</f>
        <v>0</v>
      </c>
      <c r="HI12" s="6">
        <f>'at-risk$$'!HI12/'at-risk$$'!HI$120</f>
        <v>0</v>
      </c>
      <c r="HJ12" s="6">
        <f>'at-risk$$'!HJ12/'at-risk$$'!HJ$120</f>
        <v>0</v>
      </c>
      <c r="HK12" s="6">
        <f>'at-risk$$'!HK12/'at-risk$$'!HK$120</f>
        <v>0</v>
      </c>
      <c r="HL12" s="6">
        <f>'at-risk$$'!HL12/'at-risk$$'!HL$120</f>
        <v>0</v>
      </c>
      <c r="HM12" s="6">
        <f>'at-risk$$'!HM12/'at-risk$$'!HM$120</f>
        <v>0</v>
      </c>
      <c r="HN12" s="6">
        <f>'at-risk$$'!HN12/'at-risk$$'!HN$120</f>
        <v>0</v>
      </c>
      <c r="HO12" s="6">
        <f>'at-risk$$'!HO12/'at-risk$$'!HO$120</f>
        <v>0</v>
      </c>
      <c r="HP12" s="6">
        <f>'at-risk$$'!HP12/'at-risk$$'!HP$120</f>
        <v>0</v>
      </c>
      <c r="HQ12" s="6">
        <f>'at-risk$$'!HQ12/'at-risk$$'!HQ$120</f>
        <v>0</v>
      </c>
      <c r="HR12" s="6">
        <f>'at-risk$$'!HR12/'at-risk$$'!HR$120</f>
        <v>0</v>
      </c>
      <c r="HS12" s="6">
        <f>'at-risk$$'!HS12/'at-risk$$'!HS$120</f>
        <v>0</v>
      </c>
      <c r="HT12" s="6">
        <f>'at-risk$$'!HT12/'at-risk$$'!HT$120</f>
        <v>0</v>
      </c>
      <c r="HU12" s="6">
        <f>'at-risk$$'!HU12/'at-risk$$'!HU$120</f>
        <v>0</v>
      </c>
      <c r="HV12" s="6">
        <f>'at-risk$$'!HV12/'at-risk$$'!HV$120</f>
        <v>0.90928737086232347</v>
      </c>
      <c r="HW12" s="6">
        <f>'at-risk$$'!HW12/'at-risk$$'!HW$120</f>
        <v>9.0712629137676581E-2</v>
      </c>
      <c r="HX12" s="6">
        <f>'at-risk$$'!HX12/'at-risk$$'!HX$120</f>
        <v>0</v>
      </c>
      <c r="HY12" s="6">
        <f>'at-risk$$'!HY12/'at-risk$$'!HY$120</f>
        <v>0</v>
      </c>
      <c r="HZ12" s="6">
        <f>'at-risk$$'!HZ12/'at-risk$$'!HZ$120</f>
        <v>0</v>
      </c>
      <c r="IA12" s="6">
        <f>'at-risk$$'!IA12/'at-risk$$'!IA$120</f>
        <v>0</v>
      </c>
      <c r="IB12" s="6">
        <f>'at-risk$$'!IB12/'at-risk$$'!IB$120</f>
        <v>0</v>
      </c>
      <c r="IC12" s="6">
        <f>'at-risk$$'!IC12/'at-risk$$'!IC$120</f>
        <v>0</v>
      </c>
      <c r="ID12" s="6">
        <f>'at-risk$$'!ID12/'at-risk$$'!ID$120</f>
        <v>0</v>
      </c>
      <c r="IE12" s="6">
        <f>'at-risk$$'!IE12/'at-risk$$'!IE$120</f>
        <v>0</v>
      </c>
      <c r="IF12" s="6">
        <f>'at-risk$$'!IF12/'at-risk$$'!IF$120</f>
        <v>0</v>
      </c>
      <c r="IG12" s="6">
        <f>'at-risk$$'!IG12/'at-risk$$'!IG$120</f>
        <v>0</v>
      </c>
      <c r="IH12" s="6">
        <f>'at-risk$$'!IH12/'at-risk$$'!IH$120</f>
        <v>0</v>
      </c>
      <c r="II12" s="6">
        <f>'at-risk$$'!II12/'at-risk$$'!II$120</f>
        <v>0</v>
      </c>
      <c r="IJ12" s="6">
        <f>'at-risk$$'!IJ12/'at-risk$$'!IJ$120</f>
        <v>0</v>
      </c>
      <c r="IK12" s="6">
        <f>'at-risk$$'!IK12/'at-risk$$'!IK$120</f>
        <v>0</v>
      </c>
      <c r="IL12" s="6">
        <f>'at-risk$$'!IL12/'at-risk$$'!IL$120</f>
        <v>0</v>
      </c>
      <c r="IM12" s="6">
        <f>'at-risk$$'!IM12/'at-risk$$'!IM$120</f>
        <v>0</v>
      </c>
      <c r="IN12" s="6">
        <f>'at-risk$$'!IN12/'at-risk$$'!IN$120</f>
        <v>0</v>
      </c>
      <c r="IO12" s="6">
        <f>'at-risk$$'!IO12/'at-risk$$'!IO$120</f>
        <v>0</v>
      </c>
      <c r="IP12" s="6">
        <f>'at-risk$$'!IP12/'at-risk$$'!IP$120</f>
        <v>0</v>
      </c>
      <c r="IQ12" s="6">
        <f>'at-risk$$'!IQ12/'at-risk$$'!IQ$120</f>
        <v>0</v>
      </c>
      <c r="IR12" s="6">
        <f>'at-risk$$'!IR12/'at-risk$$'!IR$120</f>
        <v>0</v>
      </c>
      <c r="IS12" s="6">
        <f>'at-risk$$'!IS12/'at-risk$$'!IS$120</f>
        <v>0</v>
      </c>
      <c r="IT12" s="6">
        <f>'at-risk$$'!IT12/'at-risk$$'!IT$120</f>
        <v>1</v>
      </c>
      <c r="IU12" s="6">
        <f>'at-risk$$'!IU12/'at-risk$$'!IU$120</f>
        <v>0</v>
      </c>
      <c r="IV12" s="6">
        <f>'at-risk$$'!IV12/'at-risk$$'!IV$120</f>
        <v>0</v>
      </c>
      <c r="IW12" s="6">
        <f>'at-risk$$'!IW12/'at-risk$$'!IW$120</f>
        <v>0</v>
      </c>
      <c r="IX12" s="6">
        <f>'at-risk$$'!IX12/'at-risk$$'!IX$120</f>
        <v>0</v>
      </c>
      <c r="IY12" s="6">
        <f>'at-risk$$'!IY12/'at-risk$$'!IY$120</f>
        <v>0</v>
      </c>
      <c r="IZ12" s="6">
        <f>'at-risk$$'!IZ12/'at-risk$$'!IZ$120</f>
        <v>0</v>
      </c>
      <c r="JA12" s="6">
        <f>'at-risk$$'!JA12/'at-risk$$'!JA$120</f>
        <v>0</v>
      </c>
      <c r="JB12" s="6">
        <f>'at-risk$$'!JB12/'at-risk$$'!JB$120</f>
        <v>0</v>
      </c>
      <c r="JC12" s="6">
        <f>'at-risk$$'!JC12/'at-risk$$'!JC$120</f>
        <v>0</v>
      </c>
      <c r="JD12" s="6">
        <f>'at-risk$$'!JD12/'at-risk$$'!JD$120</f>
        <v>0</v>
      </c>
      <c r="JE12" s="6">
        <f>'at-risk$$'!JE12/'at-risk$$'!JE$120</f>
        <v>0</v>
      </c>
      <c r="JF12" s="6">
        <f>'at-risk$$'!JF12/'at-risk$$'!JF$120</f>
        <v>0</v>
      </c>
      <c r="JG12" s="6">
        <f>'at-risk$$'!JG12/'at-risk$$'!JG$120</f>
        <v>0</v>
      </c>
      <c r="JH12" s="6">
        <f>'at-risk$$'!JH12/'at-risk$$'!JH$120</f>
        <v>0</v>
      </c>
      <c r="JI12" s="6">
        <f>'at-risk$$'!JI12/'at-risk$$'!JI$120</f>
        <v>0</v>
      </c>
      <c r="JJ12" s="6">
        <f>'at-risk$$'!JJ12/'at-risk$$'!JJ$120</f>
        <v>0</v>
      </c>
      <c r="JK12" s="6">
        <f>'at-risk$$'!JK12/'at-risk$$'!JK$120</f>
        <v>0</v>
      </c>
      <c r="JL12" s="6">
        <f>'at-risk$$'!JL12/'at-risk$$'!JL$120</f>
        <v>0</v>
      </c>
      <c r="JM12" s="6">
        <f>'at-risk$$'!JM12/'at-risk$$'!JM$120</f>
        <v>0</v>
      </c>
      <c r="JN12" s="6">
        <f>'at-risk$$'!JN12/'at-risk$$'!JN$120</f>
        <v>0</v>
      </c>
      <c r="JO12" s="6">
        <f>'at-risk$$'!JO12/'at-risk$$'!JO$120</f>
        <v>0</v>
      </c>
      <c r="JP12" s="6">
        <f>'at-risk$$'!JP12/'at-risk$$'!JP$120</f>
        <v>0</v>
      </c>
      <c r="JQ12" s="6">
        <f>'at-risk$$'!JQ12/'at-risk$$'!JQ$120</f>
        <v>0</v>
      </c>
      <c r="JR12" s="6">
        <f>'at-risk$$'!JR12/'at-risk$$'!JR$120</f>
        <v>0</v>
      </c>
      <c r="JS12" s="6">
        <f>'at-risk$$'!JS12/'at-risk$$'!JS$120</f>
        <v>0</v>
      </c>
      <c r="JT12" s="6">
        <f>'at-risk$$'!JT12/'at-risk$$'!JT$120</f>
        <v>0</v>
      </c>
      <c r="JU12" s="6">
        <f>'at-risk$$'!JU12/'at-risk$$'!JU$120</f>
        <v>0</v>
      </c>
      <c r="JV12" s="6">
        <f>'at-risk$$'!JV12/'at-risk$$'!JV$120</f>
        <v>0</v>
      </c>
      <c r="JW12" s="6">
        <f>'at-risk$$'!JW12/'at-risk$$'!JW$120</f>
        <v>0</v>
      </c>
      <c r="JX12" s="6">
        <f>'at-risk$$'!JX12/'at-risk$$'!JX$120</f>
        <v>0</v>
      </c>
      <c r="JY12" s="6">
        <f>'at-risk$$'!JY12/'at-risk$$'!JY$120</f>
        <v>0</v>
      </c>
      <c r="JZ12" s="6">
        <f>'at-risk$$'!JZ12/'at-risk$$'!JZ$120</f>
        <v>0</v>
      </c>
      <c r="KA12" s="6">
        <f>'at-risk$$'!KA12/'at-risk$$'!KA$120</f>
        <v>0</v>
      </c>
      <c r="KB12" s="6">
        <f>'at-risk$$'!KB12/'at-risk$$'!KB$120</f>
        <v>0</v>
      </c>
      <c r="KC12" s="6">
        <f>'at-risk$$'!KC12/'at-risk$$'!KC$120</f>
        <v>0</v>
      </c>
      <c r="KD12" s="6">
        <f>'at-risk$$'!KD12/'at-risk$$'!KD$120</f>
        <v>0</v>
      </c>
      <c r="KE12" s="6">
        <f>'at-risk$$'!KE12/'at-risk$$'!KE$120</f>
        <v>0</v>
      </c>
      <c r="KF12" s="6">
        <f>'at-risk$$'!KF12/'at-risk$$'!KF$120</f>
        <v>0</v>
      </c>
      <c r="KG12" s="6">
        <f>'at-risk$$'!KG12/'at-risk$$'!KG$120</f>
        <v>0</v>
      </c>
      <c r="KH12" s="6">
        <f>'at-risk$$'!KH12/'at-risk$$'!KH$120</f>
        <v>0</v>
      </c>
      <c r="KI12" s="6">
        <f>'at-risk$$'!KI12/'at-risk$$'!KI$120</f>
        <v>0</v>
      </c>
      <c r="KJ12" s="6">
        <f>'at-risk$$'!KJ12/'at-risk$$'!KJ$120</f>
        <v>1</v>
      </c>
      <c r="KK12" s="6">
        <f>'at-risk$$'!KK12/'at-risk$$'!KK$120</f>
        <v>0</v>
      </c>
      <c r="KL12" s="6">
        <f>'at-risk$$'!KL12/'at-risk$$'!KL$120</f>
        <v>0</v>
      </c>
      <c r="KM12" s="6">
        <f>'at-risk$$'!KM12/'at-risk$$'!KM$120</f>
        <v>0</v>
      </c>
      <c r="KN12" s="6">
        <f>'at-risk$$'!KN12/'at-risk$$'!KN$120</f>
        <v>0</v>
      </c>
      <c r="KO12" s="6">
        <f>'at-risk$$'!KO12/'at-risk$$'!KO$120</f>
        <v>0</v>
      </c>
      <c r="KP12" s="6">
        <f>'at-risk$$'!KP12/'at-risk$$'!KP$120</f>
        <v>0</v>
      </c>
      <c r="KQ12" s="6">
        <f>'at-risk$$'!KQ12/'at-risk$$'!KQ$120</f>
        <v>0</v>
      </c>
      <c r="KU12" s="3">
        <v>15800</v>
      </c>
      <c r="KV12" s="3">
        <v>0</v>
      </c>
      <c r="KW12" s="3">
        <v>3581</v>
      </c>
      <c r="KX12" s="3">
        <v>0</v>
      </c>
      <c r="LC12" s="3">
        <v>4200</v>
      </c>
      <c r="LD12" s="3">
        <v>0</v>
      </c>
      <c r="LI12" s="3">
        <v>3000</v>
      </c>
      <c r="LJ12" s="3">
        <v>0</v>
      </c>
      <c r="LM12" s="3">
        <v>958</v>
      </c>
      <c r="LN12" s="3">
        <v>0</v>
      </c>
      <c r="LW12" s="3">
        <v>3000</v>
      </c>
      <c r="LX12" s="3">
        <v>0</v>
      </c>
      <c r="MA12" s="3">
        <v>0</v>
      </c>
      <c r="MB12" s="3">
        <v>2000</v>
      </c>
      <c r="ME12" s="3">
        <v>3511</v>
      </c>
      <c r="MF12" s="3">
        <v>0</v>
      </c>
      <c r="MY12" s="3">
        <v>1089</v>
      </c>
      <c r="MZ12" s="3">
        <v>0</v>
      </c>
      <c r="NJ12" s="6">
        <f>'at-risk$$'!NJ12/'at-risk$$'!NJ$120</f>
        <v>0</v>
      </c>
      <c r="NK12" s="6">
        <f>'at-risk$$'!NK12/'at-risk$$'!NK$120</f>
        <v>0</v>
      </c>
      <c r="OF12" s="3">
        <v>4188926</v>
      </c>
      <c r="OG12" s="3">
        <v>257519</v>
      </c>
      <c r="OK12" s="6">
        <f t="shared" si="13"/>
        <v>3.0000087848759573</v>
      </c>
      <c r="OL12" s="6">
        <f t="shared" si="0"/>
        <v>0</v>
      </c>
      <c r="OM12" s="6">
        <f t="shared" si="1"/>
        <v>3.0000087848759573</v>
      </c>
      <c r="ON12" s="6">
        <f t="shared" si="2"/>
        <v>0</v>
      </c>
      <c r="OO12" s="6">
        <f t="shared" si="3"/>
        <v>1</v>
      </c>
      <c r="OP12" s="6">
        <f t="shared" si="4"/>
        <v>0</v>
      </c>
      <c r="OQ12" s="3">
        <f t="shared" si="5"/>
        <v>0</v>
      </c>
      <c r="OR12" s="6">
        <f t="shared" si="6"/>
        <v>0</v>
      </c>
      <c r="OS12" s="6">
        <f>'at-risk$$'!OS12/'at-risk$$'!OS$120</f>
        <v>1</v>
      </c>
      <c r="OT12" s="6">
        <f>'at-risk$$'!OT12/'at-risk$$'!OT$120</f>
        <v>0</v>
      </c>
      <c r="OU12" s="6">
        <f>'at-risk$$'!OU12/'at-risk$$'!OU$120</f>
        <v>0</v>
      </c>
      <c r="OV12" s="6">
        <f>'at-risk$$'!OV12/'at-risk$$'!OV$120</f>
        <v>0</v>
      </c>
      <c r="OW12" s="6">
        <f>'at-risk$$'!OW12/'at-risk$$'!OW$120</f>
        <v>0</v>
      </c>
      <c r="OX12" s="6">
        <f>'at-risk$$'!OX12/'at-risk$$'!OX$120</f>
        <v>1</v>
      </c>
      <c r="OY12" s="6">
        <f>'at-risk$$'!OY12/'at-risk$$'!OY$120</f>
        <v>0</v>
      </c>
      <c r="OZ12" s="6">
        <f>'at-risk$$'!OZ12/'at-risk$$'!OZ$120</f>
        <v>0</v>
      </c>
      <c r="PA12" s="6">
        <f>'at-risk$$'!PA12/'at-risk$$'!PA$120</f>
        <v>0</v>
      </c>
      <c r="PB12" s="6">
        <f t="shared" si="7"/>
        <v>1</v>
      </c>
      <c r="PC12" s="6">
        <f t="shared" si="8"/>
        <v>0</v>
      </c>
      <c r="PD12" s="6"/>
      <c r="PE12" s="6"/>
      <c r="PF12" s="6">
        <f t="shared" si="9"/>
        <v>3.2552972802024036</v>
      </c>
      <c r="PG12" s="6">
        <f t="shared" si="10"/>
        <v>0.24470271979759647</v>
      </c>
      <c r="PI12" s="6">
        <f t="shared" si="11"/>
        <v>5.3686485346826904</v>
      </c>
      <c r="PJ12" s="6">
        <f>'at-risk$$'!PJ12/'at-risk$$'!PJ$120</f>
        <v>0</v>
      </c>
      <c r="PK12" s="6">
        <f>'at-risk$$'!PK12/'at-risk$$'!PK$120</f>
        <v>1</v>
      </c>
      <c r="PL12" s="5">
        <f t="shared" si="14"/>
        <v>35139</v>
      </c>
      <c r="PN12" s="5">
        <f>SUM(KV12,KX12,KZ12,LB12,LD12,LF12,LH12,LJ12,LL12,LN12,LP12,LR12,LT12,LV12,LX12,LZ12,MB12,MD12,MF12,MH12,MJ12,ML12,MN12,MP12,MR12,MT12,MV12,MX12,MZ12,NB12,ND12,NF12,NH12,)</f>
        <v>2000</v>
      </c>
      <c r="PO12" s="5">
        <v>68250</v>
      </c>
      <c r="PQ12" s="6">
        <f t="shared" si="12"/>
        <v>22.868683674186521</v>
      </c>
    </row>
    <row r="13" spans="1:435" x14ac:dyDescent="0.25">
      <c r="A13" t="s">
        <v>127</v>
      </c>
      <c r="B13" s="2">
        <v>220</v>
      </c>
      <c r="C13" t="s">
        <v>338</v>
      </c>
      <c r="D13">
        <v>5</v>
      </c>
      <c r="E13">
        <v>233</v>
      </c>
      <c r="F13">
        <v>166</v>
      </c>
      <c r="G13" s="6">
        <f>'at-risk$$'!G13/'at-risk$$'!G$120</f>
        <v>1</v>
      </c>
      <c r="H13" s="6">
        <f>'at-risk$$'!H13/'at-risk$$'!H$120</f>
        <v>0</v>
      </c>
      <c r="I13" s="6">
        <f>'at-risk$$'!I13/'at-risk$$'!I$120</f>
        <v>0</v>
      </c>
      <c r="J13" s="6">
        <f>'at-risk$$'!J13/'at-risk$$'!J$120</f>
        <v>0</v>
      </c>
      <c r="K13" s="6"/>
      <c r="L13" s="6">
        <f>'at-risk$$'!L13/'at-risk$$'!L$120</f>
        <v>0</v>
      </c>
      <c r="M13" s="6">
        <f>'at-risk$$'!M13/'at-risk$$'!M$120</f>
        <v>0</v>
      </c>
      <c r="N13" s="6">
        <f>'at-risk$$'!N13/'at-risk$$'!N$120</f>
        <v>0</v>
      </c>
      <c r="O13" s="6">
        <f>'at-risk$$'!O13/'at-risk$$'!O$120</f>
        <v>0</v>
      </c>
      <c r="P13" s="3">
        <v>4276</v>
      </c>
      <c r="Q13" s="3">
        <v>0</v>
      </c>
      <c r="R13" s="6">
        <f>'at-risk$$'!R13/'at-risk$$'!R$120</f>
        <v>1.0000062006078874</v>
      </c>
      <c r="S13" s="6">
        <f>'at-risk$$'!S13/'at-risk$$'!S$120</f>
        <v>0</v>
      </c>
      <c r="T13" s="6">
        <f>'at-risk$$'!T13/'at-risk$$'!T$120</f>
        <v>1.0000028305579711</v>
      </c>
      <c r="U13" s="6">
        <f>'at-risk$$'!U13/'at-risk$$'!U$120</f>
        <v>0</v>
      </c>
      <c r="V13" s="6">
        <f>'at-risk$$'!V13/'at-risk$$'!V$120</f>
        <v>0.99999492061110518</v>
      </c>
      <c r="W13" s="6">
        <f>'at-risk$$'!W13/'at-risk$$'!W$120</f>
        <v>0</v>
      </c>
      <c r="X13" s="6">
        <f>'at-risk$$'!X13/'at-risk$$'!X$120</f>
        <v>1</v>
      </c>
      <c r="Y13" s="6">
        <f>'at-risk$$'!Y13/'at-risk$$'!Y$120</f>
        <v>0</v>
      </c>
      <c r="Z13" s="6">
        <f>'at-risk$$'!Z13/'at-risk$$'!Z$120</f>
        <v>2.0000087848759573</v>
      </c>
      <c r="AA13" s="6">
        <f>'at-risk$$'!AA13/'at-risk$$'!AA$120</f>
        <v>0</v>
      </c>
      <c r="AB13" s="6">
        <f>'at-risk$$'!AB13/'at-risk$$'!AB$120</f>
        <v>1</v>
      </c>
      <c r="AC13" s="6">
        <f>'at-risk$$'!AC13/'at-risk$$'!AC$120</f>
        <v>0</v>
      </c>
      <c r="AD13" s="6">
        <f>'at-risk$$'!AD13/'at-risk$$'!AD$120</f>
        <v>2.0000087848759573</v>
      </c>
      <c r="AE13" s="6">
        <f>'at-risk$$'!AE13/'at-risk$$'!AE$120</f>
        <v>0</v>
      </c>
      <c r="AF13" s="6">
        <f>'at-risk$$'!AF13/'at-risk$$'!AF$120</f>
        <v>4.9999961701896245</v>
      </c>
      <c r="AG13" s="6">
        <f>'at-risk$$'!AG13/'at-risk$$'!AG$120</f>
        <v>0</v>
      </c>
      <c r="AH13" s="6">
        <f>'at-risk$$'!AH13/'at-risk$$'!AH$120</f>
        <v>0</v>
      </c>
      <c r="AI13" s="6">
        <f>'at-risk$$'!AI13/'at-risk$$'!AI$120</f>
        <v>0</v>
      </c>
      <c r="AJ13" s="6">
        <f>'at-risk$$'!AJ13/'at-risk$$'!AJ$120</f>
        <v>0</v>
      </c>
      <c r="AK13" s="6">
        <f>'at-risk$$'!AK13/'at-risk$$'!AK$120</f>
        <v>0</v>
      </c>
      <c r="AL13" s="6">
        <f>'at-risk$$'!AL13/'at-risk$$'!AL$120</f>
        <v>0</v>
      </c>
      <c r="AM13" s="6">
        <f>'at-risk$$'!AM13/'at-risk$$'!AM$120</f>
        <v>0</v>
      </c>
      <c r="AN13" s="6">
        <f>'at-risk$$'!AN13/'at-risk$$'!AN$120</f>
        <v>0</v>
      </c>
      <c r="AO13" s="6">
        <f>'at-risk$$'!AO13/'at-risk$$'!AO$120</f>
        <v>0</v>
      </c>
      <c r="AP13" s="6">
        <f>'at-risk$$'!AP13/'at-risk$$'!AP$120</f>
        <v>0</v>
      </c>
      <c r="AQ13" s="6">
        <f>'at-risk$$'!AQ13/'at-risk$$'!AQ$120</f>
        <v>0.5</v>
      </c>
      <c r="AR13" s="6">
        <f>'at-risk$$'!AR13/'at-risk$$'!AR$120</f>
        <v>0</v>
      </c>
      <c r="AS13" s="6">
        <f>'at-risk$$'!AS13/'at-risk$$'!AS$120</f>
        <v>0</v>
      </c>
      <c r="AT13" s="6">
        <f>'at-risk$$'!AT13/'at-risk$$'!AT$120</f>
        <v>0</v>
      </c>
      <c r="AU13" s="6">
        <f>'at-risk$$'!AU13/'at-risk$$'!AU$120</f>
        <v>1</v>
      </c>
      <c r="AV13" s="6"/>
      <c r="AW13" s="6">
        <f>'at-risk$$'!AW13/'at-risk$$'!AW$120</f>
        <v>0</v>
      </c>
      <c r="AX13" s="6">
        <f>'at-risk$$'!AX13/'at-risk$$'!AX$120</f>
        <v>0</v>
      </c>
      <c r="AY13" s="6">
        <f>'at-risk$$'!AY13/'at-risk$$'!AY$120</f>
        <v>0</v>
      </c>
      <c r="AZ13" s="6">
        <f>'at-risk$$'!AZ13/'at-risk$$'!AZ$120</f>
        <v>2.0000087848759573</v>
      </c>
      <c r="BA13" s="6">
        <f>'at-risk$$'!BA13/'at-risk$$'!BA$120</f>
        <v>0</v>
      </c>
      <c r="BB13" s="6">
        <f>'at-risk$$'!BB13/'at-risk$$'!BB$120</f>
        <v>0</v>
      </c>
      <c r="BC13" s="6">
        <f>'at-risk$$'!BC13/'at-risk$$'!BC$120</f>
        <v>0</v>
      </c>
      <c r="BD13" s="6">
        <f>'at-risk$$'!BD13/'at-risk$$'!BD$120</f>
        <v>0</v>
      </c>
      <c r="BE13" s="6">
        <f>'at-risk$$'!BE13/'at-risk$$'!BE$120</f>
        <v>0</v>
      </c>
      <c r="BF13" s="6">
        <f>'at-risk$$'!BF13/'at-risk$$'!BF$120</f>
        <v>1</v>
      </c>
      <c r="BG13" s="6">
        <f>'at-risk$$'!BG13/'at-risk$$'!BG$120</f>
        <v>0</v>
      </c>
      <c r="BH13" s="6">
        <f>'at-risk$$'!BH13/'at-risk$$'!BH$120</f>
        <v>0</v>
      </c>
      <c r="BI13" s="6">
        <f>'at-risk$$'!BI13/'at-risk$$'!BI$120</f>
        <v>0</v>
      </c>
      <c r="BJ13" s="6">
        <f>'at-risk$$'!BJ13/'at-risk$$'!BJ$120</f>
        <v>0</v>
      </c>
      <c r="BK13" s="6">
        <f>'at-risk$$'!BK13/'at-risk$$'!BK$120</f>
        <v>0</v>
      </c>
      <c r="BL13" s="6">
        <f>'at-risk$$'!BL13/'at-risk$$'!BL$120</f>
        <v>0</v>
      </c>
      <c r="BM13" s="6">
        <f>'at-risk$$'!BM13/'at-risk$$'!BM$120</f>
        <v>0</v>
      </c>
      <c r="BN13" s="6">
        <f>'at-risk$$'!BN13/'at-risk$$'!BN$120</f>
        <v>0</v>
      </c>
      <c r="BO13" s="6">
        <f>'at-risk$$'!BO13/'at-risk$$'!BO$120</f>
        <v>0</v>
      </c>
      <c r="BP13" s="6">
        <f>'at-risk$$'!BP13/'at-risk$$'!BP$120</f>
        <v>0</v>
      </c>
      <c r="BQ13" s="6">
        <f>'at-risk$$'!BQ13/'at-risk$$'!BQ$120</f>
        <v>0</v>
      </c>
      <c r="BR13" s="6">
        <f>'at-risk$$'!BR13/'at-risk$$'!BR$120</f>
        <v>0</v>
      </c>
      <c r="BS13" s="6">
        <f>'at-risk$$'!BS13/'at-risk$$'!BS$120</f>
        <v>0</v>
      </c>
      <c r="BT13" s="6">
        <f>'at-risk$$'!BT13/'at-risk$$'!BT$120</f>
        <v>0</v>
      </c>
      <c r="BU13" s="6">
        <f>'at-risk$$'!BU13/'at-risk$$'!BU$120</f>
        <v>0</v>
      </c>
      <c r="BV13" s="6">
        <f>'at-risk$$'!BV13/'at-risk$$'!BV$120</f>
        <v>2.0000087848759573</v>
      </c>
      <c r="BW13" s="6">
        <f>'at-risk$$'!BW13/'at-risk$$'!BW$120</f>
        <v>0</v>
      </c>
      <c r="BX13" s="6">
        <f>'at-risk$$'!BX13/'at-risk$$'!BX$120</f>
        <v>1</v>
      </c>
      <c r="BY13" s="6">
        <f>'at-risk$$'!BY13/'at-risk$$'!BY$120</f>
        <v>0</v>
      </c>
      <c r="BZ13" s="6">
        <f>'at-risk$$'!BZ13/'at-risk$$'!BZ$120</f>
        <v>6.0000107234690523</v>
      </c>
      <c r="CA13" s="6">
        <f>'at-risk$$'!CA13/'at-risk$$'!CA$120</f>
        <v>0</v>
      </c>
      <c r="CB13" s="6">
        <f>'at-risk$$'!CB13/'at-risk$$'!CB$120</f>
        <v>0</v>
      </c>
      <c r="CC13" s="6">
        <f>'at-risk$$'!CC13/'at-risk$$'!CC$120</f>
        <v>0</v>
      </c>
      <c r="CD13" s="6">
        <f>'at-risk$$'!CD13/'at-risk$$'!CD$120</f>
        <v>0</v>
      </c>
      <c r="CE13" s="6">
        <f>'at-risk$$'!CE13/'at-risk$$'!CE$120</f>
        <v>0</v>
      </c>
      <c r="CF13" s="6">
        <f>'at-risk$$'!CF13/'at-risk$$'!CF$120</f>
        <v>0</v>
      </c>
      <c r="CG13" s="6">
        <f>'at-risk$$'!CG13/'at-risk$$'!CG$120</f>
        <v>0</v>
      </c>
      <c r="CH13" s="6">
        <f>'at-risk$$'!CH13/'at-risk$$'!CH$120</f>
        <v>0</v>
      </c>
      <c r="CI13" s="6">
        <f>'at-risk$$'!CI13/'at-risk$$'!CI$120</f>
        <v>0</v>
      </c>
      <c r="CL13" s="6">
        <f>'at-risk$$'!CL13/'at-risk$$'!CL$120</f>
        <v>1</v>
      </c>
      <c r="CM13" s="6">
        <f>'at-risk$$'!CM13/'at-risk$$'!CM$120</f>
        <v>0</v>
      </c>
      <c r="CN13" s="6">
        <f>'at-risk$$'!CN13/'at-risk$$'!CN$120</f>
        <v>0</v>
      </c>
      <c r="CO13" s="6">
        <f>'at-risk$$'!CO13/'at-risk$$'!CO$120</f>
        <v>0</v>
      </c>
      <c r="CP13" s="6">
        <f>'at-risk$$'!CP13/'at-risk$$'!CP$120</f>
        <v>0</v>
      </c>
      <c r="CQ13" s="6">
        <f>'at-risk$$'!CQ13/'at-risk$$'!CQ$120</f>
        <v>0</v>
      </c>
      <c r="CR13" s="6">
        <f>'at-risk$$'!CR13/'at-risk$$'!CR$120</f>
        <v>0</v>
      </c>
      <c r="CS13" s="6">
        <f>'at-risk$$'!CS13/'at-risk$$'!CS$120</f>
        <v>0</v>
      </c>
      <c r="CT13" s="6">
        <f>'at-risk$$'!CT13/'at-risk$$'!CT$120</f>
        <v>0</v>
      </c>
      <c r="CU13" s="6">
        <f>'at-risk$$'!CU13/'at-risk$$'!CU$120</f>
        <v>0</v>
      </c>
      <c r="CV13" s="3">
        <v>20400</v>
      </c>
      <c r="CW13" s="3">
        <v>0</v>
      </c>
      <c r="CX13" s="3">
        <v>30600</v>
      </c>
      <c r="CY13" s="3">
        <v>0</v>
      </c>
      <c r="DD13" s="6">
        <f>'at-risk$$'!DD13/'at-risk$$'!DD$120</f>
        <v>0</v>
      </c>
      <c r="DE13" s="6">
        <f>'at-risk$$'!DE13/'at-risk$$'!DE$120</f>
        <v>0</v>
      </c>
      <c r="DX13" s="6">
        <f>'at-risk$$'!DX13/'at-risk$$'!DX$120</f>
        <v>0</v>
      </c>
      <c r="DY13" s="6">
        <f>'at-risk$$'!DY13/'at-risk$$'!DY$120</f>
        <v>0</v>
      </c>
      <c r="DZ13" s="6">
        <f>'at-risk$$'!DZ13/'at-risk$$'!DZ$120</f>
        <v>0</v>
      </c>
      <c r="EA13" s="6">
        <f>'at-risk$$'!EA13/'at-risk$$'!EA$120</f>
        <v>0</v>
      </c>
      <c r="EB13" s="6">
        <f>'at-risk$$'!EB13/'at-risk$$'!EB$120</f>
        <v>0</v>
      </c>
      <c r="EC13" s="6">
        <f>'at-risk$$'!EC13/'at-risk$$'!EC$120</f>
        <v>0</v>
      </c>
      <c r="EH13" s="3">
        <v>15325</v>
      </c>
      <c r="EI13" s="3">
        <v>0</v>
      </c>
      <c r="EL13" s="6">
        <f>'at-risk$$'!EL13/'at-risk$$'!EL$120</f>
        <v>0</v>
      </c>
      <c r="EM13" s="6">
        <f>'at-risk$$'!EM13/'at-risk$$'!EM$120</f>
        <v>0</v>
      </c>
      <c r="EN13" s="6">
        <f>'at-risk$$'!EN13/'at-risk$$'!EN$120</f>
        <v>0</v>
      </c>
      <c r="EO13" s="6">
        <f>'at-risk$$'!EO13/'at-risk$$'!EO$120</f>
        <v>0</v>
      </c>
      <c r="EP13" s="6">
        <f>'at-risk$$'!EP13/'at-risk$$'!EP$120</f>
        <v>0</v>
      </c>
      <c r="EQ13" s="6">
        <f>'at-risk$$'!EQ13/'at-risk$$'!EQ$120</f>
        <v>0</v>
      </c>
      <c r="ES13" s="6">
        <f>'at-risk$$'!ES13/'at-risk$$'!ES$120</f>
        <v>0</v>
      </c>
      <c r="ET13" s="6">
        <f>'at-risk$$'!ET13/'at-risk$$'!ET$120</f>
        <v>0</v>
      </c>
      <c r="EU13" s="6">
        <f>'at-risk$$'!EU13/'at-risk$$'!EU$120</f>
        <v>0</v>
      </c>
      <c r="EV13" s="6">
        <f>'at-risk$$'!EV13/'at-risk$$'!EV$120</f>
        <v>0</v>
      </c>
      <c r="EW13" s="6">
        <f>'at-risk$$'!EW13/'at-risk$$'!EW$120</f>
        <v>0</v>
      </c>
      <c r="EX13" s="6">
        <f>'at-risk$$'!EX13/'at-risk$$'!EX$120</f>
        <v>0</v>
      </c>
      <c r="EY13" s="6">
        <f>'at-risk$$'!EY13/'at-risk$$'!EY$120</f>
        <v>0</v>
      </c>
      <c r="EZ13" s="6">
        <f>'at-risk$$'!EZ13/'at-risk$$'!EZ$120</f>
        <v>0</v>
      </c>
      <c r="FA13" s="6">
        <f>'at-risk$$'!FA13/'at-risk$$'!FA$120</f>
        <v>0</v>
      </c>
      <c r="FB13" s="6">
        <f>'at-risk$$'!FB13/'at-risk$$'!FB$120</f>
        <v>0</v>
      </c>
      <c r="FC13" s="6">
        <f>'at-risk$$'!FC13/'at-risk$$'!FC$120</f>
        <v>0</v>
      </c>
      <c r="FD13" s="6">
        <f>'at-risk$$'!FD13/'at-risk$$'!FD$120</f>
        <v>0</v>
      </c>
      <c r="FE13" s="6">
        <f>'at-risk$$'!FE13/'at-risk$$'!FE$120</f>
        <v>0</v>
      </c>
      <c r="FF13" s="6">
        <f>'at-risk$$'!FF13/'at-risk$$'!FF$120</f>
        <v>0</v>
      </c>
      <c r="FG13" s="6">
        <f>'at-risk$$'!FG13/'at-risk$$'!FG$120</f>
        <v>0</v>
      </c>
      <c r="FH13" s="6">
        <f>'at-risk$$'!FH13/'at-risk$$'!FH$120</f>
        <v>1</v>
      </c>
      <c r="FI13" s="6">
        <f>'at-risk$$'!FI13/'at-risk$$'!FI$120</f>
        <v>0</v>
      </c>
      <c r="FJ13" s="6">
        <f>'at-risk$$'!FJ13/'at-risk$$'!FJ$120</f>
        <v>0</v>
      </c>
      <c r="FK13" s="6">
        <f>'at-risk$$'!FK13/'at-risk$$'!FK$120</f>
        <v>0</v>
      </c>
      <c r="FL13" s="6">
        <f>'at-risk$$'!FL13/'at-risk$$'!FL$120</f>
        <v>0</v>
      </c>
      <c r="FM13" s="6">
        <f>'at-risk$$'!FM13/'at-risk$$'!FM$120</f>
        <v>1.0000186469754606</v>
      </c>
      <c r="FN13" s="6">
        <f>'at-risk$$'!FN13/'at-risk$$'!FN$120</f>
        <v>0</v>
      </c>
      <c r="FO13" s="6">
        <f>'at-risk$$'!FO13/'at-risk$$'!FO$120</f>
        <v>0</v>
      </c>
      <c r="FP13" s="6">
        <f>'at-risk$$'!FP13/'at-risk$$'!FP$120</f>
        <v>0</v>
      </c>
      <c r="FQ13" s="6">
        <f>'at-risk$$'!FQ13/'at-risk$$'!FQ$120</f>
        <v>0</v>
      </c>
      <c r="FR13" s="6">
        <f>'at-risk$$'!FR13/'at-risk$$'!FR$120</f>
        <v>0</v>
      </c>
      <c r="FS13" s="6">
        <f>'at-risk$$'!FS13/'at-risk$$'!FS$120</f>
        <v>0</v>
      </c>
      <c r="FT13" s="6">
        <f>'at-risk$$'!FT13/'at-risk$$'!FT$120</f>
        <v>0</v>
      </c>
      <c r="FU13" s="6">
        <f>'at-risk$$'!FU13/'at-risk$$'!FU$120</f>
        <v>0</v>
      </c>
      <c r="FV13" s="6">
        <f>'at-risk$$'!FV13/'at-risk$$'!FV$120</f>
        <v>0</v>
      </c>
      <c r="FW13" s="6">
        <f>'at-risk$$'!FW13/'at-risk$$'!FW$120</f>
        <v>0</v>
      </c>
      <c r="FX13" s="6">
        <f>'at-risk$$'!FX13/'at-risk$$'!FX$120</f>
        <v>0</v>
      </c>
      <c r="FY13" s="6">
        <f>'at-risk$$'!FY13/'at-risk$$'!FY$120</f>
        <v>0</v>
      </c>
      <c r="FZ13" s="6">
        <f>'at-risk$$'!FZ13/'at-risk$$'!FZ$120</f>
        <v>0</v>
      </c>
      <c r="GA13" s="6">
        <f>'at-risk$$'!GA13/'at-risk$$'!GA$120</f>
        <v>1</v>
      </c>
      <c r="GB13" s="6">
        <f>'at-risk$$'!GB13/'at-risk$$'!GB$120</f>
        <v>0</v>
      </c>
      <c r="GC13" s="6">
        <f>'at-risk$$'!GC13/'at-risk$$'!GC$120</f>
        <v>0</v>
      </c>
      <c r="GD13" s="6">
        <f>'at-risk$$'!GD13/'at-risk$$'!GD$120</f>
        <v>0</v>
      </c>
      <c r="GE13" s="6">
        <f>'at-risk$$'!GE13/'at-risk$$'!GE$120</f>
        <v>0</v>
      </c>
      <c r="GF13" s="6">
        <f>'at-risk$$'!GF13/'at-risk$$'!GF$120</f>
        <v>1</v>
      </c>
      <c r="GG13" s="6">
        <f>'at-risk$$'!GG13/'at-risk$$'!GG$120</f>
        <v>0</v>
      </c>
      <c r="GH13" s="6">
        <f>'at-risk$$'!GH13/'at-risk$$'!GH$120</f>
        <v>1</v>
      </c>
      <c r="GI13" s="6">
        <f>'at-risk$$'!GI13/'at-risk$$'!GI$120</f>
        <v>0</v>
      </c>
      <c r="GJ13" s="6">
        <f>'at-risk$$'!GJ13/'at-risk$$'!GJ$120</f>
        <v>0.29593611638203671</v>
      </c>
      <c r="GK13" s="6">
        <f>'at-risk$$'!GK13/'at-risk$$'!GK$120</f>
        <v>0.70407266849392092</v>
      </c>
      <c r="GL13" s="6">
        <f>'at-risk$$'!GL13/'at-risk$$'!GL$120</f>
        <v>0</v>
      </c>
      <c r="GM13" s="6">
        <f>'at-risk$$'!GM13/'at-risk$$'!GM$120</f>
        <v>0</v>
      </c>
      <c r="GN13" s="6">
        <f>'at-risk$$'!GN13/'at-risk$$'!GN$120</f>
        <v>0</v>
      </c>
      <c r="GO13" s="6">
        <f>'at-risk$$'!GO13/'at-risk$$'!GO$120</f>
        <v>0</v>
      </c>
      <c r="GP13" s="6">
        <f>'at-risk$$'!GP13/'at-risk$$'!GP$120</f>
        <v>2.0000087848759573</v>
      </c>
      <c r="GQ13" s="6">
        <f>'at-risk$$'!GQ13/'at-risk$$'!GQ$120</f>
        <v>0</v>
      </c>
      <c r="GR13" s="6">
        <f>'at-risk$$'!GR13/'at-risk$$'!GR$120</f>
        <v>1.2089043502705741</v>
      </c>
      <c r="GS13" s="6">
        <f>'at-risk$$'!GS13/'at-risk$$'!GS$120</f>
        <v>0</v>
      </c>
      <c r="GT13" s="6">
        <f>'at-risk$$'!GT13/'at-risk$$'!GT$120</f>
        <v>2.0000087848759573</v>
      </c>
      <c r="GU13" s="6">
        <f>'at-risk$$'!GU13/'at-risk$$'!GU$120</f>
        <v>0</v>
      </c>
      <c r="GV13" s="6">
        <f>'at-risk$$'!GV13/'at-risk$$'!GV$120</f>
        <v>2.0000087848759573</v>
      </c>
      <c r="GW13" s="6">
        <f>'at-risk$$'!GW13/'at-risk$$'!GW$120</f>
        <v>0</v>
      </c>
      <c r="GX13" s="6">
        <f>'at-risk$$'!GX13/'at-risk$$'!GX$120</f>
        <v>2.0000087848759573</v>
      </c>
      <c r="GY13" s="6">
        <f>'at-risk$$'!GY13/'at-risk$$'!GY$120</f>
        <v>0</v>
      </c>
      <c r="GZ13" s="6">
        <f>'at-risk$$'!GZ13/'at-risk$$'!GZ$120</f>
        <v>2.0000087848759573</v>
      </c>
      <c r="HA13" s="6">
        <f>'at-risk$$'!HA13/'at-risk$$'!HA$120</f>
        <v>0</v>
      </c>
      <c r="HB13" s="6">
        <f>'at-risk$$'!HB13/'at-risk$$'!HB$120</f>
        <v>0</v>
      </c>
      <c r="HC13" s="6">
        <f>'at-risk$$'!HC13/'at-risk$$'!HC$120</f>
        <v>0</v>
      </c>
      <c r="HD13" s="6">
        <f>'at-risk$$'!HD13/'at-risk$$'!HD$120</f>
        <v>0</v>
      </c>
      <c r="HE13" s="6">
        <f>'at-risk$$'!HE13/'at-risk$$'!HE$120</f>
        <v>0</v>
      </c>
      <c r="HF13" s="6">
        <f>'at-risk$$'!HF13/'at-risk$$'!HF$120</f>
        <v>0</v>
      </c>
      <c r="HG13" s="6">
        <f>'at-risk$$'!HG13/'at-risk$$'!HG$120</f>
        <v>0</v>
      </c>
      <c r="HH13" s="6">
        <f>'at-risk$$'!HH13/'at-risk$$'!HH$120</f>
        <v>0</v>
      </c>
      <c r="HI13" s="6">
        <f>'at-risk$$'!HI13/'at-risk$$'!HI$120</f>
        <v>0</v>
      </c>
      <c r="HJ13" s="6">
        <f>'at-risk$$'!HJ13/'at-risk$$'!HJ$120</f>
        <v>0</v>
      </c>
      <c r="HK13" s="6">
        <f>'at-risk$$'!HK13/'at-risk$$'!HK$120</f>
        <v>0</v>
      </c>
      <c r="HL13" s="6">
        <f>'at-risk$$'!HL13/'at-risk$$'!HL$120</f>
        <v>0</v>
      </c>
      <c r="HM13" s="6">
        <f>'at-risk$$'!HM13/'at-risk$$'!HM$120</f>
        <v>0</v>
      </c>
      <c r="HN13" s="6">
        <f>'at-risk$$'!HN13/'at-risk$$'!HN$120</f>
        <v>0</v>
      </c>
      <c r="HO13" s="6">
        <f>'at-risk$$'!HO13/'at-risk$$'!HO$120</f>
        <v>0</v>
      </c>
      <c r="HP13" s="6">
        <f>'at-risk$$'!HP13/'at-risk$$'!HP$120</f>
        <v>0</v>
      </c>
      <c r="HQ13" s="6">
        <f>'at-risk$$'!HQ13/'at-risk$$'!HQ$120</f>
        <v>0</v>
      </c>
      <c r="HR13" s="6">
        <f>'at-risk$$'!HR13/'at-risk$$'!HR$120</f>
        <v>0</v>
      </c>
      <c r="HS13" s="6">
        <f>'at-risk$$'!HS13/'at-risk$$'!HS$120</f>
        <v>0</v>
      </c>
      <c r="HT13" s="6">
        <f>'at-risk$$'!HT13/'at-risk$$'!HT$120</f>
        <v>1</v>
      </c>
      <c r="HU13" s="6">
        <f>'at-risk$$'!HU13/'at-risk$$'!HU$120</f>
        <v>0</v>
      </c>
      <c r="HV13" s="6">
        <f>'at-risk$$'!HV13/'at-risk$$'!HV$120</f>
        <v>0.50000878487595757</v>
      </c>
      <c r="HW13" s="6">
        <f>'at-risk$$'!HW13/'at-risk$$'!HW$120</f>
        <v>0</v>
      </c>
      <c r="HX13" s="6">
        <f>'at-risk$$'!HX13/'at-risk$$'!HX$120</f>
        <v>0</v>
      </c>
      <c r="HY13" s="6">
        <f>'at-risk$$'!HY13/'at-risk$$'!HY$120</f>
        <v>0</v>
      </c>
      <c r="HZ13" s="6">
        <f>'at-risk$$'!HZ13/'at-risk$$'!HZ$120</f>
        <v>0</v>
      </c>
      <c r="IA13" s="6">
        <f>'at-risk$$'!IA13/'at-risk$$'!IA$120</f>
        <v>0</v>
      </c>
      <c r="IB13" s="6">
        <f>'at-risk$$'!IB13/'at-risk$$'!IB$120</f>
        <v>0</v>
      </c>
      <c r="IC13" s="6">
        <f>'at-risk$$'!IC13/'at-risk$$'!IC$120</f>
        <v>0</v>
      </c>
      <c r="ID13" s="6">
        <f>'at-risk$$'!ID13/'at-risk$$'!ID$120</f>
        <v>0</v>
      </c>
      <c r="IE13" s="6">
        <f>'at-risk$$'!IE13/'at-risk$$'!IE$120</f>
        <v>0</v>
      </c>
      <c r="IF13" s="6">
        <f>'at-risk$$'!IF13/'at-risk$$'!IF$120</f>
        <v>0</v>
      </c>
      <c r="IG13" s="6">
        <f>'at-risk$$'!IG13/'at-risk$$'!IG$120</f>
        <v>0</v>
      </c>
      <c r="IH13" s="6">
        <f>'at-risk$$'!IH13/'at-risk$$'!IH$120</f>
        <v>0</v>
      </c>
      <c r="II13" s="6">
        <f>'at-risk$$'!II13/'at-risk$$'!II$120</f>
        <v>0</v>
      </c>
      <c r="IJ13" s="6">
        <f>'at-risk$$'!IJ13/'at-risk$$'!IJ$120</f>
        <v>0</v>
      </c>
      <c r="IK13" s="6">
        <f>'at-risk$$'!IK13/'at-risk$$'!IK$120</f>
        <v>0</v>
      </c>
      <c r="IL13" s="6">
        <f>'at-risk$$'!IL13/'at-risk$$'!IL$120</f>
        <v>0</v>
      </c>
      <c r="IM13" s="6">
        <f>'at-risk$$'!IM13/'at-risk$$'!IM$120</f>
        <v>0</v>
      </c>
      <c r="IN13" s="6">
        <f>'at-risk$$'!IN13/'at-risk$$'!IN$120</f>
        <v>0</v>
      </c>
      <c r="IO13" s="6">
        <f>'at-risk$$'!IO13/'at-risk$$'!IO$120</f>
        <v>0</v>
      </c>
      <c r="IP13" s="6">
        <f>'at-risk$$'!IP13/'at-risk$$'!IP$120</f>
        <v>0</v>
      </c>
      <c r="IQ13" s="6">
        <f>'at-risk$$'!IQ13/'at-risk$$'!IQ$120</f>
        <v>0</v>
      </c>
      <c r="IR13" s="6">
        <f>'at-risk$$'!IR13/'at-risk$$'!IR$120</f>
        <v>1</v>
      </c>
      <c r="IS13" s="6">
        <f>'at-risk$$'!IS13/'at-risk$$'!IS$120</f>
        <v>0</v>
      </c>
      <c r="IT13" s="6">
        <f>'at-risk$$'!IT13/'at-risk$$'!IT$120</f>
        <v>0</v>
      </c>
      <c r="IU13" s="6">
        <f>'at-risk$$'!IU13/'at-risk$$'!IU$120</f>
        <v>0</v>
      </c>
      <c r="IV13" s="6">
        <f>'at-risk$$'!IV13/'at-risk$$'!IV$120</f>
        <v>0</v>
      </c>
      <c r="IW13" s="6">
        <f>'at-risk$$'!IW13/'at-risk$$'!IW$120</f>
        <v>0</v>
      </c>
      <c r="IX13" s="6">
        <f>'at-risk$$'!IX13/'at-risk$$'!IX$120</f>
        <v>1</v>
      </c>
      <c r="IY13" s="6">
        <f>'at-risk$$'!IY13/'at-risk$$'!IY$120</f>
        <v>0</v>
      </c>
      <c r="IZ13" s="6">
        <f>'at-risk$$'!IZ13/'at-risk$$'!IZ$120</f>
        <v>0</v>
      </c>
      <c r="JA13" s="6">
        <f>'at-risk$$'!JA13/'at-risk$$'!JA$120</f>
        <v>0</v>
      </c>
      <c r="JB13" s="6">
        <f>'at-risk$$'!JB13/'at-risk$$'!JB$120</f>
        <v>0</v>
      </c>
      <c r="JC13" s="6">
        <f>'at-risk$$'!JC13/'at-risk$$'!JC$120</f>
        <v>0</v>
      </c>
      <c r="JD13" s="6">
        <f>'at-risk$$'!JD13/'at-risk$$'!JD$120</f>
        <v>0</v>
      </c>
      <c r="JE13" s="6">
        <f>'at-risk$$'!JE13/'at-risk$$'!JE$120</f>
        <v>0</v>
      </c>
      <c r="JF13" s="6">
        <f>'at-risk$$'!JF13/'at-risk$$'!JF$120</f>
        <v>0</v>
      </c>
      <c r="JG13" s="6">
        <f>'at-risk$$'!JG13/'at-risk$$'!JG$120</f>
        <v>1</v>
      </c>
      <c r="JH13" s="6">
        <f>'at-risk$$'!JH13/'at-risk$$'!JH$120</f>
        <v>0</v>
      </c>
      <c r="JI13" s="6">
        <f>'at-risk$$'!JI13/'at-risk$$'!JI$120</f>
        <v>0</v>
      </c>
      <c r="JJ13" s="6">
        <f>'at-risk$$'!JJ13/'at-risk$$'!JJ$120</f>
        <v>0</v>
      </c>
      <c r="JK13" s="6">
        <f>'at-risk$$'!JK13/'at-risk$$'!JK$120</f>
        <v>0</v>
      </c>
      <c r="JL13" s="6">
        <f>'at-risk$$'!JL13/'at-risk$$'!JL$120</f>
        <v>0</v>
      </c>
      <c r="JM13" s="6">
        <f>'at-risk$$'!JM13/'at-risk$$'!JM$120</f>
        <v>0</v>
      </c>
      <c r="JN13" s="6">
        <f>'at-risk$$'!JN13/'at-risk$$'!JN$120</f>
        <v>0</v>
      </c>
      <c r="JO13" s="6">
        <f>'at-risk$$'!JO13/'at-risk$$'!JO$120</f>
        <v>0</v>
      </c>
      <c r="JP13" s="6">
        <f>'at-risk$$'!JP13/'at-risk$$'!JP$120</f>
        <v>0</v>
      </c>
      <c r="JQ13" s="6">
        <f>'at-risk$$'!JQ13/'at-risk$$'!JQ$120</f>
        <v>0</v>
      </c>
      <c r="JR13" s="6">
        <f>'at-risk$$'!JR13/'at-risk$$'!JR$120</f>
        <v>0</v>
      </c>
      <c r="JS13" s="6">
        <f>'at-risk$$'!JS13/'at-risk$$'!JS$120</f>
        <v>0</v>
      </c>
      <c r="JT13" s="6">
        <f>'at-risk$$'!JT13/'at-risk$$'!JT$120</f>
        <v>0</v>
      </c>
      <c r="JU13" s="6">
        <f>'at-risk$$'!JU13/'at-risk$$'!JU$120</f>
        <v>0</v>
      </c>
      <c r="JV13" s="6">
        <f>'at-risk$$'!JV13/'at-risk$$'!JV$120</f>
        <v>0</v>
      </c>
      <c r="JW13" s="6">
        <f>'at-risk$$'!JW13/'at-risk$$'!JW$120</f>
        <v>0</v>
      </c>
      <c r="JX13" s="6">
        <f>'at-risk$$'!JX13/'at-risk$$'!JX$120</f>
        <v>0</v>
      </c>
      <c r="JY13" s="6">
        <f>'at-risk$$'!JY13/'at-risk$$'!JY$120</f>
        <v>0</v>
      </c>
      <c r="JZ13" s="6">
        <f>'at-risk$$'!JZ13/'at-risk$$'!JZ$120</f>
        <v>0</v>
      </c>
      <c r="KA13" s="6">
        <f>'at-risk$$'!KA13/'at-risk$$'!KA$120</f>
        <v>0</v>
      </c>
      <c r="KB13" s="6">
        <f>'at-risk$$'!KB13/'at-risk$$'!KB$120</f>
        <v>0</v>
      </c>
      <c r="KC13" s="6">
        <f>'at-risk$$'!KC13/'at-risk$$'!KC$120</f>
        <v>0</v>
      </c>
      <c r="KD13" s="6">
        <f>'at-risk$$'!KD13/'at-risk$$'!KD$120</f>
        <v>0</v>
      </c>
      <c r="KE13" s="6">
        <f>'at-risk$$'!KE13/'at-risk$$'!KE$120</f>
        <v>0</v>
      </c>
      <c r="KF13" s="6">
        <f>'at-risk$$'!KF13/'at-risk$$'!KF$120</f>
        <v>0</v>
      </c>
      <c r="KG13" s="6">
        <f>'at-risk$$'!KG13/'at-risk$$'!KG$120</f>
        <v>0</v>
      </c>
      <c r="KH13" s="6">
        <f>'at-risk$$'!KH13/'at-risk$$'!KH$120</f>
        <v>0</v>
      </c>
      <c r="KI13" s="6">
        <f>'at-risk$$'!KI13/'at-risk$$'!KI$120</f>
        <v>0</v>
      </c>
      <c r="KJ13" s="6">
        <f>'at-risk$$'!KJ13/'at-risk$$'!KJ$120</f>
        <v>0</v>
      </c>
      <c r="KK13" s="6">
        <f>'at-risk$$'!KK13/'at-risk$$'!KK$120</f>
        <v>0</v>
      </c>
      <c r="KL13" s="6">
        <f>'at-risk$$'!KL13/'at-risk$$'!KL$120</f>
        <v>0</v>
      </c>
      <c r="KM13" s="6">
        <f>'at-risk$$'!KM13/'at-risk$$'!KM$120</f>
        <v>0</v>
      </c>
      <c r="KN13" s="6">
        <f>'at-risk$$'!KN13/'at-risk$$'!KN$120</f>
        <v>0</v>
      </c>
      <c r="KO13" s="6">
        <f>'at-risk$$'!KO13/'at-risk$$'!KO$120</f>
        <v>0</v>
      </c>
      <c r="KP13" s="6">
        <f>'at-risk$$'!KP13/'at-risk$$'!KP$120</f>
        <v>1</v>
      </c>
      <c r="KQ13" s="6">
        <f>'at-risk$$'!KQ13/'at-risk$$'!KQ$120</f>
        <v>0</v>
      </c>
      <c r="KU13" s="3">
        <v>15000</v>
      </c>
      <c r="KV13" s="3">
        <v>0</v>
      </c>
      <c r="KW13" s="3">
        <v>11302</v>
      </c>
      <c r="KX13" s="3">
        <v>0</v>
      </c>
      <c r="LA13" s="3">
        <v>300</v>
      </c>
      <c r="LB13" s="3">
        <v>0</v>
      </c>
      <c r="LC13" s="3">
        <v>7500</v>
      </c>
      <c r="LD13" s="3">
        <v>0</v>
      </c>
      <c r="LI13" s="3">
        <v>1498</v>
      </c>
      <c r="LJ13" s="3">
        <v>0</v>
      </c>
      <c r="LK13" s="3">
        <v>5000</v>
      </c>
      <c r="LL13" s="3">
        <v>0</v>
      </c>
      <c r="LM13" s="3">
        <v>1063</v>
      </c>
      <c r="LN13" s="3">
        <v>0</v>
      </c>
      <c r="LQ13" s="3">
        <v>2501</v>
      </c>
      <c r="LR13" s="3">
        <v>0</v>
      </c>
      <c r="LW13" s="3">
        <v>5000</v>
      </c>
      <c r="LX13" s="3">
        <v>0</v>
      </c>
      <c r="ME13" s="3">
        <v>3896</v>
      </c>
      <c r="MF13" s="3">
        <v>0</v>
      </c>
      <c r="MI13" s="3">
        <v>1000</v>
      </c>
      <c r="MJ13" s="3">
        <v>0</v>
      </c>
      <c r="MM13" s="3">
        <v>4000</v>
      </c>
      <c r="MN13" s="3">
        <v>0</v>
      </c>
      <c r="MW13" s="3">
        <v>2000</v>
      </c>
      <c r="MX13" s="3">
        <v>0</v>
      </c>
      <c r="MY13" s="3">
        <v>3000</v>
      </c>
      <c r="MZ13" s="3">
        <v>0</v>
      </c>
      <c r="NA13" s="3">
        <v>500</v>
      </c>
      <c r="NB13" s="3">
        <v>0</v>
      </c>
      <c r="NJ13" s="6">
        <f>'at-risk$$'!NJ13/'at-risk$$'!NJ$120</f>
        <v>0</v>
      </c>
      <c r="NK13" s="6">
        <f>'at-risk$$'!NK13/'at-risk$$'!NK$120</f>
        <v>0</v>
      </c>
      <c r="OF13" s="3">
        <v>4659240</v>
      </c>
      <c r="OG13" s="3">
        <v>265568</v>
      </c>
      <c r="OK13" s="6">
        <f t="shared" si="13"/>
        <v>3.0000087848759573</v>
      </c>
      <c r="OL13" s="6">
        <f t="shared" si="0"/>
        <v>0</v>
      </c>
      <c r="OM13" s="6">
        <f t="shared" si="1"/>
        <v>3.0000087848759573</v>
      </c>
      <c r="ON13" s="6">
        <f t="shared" si="2"/>
        <v>0</v>
      </c>
      <c r="OO13" s="6">
        <f t="shared" si="3"/>
        <v>0</v>
      </c>
      <c r="OP13" s="6">
        <f t="shared" si="4"/>
        <v>0</v>
      </c>
      <c r="OQ13" s="3">
        <f t="shared" si="5"/>
        <v>0</v>
      </c>
      <c r="OR13" s="6">
        <f t="shared" si="6"/>
        <v>0</v>
      </c>
      <c r="OS13" s="6">
        <f>'at-risk$$'!OS13/'at-risk$$'!OS$120</f>
        <v>0</v>
      </c>
      <c r="OT13" s="6">
        <f>'at-risk$$'!OT13/'at-risk$$'!OT$120</f>
        <v>0</v>
      </c>
      <c r="OU13" s="6">
        <f>'at-risk$$'!OU13/'at-risk$$'!OU$120</f>
        <v>0</v>
      </c>
      <c r="OV13" s="6">
        <f>'at-risk$$'!OV13/'at-risk$$'!OV$120</f>
        <v>0</v>
      </c>
      <c r="OW13" s="6">
        <f>'at-risk$$'!OW13/'at-risk$$'!OW$120</f>
        <v>0</v>
      </c>
      <c r="OX13" s="6">
        <f>'at-risk$$'!OX13/'at-risk$$'!OX$120</f>
        <v>1</v>
      </c>
      <c r="OY13" s="6">
        <f>'at-risk$$'!OY13/'at-risk$$'!OY$120</f>
        <v>0</v>
      </c>
      <c r="OZ13" s="6">
        <f>'at-risk$$'!OZ13/'at-risk$$'!OZ$120</f>
        <v>0</v>
      </c>
      <c r="PA13" s="6">
        <f>'at-risk$$'!PA13/'at-risk$$'!PA$120</f>
        <v>0</v>
      </c>
      <c r="PB13" s="6">
        <f t="shared" si="7"/>
        <v>0</v>
      </c>
      <c r="PC13" s="6">
        <f t="shared" si="8"/>
        <v>0</v>
      </c>
      <c r="PD13" s="6"/>
      <c r="PE13" s="6"/>
      <c r="PF13" s="6">
        <f t="shared" si="9"/>
        <v>2.795944901257994</v>
      </c>
      <c r="PG13" s="6">
        <f t="shared" si="10"/>
        <v>0.70407266849392092</v>
      </c>
      <c r="PI13" s="6">
        <f t="shared" si="11"/>
        <v>11.208948274650361</v>
      </c>
      <c r="PJ13" s="6">
        <f>'at-risk$$'!PJ13/'at-risk$$'!PJ$120</f>
        <v>0</v>
      </c>
      <c r="PK13" s="6">
        <f>'at-risk$$'!PK13/'at-risk$$'!PK$120</f>
        <v>0</v>
      </c>
      <c r="PL13" s="5">
        <f t="shared" si="14"/>
        <v>63560</v>
      </c>
      <c r="PM13" s="5">
        <f>SUM(KV13,KX13,KZ13,LB13,LD13,LF13,LH13,LJ13,LL13,LN13,LP13,LR13,LT13,LV13,LX13,LZ13,MB13,MD13,MF13,MH13,MJ13,ML13,MN13,MP13,MR13,MT13,MV13,MX13,MZ13,NB13,ND13,NF13,NH13,)</f>
        <v>0</v>
      </c>
      <c r="PN13" s="5"/>
      <c r="PO13" s="5">
        <v>75725</v>
      </c>
      <c r="PQ13" s="6">
        <f t="shared" si="12"/>
        <v>27.709000983906115</v>
      </c>
    </row>
    <row r="14" spans="1:435" x14ac:dyDescent="0.25">
      <c r="A14" t="s">
        <v>128</v>
      </c>
      <c r="B14" s="2">
        <v>221</v>
      </c>
      <c r="C14" t="s">
        <v>338</v>
      </c>
      <c r="D14">
        <v>7</v>
      </c>
      <c r="E14">
        <v>257</v>
      </c>
      <c r="F14">
        <v>185</v>
      </c>
      <c r="G14" s="6">
        <f>'at-risk$$'!G14/'at-risk$$'!G$120</f>
        <v>1</v>
      </c>
      <c r="H14" s="6">
        <f>'at-risk$$'!H14/'at-risk$$'!H$120</f>
        <v>0</v>
      </c>
      <c r="I14" s="6">
        <f>'at-risk$$'!I14/'at-risk$$'!I$120</f>
        <v>0</v>
      </c>
      <c r="J14" s="6">
        <f>'at-risk$$'!J14/'at-risk$$'!J$120</f>
        <v>0</v>
      </c>
      <c r="K14" s="6"/>
      <c r="L14" s="6">
        <f>'at-risk$$'!L14/'at-risk$$'!L$120</f>
        <v>0</v>
      </c>
      <c r="M14" s="6">
        <f>'at-risk$$'!M14/'at-risk$$'!M$120</f>
        <v>0</v>
      </c>
      <c r="N14" s="6">
        <f>'at-risk$$'!N14/'at-risk$$'!N$120</f>
        <v>0</v>
      </c>
      <c r="O14" s="6">
        <f>'at-risk$$'!O14/'at-risk$$'!O$120</f>
        <v>0</v>
      </c>
      <c r="P14" s="3">
        <v>10000</v>
      </c>
      <c r="Q14" s="3">
        <v>0</v>
      </c>
      <c r="R14" s="6">
        <f>'at-risk$$'!R14/'at-risk$$'!R$120</f>
        <v>1.0000062006078874</v>
      </c>
      <c r="S14" s="6">
        <f>'at-risk$$'!S14/'at-risk$$'!S$120</f>
        <v>0</v>
      </c>
      <c r="T14" s="6">
        <f>'at-risk$$'!T14/'at-risk$$'!T$120</f>
        <v>2.0000056611159422</v>
      </c>
      <c r="U14" s="6">
        <f>'at-risk$$'!U14/'at-risk$$'!U$120</f>
        <v>0</v>
      </c>
      <c r="V14" s="6">
        <f>'at-risk$$'!V14/'at-risk$$'!V$120</f>
        <v>0.99999492061110518</v>
      </c>
      <c r="W14" s="6">
        <f>'at-risk$$'!W14/'at-risk$$'!W$120</f>
        <v>0</v>
      </c>
      <c r="X14" s="6">
        <f>'at-risk$$'!X14/'at-risk$$'!X$120</f>
        <v>1</v>
      </c>
      <c r="Y14" s="6">
        <f>'at-risk$$'!Y14/'at-risk$$'!Y$120</f>
        <v>0</v>
      </c>
      <c r="Z14" s="6">
        <f>'at-risk$$'!Z14/'at-risk$$'!Z$120</f>
        <v>2.0000087848759573</v>
      </c>
      <c r="AA14" s="6">
        <f>'at-risk$$'!AA14/'at-risk$$'!AA$120</f>
        <v>0</v>
      </c>
      <c r="AB14" s="6">
        <f>'at-risk$$'!AB14/'at-risk$$'!AB$120</f>
        <v>1</v>
      </c>
      <c r="AC14" s="6">
        <f>'at-risk$$'!AC14/'at-risk$$'!AC$120</f>
        <v>0</v>
      </c>
      <c r="AD14" s="6">
        <f>'at-risk$$'!AD14/'at-risk$$'!AD$120</f>
        <v>3.0000087848759573</v>
      </c>
      <c r="AE14" s="6">
        <f>'at-risk$$'!AE14/'at-risk$$'!AE$120</f>
        <v>0</v>
      </c>
      <c r="AF14" s="6">
        <f>'at-risk$$'!AF14/'at-risk$$'!AF$120</f>
        <v>6.0000107234690523</v>
      </c>
      <c r="AG14" s="6">
        <f>'at-risk$$'!AG14/'at-risk$$'!AG$120</f>
        <v>0</v>
      </c>
      <c r="AH14" s="6">
        <f>'at-risk$$'!AH14/'at-risk$$'!AH$120</f>
        <v>0</v>
      </c>
      <c r="AI14" s="6">
        <f>'at-risk$$'!AI14/'at-risk$$'!AI$120</f>
        <v>0</v>
      </c>
      <c r="AJ14" s="6">
        <f>'at-risk$$'!AJ14/'at-risk$$'!AJ$120</f>
        <v>0</v>
      </c>
      <c r="AK14" s="6">
        <f>'at-risk$$'!AK14/'at-risk$$'!AK$120</f>
        <v>0</v>
      </c>
      <c r="AL14" s="6">
        <f>'at-risk$$'!AL14/'at-risk$$'!AL$120</f>
        <v>0</v>
      </c>
      <c r="AM14" s="6">
        <f>'at-risk$$'!AM14/'at-risk$$'!AM$120</f>
        <v>0</v>
      </c>
      <c r="AN14" s="6">
        <f>'at-risk$$'!AN14/'at-risk$$'!AN$120</f>
        <v>0</v>
      </c>
      <c r="AO14" s="6">
        <f>'at-risk$$'!AO14/'at-risk$$'!AO$120</f>
        <v>0</v>
      </c>
      <c r="AP14" s="6">
        <f>'at-risk$$'!AP14/'at-risk$$'!AP$120</f>
        <v>0</v>
      </c>
      <c r="AQ14" s="6">
        <f>'at-risk$$'!AQ14/'at-risk$$'!AQ$120</f>
        <v>1</v>
      </c>
      <c r="AR14" s="6">
        <f>'at-risk$$'!AR14/'at-risk$$'!AR$120</f>
        <v>0</v>
      </c>
      <c r="AS14" s="6">
        <f>'at-risk$$'!AS14/'at-risk$$'!AS$120</f>
        <v>0</v>
      </c>
      <c r="AT14" s="6">
        <f>'at-risk$$'!AT14/'at-risk$$'!AT$120</f>
        <v>0</v>
      </c>
      <c r="AU14" s="6">
        <f>'at-risk$$'!AU14/'at-risk$$'!AU$120</f>
        <v>1</v>
      </c>
      <c r="AV14" s="6"/>
      <c r="AW14" s="6">
        <f>'at-risk$$'!AW14/'at-risk$$'!AW$120</f>
        <v>0</v>
      </c>
      <c r="AX14" s="6">
        <f>'at-risk$$'!AX14/'at-risk$$'!AX$120</f>
        <v>0</v>
      </c>
      <c r="AY14" s="6">
        <f>'at-risk$$'!AY14/'at-risk$$'!AY$120</f>
        <v>0</v>
      </c>
      <c r="AZ14" s="6">
        <f>'at-risk$$'!AZ14/'at-risk$$'!AZ$120</f>
        <v>0</v>
      </c>
      <c r="BA14" s="6">
        <f>'at-risk$$'!BA14/'at-risk$$'!BA$120</f>
        <v>0</v>
      </c>
      <c r="BB14" s="6">
        <f>'at-risk$$'!BB14/'at-risk$$'!BB$120</f>
        <v>0</v>
      </c>
      <c r="BC14" s="6">
        <f>'at-risk$$'!BC14/'at-risk$$'!BC$120</f>
        <v>0</v>
      </c>
      <c r="BD14" s="6">
        <f>'at-risk$$'!BD14/'at-risk$$'!BD$120</f>
        <v>0</v>
      </c>
      <c r="BE14" s="6">
        <f>'at-risk$$'!BE14/'at-risk$$'!BE$120</f>
        <v>0</v>
      </c>
      <c r="BF14" s="6">
        <f>'at-risk$$'!BF14/'at-risk$$'!BF$120</f>
        <v>0</v>
      </c>
      <c r="BG14" s="6">
        <f>'at-risk$$'!BG14/'at-risk$$'!BG$120</f>
        <v>0</v>
      </c>
      <c r="BH14" s="6">
        <f>'at-risk$$'!BH14/'at-risk$$'!BH$120</f>
        <v>0</v>
      </c>
      <c r="BI14" s="6">
        <f>'at-risk$$'!BI14/'at-risk$$'!BI$120</f>
        <v>0</v>
      </c>
      <c r="BJ14" s="6">
        <f>'at-risk$$'!BJ14/'at-risk$$'!BJ$120</f>
        <v>0</v>
      </c>
      <c r="BK14" s="6">
        <f>'at-risk$$'!BK14/'at-risk$$'!BK$120</f>
        <v>0</v>
      </c>
      <c r="BL14" s="6">
        <f>'at-risk$$'!BL14/'at-risk$$'!BL$120</f>
        <v>0</v>
      </c>
      <c r="BM14" s="6">
        <f>'at-risk$$'!BM14/'at-risk$$'!BM$120</f>
        <v>0</v>
      </c>
      <c r="BN14" s="6">
        <f>'at-risk$$'!BN14/'at-risk$$'!BN$120</f>
        <v>0</v>
      </c>
      <c r="BO14" s="6">
        <f>'at-risk$$'!BO14/'at-risk$$'!BO$120</f>
        <v>0</v>
      </c>
      <c r="BP14" s="6">
        <f>'at-risk$$'!BP14/'at-risk$$'!BP$120</f>
        <v>0</v>
      </c>
      <c r="BQ14" s="6">
        <f>'at-risk$$'!BQ14/'at-risk$$'!BQ$120</f>
        <v>0</v>
      </c>
      <c r="BR14" s="6">
        <f>'at-risk$$'!BR14/'at-risk$$'!BR$120</f>
        <v>0</v>
      </c>
      <c r="BS14" s="6">
        <f>'at-risk$$'!BS14/'at-risk$$'!BS$120</f>
        <v>0</v>
      </c>
      <c r="BT14" s="6">
        <f>'at-risk$$'!BT14/'at-risk$$'!BT$120</f>
        <v>0</v>
      </c>
      <c r="BU14" s="6">
        <f>'at-risk$$'!BU14/'at-risk$$'!BU$120</f>
        <v>0</v>
      </c>
      <c r="BV14" s="6">
        <f>'at-risk$$'!BV14/'at-risk$$'!BV$120</f>
        <v>3.0000087848759573</v>
      </c>
      <c r="BW14" s="6">
        <f>'at-risk$$'!BW14/'at-risk$$'!BW$120</f>
        <v>0</v>
      </c>
      <c r="BX14" s="6">
        <f>'at-risk$$'!BX14/'at-risk$$'!BX$120</f>
        <v>0</v>
      </c>
      <c r="BY14" s="6">
        <f>'at-risk$$'!BY14/'at-risk$$'!BY$120</f>
        <v>0</v>
      </c>
      <c r="BZ14" s="6">
        <f>'at-risk$$'!BZ14/'at-risk$$'!BZ$120</f>
        <v>0</v>
      </c>
      <c r="CA14" s="6">
        <f>'at-risk$$'!CA14/'at-risk$$'!CA$120</f>
        <v>0</v>
      </c>
      <c r="CB14" s="6">
        <f>'at-risk$$'!CB14/'at-risk$$'!CB$120</f>
        <v>0</v>
      </c>
      <c r="CC14" s="6">
        <f>'at-risk$$'!CC14/'at-risk$$'!CC$120</f>
        <v>0</v>
      </c>
      <c r="CD14" s="6">
        <f>'at-risk$$'!CD14/'at-risk$$'!CD$120</f>
        <v>0</v>
      </c>
      <c r="CE14" s="6">
        <f>'at-risk$$'!CE14/'at-risk$$'!CE$120</f>
        <v>0</v>
      </c>
      <c r="CF14" s="6">
        <f>'at-risk$$'!CF14/'at-risk$$'!CF$120</f>
        <v>0</v>
      </c>
      <c r="CG14" s="6">
        <f>'at-risk$$'!CG14/'at-risk$$'!CG$120</f>
        <v>0</v>
      </c>
      <c r="CH14" s="6">
        <f>'at-risk$$'!CH14/'at-risk$$'!CH$120</f>
        <v>0</v>
      </c>
      <c r="CI14" s="6">
        <f>'at-risk$$'!CI14/'at-risk$$'!CI$120</f>
        <v>0</v>
      </c>
      <c r="CL14" s="6">
        <f>'at-risk$$'!CL14/'at-risk$$'!CL$120</f>
        <v>0</v>
      </c>
      <c r="CM14" s="6">
        <f>'at-risk$$'!CM14/'at-risk$$'!CM$120</f>
        <v>0</v>
      </c>
      <c r="CN14" s="6">
        <f>'at-risk$$'!CN14/'at-risk$$'!CN$120</f>
        <v>0.24296331435800125</v>
      </c>
      <c r="CO14" s="6">
        <f>'at-risk$$'!CO14/'at-risk$$'!CO$120</f>
        <v>0</v>
      </c>
      <c r="CP14" s="6">
        <f>'at-risk$$'!CP14/'at-risk$$'!CP$120</f>
        <v>0</v>
      </c>
      <c r="CQ14" s="6">
        <f>'at-risk$$'!CQ14/'at-risk$$'!CQ$120</f>
        <v>0</v>
      </c>
      <c r="CR14" s="6">
        <f>'at-risk$$'!CR14/'at-risk$$'!CR$120</f>
        <v>0</v>
      </c>
      <c r="CS14" s="6">
        <f>'at-risk$$'!CS14/'at-risk$$'!CS$120</f>
        <v>0</v>
      </c>
      <c r="CT14" s="6">
        <f>'at-risk$$'!CT14/'at-risk$$'!CT$120</f>
        <v>0</v>
      </c>
      <c r="CU14" s="6">
        <f>'at-risk$$'!CU14/'at-risk$$'!CU$120</f>
        <v>0</v>
      </c>
      <c r="CV14" s="3">
        <v>13600</v>
      </c>
      <c r="CW14" s="3">
        <v>0</v>
      </c>
      <c r="CX14" s="3">
        <v>23800</v>
      </c>
      <c r="CY14" s="3">
        <v>0</v>
      </c>
      <c r="DD14" s="6">
        <f>'at-risk$$'!DD14/'at-risk$$'!DD$120</f>
        <v>0</v>
      </c>
      <c r="DE14" s="6">
        <f>'at-risk$$'!DE14/'at-risk$$'!DE$120</f>
        <v>0</v>
      </c>
      <c r="DX14" s="6">
        <f>'at-risk$$'!DX14/'at-risk$$'!DX$120</f>
        <v>0</v>
      </c>
      <c r="DY14" s="6">
        <f>'at-risk$$'!DY14/'at-risk$$'!DY$120</f>
        <v>0</v>
      </c>
      <c r="DZ14" s="6">
        <f>'at-risk$$'!DZ14/'at-risk$$'!DZ$120</f>
        <v>0</v>
      </c>
      <c r="EA14" s="6">
        <f>'at-risk$$'!EA14/'at-risk$$'!EA$120</f>
        <v>0</v>
      </c>
      <c r="EB14" s="6">
        <f>'at-risk$$'!EB14/'at-risk$$'!EB$120</f>
        <v>0</v>
      </c>
      <c r="EC14" s="6">
        <f>'at-risk$$'!EC14/'at-risk$$'!EC$120</f>
        <v>0</v>
      </c>
      <c r="EH14" s="3">
        <v>15325</v>
      </c>
      <c r="EI14" s="3">
        <v>0</v>
      </c>
      <c r="EL14" s="6">
        <f>'at-risk$$'!EL14/'at-risk$$'!EL$120</f>
        <v>0</v>
      </c>
      <c r="EM14" s="6">
        <f>'at-risk$$'!EM14/'at-risk$$'!EM$120</f>
        <v>0</v>
      </c>
      <c r="EN14" s="6">
        <f>'at-risk$$'!EN14/'at-risk$$'!EN$120</f>
        <v>0</v>
      </c>
      <c r="EO14" s="6">
        <f>'at-risk$$'!EO14/'at-risk$$'!EO$120</f>
        <v>0</v>
      </c>
      <c r="EP14" s="6">
        <f>'at-risk$$'!EP14/'at-risk$$'!EP$120</f>
        <v>0</v>
      </c>
      <c r="EQ14" s="6">
        <f>'at-risk$$'!EQ14/'at-risk$$'!EQ$120</f>
        <v>0</v>
      </c>
      <c r="ES14" s="6">
        <f>'at-risk$$'!ES14/'at-risk$$'!ES$120</f>
        <v>0</v>
      </c>
      <c r="ET14" s="6">
        <f>'at-risk$$'!ET14/'at-risk$$'!ET$120</f>
        <v>0</v>
      </c>
      <c r="EU14" s="6">
        <f>'at-risk$$'!EU14/'at-risk$$'!EU$120</f>
        <v>0</v>
      </c>
      <c r="EV14" s="6">
        <f>'at-risk$$'!EV14/'at-risk$$'!EV$120</f>
        <v>0</v>
      </c>
      <c r="EW14" s="6">
        <f>'at-risk$$'!EW14/'at-risk$$'!EW$120</f>
        <v>0</v>
      </c>
      <c r="EX14" s="6">
        <f>'at-risk$$'!EX14/'at-risk$$'!EX$120</f>
        <v>0</v>
      </c>
      <c r="EY14" s="6">
        <f>'at-risk$$'!EY14/'at-risk$$'!EY$120</f>
        <v>0</v>
      </c>
      <c r="EZ14" s="6">
        <f>'at-risk$$'!EZ14/'at-risk$$'!EZ$120</f>
        <v>0</v>
      </c>
      <c r="FA14" s="6">
        <f>'at-risk$$'!FA14/'at-risk$$'!FA$120</f>
        <v>0</v>
      </c>
      <c r="FB14" s="6">
        <f>'at-risk$$'!FB14/'at-risk$$'!FB$120</f>
        <v>0</v>
      </c>
      <c r="FC14" s="6">
        <f>'at-risk$$'!FC14/'at-risk$$'!FC$120</f>
        <v>0</v>
      </c>
      <c r="FD14" s="6">
        <f>'at-risk$$'!FD14/'at-risk$$'!FD$120</f>
        <v>0</v>
      </c>
      <c r="FE14" s="6">
        <f>'at-risk$$'!FE14/'at-risk$$'!FE$120</f>
        <v>0</v>
      </c>
      <c r="FF14" s="6">
        <f>'at-risk$$'!FF14/'at-risk$$'!FF$120</f>
        <v>0</v>
      </c>
      <c r="FG14" s="6">
        <f>'at-risk$$'!FG14/'at-risk$$'!FG$120</f>
        <v>1</v>
      </c>
      <c r="FH14" s="6">
        <f>'at-risk$$'!FH14/'at-risk$$'!FH$120</f>
        <v>0</v>
      </c>
      <c r="FI14" s="6">
        <f>'at-risk$$'!FI14/'at-risk$$'!FI$120</f>
        <v>0</v>
      </c>
      <c r="FJ14" s="6">
        <f>'at-risk$$'!FJ14/'at-risk$$'!FJ$120</f>
        <v>1</v>
      </c>
      <c r="FK14" s="6">
        <f>'at-risk$$'!FK14/'at-risk$$'!FK$120</f>
        <v>0</v>
      </c>
      <c r="FL14" s="6">
        <f>'at-risk$$'!FL14/'at-risk$$'!FL$120</f>
        <v>0</v>
      </c>
      <c r="FM14" s="6">
        <f>'at-risk$$'!FM14/'at-risk$$'!FM$120</f>
        <v>0</v>
      </c>
      <c r="FN14" s="6">
        <f>'at-risk$$'!FN14/'at-risk$$'!FN$120</f>
        <v>0</v>
      </c>
      <c r="FO14" s="6">
        <f>'at-risk$$'!FO14/'at-risk$$'!FO$120</f>
        <v>0</v>
      </c>
      <c r="FP14" s="6">
        <f>'at-risk$$'!FP14/'at-risk$$'!FP$120</f>
        <v>0</v>
      </c>
      <c r="FQ14" s="6">
        <f>'at-risk$$'!FQ14/'at-risk$$'!FQ$120</f>
        <v>0</v>
      </c>
      <c r="FR14" s="6">
        <f>'at-risk$$'!FR14/'at-risk$$'!FR$120</f>
        <v>0</v>
      </c>
      <c r="FS14" s="6">
        <f>'at-risk$$'!FS14/'at-risk$$'!FS$120</f>
        <v>0</v>
      </c>
      <c r="FT14" s="6">
        <f>'at-risk$$'!FT14/'at-risk$$'!FT$120</f>
        <v>0</v>
      </c>
      <c r="FU14" s="6">
        <f>'at-risk$$'!FU14/'at-risk$$'!FU$120</f>
        <v>0</v>
      </c>
      <c r="FV14" s="6">
        <f>'at-risk$$'!FV14/'at-risk$$'!FV$120</f>
        <v>0</v>
      </c>
      <c r="FW14" s="6">
        <f>'at-risk$$'!FW14/'at-risk$$'!FW$120</f>
        <v>0.31079802515009203</v>
      </c>
      <c r="FX14" s="6">
        <f>'at-risk$$'!FX14/'at-risk$$'!FX$120</f>
        <v>0.68920197484990797</v>
      </c>
      <c r="FY14" s="6">
        <f>'at-risk$$'!FY14/'at-risk$$'!FY$120</f>
        <v>0</v>
      </c>
      <c r="FZ14" s="6">
        <f>'at-risk$$'!FZ14/'at-risk$$'!FZ$120</f>
        <v>0</v>
      </c>
      <c r="GA14" s="6">
        <f>'at-risk$$'!GA14/'at-risk$$'!GA$120</f>
        <v>1</v>
      </c>
      <c r="GB14" s="6">
        <f>'at-risk$$'!GB14/'at-risk$$'!GB$120</f>
        <v>0</v>
      </c>
      <c r="GC14" s="6">
        <f>'at-risk$$'!GC14/'at-risk$$'!GC$120</f>
        <v>0</v>
      </c>
      <c r="GD14" s="6">
        <f>'at-risk$$'!GD14/'at-risk$$'!GD$120</f>
        <v>0</v>
      </c>
      <c r="GE14" s="6">
        <f>'at-risk$$'!GE14/'at-risk$$'!GE$120</f>
        <v>0</v>
      </c>
      <c r="GF14" s="6">
        <f>'at-risk$$'!GF14/'at-risk$$'!GF$120</f>
        <v>1</v>
      </c>
      <c r="GG14" s="6">
        <f>'at-risk$$'!GG14/'at-risk$$'!GG$120</f>
        <v>0</v>
      </c>
      <c r="GH14" s="6">
        <f>'at-risk$$'!GH14/'at-risk$$'!GH$120</f>
        <v>1</v>
      </c>
      <c r="GI14" s="6">
        <f>'at-risk$$'!GI14/'at-risk$$'!GI$120</f>
        <v>0</v>
      </c>
      <c r="GJ14" s="6">
        <f>'at-risk$$'!GJ14/'at-risk$$'!GJ$120</f>
        <v>1</v>
      </c>
      <c r="GK14" s="6">
        <f>'at-risk$$'!GK14/'at-risk$$'!GK$120</f>
        <v>0</v>
      </c>
      <c r="GL14" s="6">
        <f>'at-risk$$'!GL14/'at-risk$$'!GL$120</f>
        <v>0</v>
      </c>
      <c r="GM14" s="6">
        <f>'at-risk$$'!GM14/'at-risk$$'!GM$120</f>
        <v>0</v>
      </c>
      <c r="GN14" s="6">
        <f>'at-risk$$'!GN14/'at-risk$$'!GN$120</f>
        <v>0</v>
      </c>
      <c r="GO14" s="6">
        <f>'at-risk$$'!GO14/'at-risk$$'!GO$120</f>
        <v>0</v>
      </c>
      <c r="GP14" s="6">
        <f>'at-risk$$'!GP14/'at-risk$$'!GP$120</f>
        <v>1.2353907512825919</v>
      </c>
      <c r="GQ14" s="6">
        <f>'at-risk$$'!GQ14/'at-risk$$'!GQ$120</f>
        <v>0.76461803359336566</v>
      </c>
      <c r="GR14" s="6">
        <f>'at-risk$$'!GR14/'at-risk$$'!GR$120</f>
        <v>0.77817309719586758</v>
      </c>
      <c r="GS14" s="6">
        <f>'at-risk$$'!GS14/'at-risk$$'!GS$120</f>
        <v>0</v>
      </c>
      <c r="GT14" s="6">
        <f>'at-risk$$'!GT14/'at-risk$$'!GT$120</f>
        <v>2.0000087848759573</v>
      </c>
      <c r="GU14" s="6">
        <f>'at-risk$$'!GU14/'at-risk$$'!GU$120</f>
        <v>0</v>
      </c>
      <c r="GV14" s="6">
        <f>'at-risk$$'!GV14/'at-risk$$'!GV$120</f>
        <v>2.0000087848759573</v>
      </c>
      <c r="GW14" s="6">
        <f>'at-risk$$'!GW14/'at-risk$$'!GW$120</f>
        <v>0</v>
      </c>
      <c r="GX14" s="6">
        <f>'at-risk$$'!GX14/'at-risk$$'!GX$120</f>
        <v>2.0000087848759573</v>
      </c>
      <c r="GY14" s="6">
        <f>'at-risk$$'!GY14/'at-risk$$'!GY$120</f>
        <v>0</v>
      </c>
      <c r="GZ14" s="6">
        <f>'at-risk$$'!GZ14/'at-risk$$'!GZ$120</f>
        <v>1</v>
      </c>
      <c r="HA14" s="6">
        <f>'at-risk$$'!HA14/'at-risk$$'!HA$120</f>
        <v>0</v>
      </c>
      <c r="HB14" s="6">
        <f>'at-risk$$'!HB14/'at-risk$$'!HB$120</f>
        <v>0</v>
      </c>
      <c r="HC14" s="6">
        <f>'at-risk$$'!HC14/'at-risk$$'!HC$120</f>
        <v>0</v>
      </c>
      <c r="HD14" s="6">
        <f>'at-risk$$'!HD14/'at-risk$$'!HD$120</f>
        <v>0</v>
      </c>
      <c r="HE14" s="6">
        <f>'at-risk$$'!HE14/'at-risk$$'!HE$120</f>
        <v>0</v>
      </c>
      <c r="HF14" s="6">
        <f>'at-risk$$'!HF14/'at-risk$$'!HF$120</f>
        <v>0</v>
      </c>
      <c r="HG14" s="6">
        <f>'at-risk$$'!HG14/'at-risk$$'!HG$120</f>
        <v>0</v>
      </c>
      <c r="HH14" s="6">
        <f>'at-risk$$'!HH14/'at-risk$$'!HH$120</f>
        <v>0</v>
      </c>
      <c r="HI14" s="6">
        <f>'at-risk$$'!HI14/'at-risk$$'!HI$120</f>
        <v>0</v>
      </c>
      <c r="HJ14" s="6">
        <f>'at-risk$$'!HJ14/'at-risk$$'!HJ$120</f>
        <v>0</v>
      </c>
      <c r="HK14" s="6">
        <f>'at-risk$$'!HK14/'at-risk$$'!HK$120</f>
        <v>0</v>
      </c>
      <c r="HL14" s="6">
        <f>'at-risk$$'!HL14/'at-risk$$'!HL$120</f>
        <v>0</v>
      </c>
      <c r="HM14" s="6">
        <f>'at-risk$$'!HM14/'at-risk$$'!HM$120</f>
        <v>0</v>
      </c>
      <c r="HN14" s="6">
        <f>'at-risk$$'!HN14/'at-risk$$'!HN$120</f>
        <v>0</v>
      </c>
      <c r="HO14" s="6">
        <f>'at-risk$$'!HO14/'at-risk$$'!HO$120</f>
        <v>0</v>
      </c>
      <c r="HP14" s="6">
        <f>'at-risk$$'!HP14/'at-risk$$'!HP$120</f>
        <v>0</v>
      </c>
      <c r="HQ14" s="6">
        <f>'at-risk$$'!HQ14/'at-risk$$'!HQ$120</f>
        <v>0</v>
      </c>
      <c r="HR14" s="6">
        <f>'at-risk$$'!HR14/'at-risk$$'!HR$120</f>
        <v>0</v>
      </c>
      <c r="HS14" s="6">
        <f>'at-risk$$'!HS14/'at-risk$$'!HS$120</f>
        <v>0</v>
      </c>
      <c r="HT14" s="6">
        <f>'at-risk$$'!HT14/'at-risk$$'!HT$120</f>
        <v>1</v>
      </c>
      <c r="HU14" s="6">
        <f>'at-risk$$'!HU14/'at-risk$$'!HU$120</f>
        <v>0</v>
      </c>
      <c r="HV14" s="6">
        <f>'at-risk$$'!HV14/'at-risk$$'!HV$120</f>
        <v>0</v>
      </c>
      <c r="HW14" s="6">
        <f>'at-risk$$'!HW14/'at-risk$$'!HW$120</f>
        <v>0</v>
      </c>
      <c r="HX14" s="6">
        <f>'at-risk$$'!HX14/'at-risk$$'!HX$120</f>
        <v>0</v>
      </c>
      <c r="HY14" s="6">
        <f>'at-risk$$'!HY14/'at-risk$$'!HY$120</f>
        <v>0</v>
      </c>
      <c r="HZ14" s="6">
        <f>'at-risk$$'!HZ14/'at-risk$$'!HZ$120</f>
        <v>0</v>
      </c>
      <c r="IA14" s="6">
        <f>'at-risk$$'!IA14/'at-risk$$'!IA$120</f>
        <v>0</v>
      </c>
      <c r="IB14" s="6">
        <f>'at-risk$$'!IB14/'at-risk$$'!IB$120</f>
        <v>0</v>
      </c>
      <c r="IC14" s="6">
        <f>'at-risk$$'!IC14/'at-risk$$'!IC$120</f>
        <v>0</v>
      </c>
      <c r="ID14" s="6">
        <f>'at-risk$$'!ID14/'at-risk$$'!ID$120</f>
        <v>0</v>
      </c>
      <c r="IE14" s="6">
        <f>'at-risk$$'!IE14/'at-risk$$'!IE$120</f>
        <v>0</v>
      </c>
      <c r="IF14" s="6">
        <f>'at-risk$$'!IF14/'at-risk$$'!IF$120</f>
        <v>0</v>
      </c>
      <c r="IG14" s="6">
        <f>'at-risk$$'!IG14/'at-risk$$'!IG$120</f>
        <v>0</v>
      </c>
      <c r="IH14" s="6">
        <f>'at-risk$$'!IH14/'at-risk$$'!IH$120</f>
        <v>0</v>
      </c>
      <c r="II14" s="6">
        <f>'at-risk$$'!II14/'at-risk$$'!II$120</f>
        <v>0</v>
      </c>
      <c r="IJ14" s="6">
        <f>'at-risk$$'!IJ14/'at-risk$$'!IJ$120</f>
        <v>0</v>
      </c>
      <c r="IK14" s="6">
        <f>'at-risk$$'!IK14/'at-risk$$'!IK$120</f>
        <v>0</v>
      </c>
      <c r="IL14" s="6">
        <f>'at-risk$$'!IL14/'at-risk$$'!IL$120</f>
        <v>0</v>
      </c>
      <c r="IM14" s="6">
        <f>'at-risk$$'!IM14/'at-risk$$'!IM$120</f>
        <v>0</v>
      </c>
      <c r="IN14" s="6">
        <f>'at-risk$$'!IN14/'at-risk$$'!IN$120</f>
        <v>0</v>
      </c>
      <c r="IO14" s="6">
        <f>'at-risk$$'!IO14/'at-risk$$'!IO$120</f>
        <v>0</v>
      </c>
      <c r="IP14" s="6">
        <f>'at-risk$$'!IP14/'at-risk$$'!IP$120</f>
        <v>0</v>
      </c>
      <c r="IQ14" s="6">
        <f>'at-risk$$'!IQ14/'at-risk$$'!IQ$120</f>
        <v>0</v>
      </c>
      <c r="IR14" s="6">
        <f>'at-risk$$'!IR14/'at-risk$$'!IR$120</f>
        <v>1</v>
      </c>
      <c r="IS14" s="6">
        <f>'at-risk$$'!IS14/'at-risk$$'!IS$120</f>
        <v>0</v>
      </c>
      <c r="IT14" s="6">
        <f>'at-risk$$'!IT14/'at-risk$$'!IT$120</f>
        <v>0.84000965250965254</v>
      </c>
      <c r="IU14" s="6">
        <f>'at-risk$$'!IU14/'at-risk$$'!IU$120</f>
        <v>2.1600122850122849</v>
      </c>
      <c r="IV14" s="6">
        <f>'at-risk$$'!IV14/'at-risk$$'!IV$120</f>
        <v>0</v>
      </c>
      <c r="IW14" s="6">
        <f>'at-risk$$'!IW14/'at-risk$$'!IW$120</f>
        <v>0</v>
      </c>
      <c r="IX14" s="6">
        <f>'at-risk$$'!IX14/'at-risk$$'!IX$120</f>
        <v>0</v>
      </c>
      <c r="IY14" s="6">
        <f>'at-risk$$'!IY14/'at-risk$$'!IY$120</f>
        <v>0</v>
      </c>
      <c r="IZ14" s="6">
        <f>'at-risk$$'!IZ14/'at-risk$$'!IZ$120</f>
        <v>0</v>
      </c>
      <c r="JA14" s="6">
        <f>'at-risk$$'!JA14/'at-risk$$'!JA$120</f>
        <v>0</v>
      </c>
      <c r="JB14" s="6">
        <f>'at-risk$$'!JB14/'at-risk$$'!JB$120</f>
        <v>0</v>
      </c>
      <c r="JC14" s="6">
        <f>'at-risk$$'!JC14/'at-risk$$'!JC$120</f>
        <v>0</v>
      </c>
      <c r="JD14" s="6">
        <f>'at-risk$$'!JD14/'at-risk$$'!JD$120</f>
        <v>0</v>
      </c>
      <c r="JE14" s="6">
        <f>'at-risk$$'!JE14/'at-risk$$'!JE$120</f>
        <v>0</v>
      </c>
      <c r="JF14" s="6">
        <f>'at-risk$$'!JF14/'at-risk$$'!JF$120</f>
        <v>0</v>
      </c>
      <c r="JG14" s="6">
        <f>'at-risk$$'!JG14/'at-risk$$'!JG$120</f>
        <v>0</v>
      </c>
      <c r="JH14" s="6">
        <f>'at-risk$$'!JH14/'at-risk$$'!JH$120</f>
        <v>0</v>
      </c>
      <c r="JI14" s="6">
        <f>'at-risk$$'!JI14/'at-risk$$'!JI$120</f>
        <v>0</v>
      </c>
      <c r="JJ14" s="6">
        <f>'at-risk$$'!JJ14/'at-risk$$'!JJ$120</f>
        <v>0</v>
      </c>
      <c r="JK14" s="6">
        <f>'at-risk$$'!JK14/'at-risk$$'!JK$120</f>
        <v>0</v>
      </c>
      <c r="JL14" s="6">
        <f>'at-risk$$'!JL14/'at-risk$$'!JL$120</f>
        <v>0</v>
      </c>
      <c r="JM14" s="6">
        <f>'at-risk$$'!JM14/'at-risk$$'!JM$120</f>
        <v>0</v>
      </c>
      <c r="JN14" s="6">
        <f>'at-risk$$'!JN14/'at-risk$$'!JN$120</f>
        <v>0</v>
      </c>
      <c r="JO14" s="6">
        <f>'at-risk$$'!JO14/'at-risk$$'!JO$120</f>
        <v>0</v>
      </c>
      <c r="JP14" s="6">
        <f>'at-risk$$'!JP14/'at-risk$$'!JP$120</f>
        <v>0</v>
      </c>
      <c r="JQ14" s="6">
        <f>'at-risk$$'!JQ14/'at-risk$$'!JQ$120</f>
        <v>0</v>
      </c>
      <c r="JR14" s="6">
        <f>'at-risk$$'!JR14/'at-risk$$'!JR$120</f>
        <v>0</v>
      </c>
      <c r="JS14" s="6">
        <f>'at-risk$$'!JS14/'at-risk$$'!JS$120</f>
        <v>0</v>
      </c>
      <c r="JT14" s="6">
        <f>'at-risk$$'!JT14/'at-risk$$'!JT$120</f>
        <v>0</v>
      </c>
      <c r="JU14" s="6">
        <f>'at-risk$$'!JU14/'at-risk$$'!JU$120</f>
        <v>0</v>
      </c>
      <c r="JV14" s="6">
        <f>'at-risk$$'!JV14/'at-risk$$'!JV$120</f>
        <v>0</v>
      </c>
      <c r="JW14" s="6">
        <f>'at-risk$$'!JW14/'at-risk$$'!JW$120</f>
        <v>0</v>
      </c>
      <c r="JX14" s="6">
        <f>'at-risk$$'!JX14/'at-risk$$'!JX$120</f>
        <v>0</v>
      </c>
      <c r="JY14" s="6">
        <f>'at-risk$$'!JY14/'at-risk$$'!JY$120</f>
        <v>0</v>
      </c>
      <c r="JZ14" s="6">
        <f>'at-risk$$'!JZ14/'at-risk$$'!JZ$120</f>
        <v>0</v>
      </c>
      <c r="KA14" s="6">
        <f>'at-risk$$'!KA14/'at-risk$$'!KA$120</f>
        <v>1</v>
      </c>
      <c r="KB14" s="6">
        <f>'at-risk$$'!KB14/'at-risk$$'!KB$120</f>
        <v>0</v>
      </c>
      <c r="KC14" s="6">
        <f>'at-risk$$'!KC14/'at-risk$$'!KC$120</f>
        <v>0</v>
      </c>
      <c r="KD14" s="6">
        <f>'at-risk$$'!KD14/'at-risk$$'!KD$120</f>
        <v>0</v>
      </c>
      <c r="KE14" s="6">
        <f>'at-risk$$'!KE14/'at-risk$$'!KE$120</f>
        <v>0</v>
      </c>
      <c r="KF14" s="6">
        <f>'at-risk$$'!KF14/'at-risk$$'!KF$120</f>
        <v>0</v>
      </c>
      <c r="KG14" s="6">
        <f>'at-risk$$'!KG14/'at-risk$$'!KG$120</f>
        <v>0</v>
      </c>
      <c r="KH14" s="6">
        <f>'at-risk$$'!KH14/'at-risk$$'!KH$120</f>
        <v>0</v>
      </c>
      <c r="KI14" s="6">
        <f>'at-risk$$'!KI14/'at-risk$$'!KI$120</f>
        <v>0</v>
      </c>
      <c r="KJ14" s="6">
        <f>'at-risk$$'!KJ14/'at-risk$$'!KJ$120</f>
        <v>0</v>
      </c>
      <c r="KK14" s="6">
        <f>'at-risk$$'!KK14/'at-risk$$'!KK$120</f>
        <v>0</v>
      </c>
      <c r="KL14" s="6">
        <f>'at-risk$$'!KL14/'at-risk$$'!KL$120</f>
        <v>0</v>
      </c>
      <c r="KM14" s="6">
        <f>'at-risk$$'!KM14/'at-risk$$'!KM$120</f>
        <v>0</v>
      </c>
      <c r="KN14" s="6">
        <f>'at-risk$$'!KN14/'at-risk$$'!KN$120</f>
        <v>0</v>
      </c>
      <c r="KO14" s="6">
        <f>'at-risk$$'!KO14/'at-risk$$'!KO$120</f>
        <v>0</v>
      </c>
      <c r="KP14" s="6">
        <f>'at-risk$$'!KP14/'at-risk$$'!KP$120</f>
        <v>0</v>
      </c>
      <c r="KQ14" s="6">
        <f>'at-risk$$'!KQ14/'at-risk$$'!KQ$120</f>
        <v>0</v>
      </c>
      <c r="KU14" s="3">
        <v>25000</v>
      </c>
      <c r="KV14" s="3">
        <v>0</v>
      </c>
      <c r="KW14" s="3">
        <v>12000</v>
      </c>
      <c r="KX14" s="3">
        <v>0</v>
      </c>
      <c r="LI14" s="3">
        <v>9486</v>
      </c>
      <c r="LJ14" s="3">
        <v>1000</v>
      </c>
      <c r="LM14" s="3">
        <v>1172</v>
      </c>
      <c r="LN14" s="3">
        <v>0</v>
      </c>
      <c r="MA14" s="3">
        <v>20000</v>
      </c>
      <c r="MB14" s="3">
        <v>0</v>
      </c>
      <c r="ME14" s="3">
        <v>4297</v>
      </c>
      <c r="MF14" s="3">
        <v>0</v>
      </c>
      <c r="MY14" s="3">
        <v>7250</v>
      </c>
      <c r="MZ14" s="3">
        <v>2747</v>
      </c>
      <c r="NJ14" s="6">
        <f>'at-risk$$'!NJ14/'at-risk$$'!NJ$120</f>
        <v>0</v>
      </c>
      <c r="NK14" s="6">
        <f>'at-risk$$'!NK14/'at-risk$$'!NK$120</f>
        <v>0</v>
      </c>
      <c r="OF14" s="3">
        <v>3987131</v>
      </c>
      <c r="OG14" s="3">
        <v>488216</v>
      </c>
      <c r="OK14" s="6">
        <f t="shared" si="13"/>
        <v>0</v>
      </c>
      <c r="OL14" s="6">
        <f t="shared" si="0"/>
        <v>0</v>
      </c>
      <c r="OM14" s="6">
        <f t="shared" si="1"/>
        <v>3.0000087848759573</v>
      </c>
      <c r="ON14" s="6">
        <f t="shared" si="2"/>
        <v>0</v>
      </c>
      <c r="OO14" s="6">
        <f t="shared" si="3"/>
        <v>0</v>
      </c>
      <c r="OP14" s="6">
        <f t="shared" si="4"/>
        <v>0</v>
      </c>
      <c r="OQ14" s="3">
        <f t="shared" si="5"/>
        <v>0</v>
      </c>
      <c r="OR14" s="6">
        <f t="shared" si="6"/>
        <v>0</v>
      </c>
      <c r="OS14" s="6">
        <f>'at-risk$$'!OS14/'at-risk$$'!OS$120</f>
        <v>0</v>
      </c>
      <c r="OT14" s="6">
        <f>'at-risk$$'!OT14/'at-risk$$'!OT$120</f>
        <v>0</v>
      </c>
      <c r="OU14" s="6">
        <f>'at-risk$$'!OU14/'at-risk$$'!OU$120</f>
        <v>0</v>
      </c>
      <c r="OV14" s="6">
        <f>'at-risk$$'!OV14/'at-risk$$'!OV$120</f>
        <v>1</v>
      </c>
      <c r="OW14" s="6">
        <f>'at-risk$$'!OW14/'at-risk$$'!OW$120</f>
        <v>0</v>
      </c>
      <c r="OX14" s="6">
        <f>'at-risk$$'!OX14/'at-risk$$'!OX$120</f>
        <v>1</v>
      </c>
      <c r="OY14" s="6">
        <f>'at-risk$$'!OY14/'at-risk$$'!OY$120</f>
        <v>0</v>
      </c>
      <c r="OZ14" s="6">
        <f>'at-risk$$'!OZ14/'at-risk$$'!OZ$120</f>
        <v>0</v>
      </c>
      <c r="PA14" s="6">
        <f>'at-risk$$'!PA14/'at-risk$$'!PA$120</f>
        <v>0</v>
      </c>
      <c r="PB14" s="6">
        <f t="shared" si="7"/>
        <v>0.31079802515009203</v>
      </c>
      <c r="PC14" s="6">
        <f t="shared" si="8"/>
        <v>0.68920197484990797</v>
      </c>
      <c r="PD14" s="6"/>
      <c r="PE14" s="6"/>
      <c r="PF14" s="6">
        <f t="shared" si="9"/>
        <v>3</v>
      </c>
      <c r="PG14" s="6">
        <f t="shared" si="10"/>
        <v>0</v>
      </c>
      <c r="PI14" s="6">
        <f t="shared" si="11"/>
        <v>9.0135902031063324</v>
      </c>
      <c r="PJ14" s="6">
        <f>'at-risk$$'!PJ14/'at-risk$$'!PJ$120</f>
        <v>0.76461803359336566</v>
      </c>
      <c r="PK14" s="6">
        <f>'at-risk$$'!PK14/'at-risk$$'!PK$120</f>
        <v>0</v>
      </c>
      <c r="PL14" s="5">
        <f t="shared" si="14"/>
        <v>79205</v>
      </c>
      <c r="PN14" s="5">
        <f>SUM(KV14,KX14,KZ14,LB14,LD14,LF14,LH14,LJ14,LL14,LN14,LP14,LR14,LT14,LV14,LX14,LZ14,MB14,MD14,MF14,MH14,MJ14,ML14,MN14,MP14,MR14,MT14,MV14,MX14,MZ14,NB14,ND14,NF14,NH14,)</f>
        <v>3747</v>
      </c>
      <c r="PO14" s="5">
        <v>83525</v>
      </c>
      <c r="PQ14" s="6">
        <f t="shared" si="12"/>
        <v>23.021197905685575</v>
      </c>
    </row>
    <row r="15" spans="1:435" x14ac:dyDescent="0.25">
      <c r="A15" t="s">
        <v>129</v>
      </c>
      <c r="B15" s="2">
        <v>247</v>
      </c>
      <c r="C15" t="s">
        <v>338</v>
      </c>
      <c r="D15">
        <v>7</v>
      </c>
      <c r="E15">
        <v>238</v>
      </c>
      <c r="F15">
        <v>190</v>
      </c>
      <c r="G15" s="6">
        <f>'at-risk$$'!G15/'at-risk$$'!G$120</f>
        <v>1</v>
      </c>
      <c r="H15" s="6">
        <f>'at-risk$$'!H15/'at-risk$$'!H$120</f>
        <v>0</v>
      </c>
      <c r="I15" s="6">
        <f>'at-risk$$'!I15/'at-risk$$'!I$120</f>
        <v>0</v>
      </c>
      <c r="J15" s="6">
        <f>'at-risk$$'!J15/'at-risk$$'!J$120</f>
        <v>0</v>
      </c>
      <c r="K15" s="6"/>
      <c r="L15" s="6">
        <f>'at-risk$$'!L15/'at-risk$$'!L$120</f>
        <v>0</v>
      </c>
      <c r="M15" s="6">
        <f>'at-risk$$'!M15/'at-risk$$'!M$120</f>
        <v>0</v>
      </c>
      <c r="N15" s="6">
        <f>'at-risk$$'!N15/'at-risk$$'!N$120</f>
        <v>0</v>
      </c>
      <c r="O15" s="6">
        <f>'at-risk$$'!O15/'at-risk$$'!O$120</f>
        <v>0</v>
      </c>
      <c r="P15" s="3">
        <v>5000</v>
      </c>
      <c r="Q15" s="3">
        <v>0</v>
      </c>
      <c r="R15" s="6">
        <f>'at-risk$$'!R15/'at-risk$$'!R$120</f>
        <v>1.0000062006078874</v>
      </c>
      <c r="S15" s="6">
        <f>'at-risk$$'!S15/'at-risk$$'!S$120</f>
        <v>0</v>
      </c>
      <c r="T15" s="6">
        <f>'at-risk$$'!T15/'at-risk$$'!T$120</f>
        <v>1.0000028305579711</v>
      </c>
      <c r="U15" s="6">
        <f>'at-risk$$'!U15/'at-risk$$'!U$120</f>
        <v>0</v>
      </c>
      <c r="V15" s="6">
        <f>'at-risk$$'!V15/'at-risk$$'!V$120</f>
        <v>0.99999492061110518</v>
      </c>
      <c r="W15" s="6">
        <f>'at-risk$$'!W15/'at-risk$$'!W$120</f>
        <v>0</v>
      </c>
      <c r="X15" s="6">
        <f>'at-risk$$'!X15/'at-risk$$'!X$120</f>
        <v>1</v>
      </c>
      <c r="Y15" s="6">
        <f>'at-risk$$'!Y15/'at-risk$$'!Y$120</f>
        <v>0</v>
      </c>
      <c r="Z15" s="6">
        <f>'at-risk$$'!Z15/'at-risk$$'!Z$120</f>
        <v>0</v>
      </c>
      <c r="AA15" s="6">
        <f>'at-risk$$'!AA15/'at-risk$$'!AA$120</f>
        <v>0</v>
      </c>
      <c r="AB15" s="6">
        <f>'at-risk$$'!AB15/'at-risk$$'!AB$120</f>
        <v>3.0000087848759573</v>
      </c>
      <c r="AC15" s="6">
        <f>'at-risk$$'!AC15/'at-risk$$'!AC$120</f>
        <v>0</v>
      </c>
      <c r="AD15" s="6">
        <f>'at-risk$$'!AD15/'at-risk$$'!AD$120</f>
        <v>0</v>
      </c>
      <c r="AE15" s="6">
        <f>'at-risk$$'!AE15/'at-risk$$'!AE$120</f>
        <v>0</v>
      </c>
      <c r="AF15" s="6">
        <f>'at-risk$$'!AF15/'at-risk$$'!AF$120</f>
        <v>2.9999925956999398</v>
      </c>
      <c r="AG15" s="6">
        <f>'at-risk$$'!AG15/'at-risk$$'!AG$120</f>
        <v>0</v>
      </c>
      <c r="AH15" s="6">
        <f>'at-risk$$'!AH15/'at-risk$$'!AH$120</f>
        <v>0</v>
      </c>
      <c r="AI15" s="6">
        <f>'at-risk$$'!AI15/'at-risk$$'!AI$120</f>
        <v>0</v>
      </c>
      <c r="AJ15" s="6">
        <f>'at-risk$$'!AJ15/'at-risk$$'!AJ$120</f>
        <v>0</v>
      </c>
      <c r="AK15" s="6">
        <f>'at-risk$$'!AK15/'at-risk$$'!AK$120</f>
        <v>0</v>
      </c>
      <c r="AL15" s="6">
        <f>'at-risk$$'!AL15/'at-risk$$'!AL$120</f>
        <v>0</v>
      </c>
      <c r="AM15" s="6">
        <f>'at-risk$$'!AM15/'at-risk$$'!AM$120</f>
        <v>0</v>
      </c>
      <c r="AN15" s="6">
        <f>'at-risk$$'!AN15/'at-risk$$'!AN$120</f>
        <v>0</v>
      </c>
      <c r="AO15" s="6">
        <f>'at-risk$$'!AO15/'at-risk$$'!AO$120</f>
        <v>0</v>
      </c>
      <c r="AP15" s="6">
        <f>'at-risk$$'!AP15/'at-risk$$'!AP$120</f>
        <v>0</v>
      </c>
      <c r="AQ15" s="6">
        <f>'at-risk$$'!AQ15/'at-risk$$'!AQ$120</f>
        <v>0.5</v>
      </c>
      <c r="AR15" s="6">
        <f>'at-risk$$'!AR15/'at-risk$$'!AR$120</f>
        <v>0</v>
      </c>
      <c r="AS15" s="6">
        <f>'at-risk$$'!AS15/'at-risk$$'!AS$120</f>
        <v>0</v>
      </c>
      <c r="AT15" s="6">
        <f>'at-risk$$'!AT15/'at-risk$$'!AT$120</f>
        <v>0</v>
      </c>
      <c r="AU15" s="6">
        <f>'at-risk$$'!AU15/'at-risk$$'!AU$120</f>
        <v>2.0000087848759573</v>
      </c>
      <c r="AV15" s="6"/>
      <c r="AW15" s="6">
        <f>'at-risk$$'!AW15/'at-risk$$'!AW$120</f>
        <v>0</v>
      </c>
      <c r="AX15" s="6">
        <f>'at-risk$$'!AX15/'at-risk$$'!AX$120</f>
        <v>0</v>
      </c>
      <c r="AY15" s="6">
        <f>'at-risk$$'!AY15/'at-risk$$'!AY$120</f>
        <v>0</v>
      </c>
      <c r="AZ15" s="6">
        <f>'at-risk$$'!AZ15/'at-risk$$'!AZ$120</f>
        <v>0</v>
      </c>
      <c r="BA15" s="6">
        <f>'at-risk$$'!BA15/'at-risk$$'!BA$120</f>
        <v>0</v>
      </c>
      <c r="BB15" s="6">
        <f>'at-risk$$'!BB15/'at-risk$$'!BB$120</f>
        <v>0</v>
      </c>
      <c r="BC15" s="6">
        <f>'at-risk$$'!BC15/'at-risk$$'!BC$120</f>
        <v>0</v>
      </c>
      <c r="BD15" s="6">
        <f>'at-risk$$'!BD15/'at-risk$$'!BD$120</f>
        <v>0</v>
      </c>
      <c r="BE15" s="6">
        <f>'at-risk$$'!BE15/'at-risk$$'!BE$120</f>
        <v>0</v>
      </c>
      <c r="BF15" s="6">
        <f>'at-risk$$'!BF15/'at-risk$$'!BF$120</f>
        <v>0</v>
      </c>
      <c r="BG15" s="6">
        <f>'at-risk$$'!BG15/'at-risk$$'!BG$120</f>
        <v>0</v>
      </c>
      <c r="BH15" s="6">
        <f>'at-risk$$'!BH15/'at-risk$$'!BH$120</f>
        <v>2.0000087848759573</v>
      </c>
      <c r="BI15" s="6">
        <f>'at-risk$$'!BI15/'at-risk$$'!BI$120</f>
        <v>0</v>
      </c>
      <c r="BJ15" s="6">
        <f>'at-risk$$'!BJ15/'at-risk$$'!BJ$120</f>
        <v>1</v>
      </c>
      <c r="BK15" s="6">
        <f>'at-risk$$'!BK15/'at-risk$$'!BK$120</f>
        <v>0</v>
      </c>
      <c r="BL15" s="6">
        <f>'at-risk$$'!BL15/'at-risk$$'!BL$120</f>
        <v>0</v>
      </c>
      <c r="BM15" s="6">
        <f>'at-risk$$'!BM15/'at-risk$$'!BM$120</f>
        <v>0</v>
      </c>
      <c r="BN15" s="6">
        <f>'at-risk$$'!BN15/'at-risk$$'!BN$120</f>
        <v>0</v>
      </c>
      <c r="BO15" s="6">
        <f>'at-risk$$'!BO15/'at-risk$$'!BO$120</f>
        <v>0</v>
      </c>
      <c r="BP15" s="6">
        <f>'at-risk$$'!BP15/'at-risk$$'!BP$120</f>
        <v>0</v>
      </c>
      <c r="BQ15" s="6">
        <f>'at-risk$$'!BQ15/'at-risk$$'!BQ$120</f>
        <v>0</v>
      </c>
      <c r="BR15" s="6">
        <f>'at-risk$$'!BR15/'at-risk$$'!BR$120</f>
        <v>0</v>
      </c>
      <c r="BS15" s="6">
        <f>'at-risk$$'!BS15/'at-risk$$'!BS$120</f>
        <v>0</v>
      </c>
      <c r="BT15" s="6">
        <f>'at-risk$$'!BT15/'at-risk$$'!BT$120</f>
        <v>1</v>
      </c>
      <c r="BU15" s="6">
        <f>'at-risk$$'!BU15/'at-risk$$'!BU$120</f>
        <v>0</v>
      </c>
      <c r="BV15" s="6">
        <f>'at-risk$$'!BV15/'at-risk$$'!BV$120</f>
        <v>3.0000087848759573</v>
      </c>
      <c r="BW15" s="6">
        <f>'at-risk$$'!BW15/'at-risk$$'!BW$120</f>
        <v>0</v>
      </c>
      <c r="BX15" s="6">
        <f>'at-risk$$'!BX15/'at-risk$$'!BX$120</f>
        <v>0</v>
      </c>
      <c r="BY15" s="6">
        <f>'at-risk$$'!BY15/'at-risk$$'!BY$120</f>
        <v>0</v>
      </c>
      <c r="BZ15" s="6">
        <f>'at-risk$$'!BZ15/'at-risk$$'!BZ$120</f>
        <v>4.0000071489793685</v>
      </c>
      <c r="CA15" s="6">
        <f>'at-risk$$'!CA15/'at-risk$$'!CA$120</f>
        <v>0</v>
      </c>
      <c r="CB15" s="6">
        <f>'at-risk$$'!CB15/'at-risk$$'!CB$120</f>
        <v>0</v>
      </c>
      <c r="CC15" s="6">
        <f>'at-risk$$'!CC15/'at-risk$$'!CC$120</f>
        <v>0</v>
      </c>
      <c r="CD15" s="6">
        <f>'at-risk$$'!CD15/'at-risk$$'!CD$120</f>
        <v>0</v>
      </c>
      <c r="CE15" s="6">
        <f>'at-risk$$'!CE15/'at-risk$$'!CE$120</f>
        <v>0</v>
      </c>
      <c r="CF15" s="6">
        <f>'at-risk$$'!CF15/'at-risk$$'!CF$120</f>
        <v>0</v>
      </c>
      <c r="CG15" s="6">
        <f>'at-risk$$'!CG15/'at-risk$$'!CG$120</f>
        <v>0</v>
      </c>
      <c r="CH15" s="6">
        <f>'at-risk$$'!CH15/'at-risk$$'!CH$120</f>
        <v>0</v>
      </c>
      <c r="CI15" s="6">
        <f>'at-risk$$'!CI15/'at-risk$$'!CI$120</f>
        <v>0</v>
      </c>
      <c r="CL15" s="6">
        <f>'at-risk$$'!CL15/'at-risk$$'!CL$120</f>
        <v>0</v>
      </c>
      <c r="CM15" s="6">
        <f>'at-risk$$'!CM15/'at-risk$$'!CM$120</f>
        <v>0</v>
      </c>
      <c r="CN15" s="6">
        <f>'at-risk$$'!CN15/'at-risk$$'!CN$120</f>
        <v>0.18722327640733713</v>
      </c>
      <c r="CO15" s="6">
        <f>'at-risk$$'!CO15/'at-risk$$'!CO$120</f>
        <v>0</v>
      </c>
      <c r="CP15" s="6">
        <f>'at-risk$$'!CP15/'at-risk$$'!CP$120</f>
        <v>0</v>
      </c>
      <c r="CQ15" s="6">
        <f>'at-risk$$'!CQ15/'at-risk$$'!CQ$120</f>
        <v>0</v>
      </c>
      <c r="CR15" s="6">
        <f>'at-risk$$'!CR15/'at-risk$$'!CR$120</f>
        <v>0</v>
      </c>
      <c r="CS15" s="6">
        <f>'at-risk$$'!CS15/'at-risk$$'!CS$120</f>
        <v>0</v>
      </c>
      <c r="CT15" s="6">
        <f>'at-risk$$'!CT15/'at-risk$$'!CT$120</f>
        <v>0</v>
      </c>
      <c r="CU15" s="6">
        <f>'at-risk$$'!CU15/'at-risk$$'!CU$120</f>
        <v>0</v>
      </c>
      <c r="CV15" s="3">
        <v>10200</v>
      </c>
      <c r="CW15" s="3">
        <v>0</v>
      </c>
      <c r="CX15" s="3">
        <v>20400</v>
      </c>
      <c r="CY15" s="3">
        <v>0</v>
      </c>
      <c r="DD15" s="6">
        <f>'at-risk$$'!DD15/'at-risk$$'!DD$120</f>
        <v>0</v>
      </c>
      <c r="DE15" s="6">
        <f>'at-risk$$'!DE15/'at-risk$$'!DE$120</f>
        <v>0</v>
      </c>
      <c r="DX15" s="6">
        <f>'at-risk$$'!DX15/'at-risk$$'!DX$120</f>
        <v>0</v>
      </c>
      <c r="DY15" s="6">
        <f>'at-risk$$'!DY15/'at-risk$$'!DY$120</f>
        <v>0</v>
      </c>
      <c r="DZ15" s="6">
        <f>'at-risk$$'!DZ15/'at-risk$$'!DZ$120</f>
        <v>0</v>
      </c>
      <c r="EA15" s="6">
        <f>'at-risk$$'!EA15/'at-risk$$'!EA$120</f>
        <v>0</v>
      </c>
      <c r="EB15" s="6">
        <f>'at-risk$$'!EB15/'at-risk$$'!EB$120</f>
        <v>0</v>
      </c>
      <c r="EC15" s="6">
        <f>'at-risk$$'!EC15/'at-risk$$'!EC$120</f>
        <v>0</v>
      </c>
      <c r="EH15" s="3">
        <v>15325</v>
      </c>
      <c r="EI15" s="3">
        <v>0</v>
      </c>
      <c r="EL15" s="6">
        <f>'at-risk$$'!EL15/'at-risk$$'!EL$120</f>
        <v>0</v>
      </c>
      <c r="EM15" s="6">
        <f>'at-risk$$'!EM15/'at-risk$$'!EM$120</f>
        <v>0</v>
      </c>
      <c r="EN15" s="6">
        <f>'at-risk$$'!EN15/'at-risk$$'!EN$120</f>
        <v>0</v>
      </c>
      <c r="EO15" s="6">
        <f>'at-risk$$'!EO15/'at-risk$$'!EO$120</f>
        <v>0</v>
      </c>
      <c r="EP15" s="6">
        <f>'at-risk$$'!EP15/'at-risk$$'!EP$120</f>
        <v>0</v>
      </c>
      <c r="EQ15" s="6">
        <f>'at-risk$$'!EQ15/'at-risk$$'!EQ$120</f>
        <v>0</v>
      </c>
      <c r="ES15" s="6">
        <f>'at-risk$$'!ES15/'at-risk$$'!ES$120</f>
        <v>0</v>
      </c>
      <c r="ET15" s="6">
        <f>'at-risk$$'!ET15/'at-risk$$'!ET$120</f>
        <v>0</v>
      </c>
      <c r="EU15" s="6">
        <f>'at-risk$$'!EU15/'at-risk$$'!EU$120</f>
        <v>1</v>
      </c>
      <c r="EV15" s="6">
        <f>'at-risk$$'!EV15/'at-risk$$'!EV$120</f>
        <v>0</v>
      </c>
      <c r="EW15" s="6">
        <f>'at-risk$$'!EW15/'at-risk$$'!EW$120</f>
        <v>0</v>
      </c>
      <c r="EX15" s="6">
        <f>'at-risk$$'!EX15/'at-risk$$'!EX$120</f>
        <v>0</v>
      </c>
      <c r="EY15" s="6">
        <f>'at-risk$$'!EY15/'at-risk$$'!EY$120</f>
        <v>0</v>
      </c>
      <c r="EZ15" s="6">
        <f>'at-risk$$'!EZ15/'at-risk$$'!EZ$120</f>
        <v>0</v>
      </c>
      <c r="FA15" s="6">
        <f>'at-risk$$'!FA15/'at-risk$$'!FA$120</f>
        <v>0</v>
      </c>
      <c r="FB15" s="6">
        <f>'at-risk$$'!FB15/'at-risk$$'!FB$120</f>
        <v>0</v>
      </c>
      <c r="FC15" s="6">
        <f>'at-risk$$'!FC15/'at-risk$$'!FC$120</f>
        <v>0</v>
      </c>
      <c r="FD15" s="6">
        <f>'at-risk$$'!FD15/'at-risk$$'!FD$120</f>
        <v>0</v>
      </c>
      <c r="FE15" s="6">
        <f>'at-risk$$'!FE15/'at-risk$$'!FE$120</f>
        <v>0</v>
      </c>
      <c r="FF15" s="6">
        <f>'at-risk$$'!FF15/'at-risk$$'!FF$120</f>
        <v>0</v>
      </c>
      <c r="FG15" s="6">
        <f>'at-risk$$'!FG15/'at-risk$$'!FG$120</f>
        <v>0</v>
      </c>
      <c r="FH15" s="6">
        <f>'at-risk$$'!FH15/'at-risk$$'!FH$120</f>
        <v>0</v>
      </c>
      <c r="FI15" s="6">
        <f>'at-risk$$'!FI15/'at-risk$$'!FI$120</f>
        <v>0</v>
      </c>
      <c r="FJ15" s="6">
        <f>'at-risk$$'!FJ15/'at-risk$$'!FJ$120</f>
        <v>1</v>
      </c>
      <c r="FK15" s="6">
        <f>'at-risk$$'!FK15/'at-risk$$'!FK$120</f>
        <v>0</v>
      </c>
      <c r="FL15" s="6">
        <f>'at-risk$$'!FL15/'at-risk$$'!FL$120</f>
        <v>0.99998917596631565</v>
      </c>
      <c r="FM15" s="6">
        <f>'at-risk$$'!FM15/'at-risk$$'!FM$120</f>
        <v>0</v>
      </c>
      <c r="FN15" s="6">
        <f>'at-risk$$'!FN15/'at-risk$$'!FN$120</f>
        <v>0</v>
      </c>
      <c r="FO15" s="6">
        <f>'at-risk$$'!FO15/'at-risk$$'!FO$120</f>
        <v>0</v>
      </c>
      <c r="FP15" s="6">
        <f>'at-risk$$'!FP15/'at-risk$$'!FP$120</f>
        <v>0</v>
      </c>
      <c r="FQ15" s="6">
        <f>'at-risk$$'!FQ15/'at-risk$$'!FQ$120</f>
        <v>0</v>
      </c>
      <c r="FR15" s="6">
        <f>'at-risk$$'!FR15/'at-risk$$'!FR$120</f>
        <v>0</v>
      </c>
      <c r="FS15" s="6">
        <f>'at-risk$$'!FS15/'at-risk$$'!FS$120</f>
        <v>0</v>
      </c>
      <c r="FT15" s="6">
        <f>'at-risk$$'!FT15/'at-risk$$'!FT$120</f>
        <v>0</v>
      </c>
      <c r="FU15" s="6">
        <f>'at-risk$$'!FU15/'at-risk$$'!FU$120</f>
        <v>0</v>
      </c>
      <c r="FV15" s="6">
        <f>'at-risk$$'!FV15/'at-risk$$'!FV$120</f>
        <v>0</v>
      </c>
      <c r="FW15" s="6">
        <f>'at-risk$$'!FW15/'at-risk$$'!FW$120</f>
        <v>0</v>
      </c>
      <c r="FX15" s="6">
        <f>'at-risk$$'!FX15/'at-risk$$'!FX$120</f>
        <v>0</v>
      </c>
      <c r="FY15" s="6">
        <f>'at-risk$$'!FY15/'at-risk$$'!FY$120</f>
        <v>0</v>
      </c>
      <c r="FZ15" s="6">
        <f>'at-risk$$'!FZ15/'at-risk$$'!FZ$120</f>
        <v>0</v>
      </c>
      <c r="GA15" s="6">
        <f>'at-risk$$'!GA15/'at-risk$$'!GA$120</f>
        <v>1</v>
      </c>
      <c r="GB15" s="6">
        <f>'at-risk$$'!GB15/'at-risk$$'!GB$120</f>
        <v>0</v>
      </c>
      <c r="GC15" s="6">
        <f>'at-risk$$'!GC15/'at-risk$$'!GC$120</f>
        <v>0</v>
      </c>
      <c r="GD15" s="6">
        <f>'at-risk$$'!GD15/'at-risk$$'!GD$120</f>
        <v>0</v>
      </c>
      <c r="GE15" s="6">
        <f>'at-risk$$'!GE15/'at-risk$$'!GE$120</f>
        <v>0</v>
      </c>
      <c r="GF15" s="6">
        <f>'at-risk$$'!GF15/'at-risk$$'!GF$120</f>
        <v>0</v>
      </c>
      <c r="GG15" s="6">
        <f>'at-risk$$'!GG15/'at-risk$$'!GG$120</f>
        <v>1</v>
      </c>
      <c r="GH15" s="6">
        <f>'at-risk$$'!GH15/'at-risk$$'!GH$120</f>
        <v>1</v>
      </c>
      <c r="GI15" s="6">
        <f>'at-risk$$'!GI15/'at-risk$$'!GI$120</f>
        <v>0</v>
      </c>
      <c r="GJ15" s="6">
        <f>'at-risk$$'!GJ15/'at-risk$$'!GJ$120</f>
        <v>1</v>
      </c>
      <c r="GK15" s="6">
        <f>'at-risk$$'!GK15/'at-risk$$'!GK$120</f>
        <v>0</v>
      </c>
      <c r="GL15" s="6">
        <f>'at-risk$$'!GL15/'at-risk$$'!GL$120</f>
        <v>0</v>
      </c>
      <c r="GM15" s="6">
        <f>'at-risk$$'!GM15/'at-risk$$'!GM$120</f>
        <v>0</v>
      </c>
      <c r="GN15" s="6">
        <f>'at-risk$$'!GN15/'at-risk$$'!GN$120</f>
        <v>0</v>
      </c>
      <c r="GO15" s="6">
        <f>'at-risk$$'!GO15/'at-risk$$'!GO$120</f>
        <v>2.0000035744896842</v>
      </c>
      <c r="GP15" s="6">
        <f>'at-risk$$'!GP15/'at-risk$$'!GP$120</f>
        <v>2.0000087848759573</v>
      </c>
      <c r="GQ15" s="6">
        <f>'at-risk$$'!GQ15/'at-risk$$'!GQ$120</f>
        <v>0</v>
      </c>
      <c r="GR15" s="6">
        <f>'at-risk$$'!GR15/'at-risk$$'!GR$120</f>
        <v>0.98508328062407757</v>
      </c>
      <c r="GS15" s="6">
        <f>'at-risk$$'!GS15/'at-risk$$'!GS$120</f>
        <v>0.88342469604329188</v>
      </c>
      <c r="GT15" s="6">
        <f>'at-risk$$'!GT15/'at-risk$$'!GT$120</f>
        <v>2.0000087848759573</v>
      </c>
      <c r="GU15" s="6">
        <f>'at-risk$$'!GU15/'at-risk$$'!GU$120</f>
        <v>0</v>
      </c>
      <c r="GV15" s="6">
        <f>'at-risk$$'!GV15/'at-risk$$'!GV$120</f>
        <v>2.0000087848759573</v>
      </c>
      <c r="GW15" s="6">
        <f>'at-risk$$'!GW15/'at-risk$$'!GW$120</f>
        <v>0</v>
      </c>
      <c r="GX15" s="6">
        <f>'at-risk$$'!GX15/'at-risk$$'!GX$120</f>
        <v>2.0000087848759573</v>
      </c>
      <c r="GY15" s="6">
        <f>'at-risk$$'!GY15/'at-risk$$'!GY$120</f>
        <v>0</v>
      </c>
      <c r="GZ15" s="6">
        <f>'at-risk$$'!GZ15/'at-risk$$'!GZ$120</f>
        <v>2.0000087848759573</v>
      </c>
      <c r="HA15" s="6">
        <f>'at-risk$$'!HA15/'at-risk$$'!HA$120</f>
        <v>0</v>
      </c>
      <c r="HB15" s="6">
        <f>'at-risk$$'!HB15/'at-risk$$'!HB$120</f>
        <v>0</v>
      </c>
      <c r="HC15" s="6">
        <f>'at-risk$$'!HC15/'at-risk$$'!HC$120</f>
        <v>0</v>
      </c>
      <c r="HD15" s="6">
        <f>'at-risk$$'!HD15/'at-risk$$'!HD$120</f>
        <v>0</v>
      </c>
      <c r="HE15" s="6">
        <f>'at-risk$$'!HE15/'at-risk$$'!HE$120</f>
        <v>0</v>
      </c>
      <c r="HF15" s="6">
        <f>'at-risk$$'!HF15/'at-risk$$'!HF$120</f>
        <v>0</v>
      </c>
      <c r="HG15" s="6">
        <f>'at-risk$$'!HG15/'at-risk$$'!HG$120</f>
        <v>0</v>
      </c>
      <c r="HH15" s="6">
        <f>'at-risk$$'!HH15/'at-risk$$'!HH$120</f>
        <v>0</v>
      </c>
      <c r="HI15" s="6">
        <f>'at-risk$$'!HI15/'at-risk$$'!HI$120</f>
        <v>0</v>
      </c>
      <c r="HJ15" s="6">
        <f>'at-risk$$'!HJ15/'at-risk$$'!HJ$120</f>
        <v>0</v>
      </c>
      <c r="HK15" s="6">
        <f>'at-risk$$'!HK15/'at-risk$$'!HK$120</f>
        <v>0</v>
      </c>
      <c r="HL15" s="6">
        <f>'at-risk$$'!HL15/'at-risk$$'!HL$120</f>
        <v>0</v>
      </c>
      <c r="HM15" s="6">
        <f>'at-risk$$'!HM15/'at-risk$$'!HM$120</f>
        <v>0</v>
      </c>
      <c r="HN15" s="6">
        <f>'at-risk$$'!HN15/'at-risk$$'!HN$120</f>
        <v>0</v>
      </c>
      <c r="HO15" s="6">
        <f>'at-risk$$'!HO15/'at-risk$$'!HO$120</f>
        <v>0</v>
      </c>
      <c r="HP15" s="6">
        <f>'at-risk$$'!HP15/'at-risk$$'!HP$120</f>
        <v>0</v>
      </c>
      <c r="HQ15" s="6">
        <f>'at-risk$$'!HQ15/'at-risk$$'!HQ$120</f>
        <v>0</v>
      </c>
      <c r="HR15" s="6">
        <f>'at-risk$$'!HR15/'at-risk$$'!HR$120</f>
        <v>0</v>
      </c>
      <c r="HS15" s="6">
        <f>'at-risk$$'!HS15/'at-risk$$'!HS$120</f>
        <v>0</v>
      </c>
      <c r="HT15" s="6">
        <f>'at-risk$$'!HT15/'at-risk$$'!HT$120</f>
        <v>0</v>
      </c>
      <c r="HU15" s="6">
        <f>'at-risk$$'!HU15/'at-risk$$'!HU$120</f>
        <v>0</v>
      </c>
      <c r="HV15" s="6">
        <f>'at-risk$$'!HV15/'at-risk$$'!HV$120</f>
        <v>0</v>
      </c>
      <c r="HW15" s="6">
        <f>'at-risk$$'!HW15/'at-risk$$'!HW$120</f>
        <v>0</v>
      </c>
      <c r="HX15" s="6">
        <f>'at-risk$$'!HX15/'at-risk$$'!HX$120</f>
        <v>0</v>
      </c>
      <c r="HY15" s="6">
        <f>'at-risk$$'!HY15/'at-risk$$'!HY$120</f>
        <v>0</v>
      </c>
      <c r="HZ15" s="6">
        <f>'at-risk$$'!HZ15/'at-risk$$'!HZ$120</f>
        <v>0</v>
      </c>
      <c r="IA15" s="6">
        <f>'at-risk$$'!IA15/'at-risk$$'!IA$120</f>
        <v>0</v>
      </c>
      <c r="IB15" s="6">
        <f>'at-risk$$'!IB15/'at-risk$$'!IB$120</f>
        <v>0</v>
      </c>
      <c r="IC15" s="6">
        <f>'at-risk$$'!IC15/'at-risk$$'!IC$120</f>
        <v>0</v>
      </c>
      <c r="ID15" s="6">
        <f>'at-risk$$'!ID15/'at-risk$$'!ID$120</f>
        <v>0</v>
      </c>
      <c r="IE15" s="6">
        <f>'at-risk$$'!IE15/'at-risk$$'!IE$120</f>
        <v>0</v>
      </c>
      <c r="IF15" s="6">
        <f>'at-risk$$'!IF15/'at-risk$$'!IF$120</f>
        <v>0</v>
      </c>
      <c r="IG15" s="6">
        <f>'at-risk$$'!IG15/'at-risk$$'!IG$120</f>
        <v>0</v>
      </c>
      <c r="IH15" s="6">
        <f>'at-risk$$'!IH15/'at-risk$$'!IH$120</f>
        <v>0</v>
      </c>
      <c r="II15" s="6">
        <f>'at-risk$$'!II15/'at-risk$$'!II$120</f>
        <v>0</v>
      </c>
      <c r="IJ15" s="6">
        <f>'at-risk$$'!IJ15/'at-risk$$'!IJ$120</f>
        <v>0</v>
      </c>
      <c r="IK15" s="6">
        <f>'at-risk$$'!IK15/'at-risk$$'!IK$120</f>
        <v>0</v>
      </c>
      <c r="IL15" s="6">
        <f>'at-risk$$'!IL15/'at-risk$$'!IL$120</f>
        <v>0</v>
      </c>
      <c r="IM15" s="6">
        <f>'at-risk$$'!IM15/'at-risk$$'!IM$120</f>
        <v>0</v>
      </c>
      <c r="IN15" s="6">
        <f>'at-risk$$'!IN15/'at-risk$$'!IN$120</f>
        <v>0</v>
      </c>
      <c r="IO15" s="6">
        <f>'at-risk$$'!IO15/'at-risk$$'!IO$120</f>
        <v>0</v>
      </c>
      <c r="IP15" s="6">
        <f>'at-risk$$'!IP15/'at-risk$$'!IP$120</f>
        <v>0</v>
      </c>
      <c r="IQ15" s="6">
        <f>'at-risk$$'!IQ15/'at-risk$$'!IQ$120</f>
        <v>0</v>
      </c>
      <c r="IR15" s="6">
        <f>'at-risk$$'!IR15/'at-risk$$'!IR$120</f>
        <v>0</v>
      </c>
      <c r="IS15" s="6">
        <f>'at-risk$$'!IS15/'at-risk$$'!IS$120</f>
        <v>0</v>
      </c>
      <c r="IT15" s="6">
        <f>'at-risk$$'!IT15/'at-risk$$'!IT$120</f>
        <v>1</v>
      </c>
      <c r="IU15" s="6">
        <f>'at-risk$$'!IU15/'at-risk$$'!IU$120</f>
        <v>0</v>
      </c>
      <c r="IV15" s="6">
        <f>'at-risk$$'!IV15/'at-risk$$'!IV$120</f>
        <v>0</v>
      </c>
      <c r="IW15" s="6">
        <f>'at-risk$$'!IW15/'at-risk$$'!IW$120</f>
        <v>0</v>
      </c>
      <c r="IX15" s="6">
        <f>'at-risk$$'!IX15/'at-risk$$'!IX$120</f>
        <v>0</v>
      </c>
      <c r="IY15" s="6">
        <f>'at-risk$$'!IY15/'at-risk$$'!IY$120</f>
        <v>0</v>
      </c>
      <c r="IZ15" s="6">
        <f>'at-risk$$'!IZ15/'at-risk$$'!IZ$120</f>
        <v>0</v>
      </c>
      <c r="JA15" s="6">
        <f>'at-risk$$'!JA15/'at-risk$$'!JA$120</f>
        <v>0</v>
      </c>
      <c r="JB15" s="6">
        <f>'at-risk$$'!JB15/'at-risk$$'!JB$120</f>
        <v>0</v>
      </c>
      <c r="JC15" s="6">
        <f>'at-risk$$'!JC15/'at-risk$$'!JC$120</f>
        <v>0</v>
      </c>
      <c r="JD15" s="6">
        <f>'at-risk$$'!JD15/'at-risk$$'!JD$120</f>
        <v>1</v>
      </c>
      <c r="JE15" s="6">
        <f>'at-risk$$'!JE15/'at-risk$$'!JE$120</f>
        <v>0</v>
      </c>
      <c r="JF15" s="6">
        <f>'at-risk$$'!JF15/'at-risk$$'!JF$120</f>
        <v>0</v>
      </c>
      <c r="JG15" s="6">
        <f>'at-risk$$'!JG15/'at-risk$$'!JG$120</f>
        <v>0</v>
      </c>
      <c r="JH15" s="6">
        <f>'at-risk$$'!JH15/'at-risk$$'!JH$120</f>
        <v>0</v>
      </c>
      <c r="JI15" s="6">
        <f>'at-risk$$'!JI15/'at-risk$$'!JI$120</f>
        <v>0</v>
      </c>
      <c r="JJ15" s="6">
        <f>'at-risk$$'!JJ15/'at-risk$$'!JJ$120</f>
        <v>0</v>
      </c>
      <c r="JK15" s="6">
        <f>'at-risk$$'!JK15/'at-risk$$'!JK$120</f>
        <v>0</v>
      </c>
      <c r="JL15" s="6">
        <f>'at-risk$$'!JL15/'at-risk$$'!JL$120</f>
        <v>0</v>
      </c>
      <c r="JM15" s="6">
        <f>'at-risk$$'!JM15/'at-risk$$'!JM$120</f>
        <v>0</v>
      </c>
      <c r="JN15" s="6">
        <f>'at-risk$$'!JN15/'at-risk$$'!JN$120</f>
        <v>0</v>
      </c>
      <c r="JO15" s="6">
        <f>'at-risk$$'!JO15/'at-risk$$'!JO$120</f>
        <v>0</v>
      </c>
      <c r="JP15" s="6">
        <f>'at-risk$$'!JP15/'at-risk$$'!JP$120</f>
        <v>0</v>
      </c>
      <c r="JQ15" s="6">
        <f>'at-risk$$'!JQ15/'at-risk$$'!JQ$120</f>
        <v>0</v>
      </c>
      <c r="JR15" s="6">
        <f>'at-risk$$'!JR15/'at-risk$$'!JR$120</f>
        <v>0</v>
      </c>
      <c r="JS15" s="6">
        <f>'at-risk$$'!JS15/'at-risk$$'!JS$120</f>
        <v>0</v>
      </c>
      <c r="JT15" s="6">
        <f>'at-risk$$'!JT15/'at-risk$$'!JT$120</f>
        <v>0</v>
      </c>
      <c r="JU15" s="6">
        <f>'at-risk$$'!JU15/'at-risk$$'!JU$120</f>
        <v>0</v>
      </c>
      <c r="JV15" s="6">
        <f>'at-risk$$'!JV15/'at-risk$$'!JV$120</f>
        <v>0</v>
      </c>
      <c r="JW15" s="6">
        <f>'at-risk$$'!JW15/'at-risk$$'!JW$120</f>
        <v>0</v>
      </c>
      <c r="JX15" s="6">
        <f>'at-risk$$'!JX15/'at-risk$$'!JX$120</f>
        <v>0</v>
      </c>
      <c r="JY15" s="6">
        <f>'at-risk$$'!JY15/'at-risk$$'!JY$120</f>
        <v>0</v>
      </c>
      <c r="JZ15" s="6">
        <f>'at-risk$$'!JZ15/'at-risk$$'!JZ$120</f>
        <v>1</v>
      </c>
      <c r="KA15" s="6">
        <f>'at-risk$$'!KA15/'at-risk$$'!KA$120</f>
        <v>0</v>
      </c>
      <c r="KB15" s="6">
        <f>'at-risk$$'!KB15/'at-risk$$'!KB$120</f>
        <v>0</v>
      </c>
      <c r="KC15" s="6">
        <f>'at-risk$$'!KC15/'at-risk$$'!KC$120</f>
        <v>0</v>
      </c>
      <c r="KD15" s="6">
        <f>'at-risk$$'!KD15/'at-risk$$'!KD$120</f>
        <v>4.7271417527584514E-2</v>
      </c>
      <c r="KE15" s="6">
        <f>'at-risk$$'!KE15/'at-risk$$'!KE$120</f>
        <v>0</v>
      </c>
      <c r="KF15" s="6">
        <f>'at-risk$$'!KF15/'at-risk$$'!KF$120</f>
        <v>0</v>
      </c>
      <c r="KG15" s="6">
        <f>'at-risk$$'!KG15/'at-risk$$'!KG$120</f>
        <v>0</v>
      </c>
      <c r="KH15" s="6">
        <f>'at-risk$$'!KH15/'at-risk$$'!KH$120</f>
        <v>0</v>
      </c>
      <c r="KI15" s="6">
        <f>'at-risk$$'!KI15/'at-risk$$'!KI$120</f>
        <v>0</v>
      </c>
      <c r="KJ15" s="6">
        <f>'at-risk$$'!KJ15/'at-risk$$'!KJ$120</f>
        <v>0</v>
      </c>
      <c r="KK15" s="6">
        <f>'at-risk$$'!KK15/'at-risk$$'!KK$120</f>
        <v>0</v>
      </c>
      <c r="KL15" s="6">
        <f>'at-risk$$'!KL15/'at-risk$$'!KL$120</f>
        <v>0</v>
      </c>
      <c r="KM15" s="6">
        <f>'at-risk$$'!KM15/'at-risk$$'!KM$120</f>
        <v>0</v>
      </c>
      <c r="KN15" s="6">
        <f>'at-risk$$'!KN15/'at-risk$$'!KN$120</f>
        <v>0</v>
      </c>
      <c r="KO15" s="6">
        <f>'at-risk$$'!KO15/'at-risk$$'!KO$120</f>
        <v>0</v>
      </c>
      <c r="KP15" s="6">
        <f>'at-risk$$'!KP15/'at-risk$$'!KP$120</f>
        <v>2</v>
      </c>
      <c r="KQ15" s="6">
        <f>'at-risk$$'!KQ15/'at-risk$$'!KQ$120</f>
        <v>0</v>
      </c>
      <c r="KU15" s="3">
        <v>8000</v>
      </c>
      <c r="KV15" s="3">
        <v>0</v>
      </c>
      <c r="KW15" s="3">
        <v>6000</v>
      </c>
      <c r="KX15" s="3">
        <v>0</v>
      </c>
      <c r="LI15" s="3">
        <v>17500</v>
      </c>
      <c r="LJ15" s="3">
        <v>0</v>
      </c>
      <c r="LM15" s="3">
        <v>1086</v>
      </c>
      <c r="LN15" s="3">
        <v>0</v>
      </c>
      <c r="ME15" s="3">
        <v>3979</v>
      </c>
      <c r="MF15" s="3">
        <v>0</v>
      </c>
      <c r="MY15" s="3">
        <v>26764</v>
      </c>
      <c r="MZ15" s="3">
        <v>0</v>
      </c>
      <c r="NJ15" s="6">
        <f>'at-risk$$'!NJ15/'at-risk$$'!NJ$120</f>
        <v>0</v>
      </c>
      <c r="NK15" s="6">
        <f>'at-risk$$'!NK15/'at-risk$$'!NK$120</f>
        <v>0</v>
      </c>
      <c r="OF15" s="3">
        <v>4319062</v>
      </c>
      <c r="OG15" s="3">
        <v>498945</v>
      </c>
      <c r="OK15" s="6">
        <f t="shared" si="13"/>
        <v>4.0000087848759573</v>
      </c>
      <c r="OL15" s="6">
        <f t="shared" si="0"/>
        <v>0</v>
      </c>
      <c r="OM15" s="6">
        <f t="shared" si="1"/>
        <v>3.0000087848759573</v>
      </c>
      <c r="ON15" s="6">
        <f t="shared" si="2"/>
        <v>0</v>
      </c>
      <c r="OO15" s="6">
        <f t="shared" si="3"/>
        <v>0</v>
      </c>
      <c r="OP15" s="6">
        <f t="shared" si="4"/>
        <v>0</v>
      </c>
      <c r="OQ15" s="3">
        <f t="shared" si="5"/>
        <v>0</v>
      </c>
      <c r="OR15" s="6">
        <f t="shared" si="6"/>
        <v>0</v>
      </c>
      <c r="OS15" s="6">
        <f>'at-risk$$'!OS15/'at-risk$$'!OS$120</f>
        <v>1</v>
      </c>
      <c r="OT15" s="6">
        <f>'at-risk$$'!OT15/'at-risk$$'!OT$120</f>
        <v>0</v>
      </c>
      <c r="OU15" s="6">
        <f>'at-risk$$'!OU15/'at-risk$$'!OU$120</f>
        <v>0</v>
      </c>
      <c r="OV15" s="6">
        <f>'at-risk$$'!OV15/'at-risk$$'!OV$120</f>
        <v>0</v>
      </c>
      <c r="OW15" s="6">
        <f>'at-risk$$'!OW15/'at-risk$$'!OW$120</f>
        <v>0</v>
      </c>
      <c r="OX15" s="6">
        <f>'at-risk$$'!OX15/'at-risk$$'!OX$120</f>
        <v>1</v>
      </c>
      <c r="OY15" s="6">
        <f>'at-risk$$'!OY15/'at-risk$$'!OY$120</f>
        <v>0</v>
      </c>
      <c r="OZ15" s="6">
        <f>'at-risk$$'!OZ15/'at-risk$$'!OZ$120</f>
        <v>0</v>
      </c>
      <c r="PA15" s="6">
        <f>'at-risk$$'!PA15/'at-risk$$'!PA$120</f>
        <v>0</v>
      </c>
      <c r="PB15" s="6">
        <f t="shared" si="7"/>
        <v>0</v>
      </c>
      <c r="PC15" s="6">
        <f t="shared" si="8"/>
        <v>0</v>
      </c>
      <c r="PD15" s="6"/>
      <c r="PE15" s="6"/>
      <c r="PF15" s="6">
        <f t="shared" si="9"/>
        <v>2</v>
      </c>
      <c r="PG15" s="6">
        <f t="shared" si="10"/>
        <v>1</v>
      </c>
      <c r="PI15" s="6">
        <f t="shared" si="11"/>
        <v>10.985127205003865</v>
      </c>
      <c r="PJ15" s="6">
        <f>'at-risk$$'!PJ15/'at-risk$$'!PJ$120</f>
        <v>0.88342469604329188</v>
      </c>
      <c r="PK15" s="6">
        <f>'at-risk$$'!PK15/'at-risk$$'!PK$120</f>
        <v>0</v>
      </c>
      <c r="PL15" s="5">
        <f t="shared" si="14"/>
        <v>63329</v>
      </c>
      <c r="PM15" s="5">
        <f>SUM(KV15,KX15,KZ15,LB15,LD15,LF15,LH15,LJ15,LL15,LN15,LP15,LR15,LT15,LV15,LX15,LZ15,MB15,MD15,MF15,MH15,MJ15,ML15,MN15,MP15,MR15,MT15,MV15,MX15,MZ15,NB15,ND15,NF15,NH15,)</f>
        <v>0</v>
      </c>
      <c r="PN15" s="5"/>
      <c r="PO15" s="5">
        <v>77350</v>
      </c>
      <c r="PQ15" s="6">
        <f t="shared" si="12"/>
        <v>25.05580153208237</v>
      </c>
    </row>
    <row r="16" spans="1:435" x14ac:dyDescent="0.25">
      <c r="A16" t="s">
        <v>134</v>
      </c>
      <c r="B16" s="2">
        <v>224</v>
      </c>
      <c r="C16" t="s">
        <v>338</v>
      </c>
      <c r="D16">
        <v>1</v>
      </c>
      <c r="E16">
        <v>277</v>
      </c>
      <c r="F16">
        <v>206</v>
      </c>
      <c r="G16" s="6">
        <f>'at-risk$$'!G16/'at-risk$$'!G$120</f>
        <v>1</v>
      </c>
      <c r="H16" s="6">
        <f>'at-risk$$'!H16/'at-risk$$'!H$120</f>
        <v>0</v>
      </c>
      <c r="I16" s="6">
        <f>'at-risk$$'!I16/'at-risk$$'!I$120</f>
        <v>0</v>
      </c>
      <c r="J16" s="6">
        <f>'at-risk$$'!J16/'at-risk$$'!J$120</f>
        <v>0</v>
      </c>
      <c r="K16" s="6"/>
      <c r="L16" s="6">
        <f>'at-risk$$'!L16/'at-risk$$'!L$120</f>
        <v>0</v>
      </c>
      <c r="M16" s="6">
        <f>'at-risk$$'!M16/'at-risk$$'!M$120</f>
        <v>0</v>
      </c>
      <c r="N16" s="6">
        <f>'at-risk$$'!N16/'at-risk$$'!N$120</f>
        <v>0</v>
      </c>
      <c r="O16" s="6">
        <f>'at-risk$$'!O16/'at-risk$$'!O$120</f>
        <v>0</v>
      </c>
      <c r="P16" s="3">
        <v>7000</v>
      </c>
      <c r="Q16" s="3">
        <v>0</v>
      </c>
      <c r="R16" s="6">
        <f>'at-risk$$'!R16/'at-risk$$'!R$120</f>
        <v>1.0000062006078874</v>
      </c>
      <c r="S16" s="6">
        <f>'at-risk$$'!S16/'at-risk$$'!S$120</f>
        <v>0</v>
      </c>
      <c r="T16" s="6">
        <f>'at-risk$$'!T16/'at-risk$$'!T$120</f>
        <v>2.0000056611159422</v>
      </c>
      <c r="U16" s="6">
        <f>'at-risk$$'!U16/'at-risk$$'!U$120</f>
        <v>0</v>
      </c>
      <c r="V16" s="6">
        <f>'at-risk$$'!V16/'at-risk$$'!V$120</f>
        <v>0</v>
      </c>
      <c r="W16" s="6">
        <f>'at-risk$$'!W16/'at-risk$$'!W$120</f>
        <v>0</v>
      </c>
      <c r="X16" s="6">
        <f>'at-risk$$'!X16/'at-risk$$'!X$120</f>
        <v>1</v>
      </c>
      <c r="Y16" s="6">
        <f>'at-risk$$'!Y16/'at-risk$$'!Y$120</f>
        <v>0</v>
      </c>
      <c r="Z16" s="6">
        <f>'at-risk$$'!Z16/'at-risk$$'!Z$120</f>
        <v>2.0000087848759573</v>
      </c>
      <c r="AA16" s="6">
        <f>'at-risk$$'!AA16/'at-risk$$'!AA$120</f>
        <v>0</v>
      </c>
      <c r="AB16" s="6">
        <f>'at-risk$$'!AB16/'at-risk$$'!AB$120</f>
        <v>1</v>
      </c>
      <c r="AC16" s="6">
        <f>'at-risk$$'!AC16/'at-risk$$'!AC$120</f>
        <v>0</v>
      </c>
      <c r="AD16" s="6">
        <f>'at-risk$$'!AD16/'at-risk$$'!AD$120</f>
        <v>2.0000087848759573</v>
      </c>
      <c r="AE16" s="6">
        <f>'at-risk$$'!AE16/'at-risk$$'!AE$120</f>
        <v>0</v>
      </c>
      <c r="AF16" s="6">
        <f>'at-risk$$'!AF16/'at-risk$$'!AF$120</f>
        <v>6.0000107234690523</v>
      </c>
      <c r="AG16" s="6">
        <f>'at-risk$$'!AG16/'at-risk$$'!AG$120</f>
        <v>0</v>
      </c>
      <c r="AH16" s="6">
        <f>'at-risk$$'!AH16/'at-risk$$'!AH$120</f>
        <v>0</v>
      </c>
      <c r="AI16" s="6">
        <f>'at-risk$$'!AI16/'at-risk$$'!AI$120</f>
        <v>0</v>
      </c>
      <c r="AJ16" s="6">
        <f>'at-risk$$'!AJ16/'at-risk$$'!AJ$120</f>
        <v>0</v>
      </c>
      <c r="AK16" s="6">
        <f>'at-risk$$'!AK16/'at-risk$$'!AK$120</f>
        <v>0</v>
      </c>
      <c r="AL16" s="6">
        <f>'at-risk$$'!AL16/'at-risk$$'!AL$120</f>
        <v>0</v>
      </c>
      <c r="AM16" s="6">
        <f>'at-risk$$'!AM16/'at-risk$$'!AM$120</f>
        <v>0</v>
      </c>
      <c r="AN16" s="6">
        <f>'at-risk$$'!AN16/'at-risk$$'!AN$120</f>
        <v>0</v>
      </c>
      <c r="AO16" s="6">
        <f>'at-risk$$'!AO16/'at-risk$$'!AO$120</f>
        <v>0</v>
      </c>
      <c r="AP16" s="6">
        <f>'at-risk$$'!AP16/'at-risk$$'!AP$120</f>
        <v>0</v>
      </c>
      <c r="AQ16" s="6">
        <f>'at-risk$$'!AQ16/'at-risk$$'!AQ$120</f>
        <v>0.5</v>
      </c>
      <c r="AR16" s="6">
        <f>'at-risk$$'!AR16/'at-risk$$'!AR$120</f>
        <v>0</v>
      </c>
      <c r="AS16" s="6">
        <f>'at-risk$$'!AS16/'at-risk$$'!AS$120</f>
        <v>0</v>
      </c>
      <c r="AT16" s="6">
        <f>'at-risk$$'!AT16/'at-risk$$'!AT$120</f>
        <v>0</v>
      </c>
      <c r="AU16" s="6">
        <f>'at-risk$$'!AU16/'at-risk$$'!AU$120</f>
        <v>1</v>
      </c>
      <c r="AV16" s="6"/>
      <c r="AW16" s="6">
        <f>'at-risk$$'!AW16/'at-risk$$'!AW$120</f>
        <v>0</v>
      </c>
      <c r="AX16" s="6">
        <f>'at-risk$$'!AX16/'at-risk$$'!AX$120</f>
        <v>0</v>
      </c>
      <c r="AY16" s="6">
        <f>'at-risk$$'!AY16/'at-risk$$'!AY$120</f>
        <v>0</v>
      </c>
      <c r="AZ16" s="6">
        <f>'at-risk$$'!AZ16/'at-risk$$'!AZ$120</f>
        <v>1</v>
      </c>
      <c r="BA16" s="6">
        <f>'at-risk$$'!BA16/'at-risk$$'!BA$120</f>
        <v>0</v>
      </c>
      <c r="BB16" s="6">
        <f>'at-risk$$'!BB16/'at-risk$$'!BB$120</f>
        <v>0</v>
      </c>
      <c r="BC16" s="6">
        <f>'at-risk$$'!BC16/'at-risk$$'!BC$120</f>
        <v>0</v>
      </c>
      <c r="BD16" s="6">
        <f>'at-risk$$'!BD16/'at-risk$$'!BD$120</f>
        <v>0</v>
      </c>
      <c r="BE16" s="6">
        <f>'at-risk$$'!BE16/'at-risk$$'!BE$120</f>
        <v>0</v>
      </c>
      <c r="BF16" s="6">
        <f>'at-risk$$'!BF16/'at-risk$$'!BF$120</f>
        <v>1</v>
      </c>
      <c r="BG16" s="6">
        <f>'at-risk$$'!BG16/'at-risk$$'!BG$120</f>
        <v>0</v>
      </c>
      <c r="BH16" s="6">
        <f>'at-risk$$'!BH16/'at-risk$$'!BH$120</f>
        <v>0</v>
      </c>
      <c r="BI16" s="6">
        <f>'at-risk$$'!BI16/'at-risk$$'!BI$120</f>
        <v>0</v>
      </c>
      <c r="BJ16" s="6">
        <f>'at-risk$$'!BJ16/'at-risk$$'!BJ$120</f>
        <v>0</v>
      </c>
      <c r="BK16" s="6">
        <f>'at-risk$$'!BK16/'at-risk$$'!BK$120</f>
        <v>0</v>
      </c>
      <c r="BL16" s="6">
        <f>'at-risk$$'!BL16/'at-risk$$'!BL$120</f>
        <v>0</v>
      </c>
      <c r="BM16" s="6">
        <f>'at-risk$$'!BM16/'at-risk$$'!BM$120</f>
        <v>0</v>
      </c>
      <c r="BN16" s="6">
        <f>'at-risk$$'!BN16/'at-risk$$'!BN$120</f>
        <v>0</v>
      </c>
      <c r="BO16" s="6">
        <f>'at-risk$$'!BO16/'at-risk$$'!BO$120</f>
        <v>0</v>
      </c>
      <c r="BP16" s="6">
        <f>'at-risk$$'!BP16/'at-risk$$'!BP$120</f>
        <v>0</v>
      </c>
      <c r="BQ16" s="6">
        <f>'at-risk$$'!BQ16/'at-risk$$'!BQ$120</f>
        <v>0</v>
      </c>
      <c r="BR16" s="6">
        <f>'at-risk$$'!BR16/'at-risk$$'!BR$120</f>
        <v>0</v>
      </c>
      <c r="BS16" s="6">
        <f>'at-risk$$'!BS16/'at-risk$$'!BS$120</f>
        <v>0</v>
      </c>
      <c r="BT16" s="6">
        <f>'at-risk$$'!BT16/'at-risk$$'!BT$120</f>
        <v>0</v>
      </c>
      <c r="BU16" s="6">
        <f>'at-risk$$'!BU16/'at-risk$$'!BU$120</f>
        <v>0</v>
      </c>
      <c r="BV16" s="6">
        <f>'at-risk$$'!BV16/'at-risk$$'!BV$120</f>
        <v>2.0000087848759573</v>
      </c>
      <c r="BW16" s="6">
        <f>'at-risk$$'!BW16/'at-risk$$'!BW$120</f>
        <v>0</v>
      </c>
      <c r="BX16" s="6">
        <f>'at-risk$$'!BX16/'at-risk$$'!BX$120</f>
        <v>1</v>
      </c>
      <c r="BY16" s="6">
        <f>'at-risk$$'!BY16/'at-risk$$'!BY$120</f>
        <v>0</v>
      </c>
      <c r="BZ16" s="6">
        <f>'at-risk$$'!BZ16/'at-risk$$'!BZ$120</f>
        <v>4.0000071489793685</v>
      </c>
      <c r="CA16" s="6">
        <f>'at-risk$$'!CA16/'at-risk$$'!CA$120</f>
        <v>0</v>
      </c>
      <c r="CB16" s="6">
        <f>'at-risk$$'!CB16/'at-risk$$'!CB$120</f>
        <v>0</v>
      </c>
      <c r="CC16" s="6">
        <f>'at-risk$$'!CC16/'at-risk$$'!CC$120</f>
        <v>0</v>
      </c>
      <c r="CD16" s="6">
        <f>'at-risk$$'!CD16/'at-risk$$'!CD$120</f>
        <v>1</v>
      </c>
      <c r="CE16" s="6">
        <f>'at-risk$$'!CE16/'at-risk$$'!CE$120</f>
        <v>0</v>
      </c>
      <c r="CF16" s="6">
        <f>'at-risk$$'!CF16/'at-risk$$'!CF$120</f>
        <v>0</v>
      </c>
      <c r="CG16" s="6">
        <f>'at-risk$$'!CG16/'at-risk$$'!CG$120</f>
        <v>0</v>
      </c>
      <c r="CH16" s="6">
        <f>'at-risk$$'!CH16/'at-risk$$'!CH$120</f>
        <v>0</v>
      </c>
      <c r="CI16" s="6">
        <f>'at-risk$$'!CI16/'at-risk$$'!CI$120</f>
        <v>0</v>
      </c>
      <c r="CL16" s="6">
        <f>'at-risk$$'!CL16/'at-risk$$'!CL$120</f>
        <v>4.0000175697519147</v>
      </c>
      <c r="CM16" s="6">
        <f>'at-risk$$'!CM16/'at-risk$$'!CM$120</f>
        <v>0</v>
      </c>
      <c r="CN16" s="6">
        <f>'at-risk$$'!CN16/'at-risk$$'!CN$120</f>
        <v>0</v>
      </c>
      <c r="CO16" s="6">
        <f>'at-risk$$'!CO16/'at-risk$$'!CO$120</f>
        <v>0</v>
      </c>
      <c r="CP16" s="6">
        <f>'at-risk$$'!CP16/'at-risk$$'!CP$120</f>
        <v>0</v>
      </c>
      <c r="CQ16" s="6">
        <f>'at-risk$$'!CQ16/'at-risk$$'!CQ$120</f>
        <v>0</v>
      </c>
      <c r="CR16" s="6">
        <f>'at-risk$$'!CR16/'at-risk$$'!CR$120</f>
        <v>1</v>
      </c>
      <c r="CS16" s="6">
        <f>'at-risk$$'!CS16/'at-risk$$'!CS$120</f>
        <v>0</v>
      </c>
      <c r="CT16" s="6">
        <f>'at-risk$$'!CT16/'at-risk$$'!CT$120</f>
        <v>0</v>
      </c>
      <c r="CU16" s="6">
        <f>'at-risk$$'!CU16/'at-risk$$'!CU$120</f>
        <v>0</v>
      </c>
      <c r="CV16" s="3">
        <v>27200</v>
      </c>
      <c r="CW16" s="3">
        <v>0</v>
      </c>
      <c r="CX16" s="3">
        <v>37400</v>
      </c>
      <c r="CY16" s="3">
        <v>0</v>
      </c>
      <c r="DD16" s="6">
        <f>'at-risk$$'!DD16/'at-risk$$'!DD$120</f>
        <v>0</v>
      </c>
      <c r="DE16" s="6">
        <f>'at-risk$$'!DE16/'at-risk$$'!DE$120</f>
        <v>0</v>
      </c>
      <c r="DX16" s="6">
        <f>'at-risk$$'!DX16/'at-risk$$'!DX$120</f>
        <v>0</v>
      </c>
      <c r="DY16" s="6">
        <f>'at-risk$$'!DY16/'at-risk$$'!DY$120</f>
        <v>0</v>
      </c>
      <c r="DZ16" s="6">
        <f>'at-risk$$'!DZ16/'at-risk$$'!DZ$120</f>
        <v>0</v>
      </c>
      <c r="EA16" s="6">
        <f>'at-risk$$'!EA16/'at-risk$$'!EA$120</f>
        <v>0</v>
      </c>
      <c r="EB16" s="6">
        <f>'at-risk$$'!EB16/'at-risk$$'!EB$120</f>
        <v>0</v>
      </c>
      <c r="EC16" s="6">
        <f>'at-risk$$'!EC16/'at-risk$$'!EC$120</f>
        <v>0</v>
      </c>
      <c r="EH16" s="3">
        <v>15325</v>
      </c>
      <c r="EI16" s="3">
        <v>0</v>
      </c>
      <c r="EL16" s="6">
        <f>'at-risk$$'!EL16/'at-risk$$'!EL$120</f>
        <v>0</v>
      </c>
      <c r="EM16" s="6">
        <f>'at-risk$$'!EM16/'at-risk$$'!EM$120</f>
        <v>0</v>
      </c>
      <c r="EN16" s="6">
        <f>'at-risk$$'!EN16/'at-risk$$'!EN$120</f>
        <v>0</v>
      </c>
      <c r="EO16" s="6">
        <f>'at-risk$$'!EO16/'at-risk$$'!EO$120</f>
        <v>0</v>
      </c>
      <c r="EP16" s="6">
        <f>'at-risk$$'!EP16/'at-risk$$'!EP$120</f>
        <v>0</v>
      </c>
      <c r="EQ16" s="6">
        <f>'at-risk$$'!EQ16/'at-risk$$'!EQ$120</f>
        <v>0</v>
      </c>
      <c r="ES16" s="6">
        <f>'at-risk$$'!ES16/'at-risk$$'!ES$120</f>
        <v>0</v>
      </c>
      <c r="ET16" s="6">
        <f>'at-risk$$'!ET16/'at-risk$$'!ET$120</f>
        <v>0</v>
      </c>
      <c r="EU16" s="6">
        <f>'at-risk$$'!EU16/'at-risk$$'!EU$120</f>
        <v>0</v>
      </c>
      <c r="EV16" s="6">
        <f>'at-risk$$'!EV16/'at-risk$$'!EV$120</f>
        <v>0</v>
      </c>
      <c r="EW16" s="6">
        <f>'at-risk$$'!EW16/'at-risk$$'!EW$120</f>
        <v>0</v>
      </c>
      <c r="EX16" s="6">
        <f>'at-risk$$'!EX16/'at-risk$$'!EX$120</f>
        <v>0</v>
      </c>
      <c r="EY16" s="6">
        <f>'at-risk$$'!EY16/'at-risk$$'!EY$120</f>
        <v>1</v>
      </c>
      <c r="EZ16" s="6">
        <f>'at-risk$$'!EZ16/'at-risk$$'!EZ$120</f>
        <v>0</v>
      </c>
      <c r="FA16" s="6">
        <f>'at-risk$$'!FA16/'at-risk$$'!FA$120</f>
        <v>0</v>
      </c>
      <c r="FB16" s="6">
        <f>'at-risk$$'!FB16/'at-risk$$'!FB$120</f>
        <v>0</v>
      </c>
      <c r="FC16" s="6">
        <f>'at-risk$$'!FC16/'at-risk$$'!FC$120</f>
        <v>0</v>
      </c>
      <c r="FD16" s="6">
        <f>'at-risk$$'!FD16/'at-risk$$'!FD$120</f>
        <v>0</v>
      </c>
      <c r="FE16" s="6">
        <f>'at-risk$$'!FE16/'at-risk$$'!FE$120</f>
        <v>0</v>
      </c>
      <c r="FF16" s="6">
        <f>'at-risk$$'!FF16/'at-risk$$'!FF$120</f>
        <v>0</v>
      </c>
      <c r="FG16" s="6">
        <f>'at-risk$$'!FG16/'at-risk$$'!FG$120</f>
        <v>0</v>
      </c>
      <c r="FH16" s="6">
        <f>'at-risk$$'!FH16/'at-risk$$'!FH$120</f>
        <v>1</v>
      </c>
      <c r="FI16" s="6">
        <f>'at-risk$$'!FI16/'at-risk$$'!FI$120</f>
        <v>0</v>
      </c>
      <c r="FJ16" s="6">
        <f>'at-risk$$'!FJ16/'at-risk$$'!FJ$120</f>
        <v>0</v>
      </c>
      <c r="FK16" s="6">
        <f>'at-risk$$'!FK16/'at-risk$$'!FK$120</f>
        <v>0</v>
      </c>
      <c r="FL16" s="6">
        <f>'at-risk$$'!FL16/'at-risk$$'!FL$120</f>
        <v>0</v>
      </c>
      <c r="FM16" s="6">
        <f>'at-risk$$'!FM16/'at-risk$$'!FM$120</f>
        <v>1.0000186469754606</v>
      </c>
      <c r="FN16" s="6">
        <f>'at-risk$$'!FN16/'at-risk$$'!FN$120</f>
        <v>0</v>
      </c>
      <c r="FO16" s="6">
        <f>'at-risk$$'!FO16/'at-risk$$'!FO$120</f>
        <v>0</v>
      </c>
      <c r="FP16" s="6">
        <f>'at-risk$$'!FP16/'at-risk$$'!FP$120</f>
        <v>0</v>
      </c>
      <c r="FQ16" s="6">
        <f>'at-risk$$'!FQ16/'at-risk$$'!FQ$120</f>
        <v>0</v>
      </c>
      <c r="FR16" s="6">
        <f>'at-risk$$'!FR16/'at-risk$$'!FR$120</f>
        <v>0</v>
      </c>
      <c r="FS16" s="6">
        <f>'at-risk$$'!FS16/'at-risk$$'!FS$120</f>
        <v>0</v>
      </c>
      <c r="FT16" s="6">
        <f>'at-risk$$'!FT16/'at-risk$$'!FT$120</f>
        <v>0</v>
      </c>
      <c r="FU16" s="6">
        <f>'at-risk$$'!FU16/'at-risk$$'!FU$120</f>
        <v>0</v>
      </c>
      <c r="FV16" s="6">
        <f>'at-risk$$'!FV16/'at-risk$$'!FV$120</f>
        <v>0</v>
      </c>
      <c r="FW16" s="6">
        <f>'at-risk$$'!FW16/'at-risk$$'!FW$120</f>
        <v>1</v>
      </c>
      <c r="FX16" s="6">
        <f>'at-risk$$'!FX16/'at-risk$$'!FX$120</f>
        <v>0</v>
      </c>
      <c r="FY16" s="6">
        <f>'at-risk$$'!FY16/'at-risk$$'!FY$120</f>
        <v>0</v>
      </c>
      <c r="FZ16" s="6">
        <f>'at-risk$$'!FZ16/'at-risk$$'!FZ$120</f>
        <v>0</v>
      </c>
      <c r="GA16" s="6">
        <f>'at-risk$$'!GA16/'at-risk$$'!GA$120</f>
        <v>1</v>
      </c>
      <c r="GB16" s="6">
        <f>'at-risk$$'!GB16/'at-risk$$'!GB$120</f>
        <v>0</v>
      </c>
      <c r="GC16" s="6">
        <f>'at-risk$$'!GC16/'at-risk$$'!GC$120</f>
        <v>0</v>
      </c>
      <c r="GD16" s="6">
        <f>'at-risk$$'!GD16/'at-risk$$'!GD$120</f>
        <v>0</v>
      </c>
      <c r="GE16" s="6">
        <f>'at-risk$$'!GE16/'at-risk$$'!GE$120</f>
        <v>0</v>
      </c>
      <c r="GF16" s="6">
        <f>'at-risk$$'!GF16/'at-risk$$'!GF$120</f>
        <v>1</v>
      </c>
      <c r="GG16" s="6">
        <f>'at-risk$$'!GG16/'at-risk$$'!GG$120</f>
        <v>0</v>
      </c>
      <c r="GH16" s="6">
        <f>'at-risk$$'!GH16/'at-risk$$'!GH$120</f>
        <v>1.5000087848759576</v>
      </c>
      <c r="GI16" s="6">
        <f>'at-risk$$'!GI16/'at-risk$$'!GI$120</f>
        <v>0</v>
      </c>
      <c r="GJ16" s="6">
        <f>'at-risk$$'!GJ16/'at-risk$$'!GJ$120</f>
        <v>0</v>
      </c>
      <c r="GK16" s="6">
        <f>'at-risk$$'!GK16/'at-risk$$'!GK$120</f>
        <v>1</v>
      </c>
      <c r="GL16" s="6">
        <f>'at-risk$$'!GL16/'at-risk$$'!GL$120</f>
        <v>0</v>
      </c>
      <c r="GM16" s="6">
        <f>'at-risk$$'!GM16/'at-risk$$'!GM$120</f>
        <v>0</v>
      </c>
      <c r="GN16" s="6">
        <f>'at-risk$$'!GN16/'at-risk$$'!GN$120</f>
        <v>0.99998902121025579</v>
      </c>
      <c r="GO16" s="6">
        <f>'at-risk$$'!GO16/'at-risk$$'!GO$120</f>
        <v>0</v>
      </c>
      <c r="GP16" s="6">
        <f>'at-risk$$'!GP16/'at-risk$$'!GP$120</f>
        <v>0</v>
      </c>
      <c r="GQ16" s="6">
        <f>'at-risk$$'!GQ16/'at-risk$$'!GQ$120</f>
        <v>1</v>
      </c>
      <c r="GR16" s="6">
        <f>'at-risk$$'!GR16/'at-risk$$'!GR$120</f>
        <v>1.0339535455759366</v>
      </c>
      <c r="GS16" s="6">
        <f>'at-risk$$'!GS16/'at-risk$$'!GS$120</f>
        <v>0</v>
      </c>
      <c r="GT16" s="6">
        <f>'at-risk$$'!GT16/'at-risk$$'!GT$120</f>
        <v>2.0000087848759573</v>
      </c>
      <c r="GU16" s="6">
        <f>'at-risk$$'!GU16/'at-risk$$'!GU$120</f>
        <v>0</v>
      </c>
      <c r="GV16" s="6">
        <f>'at-risk$$'!GV16/'at-risk$$'!GV$120</f>
        <v>2.0000087848759573</v>
      </c>
      <c r="GW16" s="6">
        <f>'at-risk$$'!GW16/'at-risk$$'!GW$120</f>
        <v>0</v>
      </c>
      <c r="GX16" s="6">
        <f>'at-risk$$'!GX16/'at-risk$$'!GX$120</f>
        <v>2.0000087848759573</v>
      </c>
      <c r="GY16" s="6">
        <f>'at-risk$$'!GY16/'at-risk$$'!GY$120</f>
        <v>0</v>
      </c>
      <c r="GZ16" s="6">
        <f>'at-risk$$'!GZ16/'at-risk$$'!GZ$120</f>
        <v>1</v>
      </c>
      <c r="HA16" s="6">
        <f>'at-risk$$'!HA16/'at-risk$$'!HA$120</f>
        <v>0</v>
      </c>
      <c r="HB16" s="6">
        <f>'at-risk$$'!HB16/'at-risk$$'!HB$120</f>
        <v>0</v>
      </c>
      <c r="HC16" s="6">
        <f>'at-risk$$'!HC16/'at-risk$$'!HC$120</f>
        <v>0</v>
      </c>
      <c r="HD16" s="6">
        <f>'at-risk$$'!HD16/'at-risk$$'!HD$120</f>
        <v>0</v>
      </c>
      <c r="HE16" s="6">
        <f>'at-risk$$'!HE16/'at-risk$$'!HE$120</f>
        <v>0</v>
      </c>
      <c r="HF16" s="6">
        <f>'at-risk$$'!HF16/'at-risk$$'!HF$120</f>
        <v>0</v>
      </c>
      <c r="HG16" s="6">
        <f>'at-risk$$'!HG16/'at-risk$$'!HG$120</f>
        <v>0</v>
      </c>
      <c r="HH16" s="6">
        <f>'at-risk$$'!HH16/'at-risk$$'!HH$120</f>
        <v>0</v>
      </c>
      <c r="HI16" s="6">
        <f>'at-risk$$'!HI16/'at-risk$$'!HI$120</f>
        <v>0</v>
      </c>
      <c r="HJ16" s="6">
        <f>'at-risk$$'!HJ16/'at-risk$$'!HJ$120</f>
        <v>0</v>
      </c>
      <c r="HK16" s="6">
        <f>'at-risk$$'!HK16/'at-risk$$'!HK$120</f>
        <v>0</v>
      </c>
      <c r="HL16" s="6">
        <f>'at-risk$$'!HL16/'at-risk$$'!HL$120</f>
        <v>0</v>
      </c>
      <c r="HM16" s="6">
        <f>'at-risk$$'!HM16/'at-risk$$'!HM$120</f>
        <v>0</v>
      </c>
      <c r="HN16" s="6">
        <f>'at-risk$$'!HN16/'at-risk$$'!HN$120</f>
        <v>1</v>
      </c>
      <c r="HO16" s="6">
        <f>'at-risk$$'!HO16/'at-risk$$'!HO$120</f>
        <v>0</v>
      </c>
      <c r="HP16" s="6">
        <f>'at-risk$$'!HP16/'at-risk$$'!HP$120</f>
        <v>0</v>
      </c>
      <c r="HQ16" s="6">
        <f>'at-risk$$'!HQ16/'at-risk$$'!HQ$120</f>
        <v>0</v>
      </c>
      <c r="HR16" s="6">
        <f>'at-risk$$'!HR16/'at-risk$$'!HR$120</f>
        <v>0</v>
      </c>
      <c r="HS16" s="6">
        <f>'at-risk$$'!HS16/'at-risk$$'!HS$120</f>
        <v>0</v>
      </c>
      <c r="HT16" s="6">
        <f>'at-risk$$'!HT16/'at-risk$$'!HT$120</f>
        <v>0</v>
      </c>
      <c r="HU16" s="6">
        <f>'at-risk$$'!HU16/'at-risk$$'!HU$120</f>
        <v>0</v>
      </c>
      <c r="HV16" s="6">
        <f>'at-risk$$'!HV16/'at-risk$$'!HV$120</f>
        <v>0</v>
      </c>
      <c r="HW16" s="6">
        <f>'at-risk$$'!HW16/'at-risk$$'!HW$120</f>
        <v>0</v>
      </c>
      <c r="HX16" s="6">
        <f>'at-risk$$'!HX16/'at-risk$$'!HX$120</f>
        <v>0</v>
      </c>
      <c r="HY16" s="6">
        <f>'at-risk$$'!HY16/'at-risk$$'!HY$120</f>
        <v>0</v>
      </c>
      <c r="HZ16" s="6">
        <f>'at-risk$$'!HZ16/'at-risk$$'!HZ$120</f>
        <v>0</v>
      </c>
      <c r="IA16" s="6">
        <f>'at-risk$$'!IA16/'at-risk$$'!IA$120</f>
        <v>0</v>
      </c>
      <c r="IB16" s="6">
        <f>'at-risk$$'!IB16/'at-risk$$'!IB$120</f>
        <v>0</v>
      </c>
      <c r="IC16" s="6">
        <f>'at-risk$$'!IC16/'at-risk$$'!IC$120</f>
        <v>0</v>
      </c>
      <c r="ID16" s="6">
        <f>'at-risk$$'!ID16/'at-risk$$'!ID$120</f>
        <v>2.0000087848759573</v>
      </c>
      <c r="IE16" s="6">
        <f>'at-risk$$'!IE16/'at-risk$$'!IE$120</f>
        <v>0</v>
      </c>
      <c r="IF16" s="6">
        <f>'at-risk$$'!IF16/'at-risk$$'!IF$120</f>
        <v>0</v>
      </c>
      <c r="IG16" s="6">
        <f>'at-risk$$'!IG16/'at-risk$$'!IG$120</f>
        <v>0</v>
      </c>
      <c r="IH16" s="6">
        <f>'at-risk$$'!IH16/'at-risk$$'!IH$120</f>
        <v>0</v>
      </c>
      <c r="II16" s="6">
        <f>'at-risk$$'!II16/'at-risk$$'!II$120</f>
        <v>0</v>
      </c>
      <c r="IJ16" s="6">
        <f>'at-risk$$'!IJ16/'at-risk$$'!IJ$120</f>
        <v>0</v>
      </c>
      <c r="IK16" s="6">
        <f>'at-risk$$'!IK16/'at-risk$$'!IK$120</f>
        <v>0</v>
      </c>
      <c r="IL16" s="6">
        <f>'at-risk$$'!IL16/'at-risk$$'!IL$120</f>
        <v>0</v>
      </c>
      <c r="IM16" s="6">
        <f>'at-risk$$'!IM16/'at-risk$$'!IM$120</f>
        <v>0</v>
      </c>
      <c r="IN16" s="6">
        <f>'at-risk$$'!IN16/'at-risk$$'!IN$120</f>
        <v>0</v>
      </c>
      <c r="IO16" s="6">
        <f>'at-risk$$'!IO16/'at-risk$$'!IO$120</f>
        <v>0</v>
      </c>
      <c r="IP16" s="6">
        <f>'at-risk$$'!IP16/'at-risk$$'!IP$120</f>
        <v>0</v>
      </c>
      <c r="IQ16" s="6">
        <f>'at-risk$$'!IQ16/'at-risk$$'!IQ$120</f>
        <v>0</v>
      </c>
      <c r="IR16" s="6">
        <f>'at-risk$$'!IR16/'at-risk$$'!IR$120</f>
        <v>0</v>
      </c>
      <c r="IS16" s="6">
        <f>'at-risk$$'!IS16/'at-risk$$'!IS$120</f>
        <v>0</v>
      </c>
      <c r="IT16" s="6">
        <f>'at-risk$$'!IT16/'at-risk$$'!IT$120</f>
        <v>0</v>
      </c>
      <c r="IU16" s="6">
        <f>'at-risk$$'!IU16/'at-risk$$'!IU$120</f>
        <v>0</v>
      </c>
      <c r="IV16" s="6">
        <f>'at-risk$$'!IV16/'at-risk$$'!IV$120</f>
        <v>0</v>
      </c>
      <c r="IW16" s="6">
        <f>'at-risk$$'!IW16/'at-risk$$'!IW$120</f>
        <v>0</v>
      </c>
      <c r="IX16" s="6">
        <f>'at-risk$$'!IX16/'at-risk$$'!IX$120</f>
        <v>0</v>
      </c>
      <c r="IY16" s="6">
        <f>'at-risk$$'!IY16/'at-risk$$'!IY$120</f>
        <v>0</v>
      </c>
      <c r="IZ16" s="6">
        <f>'at-risk$$'!IZ16/'at-risk$$'!IZ$120</f>
        <v>0</v>
      </c>
      <c r="JA16" s="6">
        <f>'at-risk$$'!JA16/'at-risk$$'!JA$120</f>
        <v>0</v>
      </c>
      <c r="JB16" s="6">
        <f>'at-risk$$'!JB16/'at-risk$$'!JB$120</f>
        <v>0</v>
      </c>
      <c r="JC16" s="6">
        <f>'at-risk$$'!JC16/'at-risk$$'!JC$120</f>
        <v>0</v>
      </c>
      <c r="JD16" s="6">
        <f>'at-risk$$'!JD16/'at-risk$$'!JD$120</f>
        <v>0</v>
      </c>
      <c r="JE16" s="6">
        <f>'at-risk$$'!JE16/'at-risk$$'!JE$120</f>
        <v>0</v>
      </c>
      <c r="JF16" s="6">
        <f>'at-risk$$'!JF16/'at-risk$$'!JF$120</f>
        <v>0</v>
      </c>
      <c r="JG16" s="6">
        <f>'at-risk$$'!JG16/'at-risk$$'!JG$120</f>
        <v>0</v>
      </c>
      <c r="JH16" s="6">
        <f>'at-risk$$'!JH16/'at-risk$$'!JH$120</f>
        <v>0</v>
      </c>
      <c r="JI16" s="6">
        <f>'at-risk$$'!JI16/'at-risk$$'!JI$120</f>
        <v>0</v>
      </c>
      <c r="JJ16" s="6">
        <f>'at-risk$$'!JJ16/'at-risk$$'!JJ$120</f>
        <v>0</v>
      </c>
      <c r="JK16" s="6">
        <f>'at-risk$$'!JK16/'at-risk$$'!JK$120</f>
        <v>0</v>
      </c>
      <c r="JL16" s="6">
        <f>'at-risk$$'!JL16/'at-risk$$'!JL$120</f>
        <v>0</v>
      </c>
      <c r="JM16" s="6">
        <f>'at-risk$$'!JM16/'at-risk$$'!JM$120</f>
        <v>0</v>
      </c>
      <c r="JN16" s="6">
        <f>'at-risk$$'!JN16/'at-risk$$'!JN$120</f>
        <v>0</v>
      </c>
      <c r="JO16" s="6">
        <f>'at-risk$$'!JO16/'at-risk$$'!JO$120</f>
        <v>0</v>
      </c>
      <c r="JP16" s="6">
        <f>'at-risk$$'!JP16/'at-risk$$'!JP$120</f>
        <v>0</v>
      </c>
      <c r="JQ16" s="6">
        <f>'at-risk$$'!JQ16/'at-risk$$'!JQ$120</f>
        <v>0</v>
      </c>
      <c r="JR16" s="6">
        <f>'at-risk$$'!JR16/'at-risk$$'!JR$120</f>
        <v>0</v>
      </c>
      <c r="JS16" s="6">
        <f>'at-risk$$'!JS16/'at-risk$$'!JS$120</f>
        <v>0</v>
      </c>
      <c r="JT16" s="6">
        <f>'at-risk$$'!JT16/'at-risk$$'!JT$120</f>
        <v>0</v>
      </c>
      <c r="JU16" s="6">
        <f>'at-risk$$'!JU16/'at-risk$$'!JU$120</f>
        <v>0</v>
      </c>
      <c r="JV16" s="6">
        <f>'at-risk$$'!JV16/'at-risk$$'!JV$120</f>
        <v>0</v>
      </c>
      <c r="JW16" s="6">
        <f>'at-risk$$'!JW16/'at-risk$$'!JW$120</f>
        <v>0</v>
      </c>
      <c r="JX16" s="6">
        <f>'at-risk$$'!JX16/'at-risk$$'!JX$120</f>
        <v>0</v>
      </c>
      <c r="JY16" s="6">
        <f>'at-risk$$'!JY16/'at-risk$$'!JY$120</f>
        <v>0</v>
      </c>
      <c r="JZ16" s="6">
        <f>'at-risk$$'!JZ16/'at-risk$$'!JZ$120</f>
        <v>0</v>
      </c>
      <c r="KA16" s="6">
        <f>'at-risk$$'!KA16/'at-risk$$'!KA$120</f>
        <v>0</v>
      </c>
      <c r="KB16" s="6">
        <f>'at-risk$$'!KB16/'at-risk$$'!KB$120</f>
        <v>0</v>
      </c>
      <c r="KC16" s="6">
        <f>'at-risk$$'!KC16/'at-risk$$'!KC$120</f>
        <v>0</v>
      </c>
      <c r="KD16" s="6">
        <f>'at-risk$$'!KD16/'at-risk$$'!KD$120</f>
        <v>0.96605523930002113</v>
      </c>
      <c r="KE16" s="6">
        <f>'at-risk$$'!KE16/'at-risk$$'!KE$120</f>
        <v>3.3944760699978919E-2</v>
      </c>
      <c r="KF16" s="6">
        <f>'at-risk$$'!KF16/'at-risk$$'!KF$120</f>
        <v>0</v>
      </c>
      <c r="KG16" s="6">
        <f>'at-risk$$'!KG16/'at-risk$$'!KG$120</f>
        <v>0</v>
      </c>
      <c r="KH16" s="6">
        <f>'at-risk$$'!KH16/'at-risk$$'!KH$120</f>
        <v>1</v>
      </c>
      <c r="KI16" s="6">
        <f>'at-risk$$'!KI16/'at-risk$$'!KI$120</f>
        <v>0</v>
      </c>
      <c r="KJ16" s="6">
        <f>'at-risk$$'!KJ16/'at-risk$$'!KJ$120</f>
        <v>0</v>
      </c>
      <c r="KK16" s="6">
        <f>'at-risk$$'!KK16/'at-risk$$'!KK$120</f>
        <v>0</v>
      </c>
      <c r="KL16" s="6">
        <f>'at-risk$$'!KL16/'at-risk$$'!KL$120</f>
        <v>0</v>
      </c>
      <c r="KM16" s="6">
        <f>'at-risk$$'!KM16/'at-risk$$'!KM$120</f>
        <v>0</v>
      </c>
      <c r="KN16" s="6">
        <f>'at-risk$$'!KN16/'at-risk$$'!KN$120</f>
        <v>0</v>
      </c>
      <c r="KO16" s="6">
        <f>'at-risk$$'!KO16/'at-risk$$'!KO$120</f>
        <v>0</v>
      </c>
      <c r="KP16" s="6">
        <f>'at-risk$$'!KP16/'at-risk$$'!KP$120</f>
        <v>0</v>
      </c>
      <c r="KQ16" s="6">
        <f>'at-risk$$'!KQ16/'at-risk$$'!KQ$120</f>
        <v>0</v>
      </c>
      <c r="KU16" s="3">
        <v>8000</v>
      </c>
      <c r="KV16" s="3">
        <v>681</v>
      </c>
      <c r="LI16" s="3">
        <v>14643</v>
      </c>
      <c r="LJ16" s="3">
        <v>0</v>
      </c>
      <c r="LK16" s="3">
        <v>11690</v>
      </c>
      <c r="LL16" s="3">
        <v>0</v>
      </c>
      <c r="LM16" s="3">
        <v>1263</v>
      </c>
      <c r="LN16" s="3">
        <v>0</v>
      </c>
      <c r="ME16" s="3">
        <v>4631</v>
      </c>
      <c r="MF16" s="3">
        <v>0</v>
      </c>
      <c r="NJ16" s="6">
        <f>'at-risk$$'!NJ16/'at-risk$$'!NJ$120</f>
        <v>0</v>
      </c>
      <c r="NK16" s="6">
        <f>'at-risk$$'!NK16/'at-risk$$'!NK$120</f>
        <v>0</v>
      </c>
      <c r="OF16" s="3">
        <v>5157044</v>
      </c>
      <c r="OG16" s="3">
        <v>346041</v>
      </c>
      <c r="OK16" s="6">
        <f t="shared" si="13"/>
        <v>2</v>
      </c>
      <c r="OL16" s="6">
        <f t="shared" si="0"/>
        <v>0</v>
      </c>
      <c r="OM16" s="6">
        <f t="shared" si="1"/>
        <v>3.0000087848759573</v>
      </c>
      <c r="ON16" s="6">
        <f t="shared" si="2"/>
        <v>0</v>
      </c>
      <c r="OO16" s="6">
        <f t="shared" si="3"/>
        <v>1</v>
      </c>
      <c r="OP16" s="6">
        <f t="shared" si="4"/>
        <v>0</v>
      </c>
      <c r="OQ16" s="3">
        <f t="shared" si="5"/>
        <v>0</v>
      </c>
      <c r="OR16" s="6">
        <f t="shared" si="6"/>
        <v>0</v>
      </c>
      <c r="OS16" s="6">
        <f>'at-risk$$'!OS16/'at-risk$$'!OS$120</f>
        <v>1</v>
      </c>
      <c r="OT16" s="6">
        <f>'at-risk$$'!OT16/'at-risk$$'!OT$120</f>
        <v>0</v>
      </c>
      <c r="OU16" s="6">
        <f>'at-risk$$'!OU16/'at-risk$$'!OU$120</f>
        <v>0</v>
      </c>
      <c r="OV16" s="6">
        <f>'at-risk$$'!OV16/'at-risk$$'!OV$120</f>
        <v>0</v>
      </c>
      <c r="OW16" s="6">
        <f>'at-risk$$'!OW16/'at-risk$$'!OW$120</f>
        <v>0</v>
      </c>
      <c r="OX16" s="6">
        <f>'at-risk$$'!OX16/'at-risk$$'!OX$120</f>
        <v>1</v>
      </c>
      <c r="OY16" s="6">
        <f>'at-risk$$'!OY16/'at-risk$$'!OY$120</f>
        <v>2.0000087848759573</v>
      </c>
      <c r="OZ16" s="6">
        <f>'at-risk$$'!OZ16/'at-risk$$'!OZ$120</f>
        <v>0</v>
      </c>
      <c r="PA16" s="6">
        <f>'at-risk$$'!PA16/'at-risk$$'!PA$120</f>
        <v>0</v>
      </c>
      <c r="PB16" s="6">
        <f t="shared" si="7"/>
        <v>1</v>
      </c>
      <c r="PC16" s="6">
        <f t="shared" si="8"/>
        <v>0</v>
      </c>
      <c r="PD16" s="6"/>
      <c r="PE16" s="6"/>
      <c r="PF16" s="6">
        <f t="shared" si="9"/>
        <v>2.5000087848759573</v>
      </c>
      <c r="PG16" s="6">
        <f t="shared" si="10"/>
        <v>1</v>
      </c>
      <c r="PI16" s="6">
        <f t="shared" si="11"/>
        <v>8.0339799002038088</v>
      </c>
      <c r="PJ16" s="6">
        <f>'at-risk$$'!PJ16/'at-risk$$'!PJ$120</f>
        <v>1</v>
      </c>
      <c r="PK16" s="6">
        <f>'at-risk$$'!PK16/'at-risk$$'!PK$120</f>
        <v>0</v>
      </c>
      <c r="PL16" s="5">
        <f t="shared" si="14"/>
        <v>40227</v>
      </c>
      <c r="PN16" s="5">
        <f>SUM(KV16,KX16,KZ16,LB16,LD16,LF16,LH16,LJ16,LL16,LN16,LP16,LR16,LT16,LV16,LX16,LZ16,MB16,MD16,MF16,MH16,MJ16,ML16,MN16,MP16,MR16,MT16,MV16,MX16,MZ16,NB16,ND16,NF16,NH16,)</f>
        <v>681</v>
      </c>
      <c r="PO16" s="5">
        <v>90025</v>
      </c>
      <c r="PQ16" s="6">
        <f t="shared" si="12"/>
        <v>30.534041394335517</v>
      </c>
    </row>
    <row r="17" spans="1:433" x14ac:dyDescent="0.25">
      <c r="A17" t="s">
        <v>143</v>
      </c>
      <c r="B17" s="2">
        <v>349</v>
      </c>
      <c r="C17" t="s">
        <v>338</v>
      </c>
      <c r="D17">
        <v>4</v>
      </c>
      <c r="E17">
        <v>435</v>
      </c>
      <c r="F17">
        <v>312</v>
      </c>
      <c r="G17" s="6">
        <f>'at-risk$$'!G17/'at-risk$$'!G$120</f>
        <v>1</v>
      </c>
      <c r="H17" s="6">
        <f>'at-risk$$'!H17/'at-risk$$'!H$120</f>
        <v>0</v>
      </c>
      <c r="I17" s="6">
        <f>'at-risk$$'!I17/'at-risk$$'!I$120</f>
        <v>0</v>
      </c>
      <c r="J17" s="6">
        <f>'at-risk$$'!J17/'at-risk$$'!J$120</f>
        <v>0</v>
      </c>
      <c r="K17" s="6"/>
      <c r="L17" s="6">
        <f>'at-risk$$'!L17/'at-risk$$'!L$120</f>
        <v>0</v>
      </c>
      <c r="M17" s="6">
        <f>'at-risk$$'!M17/'at-risk$$'!M$120</f>
        <v>0</v>
      </c>
      <c r="N17" s="6">
        <f>'at-risk$$'!N17/'at-risk$$'!N$120</f>
        <v>0</v>
      </c>
      <c r="O17" s="6">
        <f>'at-risk$$'!O17/'at-risk$$'!O$120</f>
        <v>0</v>
      </c>
      <c r="P17" s="3">
        <v>13280</v>
      </c>
      <c r="Q17" s="3">
        <v>0</v>
      </c>
      <c r="R17" s="6">
        <f>'at-risk$$'!R17/'at-risk$$'!R$120</f>
        <v>1.0000062006078874</v>
      </c>
      <c r="S17" s="6">
        <f>'at-risk$$'!S17/'at-risk$$'!S$120</f>
        <v>0</v>
      </c>
      <c r="T17" s="6">
        <f>'at-risk$$'!T17/'at-risk$$'!T$120</f>
        <v>2.0000056611159422</v>
      </c>
      <c r="U17" s="6">
        <f>'at-risk$$'!U17/'at-risk$$'!U$120</f>
        <v>0</v>
      </c>
      <c r="V17" s="6">
        <f>'at-risk$$'!V17/'at-risk$$'!V$120</f>
        <v>2.0000093773333441</v>
      </c>
      <c r="W17" s="6">
        <f>'at-risk$$'!W17/'at-risk$$'!W$120</f>
        <v>0</v>
      </c>
      <c r="X17" s="6">
        <f>'at-risk$$'!X17/'at-risk$$'!X$120</f>
        <v>1</v>
      </c>
      <c r="Y17" s="6">
        <f>'at-risk$$'!Y17/'at-risk$$'!Y$120</f>
        <v>0</v>
      </c>
      <c r="Z17" s="6">
        <f>'at-risk$$'!Z17/'at-risk$$'!Z$120</f>
        <v>5.0000175697519147</v>
      </c>
      <c r="AA17" s="6">
        <f>'at-risk$$'!AA17/'at-risk$$'!AA$120</f>
        <v>0</v>
      </c>
      <c r="AB17" s="6">
        <f>'at-risk$$'!AB17/'at-risk$$'!AB$120</f>
        <v>0</v>
      </c>
      <c r="AC17" s="6">
        <f>'at-risk$$'!AC17/'at-risk$$'!AC$120</f>
        <v>0</v>
      </c>
      <c r="AD17" s="6">
        <f>'at-risk$$'!AD17/'at-risk$$'!AD$120</f>
        <v>4.0000175697519147</v>
      </c>
      <c r="AE17" s="6">
        <f>'at-risk$$'!AE17/'at-risk$$'!AE$120</f>
        <v>0</v>
      </c>
      <c r="AF17" s="6">
        <f>'at-risk$$'!AF17/'at-risk$$'!AF$120</f>
        <v>9.000003319168993</v>
      </c>
      <c r="AG17" s="6">
        <f>'at-risk$$'!AG17/'at-risk$$'!AG$120</f>
        <v>0</v>
      </c>
      <c r="AH17" s="6">
        <f>'at-risk$$'!AH17/'at-risk$$'!AH$120</f>
        <v>0</v>
      </c>
      <c r="AI17" s="6">
        <f>'at-risk$$'!AI17/'at-risk$$'!AI$120</f>
        <v>0</v>
      </c>
      <c r="AJ17" s="6">
        <f>'at-risk$$'!AJ17/'at-risk$$'!AJ$120</f>
        <v>0</v>
      </c>
      <c r="AK17" s="6">
        <f>'at-risk$$'!AK17/'at-risk$$'!AK$120</f>
        <v>0</v>
      </c>
      <c r="AL17" s="6">
        <f>'at-risk$$'!AL17/'at-risk$$'!AL$120</f>
        <v>0</v>
      </c>
      <c r="AM17" s="6">
        <f>'at-risk$$'!AM17/'at-risk$$'!AM$120</f>
        <v>0</v>
      </c>
      <c r="AN17" s="6">
        <f>'at-risk$$'!AN17/'at-risk$$'!AN$120</f>
        <v>0</v>
      </c>
      <c r="AO17" s="6">
        <f>'at-risk$$'!AO17/'at-risk$$'!AO$120</f>
        <v>0</v>
      </c>
      <c r="AP17" s="6">
        <f>'at-risk$$'!AP17/'at-risk$$'!AP$120</f>
        <v>0</v>
      </c>
      <c r="AQ17" s="6">
        <f>'at-risk$$'!AQ17/'at-risk$$'!AQ$120</f>
        <v>1</v>
      </c>
      <c r="AR17" s="6">
        <f>'at-risk$$'!AR17/'at-risk$$'!AR$120</f>
        <v>0</v>
      </c>
      <c r="AS17" s="6">
        <f>'at-risk$$'!AS17/'at-risk$$'!AS$120</f>
        <v>0</v>
      </c>
      <c r="AT17" s="6">
        <f>'at-risk$$'!AT17/'at-risk$$'!AT$120</f>
        <v>0</v>
      </c>
      <c r="AU17" s="6">
        <f>'at-risk$$'!AU17/'at-risk$$'!AU$120</f>
        <v>2.0000087848759573</v>
      </c>
      <c r="AV17" s="6"/>
      <c r="AW17" s="6">
        <f>'at-risk$$'!AW17/'at-risk$$'!AW$120</f>
        <v>0</v>
      </c>
      <c r="AX17" s="6">
        <f>'at-risk$$'!AX17/'at-risk$$'!AX$120</f>
        <v>0</v>
      </c>
      <c r="AY17" s="6">
        <f>'at-risk$$'!AY17/'at-risk$$'!AY$120</f>
        <v>0</v>
      </c>
      <c r="AZ17" s="6">
        <f>'at-risk$$'!AZ17/'at-risk$$'!AZ$120</f>
        <v>2.0000087848759573</v>
      </c>
      <c r="BA17" s="6">
        <f>'at-risk$$'!BA17/'at-risk$$'!BA$120</f>
        <v>0</v>
      </c>
      <c r="BB17" s="6">
        <f>'at-risk$$'!BB17/'at-risk$$'!BB$120</f>
        <v>0</v>
      </c>
      <c r="BC17" s="6">
        <f>'at-risk$$'!BC17/'at-risk$$'!BC$120</f>
        <v>0</v>
      </c>
      <c r="BD17" s="6">
        <f>'at-risk$$'!BD17/'at-risk$$'!BD$120</f>
        <v>0</v>
      </c>
      <c r="BE17" s="6">
        <f>'at-risk$$'!BE17/'at-risk$$'!BE$120</f>
        <v>0</v>
      </c>
      <c r="BF17" s="6">
        <f>'at-risk$$'!BF17/'at-risk$$'!BF$120</f>
        <v>1</v>
      </c>
      <c r="BG17" s="6">
        <f>'at-risk$$'!BG17/'at-risk$$'!BG$120</f>
        <v>0</v>
      </c>
      <c r="BH17" s="6">
        <f>'at-risk$$'!BH17/'at-risk$$'!BH$120</f>
        <v>0</v>
      </c>
      <c r="BI17" s="6">
        <f>'at-risk$$'!BI17/'at-risk$$'!BI$120</f>
        <v>0</v>
      </c>
      <c r="BJ17" s="6">
        <f>'at-risk$$'!BJ17/'at-risk$$'!BJ$120</f>
        <v>0</v>
      </c>
      <c r="BK17" s="6">
        <f>'at-risk$$'!BK17/'at-risk$$'!BK$120</f>
        <v>0</v>
      </c>
      <c r="BL17" s="6">
        <f>'at-risk$$'!BL17/'at-risk$$'!BL$120</f>
        <v>0</v>
      </c>
      <c r="BM17" s="6">
        <f>'at-risk$$'!BM17/'at-risk$$'!BM$120</f>
        <v>0</v>
      </c>
      <c r="BN17" s="6">
        <f>'at-risk$$'!BN17/'at-risk$$'!BN$120</f>
        <v>0</v>
      </c>
      <c r="BO17" s="6">
        <f>'at-risk$$'!BO17/'at-risk$$'!BO$120</f>
        <v>0</v>
      </c>
      <c r="BP17" s="6">
        <f>'at-risk$$'!BP17/'at-risk$$'!BP$120</f>
        <v>0</v>
      </c>
      <c r="BQ17" s="6">
        <f>'at-risk$$'!BQ17/'at-risk$$'!BQ$120</f>
        <v>0</v>
      </c>
      <c r="BR17" s="6">
        <f>'at-risk$$'!BR17/'at-risk$$'!BR$120</f>
        <v>0</v>
      </c>
      <c r="BS17" s="6">
        <f>'at-risk$$'!BS17/'at-risk$$'!BS$120</f>
        <v>0</v>
      </c>
      <c r="BT17" s="6">
        <f>'at-risk$$'!BT17/'at-risk$$'!BT$120</f>
        <v>0</v>
      </c>
      <c r="BU17" s="6">
        <f>'at-risk$$'!BU17/'at-risk$$'!BU$120</f>
        <v>0</v>
      </c>
      <c r="BV17" s="6">
        <f>'at-risk$$'!BV17/'at-risk$$'!BV$120</f>
        <v>4.0000175697519147</v>
      </c>
      <c r="BW17" s="6">
        <f>'at-risk$$'!BW17/'at-risk$$'!BW$120</f>
        <v>0</v>
      </c>
      <c r="BX17" s="6">
        <f>'at-risk$$'!BX17/'at-risk$$'!BX$120</f>
        <v>0</v>
      </c>
      <c r="BY17" s="6">
        <f>'at-risk$$'!BY17/'at-risk$$'!BY$120</f>
        <v>0</v>
      </c>
      <c r="BZ17" s="6">
        <f>'at-risk$$'!BZ17/'at-risk$$'!BZ$120</f>
        <v>6.0000107234690523</v>
      </c>
      <c r="CA17" s="6">
        <f>'at-risk$$'!CA17/'at-risk$$'!CA$120</f>
        <v>0</v>
      </c>
      <c r="CB17" s="6">
        <f>'at-risk$$'!CB17/'at-risk$$'!CB$120</f>
        <v>0</v>
      </c>
      <c r="CC17" s="6">
        <f>'at-risk$$'!CC17/'at-risk$$'!CC$120</f>
        <v>0</v>
      </c>
      <c r="CD17" s="6">
        <f>'at-risk$$'!CD17/'at-risk$$'!CD$120</f>
        <v>0</v>
      </c>
      <c r="CE17" s="6">
        <f>'at-risk$$'!CE17/'at-risk$$'!CE$120</f>
        <v>0</v>
      </c>
      <c r="CF17" s="6">
        <f>'at-risk$$'!CF17/'at-risk$$'!CF$120</f>
        <v>0</v>
      </c>
      <c r="CG17" s="6">
        <f>'at-risk$$'!CG17/'at-risk$$'!CG$120</f>
        <v>0</v>
      </c>
      <c r="CH17" s="6">
        <f>'at-risk$$'!CH17/'at-risk$$'!CH$120</f>
        <v>0</v>
      </c>
      <c r="CI17" s="6">
        <f>'at-risk$$'!CI17/'at-risk$$'!CI$120</f>
        <v>0</v>
      </c>
      <c r="CL17" s="6">
        <f>'at-risk$$'!CL17/'at-risk$$'!CL$120</f>
        <v>9.0000351395038294</v>
      </c>
      <c r="CM17" s="6">
        <f>'at-risk$$'!CM17/'at-risk$$'!CM$120</f>
        <v>0</v>
      </c>
      <c r="CN17" s="6">
        <f>'at-risk$$'!CN17/'at-risk$$'!CN$120</f>
        <v>0</v>
      </c>
      <c r="CO17" s="6">
        <f>'at-risk$$'!CO17/'at-risk$$'!CO$120</f>
        <v>0</v>
      </c>
      <c r="CP17" s="6">
        <f>'at-risk$$'!CP17/'at-risk$$'!CP$120</f>
        <v>0.99998902121025579</v>
      </c>
      <c r="CQ17" s="6">
        <f>'at-risk$$'!CQ17/'at-risk$$'!CQ$120</f>
        <v>0</v>
      </c>
      <c r="CR17" s="6">
        <f>'at-risk$$'!CR17/'at-risk$$'!CR$120</f>
        <v>2.0000087848759573</v>
      </c>
      <c r="CS17" s="6">
        <f>'at-risk$$'!CS17/'at-risk$$'!CS$120</f>
        <v>0</v>
      </c>
      <c r="CT17" s="6">
        <f>'at-risk$$'!CT17/'at-risk$$'!CT$120</f>
        <v>0</v>
      </c>
      <c r="CU17" s="6">
        <f>'at-risk$$'!CU17/'at-risk$$'!CU$120</f>
        <v>0</v>
      </c>
      <c r="DD17" s="6">
        <f>'at-risk$$'!DD17/'at-risk$$'!DD$120</f>
        <v>0</v>
      </c>
      <c r="DE17" s="6">
        <f>'at-risk$$'!DE17/'at-risk$$'!DE$120</f>
        <v>0</v>
      </c>
      <c r="DX17" s="6">
        <f>'at-risk$$'!DX17/'at-risk$$'!DX$120</f>
        <v>0</v>
      </c>
      <c r="DY17" s="6">
        <f>'at-risk$$'!DY17/'at-risk$$'!DY$120</f>
        <v>0</v>
      </c>
      <c r="DZ17" s="6">
        <f>'at-risk$$'!DZ17/'at-risk$$'!DZ$120</f>
        <v>0</v>
      </c>
      <c r="EA17" s="6">
        <f>'at-risk$$'!EA17/'at-risk$$'!EA$120</f>
        <v>0</v>
      </c>
      <c r="EB17" s="6">
        <f>'at-risk$$'!EB17/'at-risk$$'!EB$120</f>
        <v>0</v>
      </c>
      <c r="EC17" s="6">
        <f>'at-risk$$'!EC17/'at-risk$$'!EC$120</f>
        <v>0</v>
      </c>
      <c r="EH17" s="3">
        <v>15325</v>
      </c>
      <c r="EI17" s="3">
        <v>0</v>
      </c>
      <c r="EL17" s="6">
        <f>'at-risk$$'!EL17/'at-risk$$'!EL$120</f>
        <v>0</v>
      </c>
      <c r="EM17" s="6">
        <f>'at-risk$$'!EM17/'at-risk$$'!EM$120</f>
        <v>0</v>
      </c>
      <c r="EN17" s="6">
        <f>'at-risk$$'!EN17/'at-risk$$'!EN$120</f>
        <v>0</v>
      </c>
      <c r="EO17" s="6">
        <f>'at-risk$$'!EO17/'at-risk$$'!EO$120</f>
        <v>0</v>
      </c>
      <c r="EP17" s="6">
        <f>'at-risk$$'!EP17/'at-risk$$'!EP$120</f>
        <v>0</v>
      </c>
      <c r="EQ17" s="6">
        <f>'at-risk$$'!EQ17/'at-risk$$'!EQ$120</f>
        <v>0</v>
      </c>
      <c r="ES17" s="6">
        <f>'at-risk$$'!ES17/'at-risk$$'!ES$120</f>
        <v>0</v>
      </c>
      <c r="ET17" s="6">
        <f>'at-risk$$'!ET17/'at-risk$$'!ET$120</f>
        <v>0</v>
      </c>
      <c r="EU17" s="6">
        <f>'at-risk$$'!EU17/'at-risk$$'!EU$120</f>
        <v>0</v>
      </c>
      <c r="EV17" s="6">
        <f>'at-risk$$'!EV17/'at-risk$$'!EV$120</f>
        <v>0</v>
      </c>
      <c r="EW17" s="6">
        <f>'at-risk$$'!EW17/'at-risk$$'!EW$120</f>
        <v>0</v>
      </c>
      <c r="EX17" s="6">
        <f>'at-risk$$'!EX17/'at-risk$$'!EX$120</f>
        <v>0</v>
      </c>
      <c r="EY17" s="6">
        <f>'at-risk$$'!EY17/'at-risk$$'!EY$120</f>
        <v>1</v>
      </c>
      <c r="EZ17" s="6">
        <f>'at-risk$$'!EZ17/'at-risk$$'!EZ$120</f>
        <v>0</v>
      </c>
      <c r="FA17" s="6">
        <f>'at-risk$$'!FA17/'at-risk$$'!FA$120</f>
        <v>0</v>
      </c>
      <c r="FB17" s="6">
        <f>'at-risk$$'!FB17/'at-risk$$'!FB$120</f>
        <v>0</v>
      </c>
      <c r="FC17" s="6">
        <f>'at-risk$$'!FC17/'at-risk$$'!FC$120</f>
        <v>0</v>
      </c>
      <c r="FD17" s="6">
        <f>'at-risk$$'!FD17/'at-risk$$'!FD$120</f>
        <v>0</v>
      </c>
      <c r="FE17" s="6">
        <f>'at-risk$$'!FE17/'at-risk$$'!FE$120</f>
        <v>0</v>
      </c>
      <c r="FF17" s="6">
        <f>'at-risk$$'!FF17/'at-risk$$'!FF$120</f>
        <v>0</v>
      </c>
      <c r="FG17" s="6">
        <f>'at-risk$$'!FG17/'at-risk$$'!FG$120</f>
        <v>2.0000087848759573</v>
      </c>
      <c r="FH17" s="6">
        <f>'at-risk$$'!FH17/'at-risk$$'!FH$120</f>
        <v>0</v>
      </c>
      <c r="FI17" s="6">
        <f>'at-risk$$'!FI17/'at-risk$$'!FI$120</f>
        <v>1</v>
      </c>
      <c r="FJ17" s="6">
        <f>'at-risk$$'!FJ17/'at-risk$$'!FJ$120</f>
        <v>0</v>
      </c>
      <c r="FK17" s="6">
        <f>'at-risk$$'!FK17/'at-risk$$'!FK$120</f>
        <v>0</v>
      </c>
      <c r="FL17" s="6">
        <f>'at-risk$$'!FL17/'at-risk$$'!FL$120</f>
        <v>0</v>
      </c>
      <c r="FM17" s="6">
        <f>'at-risk$$'!FM17/'at-risk$$'!FM$120</f>
        <v>0</v>
      </c>
      <c r="FN17" s="6">
        <f>'at-risk$$'!FN17/'at-risk$$'!FN$120</f>
        <v>0</v>
      </c>
      <c r="FO17" s="6">
        <f>'at-risk$$'!FO17/'at-risk$$'!FO$120</f>
        <v>0</v>
      </c>
      <c r="FP17" s="6">
        <f>'at-risk$$'!FP17/'at-risk$$'!FP$120</f>
        <v>0</v>
      </c>
      <c r="FQ17" s="6">
        <f>'at-risk$$'!FQ17/'at-risk$$'!FQ$120</f>
        <v>0</v>
      </c>
      <c r="FR17" s="6">
        <f>'at-risk$$'!FR17/'at-risk$$'!FR$120</f>
        <v>0</v>
      </c>
      <c r="FS17" s="6">
        <f>'at-risk$$'!FS17/'at-risk$$'!FS$120</f>
        <v>0.89222178296105947</v>
      </c>
      <c r="FT17" s="6">
        <f>'at-risk$$'!FT17/'at-risk$$'!FT$120</f>
        <v>0.1077782170389405</v>
      </c>
      <c r="FU17" s="6">
        <f>'at-risk$$'!FU17/'at-risk$$'!FU$120</f>
        <v>0</v>
      </c>
      <c r="FV17" s="6">
        <f>'at-risk$$'!FV17/'at-risk$$'!FV$120</f>
        <v>0</v>
      </c>
      <c r="FW17" s="6">
        <f>'at-risk$$'!FW17/'at-risk$$'!FW$120</f>
        <v>0</v>
      </c>
      <c r="FX17" s="6">
        <f>'at-risk$$'!FX17/'at-risk$$'!FX$120</f>
        <v>0</v>
      </c>
      <c r="FY17" s="6">
        <f>'at-risk$$'!FY17/'at-risk$$'!FY$120</f>
        <v>0</v>
      </c>
      <c r="FZ17" s="6">
        <f>'at-risk$$'!FZ17/'at-risk$$'!FZ$120</f>
        <v>1</v>
      </c>
      <c r="GA17" s="6">
        <f>'at-risk$$'!GA17/'at-risk$$'!GA$120</f>
        <v>1</v>
      </c>
      <c r="GB17" s="6">
        <f>'at-risk$$'!GB17/'at-risk$$'!GB$120</f>
        <v>0</v>
      </c>
      <c r="GC17" s="6">
        <f>'at-risk$$'!GC17/'at-risk$$'!GC$120</f>
        <v>0</v>
      </c>
      <c r="GD17" s="6">
        <f>'at-risk$$'!GD17/'at-risk$$'!GD$120</f>
        <v>0</v>
      </c>
      <c r="GE17" s="6">
        <f>'at-risk$$'!GE17/'at-risk$$'!GE$120</f>
        <v>0</v>
      </c>
      <c r="GF17" s="6">
        <f>'at-risk$$'!GF17/'at-risk$$'!GF$120</f>
        <v>1</v>
      </c>
      <c r="GG17" s="6">
        <f>'at-risk$$'!GG17/'at-risk$$'!GG$120</f>
        <v>0</v>
      </c>
      <c r="GH17" s="6">
        <f>'at-risk$$'!GH17/'at-risk$$'!GH$120</f>
        <v>0.86285930142666389</v>
      </c>
      <c r="GI17" s="6">
        <f>'at-risk$$'!GI17/'at-risk$$'!GI$120</f>
        <v>0.63714948344929367</v>
      </c>
      <c r="GJ17" s="6">
        <f>'at-risk$$'!GJ17/'at-risk$$'!GJ$120</f>
        <v>1</v>
      </c>
      <c r="GK17" s="6">
        <f>'at-risk$$'!GK17/'at-risk$$'!GK$120</f>
        <v>0</v>
      </c>
      <c r="GL17" s="6">
        <f>'at-risk$$'!GL17/'at-risk$$'!GL$120</f>
        <v>0</v>
      </c>
      <c r="GM17" s="6">
        <f>'at-risk$$'!GM17/'at-risk$$'!GM$120</f>
        <v>0</v>
      </c>
      <c r="GN17" s="6">
        <f>'at-risk$$'!GN17/'at-risk$$'!GN$120</f>
        <v>2.9999925956999398</v>
      </c>
      <c r="GO17" s="6">
        <f>'at-risk$$'!GO17/'at-risk$$'!GO$120</f>
        <v>0</v>
      </c>
      <c r="GP17" s="6">
        <f>'at-risk$$'!GP17/'at-risk$$'!GP$120</f>
        <v>3.0000087848759573</v>
      </c>
      <c r="GQ17" s="6">
        <f>'at-risk$$'!GQ17/'at-risk$$'!GQ$120</f>
        <v>0</v>
      </c>
      <c r="GR17" s="6">
        <f>'at-risk$$'!GR17/'at-risk$$'!GR$120</f>
        <v>2.6308068030079417</v>
      </c>
      <c r="GS17" s="6">
        <f>'at-risk$$'!GS17/'at-risk$$'!GS$120</f>
        <v>0</v>
      </c>
      <c r="GT17" s="6">
        <f>'at-risk$$'!GT17/'at-risk$$'!GT$120</f>
        <v>3.0000087848759573</v>
      </c>
      <c r="GU17" s="6">
        <f>'at-risk$$'!GU17/'at-risk$$'!GU$120</f>
        <v>0</v>
      </c>
      <c r="GV17" s="6">
        <f>'at-risk$$'!GV17/'at-risk$$'!GV$120</f>
        <v>3.0000087848759573</v>
      </c>
      <c r="GW17" s="6">
        <f>'at-risk$$'!GW17/'at-risk$$'!GW$120</f>
        <v>0</v>
      </c>
      <c r="GX17" s="6">
        <f>'at-risk$$'!GX17/'at-risk$$'!GX$120</f>
        <v>2.0000087848759573</v>
      </c>
      <c r="GY17" s="6">
        <f>'at-risk$$'!GY17/'at-risk$$'!GY$120</f>
        <v>0</v>
      </c>
      <c r="GZ17" s="6">
        <f>'at-risk$$'!GZ17/'at-risk$$'!GZ$120</f>
        <v>0</v>
      </c>
      <c r="HA17" s="6">
        <f>'at-risk$$'!HA17/'at-risk$$'!HA$120</f>
        <v>2.0000087848759573</v>
      </c>
      <c r="HB17" s="6">
        <f>'at-risk$$'!HB17/'at-risk$$'!HB$120</f>
        <v>0</v>
      </c>
      <c r="HC17" s="6">
        <f>'at-risk$$'!HC17/'at-risk$$'!HC$120</f>
        <v>0</v>
      </c>
      <c r="HD17" s="6">
        <f>'at-risk$$'!HD17/'at-risk$$'!HD$120</f>
        <v>0</v>
      </c>
      <c r="HE17" s="6">
        <f>'at-risk$$'!HE17/'at-risk$$'!HE$120</f>
        <v>0</v>
      </c>
      <c r="HF17" s="6">
        <f>'at-risk$$'!HF17/'at-risk$$'!HF$120</f>
        <v>0</v>
      </c>
      <c r="HG17" s="6">
        <f>'at-risk$$'!HG17/'at-risk$$'!HG$120</f>
        <v>0</v>
      </c>
      <c r="HH17" s="6">
        <f>'at-risk$$'!HH17/'at-risk$$'!HH$120</f>
        <v>0</v>
      </c>
      <c r="HI17" s="6">
        <f>'at-risk$$'!HI17/'at-risk$$'!HI$120</f>
        <v>0</v>
      </c>
      <c r="HJ17" s="6">
        <f>'at-risk$$'!HJ17/'at-risk$$'!HJ$120</f>
        <v>0</v>
      </c>
      <c r="HK17" s="6">
        <f>'at-risk$$'!HK17/'at-risk$$'!HK$120</f>
        <v>0</v>
      </c>
      <c r="HL17" s="6">
        <f>'at-risk$$'!HL17/'at-risk$$'!HL$120</f>
        <v>0</v>
      </c>
      <c r="HM17" s="6">
        <f>'at-risk$$'!HM17/'at-risk$$'!HM$120</f>
        <v>0</v>
      </c>
      <c r="HN17" s="6">
        <f>'at-risk$$'!HN17/'at-risk$$'!HN$120</f>
        <v>0</v>
      </c>
      <c r="HO17" s="6">
        <f>'at-risk$$'!HO17/'at-risk$$'!HO$120</f>
        <v>0</v>
      </c>
      <c r="HP17" s="6">
        <f>'at-risk$$'!HP17/'at-risk$$'!HP$120</f>
        <v>0</v>
      </c>
      <c r="HQ17" s="6">
        <f>'at-risk$$'!HQ17/'at-risk$$'!HQ$120</f>
        <v>0</v>
      </c>
      <c r="HR17" s="6">
        <f>'at-risk$$'!HR17/'at-risk$$'!HR$120</f>
        <v>0</v>
      </c>
      <c r="HS17" s="6">
        <f>'at-risk$$'!HS17/'at-risk$$'!HS$120</f>
        <v>0</v>
      </c>
      <c r="HT17" s="6">
        <f>'at-risk$$'!HT17/'at-risk$$'!HT$120</f>
        <v>0</v>
      </c>
      <c r="HU17" s="6">
        <f>'at-risk$$'!HU17/'at-risk$$'!HU$120</f>
        <v>0</v>
      </c>
      <c r="HV17" s="6">
        <f>'at-risk$$'!HV17/'at-risk$$'!HV$120</f>
        <v>1.0000087848759576</v>
      </c>
      <c r="HW17" s="6">
        <f>'at-risk$$'!HW17/'at-risk$$'!HW$120</f>
        <v>0</v>
      </c>
      <c r="HX17" s="6">
        <f>'at-risk$$'!HX17/'at-risk$$'!HX$120</f>
        <v>0</v>
      </c>
      <c r="HY17" s="6">
        <f>'at-risk$$'!HY17/'at-risk$$'!HY$120</f>
        <v>0</v>
      </c>
      <c r="HZ17" s="6">
        <f>'at-risk$$'!HZ17/'at-risk$$'!HZ$120</f>
        <v>0</v>
      </c>
      <c r="IA17" s="6">
        <f>'at-risk$$'!IA17/'at-risk$$'!IA$120</f>
        <v>0</v>
      </c>
      <c r="IB17" s="6">
        <f>'at-risk$$'!IB17/'at-risk$$'!IB$120</f>
        <v>0</v>
      </c>
      <c r="IC17" s="6">
        <f>'at-risk$$'!IC17/'at-risk$$'!IC$120</f>
        <v>0</v>
      </c>
      <c r="ID17" s="6">
        <f>'at-risk$$'!ID17/'at-risk$$'!ID$120</f>
        <v>0</v>
      </c>
      <c r="IE17" s="6">
        <f>'at-risk$$'!IE17/'at-risk$$'!IE$120</f>
        <v>0</v>
      </c>
      <c r="IF17" s="6">
        <f>'at-risk$$'!IF17/'at-risk$$'!IF$120</f>
        <v>0</v>
      </c>
      <c r="IG17" s="6">
        <f>'at-risk$$'!IG17/'at-risk$$'!IG$120</f>
        <v>0</v>
      </c>
      <c r="IH17" s="6">
        <f>'at-risk$$'!IH17/'at-risk$$'!IH$120</f>
        <v>0</v>
      </c>
      <c r="II17" s="6">
        <f>'at-risk$$'!II17/'at-risk$$'!II$120</f>
        <v>0</v>
      </c>
      <c r="IJ17" s="6">
        <f>'at-risk$$'!IJ17/'at-risk$$'!IJ$120</f>
        <v>0</v>
      </c>
      <c r="IK17" s="6">
        <f>'at-risk$$'!IK17/'at-risk$$'!IK$120</f>
        <v>0</v>
      </c>
      <c r="IL17" s="6">
        <f>'at-risk$$'!IL17/'at-risk$$'!IL$120</f>
        <v>0</v>
      </c>
      <c r="IM17" s="6">
        <f>'at-risk$$'!IM17/'at-risk$$'!IM$120</f>
        <v>0</v>
      </c>
      <c r="IN17" s="6">
        <f>'at-risk$$'!IN17/'at-risk$$'!IN$120</f>
        <v>0</v>
      </c>
      <c r="IO17" s="6">
        <f>'at-risk$$'!IO17/'at-risk$$'!IO$120</f>
        <v>0</v>
      </c>
      <c r="IP17" s="6">
        <f>'at-risk$$'!IP17/'at-risk$$'!IP$120</f>
        <v>0.60498703863720527</v>
      </c>
      <c r="IQ17" s="6">
        <f>'at-risk$$'!IQ17/'at-risk$$'!IQ$120</f>
        <v>0.39501296136279473</v>
      </c>
      <c r="IR17" s="6">
        <f>'at-risk$$'!IR17/'at-risk$$'!IR$120</f>
        <v>0</v>
      </c>
      <c r="IS17" s="6">
        <f>'at-risk$$'!IS17/'at-risk$$'!IS$120</f>
        <v>0</v>
      </c>
      <c r="IT17" s="6">
        <f>'at-risk$$'!IT17/'at-risk$$'!IT$120</f>
        <v>0</v>
      </c>
      <c r="IU17" s="6">
        <f>'at-risk$$'!IU17/'at-risk$$'!IU$120</f>
        <v>0</v>
      </c>
      <c r="IV17" s="6">
        <f>'at-risk$$'!IV17/'at-risk$$'!IV$120</f>
        <v>0</v>
      </c>
      <c r="IW17" s="6">
        <f>'at-risk$$'!IW17/'at-risk$$'!IW$120</f>
        <v>0</v>
      </c>
      <c r="IX17" s="6">
        <f>'at-risk$$'!IX17/'at-risk$$'!IX$120</f>
        <v>0</v>
      </c>
      <c r="IY17" s="6">
        <f>'at-risk$$'!IY17/'at-risk$$'!IY$120</f>
        <v>0</v>
      </c>
      <c r="IZ17" s="6">
        <f>'at-risk$$'!IZ17/'at-risk$$'!IZ$120</f>
        <v>0</v>
      </c>
      <c r="JA17" s="6">
        <f>'at-risk$$'!JA17/'at-risk$$'!JA$120</f>
        <v>0</v>
      </c>
      <c r="JB17" s="6">
        <f>'at-risk$$'!JB17/'at-risk$$'!JB$120</f>
        <v>0</v>
      </c>
      <c r="JC17" s="6">
        <f>'at-risk$$'!JC17/'at-risk$$'!JC$120</f>
        <v>0</v>
      </c>
      <c r="JD17" s="6">
        <f>'at-risk$$'!JD17/'at-risk$$'!JD$120</f>
        <v>0</v>
      </c>
      <c r="JE17" s="6">
        <f>'at-risk$$'!JE17/'at-risk$$'!JE$120</f>
        <v>0</v>
      </c>
      <c r="JF17" s="6">
        <f>'at-risk$$'!JF17/'at-risk$$'!JF$120</f>
        <v>0</v>
      </c>
      <c r="JG17" s="6">
        <f>'at-risk$$'!JG17/'at-risk$$'!JG$120</f>
        <v>0</v>
      </c>
      <c r="JH17" s="6">
        <f>'at-risk$$'!JH17/'at-risk$$'!JH$120</f>
        <v>0</v>
      </c>
      <c r="JI17" s="6">
        <f>'at-risk$$'!JI17/'at-risk$$'!JI$120</f>
        <v>0</v>
      </c>
      <c r="JJ17" s="6">
        <f>'at-risk$$'!JJ17/'at-risk$$'!JJ$120</f>
        <v>0</v>
      </c>
      <c r="JK17" s="6">
        <f>'at-risk$$'!JK17/'at-risk$$'!JK$120</f>
        <v>0</v>
      </c>
      <c r="JL17" s="6">
        <f>'at-risk$$'!JL17/'at-risk$$'!JL$120</f>
        <v>0.9999965685612755</v>
      </c>
      <c r="JM17" s="6">
        <f>'at-risk$$'!JM17/'at-risk$$'!JM$120</f>
        <v>0</v>
      </c>
      <c r="JN17" s="6">
        <f>'at-risk$$'!JN17/'at-risk$$'!JN$120</f>
        <v>0</v>
      </c>
      <c r="JO17" s="6">
        <f>'at-risk$$'!JO17/'at-risk$$'!JO$120</f>
        <v>0</v>
      </c>
      <c r="JP17" s="6">
        <f>'at-risk$$'!JP17/'at-risk$$'!JP$120</f>
        <v>0</v>
      </c>
      <c r="JQ17" s="6">
        <f>'at-risk$$'!JQ17/'at-risk$$'!JQ$120</f>
        <v>0</v>
      </c>
      <c r="JR17" s="6">
        <f>'at-risk$$'!JR17/'at-risk$$'!JR$120</f>
        <v>0</v>
      </c>
      <c r="JS17" s="6">
        <f>'at-risk$$'!JS17/'at-risk$$'!JS$120</f>
        <v>0</v>
      </c>
      <c r="JT17" s="6">
        <f>'at-risk$$'!JT17/'at-risk$$'!JT$120</f>
        <v>0</v>
      </c>
      <c r="JU17" s="6">
        <f>'at-risk$$'!JU17/'at-risk$$'!JU$120</f>
        <v>0</v>
      </c>
      <c r="JV17" s="6">
        <f>'at-risk$$'!JV17/'at-risk$$'!JV$120</f>
        <v>0</v>
      </c>
      <c r="JW17" s="6">
        <f>'at-risk$$'!JW17/'at-risk$$'!JW$120</f>
        <v>0</v>
      </c>
      <c r="JX17" s="6">
        <f>'at-risk$$'!JX17/'at-risk$$'!JX$120</f>
        <v>0</v>
      </c>
      <c r="JY17" s="6">
        <f>'at-risk$$'!JY17/'at-risk$$'!JY$120</f>
        <v>0</v>
      </c>
      <c r="JZ17" s="6">
        <f>'at-risk$$'!JZ17/'at-risk$$'!JZ$120</f>
        <v>0</v>
      </c>
      <c r="KA17" s="6">
        <f>'at-risk$$'!KA17/'at-risk$$'!KA$120</f>
        <v>0</v>
      </c>
      <c r="KB17" s="6">
        <f>'at-risk$$'!KB17/'at-risk$$'!KB$120</f>
        <v>0</v>
      </c>
      <c r="KC17" s="6">
        <f>'at-risk$$'!KC17/'at-risk$$'!KC$120</f>
        <v>0</v>
      </c>
      <c r="KD17" s="6">
        <f>'at-risk$$'!KD17/'at-risk$$'!KD$120</f>
        <v>1</v>
      </c>
      <c r="KE17" s="6">
        <f>'at-risk$$'!KE17/'at-risk$$'!KE$120</f>
        <v>0</v>
      </c>
      <c r="KF17" s="6">
        <f>'at-risk$$'!KF17/'at-risk$$'!KF$120</f>
        <v>0</v>
      </c>
      <c r="KG17" s="6">
        <f>'at-risk$$'!KG17/'at-risk$$'!KG$120</f>
        <v>0</v>
      </c>
      <c r="KH17" s="6">
        <f>'at-risk$$'!KH17/'at-risk$$'!KH$120</f>
        <v>0</v>
      </c>
      <c r="KI17" s="6">
        <f>'at-risk$$'!KI17/'at-risk$$'!KI$120</f>
        <v>0</v>
      </c>
      <c r="KJ17" s="6">
        <f>'at-risk$$'!KJ17/'at-risk$$'!KJ$120</f>
        <v>0</v>
      </c>
      <c r="KK17" s="6">
        <f>'at-risk$$'!KK17/'at-risk$$'!KK$120</f>
        <v>0</v>
      </c>
      <c r="KL17" s="6">
        <f>'at-risk$$'!KL17/'at-risk$$'!KL$120</f>
        <v>0</v>
      </c>
      <c r="KM17" s="6">
        <f>'at-risk$$'!KM17/'at-risk$$'!KM$120</f>
        <v>0</v>
      </c>
      <c r="KN17" s="6">
        <f>'at-risk$$'!KN17/'at-risk$$'!KN$120</f>
        <v>0</v>
      </c>
      <c r="KO17" s="6">
        <f>'at-risk$$'!KO17/'at-risk$$'!KO$120</f>
        <v>0</v>
      </c>
      <c r="KP17" s="6">
        <f>'at-risk$$'!KP17/'at-risk$$'!KP$120</f>
        <v>0</v>
      </c>
      <c r="KQ17" s="6">
        <f>'at-risk$$'!KQ17/'at-risk$$'!KQ$120</f>
        <v>0</v>
      </c>
      <c r="KU17" s="3">
        <v>75000</v>
      </c>
      <c r="KV17" s="3">
        <v>0</v>
      </c>
      <c r="KW17" s="3">
        <v>26117</v>
      </c>
      <c r="KX17" s="3">
        <v>0</v>
      </c>
      <c r="LC17" s="3">
        <v>15000</v>
      </c>
      <c r="LD17" s="3">
        <v>0</v>
      </c>
      <c r="LI17" s="3">
        <v>51</v>
      </c>
      <c r="LJ17" s="3">
        <v>7360</v>
      </c>
      <c r="LK17" s="3">
        <v>10000</v>
      </c>
      <c r="LL17" s="3">
        <v>0</v>
      </c>
      <c r="LM17" s="3">
        <v>1984</v>
      </c>
      <c r="LN17" s="3">
        <v>0</v>
      </c>
      <c r="LW17" s="3">
        <v>0</v>
      </c>
      <c r="LX17" s="3">
        <v>9300</v>
      </c>
      <c r="LY17" s="3">
        <v>0</v>
      </c>
      <c r="LZ17" s="3">
        <v>1000</v>
      </c>
      <c r="MA17" s="3">
        <v>0</v>
      </c>
      <c r="MB17" s="3">
        <v>12000</v>
      </c>
      <c r="MC17" s="3">
        <v>0</v>
      </c>
      <c r="MD17" s="3">
        <v>1000</v>
      </c>
      <c r="ME17" s="3">
        <v>7273</v>
      </c>
      <c r="MF17" s="3">
        <v>0</v>
      </c>
      <c r="MO17" s="3">
        <v>0</v>
      </c>
      <c r="MP17" s="3">
        <v>1852</v>
      </c>
      <c r="MY17" s="3">
        <v>0</v>
      </c>
      <c r="MZ17" s="3">
        <v>6000</v>
      </c>
      <c r="NJ17" s="6">
        <f>'at-risk$$'!NJ17/'at-risk$$'!NJ$120</f>
        <v>0</v>
      </c>
      <c r="NK17" s="6">
        <f>'at-risk$$'!NK17/'at-risk$$'!NK$120</f>
        <v>0</v>
      </c>
      <c r="OF17" s="3">
        <v>7850156</v>
      </c>
      <c r="OG17" s="3">
        <v>523089</v>
      </c>
      <c r="OK17" s="6">
        <f t="shared" si="13"/>
        <v>3.0000087848759573</v>
      </c>
      <c r="OL17" s="6">
        <f t="shared" si="0"/>
        <v>0</v>
      </c>
      <c r="OM17" s="6">
        <f t="shared" si="1"/>
        <v>4.0000175697519147</v>
      </c>
      <c r="ON17" s="6">
        <f t="shared" si="2"/>
        <v>0</v>
      </c>
      <c r="OO17" s="6">
        <f t="shared" si="3"/>
        <v>0</v>
      </c>
      <c r="OP17" s="6">
        <f t="shared" si="4"/>
        <v>0</v>
      </c>
      <c r="OQ17" s="3">
        <f t="shared" si="5"/>
        <v>0</v>
      </c>
      <c r="OR17" s="6">
        <f t="shared" si="6"/>
        <v>0</v>
      </c>
      <c r="OS17" s="6">
        <f>'at-risk$$'!OS17/'at-risk$$'!OS$120</f>
        <v>1</v>
      </c>
      <c r="OT17" s="6">
        <f>'at-risk$$'!OT17/'at-risk$$'!OT$120</f>
        <v>0</v>
      </c>
      <c r="OU17" s="6">
        <f>'at-risk$$'!OU17/'at-risk$$'!OU$120</f>
        <v>0</v>
      </c>
      <c r="OV17" s="6">
        <f>'at-risk$$'!OV17/'at-risk$$'!OV$120</f>
        <v>3.0000087848759573</v>
      </c>
      <c r="OW17" s="6">
        <f>'at-risk$$'!OW17/'at-risk$$'!OW$120</f>
        <v>0</v>
      </c>
      <c r="OX17" s="6">
        <f>'at-risk$$'!OX17/'at-risk$$'!OX$120</f>
        <v>0</v>
      </c>
      <c r="OY17" s="6">
        <f>'at-risk$$'!OY17/'at-risk$$'!OY$120</f>
        <v>0</v>
      </c>
      <c r="OZ17" s="6">
        <f>'at-risk$$'!OZ17/'at-risk$$'!OZ$120</f>
        <v>0</v>
      </c>
      <c r="PA17" s="6">
        <f>'at-risk$$'!PA17/'at-risk$$'!PA$120</f>
        <v>0</v>
      </c>
      <c r="PB17" s="6">
        <f t="shared" si="7"/>
        <v>0.89222178296105947</v>
      </c>
      <c r="PC17" s="6">
        <f t="shared" si="8"/>
        <v>1.1077782170389405</v>
      </c>
      <c r="PD17" s="6"/>
      <c r="PE17" s="6"/>
      <c r="PF17" s="6">
        <f t="shared" si="9"/>
        <v>3.8628680863026217</v>
      </c>
      <c r="PG17" s="6">
        <f t="shared" si="10"/>
        <v>0.63714948344929367</v>
      </c>
      <c r="PI17" s="6">
        <f t="shared" si="11"/>
        <v>13.630841942511772</v>
      </c>
      <c r="PJ17" s="6">
        <f>'at-risk$$'!PJ17/'at-risk$$'!PJ$120</f>
        <v>2.0000087848759573</v>
      </c>
      <c r="PK17" s="6">
        <f>'at-risk$$'!PK17/'at-risk$$'!PK$120</f>
        <v>0</v>
      </c>
      <c r="PL17" s="5">
        <f t="shared" si="14"/>
        <v>135425</v>
      </c>
      <c r="PM17" s="5">
        <f>SUM(KV17,KX17,KZ17,LB17,LD17,LF17,LH17,LJ17,LL17,LN17,LP17,LR17,LT17,LV17,LX17,LZ17,MB17,MD17,MF17,MH17,MJ17,ML17,MN17,MP17,MR17,MT17,MV17,MX17,MZ17,NB17,ND17,NF17,NH17,)-PN17</f>
        <v>32562</v>
      </c>
      <c r="PN17" s="5">
        <f>PO17-PL17</f>
        <v>5950</v>
      </c>
      <c r="PO17" s="5">
        <v>141375</v>
      </c>
      <c r="PQ17" s="6">
        <f t="shared" si="12"/>
        <v>45.130964930775178</v>
      </c>
    </row>
    <row r="18" spans="1:433" x14ac:dyDescent="0.25">
      <c r="A18" t="s">
        <v>144</v>
      </c>
      <c r="B18" s="2">
        <v>231</v>
      </c>
      <c r="C18" t="s">
        <v>338</v>
      </c>
      <c r="D18">
        <v>7</v>
      </c>
      <c r="E18">
        <v>192</v>
      </c>
      <c r="F18">
        <v>140</v>
      </c>
      <c r="G18" s="6">
        <f>'at-risk$$'!G18/'at-risk$$'!G$120</f>
        <v>1</v>
      </c>
      <c r="H18" s="6">
        <f>'at-risk$$'!H18/'at-risk$$'!H$120</f>
        <v>0</v>
      </c>
      <c r="I18" s="6">
        <f>'at-risk$$'!I18/'at-risk$$'!I$120</f>
        <v>0</v>
      </c>
      <c r="J18" s="6">
        <f>'at-risk$$'!J18/'at-risk$$'!J$120</f>
        <v>0</v>
      </c>
      <c r="K18" s="6"/>
      <c r="L18" s="6">
        <f>'at-risk$$'!L18/'at-risk$$'!L$120</f>
        <v>0</v>
      </c>
      <c r="M18" s="6">
        <f>'at-risk$$'!M18/'at-risk$$'!M$120</f>
        <v>0</v>
      </c>
      <c r="N18" s="6">
        <f>'at-risk$$'!N18/'at-risk$$'!N$120</f>
        <v>0.99999958310769044</v>
      </c>
      <c r="O18" s="6">
        <f>'at-risk$$'!O18/'at-risk$$'!O$120</f>
        <v>0</v>
      </c>
      <c r="P18" s="3">
        <v>7469</v>
      </c>
      <c r="Q18" s="3">
        <v>0</v>
      </c>
      <c r="R18" s="6">
        <f>'at-risk$$'!R18/'at-risk$$'!R$120</f>
        <v>1.0000062006078874</v>
      </c>
      <c r="S18" s="6">
        <f>'at-risk$$'!S18/'at-risk$$'!S$120</f>
        <v>0</v>
      </c>
      <c r="T18" s="6">
        <f>'at-risk$$'!T18/'at-risk$$'!T$120</f>
        <v>2.0000056611159422</v>
      </c>
      <c r="U18" s="6">
        <f>'at-risk$$'!U18/'at-risk$$'!U$120</f>
        <v>0</v>
      </c>
      <c r="V18" s="6">
        <f>'at-risk$$'!V18/'at-risk$$'!V$120</f>
        <v>0</v>
      </c>
      <c r="W18" s="6">
        <f>'at-risk$$'!W18/'at-risk$$'!W$120</f>
        <v>0</v>
      </c>
      <c r="X18" s="6">
        <f>'at-risk$$'!X18/'at-risk$$'!X$120</f>
        <v>1</v>
      </c>
      <c r="Y18" s="6">
        <f>'at-risk$$'!Y18/'at-risk$$'!Y$120</f>
        <v>0</v>
      </c>
      <c r="Z18" s="6">
        <f>'at-risk$$'!Z18/'at-risk$$'!Z$120</f>
        <v>1</v>
      </c>
      <c r="AA18" s="6">
        <f>'at-risk$$'!AA18/'at-risk$$'!AA$120</f>
        <v>0</v>
      </c>
      <c r="AB18" s="6">
        <f>'at-risk$$'!AB18/'at-risk$$'!AB$120</f>
        <v>1</v>
      </c>
      <c r="AC18" s="6">
        <f>'at-risk$$'!AC18/'at-risk$$'!AC$120</f>
        <v>0</v>
      </c>
      <c r="AD18" s="6">
        <f>'at-risk$$'!AD18/'at-risk$$'!AD$120</f>
        <v>1</v>
      </c>
      <c r="AE18" s="6">
        <f>'at-risk$$'!AE18/'at-risk$$'!AE$120</f>
        <v>0</v>
      </c>
      <c r="AF18" s="6">
        <f>'at-risk$$'!AF18/'at-risk$$'!AF$120</f>
        <v>2.9999925956999398</v>
      </c>
      <c r="AG18" s="6">
        <f>'at-risk$$'!AG18/'at-risk$$'!AG$120</f>
        <v>0</v>
      </c>
      <c r="AH18" s="6">
        <f>'at-risk$$'!AH18/'at-risk$$'!AH$120</f>
        <v>0</v>
      </c>
      <c r="AI18" s="6">
        <f>'at-risk$$'!AI18/'at-risk$$'!AI$120</f>
        <v>0</v>
      </c>
      <c r="AJ18" s="6">
        <f>'at-risk$$'!AJ18/'at-risk$$'!AJ$120</f>
        <v>0</v>
      </c>
      <c r="AK18" s="6">
        <f>'at-risk$$'!AK18/'at-risk$$'!AK$120</f>
        <v>0</v>
      </c>
      <c r="AL18" s="6">
        <f>'at-risk$$'!AL18/'at-risk$$'!AL$120</f>
        <v>0</v>
      </c>
      <c r="AM18" s="6">
        <f>'at-risk$$'!AM18/'at-risk$$'!AM$120</f>
        <v>0</v>
      </c>
      <c r="AN18" s="6">
        <f>'at-risk$$'!AN18/'at-risk$$'!AN$120</f>
        <v>0</v>
      </c>
      <c r="AO18" s="6">
        <f>'at-risk$$'!AO18/'at-risk$$'!AO$120</f>
        <v>0</v>
      </c>
      <c r="AP18" s="6">
        <f>'at-risk$$'!AP18/'at-risk$$'!AP$120</f>
        <v>0</v>
      </c>
      <c r="AQ18" s="6">
        <f>'at-risk$$'!AQ18/'at-risk$$'!AQ$120</f>
        <v>0.5</v>
      </c>
      <c r="AR18" s="6">
        <f>'at-risk$$'!AR18/'at-risk$$'!AR$120</f>
        <v>0</v>
      </c>
      <c r="AS18" s="6">
        <f>'at-risk$$'!AS18/'at-risk$$'!AS$120</f>
        <v>0</v>
      </c>
      <c r="AT18" s="6">
        <f>'at-risk$$'!AT18/'at-risk$$'!AT$120</f>
        <v>0</v>
      </c>
      <c r="AU18" s="6">
        <f>'at-risk$$'!AU18/'at-risk$$'!AU$120</f>
        <v>1</v>
      </c>
      <c r="AV18" s="6"/>
      <c r="AW18" s="6">
        <f>'at-risk$$'!AW18/'at-risk$$'!AW$120</f>
        <v>0</v>
      </c>
      <c r="AX18" s="6">
        <f>'at-risk$$'!AX18/'at-risk$$'!AX$120</f>
        <v>0</v>
      </c>
      <c r="AY18" s="6">
        <f>'at-risk$$'!AY18/'at-risk$$'!AY$120</f>
        <v>0</v>
      </c>
      <c r="AZ18" s="6">
        <f>'at-risk$$'!AZ18/'at-risk$$'!AZ$120</f>
        <v>2.0000087848759573</v>
      </c>
      <c r="BA18" s="6">
        <f>'at-risk$$'!BA18/'at-risk$$'!BA$120</f>
        <v>0</v>
      </c>
      <c r="BB18" s="6">
        <f>'at-risk$$'!BB18/'at-risk$$'!BB$120</f>
        <v>0</v>
      </c>
      <c r="BC18" s="6">
        <f>'at-risk$$'!BC18/'at-risk$$'!BC$120</f>
        <v>0</v>
      </c>
      <c r="BD18" s="6">
        <f>'at-risk$$'!BD18/'at-risk$$'!BD$120</f>
        <v>0</v>
      </c>
      <c r="BE18" s="6">
        <f>'at-risk$$'!BE18/'at-risk$$'!BE$120</f>
        <v>0</v>
      </c>
      <c r="BF18" s="6">
        <f>'at-risk$$'!BF18/'at-risk$$'!BF$120</f>
        <v>1</v>
      </c>
      <c r="BG18" s="6">
        <f>'at-risk$$'!BG18/'at-risk$$'!BG$120</f>
        <v>0</v>
      </c>
      <c r="BH18" s="6">
        <f>'at-risk$$'!BH18/'at-risk$$'!BH$120</f>
        <v>0</v>
      </c>
      <c r="BI18" s="6">
        <f>'at-risk$$'!BI18/'at-risk$$'!BI$120</f>
        <v>0</v>
      </c>
      <c r="BJ18" s="6">
        <f>'at-risk$$'!BJ18/'at-risk$$'!BJ$120</f>
        <v>0</v>
      </c>
      <c r="BK18" s="6">
        <f>'at-risk$$'!BK18/'at-risk$$'!BK$120</f>
        <v>0</v>
      </c>
      <c r="BL18" s="6">
        <f>'at-risk$$'!BL18/'at-risk$$'!BL$120</f>
        <v>0</v>
      </c>
      <c r="BM18" s="6">
        <f>'at-risk$$'!BM18/'at-risk$$'!BM$120</f>
        <v>0</v>
      </c>
      <c r="BN18" s="6">
        <f>'at-risk$$'!BN18/'at-risk$$'!BN$120</f>
        <v>0</v>
      </c>
      <c r="BO18" s="6">
        <f>'at-risk$$'!BO18/'at-risk$$'!BO$120</f>
        <v>0</v>
      </c>
      <c r="BP18" s="6">
        <f>'at-risk$$'!BP18/'at-risk$$'!BP$120</f>
        <v>0</v>
      </c>
      <c r="BQ18" s="6">
        <f>'at-risk$$'!BQ18/'at-risk$$'!BQ$120</f>
        <v>0</v>
      </c>
      <c r="BR18" s="6">
        <f>'at-risk$$'!BR18/'at-risk$$'!BR$120</f>
        <v>0</v>
      </c>
      <c r="BS18" s="6">
        <f>'at-risk$$'!BS18/'at-risk$$'!BS$120</f>
        <v>0</v>
      </c>
      <c r="BT18" s="6">
        <f>'at-risk$$'!BT18/'at-risk$$'!BT$120</f>
        <v>0</v>
      </c>
      <c r="BU18" s="6">
        <f>'at-risk$$'!BU18/'at-risk$$'!BU$120</f>
        <v>0</v>
      </c>
      <c r="BV18" s="6">
        <f>'at-risk$$'!BV18/'at-risk$$'!BV$120</f>
        <v>3.0000087848759573</v>
      </c>
      <c r="BW18" s="6">
        <f>'at-risk$$'!BW18/'at-risk$$'!BW$120</f>
        <v>0</v>
      </c>
      <c r="BX18" s="6">
        <f>'at-risk$$'!BX18/'at-risk$$'!BX$120</f>
        <v>0</v>
      </c>
      <c r="BY18" s="6">
        <f>'at-risk$$'!BY18/'at-risk$$'!BY$120</f>
        <v>0</v>
      </c>
      <c r="BZ18" s="6">
        <f>'at-risk$$'!BZ18/'at-risk$$'!BZ$120</f>
        <v>2.9999925956999398</v>
      </c>
      <c r="CA18" s="6">
        <f>'at-risk$$'!CA18/'at-risk$$'!CA$120</f>
        <v>0</v>
      </c>
      <c r="CB18" s="6">
        <f>'at-risk$$'!CB18/'at-risk$$'!CB$120</f>
        <v>0</v>
      </c>
      <c r="CC18" s="6">
        <f>'at-risk$$'!CC18/'at-risk$$'!CC$120</f>
        <v>0</v>
      </c>
      <c r="CD18" s="6">
        <f>'at-risk$$'!CD18/'at-risk$$'!CD$120</f>
        <v>0</v>
      </c>
      <c r="CE18" s="6">
        <f>'at-risk$$'!CE18/'at-risk$$'!CE$120</f>
        <v>0</v>
      </c>
      <c r="CF18" s="6">
        <f>'at-risk$$'!CF18/'at-risk$$'!CF$120</f>
        <v>0</v>
      </c>
      <c r="CG18" s="6">
        <f>'at-risk$$'!CG18/'at-risk$$'!CG$120</f>
        <v>0</v>
      </c>
      <c r="CH18" s="6">
        <f>'at-risk$$'!CH18/'at-risk$$'!CH$120</f>
        <v>0</v>
      </c>
      <c r="CI18" s="6">
        <f>'at-risk$$'!CI18/'at-risk$$'!CI$120</f>
        <v>0</v>
      </c>
      <c r="CL18" s="6">
        <f>'at-risk$$'!CL18/'at-risk$$'!CL$120</f>
        <v>0</v>
      </c>
      <c r="CM18" s="6">
        <f>'at-risk$$'!CM18/'at-risk$$'!CM$120</f>
        <v>0</v>
      </c>
      <c r="CN18" s="6">
        <f>'at-risk$$'!CN18/'at-risk$$'!CN$120</f>
        <v>0.30870932602431655</v>
      </c>
      <c r="CO18" s="6">
        <f>'at-risk$$'!CO18/'at-risk$$'!CO$120</f>
        <v>0</v>
      </c>
      <c r="CP18" s="6">
        <f>'at-risk$$'!CP18/'at-risk$$'!CP$120</f>
        <v>0</v>
      </c>
      <c r="CQ18" s="6">
        <f>'at-risk$$'!CQ18/'at-risk$$'!CQ$120</f>
        <v>0</v>
      </c>
      <c r="CR18" s="6">
        <f>'at-risk$$'!CR18/'at-risk$$'!CR$120</f>
        <v>0</v>
      </c>
      <c r="CS18" s="6">
        <f>'at-risk$$'!CS18/'at-risk$$'!CS$120</f>
        <v>0</v>
      </c>
      <c r="CT18" s="6">
        <f>'at-risk$$'!CT18/'at-risk$$'!CT$120</f>
        <v>0</v>
      </c>
      <c r="CU18" s="6">
        <f>'at-risk$$'!CU18/'at-risk$$'!CU$120</f>
        <v>0</v>
      </c>
      <c r="CV18" s="3">
        <v>10200</v>
      </c>
      <c r="CW18" s="3">
        <v>0</v>
      </c>
      <c r="CX18" s="3">
        <v>20400</v>
      </c>
      <c r="CY18" s="3">
        <v>0</v>
      </c>
      <c r="DD18" s="6">
        <f>'at-risk$$'!DD18/'at-risk$$'!DD$120</f>
        <v>0</v>
      </c>
      <c r="DE18" s="6">
        <f>'at-risk$$'!DE18/'at-risk$$'!DE$120</f>
        <v>0</v>
      </c>
      <c r="DX18" s="6">
        <f>'at-risk$$'!DX18/'at-risk$$'!DX$120</f>
        <v>0</v>
      </c>
      <c r="DY18" s="6">
        <f>'at-risk$$'!DY18/'at-risk$$'!DY$120</f>
        <v>0</v>
      </c>
      <c r="DZ18" s="6">
        <f>'at-risk$$'!DZ18/'at-risk$$'!DZ$120</f>
        <v>0</v>
      </c>
      <c r="EA18" s="6">
        <f>'at-risk$$'!EA18/'at-risk$$'!EA$120</f>
        <v>0</v>
      </c>
      <c r="EB18" s="6">
        <f>'at-risk$$'!EB18/'at-risk$$'!EB$120</f>
        <v>0</v>
      </c>
      <c r="EC18" s="6">
        <f>'at-risk$$'!EC18/'at-risk$$'!EC$120</f>
        <v>0</v>
      </c>
      <c r="EH18" s="3">
        <v>15325</v>
      </c>
      <c r="EI18" s="3">
        <v>0</v>
      </c>
      <c r="EL18" s="6">
        <f>'at-risk$$'!EL18/'at-risk$$'!EL$120</f>
        <v>0</v>
      </c>
      <c r="EM18" s="6">
        <f>'at-risk$$'!EM18/'at-risk$$'!EM$120</f>
        <v>0</v>
      </c>
      <c r="EN18" s="6">
        <f>'at-risk$$'!EN18/'at-risk$$'!EN$120</f>
        <v>0</v>
      </c>
      <c r="EO18" s="6">
        <f>'at-risk$$'!EO18/'at-risk$$'!EO$120</f>
        <v>0</v>
      </c>
      <c r="EP18" s="6">
        <f>'at-risk$$'!EP18/'at-risk$$'!EP$120</f>
        <v>0</v>
      </c>
      <c r="EQ18" s="6">
        <f>'at-risk$$'!EQ18/'at-risk$$'!EQ$120</f>
        <v>0</v>
      </c>
      <c r="ES18" s="6">
        <f>'at-risk$$'!ES18/'at-risk$$'!ES$120</f>
        <v>0</v>
      </c>
      <c r="ET18" s="6">
        <f>'at-risk$$'!ET18/'at-risk$$'!ET$120</f>
        <v>0</v>
      </c>
      <c r="EU18" s="6">
        <f>'at-risk$$'!EU18/'at-risk$$'!EU$120</f>
        <v>0</v>
      </c>
      <c r="EV18" s="6">
        <f>'at-risk$$'!EV18/'at-risk$$'!EV$120</f>
        <v>1</v>
      </c>
      <c r="EW18" s="6">
        <f>'at-risk$$'!EW18/'at-risk$$'!EW$120</f>
        <v>0</v>
      </c>
      <c r="EX18" s="6">
        <f>'at-risk$$'!EX18/'at-risk$$'!EX$120</f>
        <v>0</v>
      </c>
      <c r="EY18" s="6">
        <f>'at-risk$$'!EY18/'at-risk$$'!EY$120</f>
        <v>0</v>
      </c>
      <c r="EZ18" s="6">
        <f>'at-risk$$'!EZ18/'at-risk$$'!EZ$120</f>
        <v>0</v>
      </c>
      <c r="FA18" s="6">
        <f>'at-risk$$'!FA18/'at-risk$$'!FA$120</f>
        <v>0</v>
      </c>
      <c r="FB18" s="6">
        <f>'at-risk$$'!FB18/'at-risk$$'!FB$120</f>
        <v>0</v>
      </c>
      <c r="FC18" s="6">
        <f>'at-risk$$'!FC18/'at-risk$$'!FC$120</f>
        <v>0</v>
      </c>
      <c r="FD18" s="6">
        <f>'at-risk$$'!FD18/'at-risk$$'!FD$120</f>
        <v>0</v>
      </c>
      <c r="FE18" s="6">
        <f>'at-risk$$'!FE18/'at-risk$$'!FE$120</f>
        <v>0</v>
      </c>
      <c r="FF18" s="6">
        <f>'at-risk$$'!FF18/'at-risk$$'!FF$120</f>
        <v>0</v>
      </c>
      <c r="FG18" s="6">
        <f>'at-risk$$'!FG18/'at-risk$$'!FG$120</f>
        <v>0</v>
      </c>
      <c r="FH18" s="6">
        <f>'at-risk$$'!FH18/'at-risk$$'!FH$120</f>
        <v>0</v>
      </c>
      <c r="FI18" s="6">
        <f>'at-risk$$'!FI18/'at-risk$$'!FI$120</f>
        <v>0.91000773069084262</v>
      </c>
      <c r="FJ18" s="6">
        <f>'at-risk$$'!FJ18/'at-risk$$'!FJ$120</f>
        <v>9.0001054185114907E-2</v>
      </c>
      <c r="FK18" s="6">
        <f>'at-risk$$'!FK18/'at-risk$$'!FK$120</f>
        <v>0</v>
      </c>
      <c r="FL18" s="6">
        <f>'at-risk$$'!FL18/'at-risk$$'!FL$120</f>
        <v>0</v>
      </c>
      <c r="FM18" s="6">
        <f>'at-risk$$'!FM18/'at-risk$$'!FM$120</f>
        <v>0</v>
      </c>
      <c r="FN18" s="6">
        <f>'at-risk$$'!FN18/'at-risk$$'!FN$120</f>
        <v>0</v>
      </c>
      <c r="FO18" s="6">
        <f>'at-risk$$'!FO18/'at-risk$$'!FO$120</f>
        <v>0</v>
      </c>
      <c r="FP18" s="6">
        <f>'at-risk$$'!FP18/'at-risk$$'!FP$120</f>
        <v>0</v>
      </c>
      <c r="FQ18" s="6">
        <f>'at-risk$$'!FQ18/'at-risk$$'!FQ$120</f>
        <v>0</v>
      </c>
      <c r="FR18" s="6">
        <f>'at-risk$$'!FR18/'at-risk$$'!FR$120</f>
        <v>0</v>
      </c>
      <c r="FS18" s="6">
        <f>'at-risk$$'!FS18/'at-risk$$'!FS$120</f>
        <v>0</v>
      </c>
      <c r="FT18" s="6">
        <f>'at-risk$$'!FT18/'at-risk$$'!FT$120</f>
        <v>0</v>
      </c>
      <c r="FU18" s="6">
        <f>'at-risk$$'!FU18/'at-risk$$'!FU$120</f>
        <v>0</v>
      </c>
      <c r="FV18" s="6">
        <f>'at-risk$$'!FV18/'at-risk$$'!FV$120</f>
        <v>0</v>
      </c>
      <c r="FW18" s="6">
        <f>'at-risk$$'!FW18/'at-risk$$'!FW$120</f>
        <v>0</v>
      </c>
      <c r="FX18" s="6">
        <f>'at-risk$$'!FX18/'at-risk$$'!FX$120</f>
        <v>0</v>
      </c>
      <c r="FY18" s="6">
        <f>'at-risk$$'!FY18/'at-risk$$'!FY$120</f>
        <v>0</v>
      </c>
      <c r="FZ18" s="6">
        <f>'at-risk$$'!FZ18/'at-risk$$'!FZ$120</f>
        <v>0</v>
      </c>
      <c r="GA18" s="6">
        <f>'at-risk$$'!GA18/'at-risk$$'!GA$120</f>
        <v>0</v>
      </c>
      <c r="GB18" s="6">
        <f>'at-risk$$'!GB18/'at-risk$$'!GB$120</f>
        <v>0</v>
      </c>
      <c r="GC18" s="6">
        <f>'at-risk$$'!GC18/'at-risk$$'!GC$120</f>
        <v>1</v>
      </c>
      <c r="GD18" s="6">
        <f>'at-risk$$'!GD18/'at-risk$$'!GD$120</f>
        <v>0</v>
      </c>
      <c r="GE18" s="6">
        <f>'at-risk$$'!GE18/'at-risk$$'!GE$120</f>
        <v>0</v>
      </c>
      <c r="GF18" s="6">
        <f>'at-risk$$'!GF18/'at-risk$$'!GF$120</f>
        <v>1</v>
      </c>
      <c r="GG18" s="6">
        <f>'at-risk$$'!GG18/'at-risk$$'!GG$120</f>
        <v>0</v>
      </c>
      <c r="GH18" s="6">
        <f>'at-risk$$'!GH18/'at-risk$$'!GH$120</f>
        <v>1</v>
      </c>
      <c r="GI18" s="6">
        <f>'at-risk$$'!GI18/'at-risk$$'!GI$120</f>
        <v>0</v>
      </c>
      <c r="GJ18" s="6">
        <f>'at-risk$$'!GJ18/'at-risk$$'!GJ$120</f>
        <v>1</v>
      </c>
      <c r="GK18" s="6">
        <f>'at-risk$$'!GK18/'at-risk$$'!GK$120</f>
        <v>0</v>
      </c>
      <c r="GL18" s="6">
        <f>'at-risk$$'!GL18/'at-risk$$'!GL$120</f>
        <v>0</v>
      </c>
      <c r="GM18" s="6">
        <f>'at-risk$$'!GM18/'at-risk$$'!GM$120</f>
        <v>0</v>
      </c>
      <c r="GN18" s="6">
        <f>'at-risk$$'!GN18/'at-risk$$'!GN$120</f>
        <v>1.9999780424205116</v>
      </c>
      <c r="GO18" s="6">
        <f>'at-risk$$'!GO18/'at-risk$$'!GO$120</f>
        <v>0</v>
      </c>
      <c r="GP18" s="6">
        <f>'at-risk$$'!GP18/'at-risk$$'!GP$120</f>
        <v>2.0000087848759573</v>
      </c>
      <c r="GQ18" s="6">
        <f>'at-risk$$'!GQ18/'at-risk$$'!GQ$120</f>
        <v>0</v>
      </c>
      <c r="GR18" s="6">
        <f>'at-risk$$'!GR18/'at-risk$$'!GR$120</f>
        <v>0.14254339728723031</v>
      </c>
      <c r="GS18" s="6">
        <f>'at-risk$$'!GS18/'at-risk$$'!GS$120</f>
        <v>1</v>
      </c>
      <c r="GT18" s="6">
        <f>'at-risk$$'!GT18/'at-risk$$'!GT$120</f>
        <v>1.9446552814674256</v>
      </c>
      <c r="GU18" s="6">
        <f>'at-risk$$'!GU18/'at-risk$$'!GU$120</f>
        <v>0</v>
      </c>
      <c r="GV18" s="6">
        <f>'at-risk$$'!GV18/'at-risk$$'!GV$120</f>
        <v>2.0000087848759573</v>
      </c>
      <c r="GW18" s="6">
        <f>'at-risk$$'!GW18/'at-risk$$'!GW$120</f>
        <v>0</v>
      </c>
      <c r="GX18" s="6">
        <f>'at-risk$$'!GX18/'at-risk$$'!GX$120</f>
        <v>1</v>
      </c>
      <c r="GY18" s="6">
        <f>'at-risk$$'!GY18/'at-risk$$'!GY$120</f>
        <v>0</v>
      </c>
      <c r="GZ18" s="6">
        <f>'at-risk$$'!GZ18/'at-risk$$'!GZ$120</f>
        <v>0.95000527092557452</v>
      </c>
      <c r="HA18" s="6">
        <f>'at-risk$$'!HA18/'at-risk$$'!HA$120</f>
        <v>5.0003513950383022E-2</v>
      </c>
      <c r="HB18" s="6">
        <f>'at-risk$$'!HB18/'at-risk$$'!HB$120</f>
        <v>0</v>
      </c>
      <c r="HC18" s="6">
        <f>'at-risk$$'!HC18/'at-risk$$'!HC$120</f>
        <v>0</v>
      </c>
      <c r="HD18" s="6">
        <f>'at-risk$$'!HD18/'at-risk$$'!HD$120</f>
        <v>0</v>
      </c>
      <c r="HE18" s="6">
        <f>'at-risk$$'!HE18/'at-risk$$'!HE$120</f>
        <v>0</v>
      </c>
      <c r="HF18" s="6">
        <f>'at-risk$$'!HF18/'at-risk$$'!HF$120</f>
        <v>0</v>
      </c>
      <c r="HG18" s="6">
        <f>'at-risk$$'!HG18/'at-risk$$'!HG$120</f>
        <v>0</v>
      </c>
      <c r="HH18" s="6">
        <f>'at-risk$$'!HH18/'at-risk$$'!HH$120</f>
        <v>0</v>
      </c>
      <c r="HI18" s="6">
        <f>'at-risk$$'!HI18/'at-risk$$'!HI$120</f>
        <v>0</v>
      </c>
      <c r="HJ18" s="6">
        <f>'at-risk$$'!HJ18/'at-risk$$'!HJ$120</f>
        <v>0</v>
      </c>
      <c r="HK18" s="6">
        <f>'at-risk$$'!HK18/'at-risk$$'!HK$120</f>
        <v>0</v>
      </c>
      <c r="HL18" s="6">
        <f>'at-risk$$'!HL18/'at-risk$$'!HL$120</f>
        <v>0</v>
      </c>
      <c r="HM18" s="6">
        <f>'at-risk$$'!HM18/'at-risk$$'!HM$120</f>
        <v>0</v>
      </c>
      <c r="HN18" s="6">
        <f>'at-risk$$'!HN18/'at-risk$$'!HN$120</f>
        <v>0</v>
      </c>
      <c r="HO18" s="6">
        <f>'at-risk$$'!HO18/'at-risk$$'!HO$120</f>
        <v>0</v>
      </c>
      <c r="HP18" s="6">
        <f>'at-risk$$'!HP18/'at-risk$$'!HP$120</f>
        <v>0</v>
      </c>
      <c r="HQ18" s="6">
        <f>'at-risk$$'!HQ18/'at-risk$$'!HQ$120</f>
        <v>0</v>
      </c>
      <c r="HR18" s="6">
        <f>'at-risk$$'!HR18/'at-risk$$'!HR$120</f>
        <v>0</v>
      </c>
      <c r="HS18" s="6">
        <f>'at-risk$$'!HS18/'at-risk$$'!HS$120</f>
        <v>0</v>
      </c>
      <c r="HT18" s="6">
        <f>'at-risk$$'!HT18/'at-risk$$'!HT$120</f>
        <v>0</v>
      </c>
      <c r="HU18" s="6">
        <f>'at-risk$$'!HU18/'at-risk$$'!HU$120</f>
        <v>0</v>
      </c>
      <c r="HV18" s="6">
        <f>'at-risk$$'!HV18/'at-risk$$'!HV$120</f>
        <v>0</v>
      </c>
      <c r="HW18" s="6">
        <f>'at-risk$$'!HW18/'at-risk$$'!HW$120</f>
        <v>0</v>
      </c>
      <c r="HX18" s="6">
        <f>'at-risk$$'!HX18/'at-risk$$'!HX$120</f>
        <v>0</v>
      </c>
      <c r="HY18" s="6">
        <f>'at-risk$$'!HY18/'at-risk$$'!HY$120</f>
        <v>0</v>
      </c>
      <c r="HZ18" s="6">
        <f>'at-risk$$'!HZ18/'at-risk$$'!HZ$120</f>
        <v>0</v>
      </c>
      <c r="IA18" s="6">
        <f>'at-risk$$'!IA18/'at-risk$$'!IA$120</f>
        <v>0</v>
      </c>
      <c r="IB18" s="6">
        <f>'at-risk$$'!IB18/'at-risk$$'!IB$120</f>
        <v>0</v>
      </c>
      <c r="IC18" s="6">
        <f>'at-risk$$'!IC18/'at-risk$$'!IC$120</f>
        <v>1</v>
      </c>
      <c r="ID18" s="6">
        <f>'at-risk$$'!ID18/'at-risk$$'!ID$120</f>
        <v>0</v>
      </c>
      <c r="IE18" s="6">
        <f>'at-risk$$'!IE18/'at-risk$$'!IE$120</f>
        <v>0</v>
      </c>
      <c r="IF18" s="6">
        <f>'at-risk$$'!IF18/'at-risk$$'!IF$120</f>
        <v>0</v>
      </c>
      <c r="IG18" s="6">
        <f>'at-risk$$'!IG18/'at-risk$$'!IG$120</f>
        <v>0</v>
      </c>
      <c r="IH18" s="6">
        <f>'at-risk$$'!IH18/'at-risk$$'!IH$120</f>
        <v>0</v>
      </c>
      <c r="II18" s="6">
        <f>'at-risk$$'!II18/'at-risk$$'!II$120</f>
        <v>0</v>
      </c>
      <c r="IJ18" s="6">
        <f>'at-risk$$'!IJ18/'at-risk$$'!IJ$120</f>
        <v>0</v>
      </c>
      <c r="IK18" s="6">
        <f>'at-risk$$'!IK18/'at-risk$$'!IK$120</f>
        <v>0</v>
      </c>
      <c r="IL18" s="6">
        <f>'at-risk$$'!IL18/'at-risk$$'!IL$120</f>
        <v>0</v>
      </c>
      <c r="IM18" s="6">
        <f>'at-risk$$'!IM18/'at-risk$$'!IM$120</f>
        <v>0</v>
      </c>
      <c r="IN18" s="6">
        <f>'at-risk$$'!IN18/'at-risk$$'!IN$120</f>
        <v>0</v>
      </c>
      <c r="IO18" s="6">
        <f>'at-risk$$'!IO18/'at-risk$$'!IO$120</f>
        <v>0</v>
      </c>
      <c r="IP18" s="6">
        <f>'at-risk$$'!IP18/'at-risk$$'!IP$120</f>
        <v>0</v>
      </c>
      <c r="IQ18" s="6">
        <f>'at-risk$$'!IQ18/'at-risk$$'!IQ$120</f>
        <v>0</v>
      </c>
      <c r="IR18" s="6">
        <f>'at-risk$$'!IR18/'at-risk$$'!IR$120</f>
        <v>0</v>
      </c>
      <c r="IS18" s="6">
        <f>'at-risk$$'!IS18/'at-risk$$'!IS$120</f>
        <v>0</v>
      </c>
      <c r="IT18" s="6">
        <f>'at-risk$$'!IT18/'at-risk$$'!IT$120</f>
        <v>0</v>
      </c>
      <c r="IU18" s="6">
        <f>'at-risk$$'!IU18/'at-risk$$'!IU$120</f>
        <v>0</v>
      </c>
      <c r="IV18" s="6">
        <f>'at-risk$$'!IV18/'at-risk$$'!IV$120</f>
        <v>0</v>
      </c>
      <c r="IW18" s="6">
        <f>'at-risk$$'!IW18/'at-risk$$'!IW$120</f>
        <v>0</v>
      </c>
      <c r="IX18" s="6">
        <f>'at-risk$$'!IX18/'at-risk$$'!IX$120</f>
        <v>0</v>
      </c>
      <c r="IY18" s="6">
        <f>'at-risk$$'!IY18/'at-risk$$'!IY$120</f>
        <v>0</v>
      </c>
      <c r="IZ18" s="6">
        <f>'at-risk$$'!IZ18/'at-risk$$'!IZ$120</f>
        <v>0</v>
      </c>
      <c r="JA18" s="6">
        <f>'at-risk$$'!JA18/'at-risk$$'!JA$120</f>
        <v>0</v>
      </c>
      <c r="JB18" s="6">
        <f>'at-risk$$'!JB18/'at-risk$$'!JB$120</f>
        <v>0</v>
      </c>
      <c r="JC18" s="6">
        <f>'at-risk$$'!JC18/'at-risk$$'!JC$120</f>
        <v>0</v>
      </c>
      <c r="JD18" s="6">
        <f>'at-risk$$'!JD18/'at-risk$$'!JD$120</f>
        <v>1</v>
      </c>
      <c r="JE18" s="6">
        <f>'at-risk$$'!JE18/'at-risk$$'!JE$120</f>
        <v>0</v>
      </c>
      <c r="JF18" s="6">
        <f>'at-risk$$'!JF18/'at-risk$$'!JF$120</f>
        <v>0</v>
      </c>
      <c r="JG18" s="6">
        <f>'at-risk$$'!JG18/'at-risk$$'!JG$120</f>
        <v>0</v>
      </c>
      <c r="JH18" s="6">
        <f>'at-risk$$'!JH18/'at-risk$$'!JH$120</f>
        <v>0</v>
      </c>
      <c r="JI18" s="6">
        <f>'at-risk$$'!JI18/'at-risk$$'!JI$120</f>
        <v>0</v>
      </c>
      <c r="JJ18" s="6">
        <f>'at-risk$$'!JJ18/'at-risk$$'!JJ$120</f>
        <v>0</v>
      </c>
      <c r="JK18" s="6">
        <f>'at-risk$$'!JK18/'at-risk$$'!JK$120</f>
        <v>0</v>
      </c>
      <c r="JL18" s="6">
        <f>'at-risk$$'!JL18/'at-risk$$'!JL$120</f>
        <v>0.50000246896200906</v>
      </c>
      <c r="JM18" s="6">
        <f>'at-risk$$'!JM18/'at-risk$$'!JM$120</f>
        <v>0</v>
      </c>
      <c r="JN18" s="6">
        <f>'at-risk$$'!JN18/'at-risk$$'!JN$120</f>
        <v>0</v>
      </c>
      <c r="JO18" s="6">
        <f>'at-risk$$'!JO18/'at-risk$$'!JO$120</f>
        <v>0</v>
      </c>
      <c r="JP18" s="6">
        <f>'at-risk$$'!JP18/'at-risk$$'!JP$120</f>
        <v>0</v>
      </c>
      <c r="JQ18" s="6">
        <f>'at-risk$$'!JQ18/'at-risk$$'!JQ$120</f>
        <v>0</v>
      </c>
      <c r="JR18" s="6">
        <f>'at-risk$$'!JR18/'at-risk$$'!JR$120</f>
        <v>0</v>
      </c>
      <c r="JS18" s="6">
        <f>'at-risk$$'!JS18/'at-risk$$'!JS$120</f>
        <v>0</v>
      </c>
      <c r="JT18" s="6">
        <f>'at-risk$$'!JT18/'at-risk$$'!JT$120</f>
        <v>0</v>
      </c>
      <c r="JU18" s="6">
        <f>'at-risk$$'!JU18/'at-risk$$'!JU$120</f>
        <v>0</v>
      </c>
      <c r="JV18" s="6">
        <f>'at-risk$$'!JV18/'at-risk$$'!JV$120</f>
        <v>0</v>
      </c>
      <c r="JW18" s="6">
        <f>'at-risk$$'!JW18/'at-risk$$'!JW$120</f>
        <v>0</v>
      </c>
      <c r="JX18" s="6">
        <f>'at-risk$$'!JX18/'at-risk$$'!JX$120</f>
        <v>0</v>
      </c>
      <c r="JY18" s="6">
        <f>'at-risk$$'!JY18/'at-risk$$'!JY$120</f>
        <v>0</v>
      </c>
      <c r="JZ18" s="6">
        <f>'at-risk$$'!JZ18/'at-risk$$'!JZ$120</f>
        <v>0</v>
      </c>
      <c r="KA18" s="6">
        <f>'at-risk$$'!KA18/'at-risk$$'!KA$120</f>
        <v>0</v>
      </c>
      <c r="KB18" s="6">
        <f>'at-risk$$'!KB18/'at-risk$$'!KB$120</f>
        <v>0</v>
      </c>
      <c r="KC18" s="6">
        <f>'at-risk$$'!KC18/'at-risk$$'!KC$120</f>
        <v>0</v>
      </c>
      <c r="KD18" s="6">
        <f>'at-risk$$'!KD18/'at-risk$$'!KD$120</f>
        <v>0</v>
      </c>
      <c r="KE18" s="6">
        <f>'at-risk$$'!KE18/'at-risk$$'!KE$120</f>
        <v>0</v>
      </c>
      <c r="KF18" s="6">
        <f>'at-risk$$'!KF18/'at-risk$$'!KF$120</f>
        <v>0</v>
      </c>
      <c r="KG18" s="6">
        <f>'at-risk$$'!KG18/'at-risk$$'!KG$120</f>
        <v>0</v>
      </c>
      <c r="KH18" s="6">
        <f>'at-risk$$'!KH18/'at-risk$$'!KH$120</f>
        <v>0</v>
      </c>
      <c r="KI18" s="6">
        <f>'at-risk$$'!KI18/'at-risk$$'!KI$120</f>
        <v>0</v>
      </c>
      <c r="KJ18" s="6">
        <f>'at-risk$$'!KJ18/'at-risk$$'!KJ$120</f>
        <v>0</v>
      </c>
      <c r="KK18" s="6">
        <f>'at-risk$$'!KK18/'at-risk$$'!KK$120</f>
        <v>0</v>
      </c>
      <c r="KL18" s="6">
        <f>'at-risk$$'!KL18/'at-risk$$'!KL$120</f>
        <v>0</v>
      </c>
      <c r="KM18" s="6">
        <f>'at-risk$$'!KM18/'at-risk$$'!KM$120</f>
        <v>0</v>
      </c>
      <c r="KN18" s="6">
        <f>'at-risk$$'!KN18/'at-risk$$'!KN$120</f>
        <v>0</v>
      </c>
      <c r="KO18" s="6">
        <f>'at-risk$$'!KO18/'at-risk$$'!KO$120</f>
        <v>0</v>
      </c>
      <c r="KP18" s="6">
        <f>'at-risk$$'!KP18/'at-risk$$'!KP$120</f>
        <v>0</v>
      </c>
      <c r="KQ18" s="6">
        <f>'at-risk$$'!KQ18/'at-risk$$'!KQ$120</f>
        <v>0</v>
      </c>
      <c r="KU18" s="3">
        <v>4070</v>
      </c>
      <c r="KV18" s="3">
        <v>0</v>
      </c>
      <c r="KW18" s="3">
        <v>2698</v>
      </c>
      <c r="KX18" s="3">
        <v>0</v>
      </c>
      <c r="LC18" s="3">
        <v>3900</v>
      </c>
      <c r="LD18" s="3">
        <v>0</v>
      </c>
      <c r="LI18" s="3">
        <v>9108</v>
      </c>
      <c r="LJ18" s="3">
        <v>214</v>
      </c>
      <c r="LM18" s="3">
        <v>876</v>
      </c>
      <c r="LN18" s="3">
        <v>0</v>
      </c>
      <c r="ME18" s="3">
        <v>3210</v>
      </c>
      <c r="MF18" s="3">
        <v>0</v>
      </c>
      <c r="MI18" s="3">
        <v>3357</v>
      </c>
      <c r="MJ18" s="3">
        <v>0</v>
      </c>
      <c r="NJ18" s="6">
        <f>'at-risk$$'!NJ18/'at-risk$$'!NJ$120</f>
        <v>0</v>
      </c>
      <c r="NK18" s="6">
        <f>'at-risk$$'!NK18/'at-risk$$'!NK$120</f>
        <v>0</v>
      </c>
      <c r="OF18" s="3">
        <v>3757666</v>
      </c>
      <c r="OG18" s="3">
        <v>402375</v>
      </c>
      <c r="OK18" s="6">
        <f t="shared" si="13"/>
        <v>3.0000087848759573</v>
      </c>
      <c r="OL18" s="6">
        <f t="shared" si="0"/>
        <v>0</v>
      </c>
      <c r="OM18" s="6">
        <f t="shared" si="1"/>
        <v>3.0000087848759573</v>
      </c>
      <c r="ON18" s="6">
        <f t="shared" si="2"/>
        <v>0</v>
      </c>
      <c r="OO18" s="6">
        <f t="shared" si="3"/>
        <v>0</v>
      </c>
      <c r="OP18" s="6">
        <f t="shared" si="4"/>
        <v>0</v>
      </c>
      <c r="OQ18" s="3">
        <f t="shared" si="5"/>
        <v>0</v>
      </c>
      <c r="OR18" s="6">
        <f t="shared" si="6"/>
        <v>0</v>
      </c>
      <c r="OS18" s="6">
        <f>'at-risk$$'!OS18/'at-risk$$'!OS$120</f>
        <v>0</v>
      </c>
      <c r="OT18" s="6">
        <f>'at-risk$$'!OT18/'at-risk$$'!OT$120</f>
        <v>1</v>
      </c>
      <c r="OU18" s="6">
        <f>'at-risk$$'!OU18/'at-risk$$'!OU$120</f>
        <v>0</v>
      </c>
      <c r="OV18" s="6">
        <f>'at-risk$$'!OV18/'at-risk$$'!OV$120</f>
        <v>0.91000773069084262</v>
      </c>
      <c r="OW18" s="6">
        <f>'at-risk$$'!OW18/'at-risk$$'!OW$120</f>
        <v>0</v>
      </c>
      <c r="OX18" s="6">
        <f>'at-risk$$'!OX18/'at-risk$$'!OX$120</f>
        <v>9.0001054185114907E-2</v>
      </c>
      <c r="OY18" s="6">
        <f>'at-risk$$'!OY18/'at-risk$$'!OY$120</f>
        <v>0</v>
      </c>
      <c r="OZ18" s="6">
        <f>'at-risk$$'!OZ18/'at-risk$$'!OZ$120</f>
        <v>0</v>
      </c>
      <c r="PA18" s="6">
        <f>'at-risk$$'!PA18/'at-risk$$'!PA$120</f>
        <v>1</v>
      </c>
      <c r="PB18" s="6">
        <f t="shared" si="7"/>
        <v>0</v>
      </c>
      <c r="PC18" s="6">
        <f t="shared" si="8"/>
        <v>0</v>
      </c>
      <c r="PD18" s="6"/>
      <c r="PE18" s="6"/>
      <c r="PF18" s="6">
        <f t="shared" si="9"/>
        <v>3</v>
      </c>
      <c r="PG18" s="6">
        <f t="shared" si="10"/>
        <v>0</v>
      </c>
      <c r="PI18" s="6">
        <f t="shared" si="11"/>
        <v>8.0372215194321459</v>
      </c>
      <c r="PJ18" s="6">
        <f>'at-risk$$'!PJ18/'at-risk$$'!PJ$120</f>
        <v>1.0500035139503829</v>
      </c>
      <c r="PK18" s="6">
        <f>'at-risk$$'!PK18/'at-risk$$'!PK$120</f>
        <v>0</v>
      </c>
      <c r="PL18" s="5">
        <f t="shared" si="14"/>
        <v>27219</v>
      </c>
      <c r="PN18" s="5">
        <f>SUM(KV18,KX18,KZ18,LB18,LD18,LF18,LH18,LJ18,LL18,LN18,LP18,LR18,LT18,LV18,LX18,LZ18,MB18,MD18,MF18,MH18,MJ18,ML18,MN18,MP18,MR18,MT18,MV18,MX18,MZ18,NB18,ND18,NF18,NH18,)</f>
        <v>214</v>
      </c>
      <c r="PO18" s="5">
        <v>62400</v>
      </c>
      <c r="PQ18" s="6">
        <f t="shared" si="12"/>
        <v>22.395951929158763</v>
      </c>
    </row>
    <row r="19" spans="1:433" x14ac:dyDescent="0.25">
      <c r="A19" t="s">
        <v>147</v>
      </c>
      <c r="B19" s="2">
        <v>232</v>
      </c>
      <c r="C19" t="s">
        <v>338</v>
      </c>
      <c r="D19">
        <v>3</v>
      </c>
      <c r="E19">
        <v>419</v>
      </c>
      <c r="F19">
        <v>380</v>
      </c>
      <c r="G19" s="6">
        <f>'at-risk$$'!G19/'at-risk$$'!G$120</f>
        <v>1</v>
      </c>
      <c r="H19" s="6">
        <f>'at-risk$$'!H19/'at-risk$$'!H$120</f>
        <v>0</v>
      </c>
      <c r="I19" s="6">
        <f>'at-risk$$'!I19/'at-risk$$'!I$120</f>
        <v>0</v>
      </c>
      <c r="J19" s="6">
        <f>'at-risk$$'!J19/'at-risk$$'!J$120</f>
        <v>0</v>
      </c>
      <c r="K19" s="6"/>
      <c r="L19" s="6">
        <f>'at-risk$$'!L19/'at-risk$$'!L$120</f>
        <v>0</v>
      </c>
      <c r="M19" s="6">
        <f>'at-risk$$'!M19/'at-risk$$'!M$120</f>
        <v>0</v>
      </c>
      <c r="N19" s="6">
        <f>'at-risk$$'!N19/'at-risk$$'!N$120</f>
        <v>0.99999958310769044</v>
      </c>
      <c r="O19" s="6">
        <f>'at-risk$$'!O19/'at-risk$$'!O$120</f>
        <v>0</v>
      </c>
      <c r="P19" s="3">
        <v>7222</v>
      </c>
      <c r="Q19" s="3">
        <v>0</v>
      </c>
      <c r="R19" s="6">
        <f>'at-risk$$'!R19/'at-risk$$'!R$120</f>
        <v>1.0000062006078874</v>
      </c>
      <c r="S19" s="6">
        <f>'at-risk$$'!S19/'at-risk$$'!S$120</f>
        <v>0</v>
      </c>
      <c r="T19" s="6">
        <f>'at-risk$$'!T19/'at-risk$$'!T$120</f>
        <v>1.0000028305579711</v>
      </c>
      <c r="U19" s="6">
        <f>'at-risk$$'!U19/'at-risk$$'!U$120</f>
        <v>0</v>
      </c>
      <c r="V19" s="6">
        <f>'at-risk$$'!V19/'at-risk$$'!V$120</f>
        <v>2.0000093773333441</v>
      </c>
      <c r="W19" s="6">
        <f>'at-risk$$'!W19/'at-risk$$'!W$120</f>
        <v>0</v>
      </c>
      <c r="X19" s="6">
        <f>'at-risk$$'!X19/'at-risk$$'!X$120</f>
        <v>1</v>
      </c>
      <c r="Y19" s="6">
        <f>'at-risk$$'!Y19/'at-risk$$'!Y$120</f>
        <v>0</v>
      </c>
      <c r="Z19" s="6">
        <f>'at-risk$$'!Z19/'at-risk$$'!Z$120</f>
        <v>0</v>
      </c>
      <c r="AA19" s="6">
        <f>'at-risk$$'!AA19/'at-risk$$'!AA$120</f>
        <v>0</v>
      </c>
      <c r="AB19" s="6">
        <f>'at-risk$$'!AB19/'at-risk$$'!AB$120</f>
        <v>0</v>
      </c>
      <c r="AC19" s="6">
        <f>'at-risk$$'!AC19/'at-risk$$'!AC$120</f>
        <v>0</v>
      </c>
      <c r="AD19" s="6">
        <f>'at-risk$$'!AD19/'at-risk$$'!AD$120</f>
        <v>2.0000087848759573</v>
      </c>
      <c r="AE19" s="6">
        <f>'at-risk$$'!AE19/'at-risk$$'!AE$120</f>
        <v>0</v>
      </c>
      <c r="AF19" s="6">
        <f>'at-risk$$'!AF19/'at-risk$$'!AF$120</f>
        <v>2.0000035744896842</v>
      </c>
      <c r="AG19" s="6">
        <f>'at-risk$$'!AG19/'at-risk$$'!AG$120</f>
        <v>0</v>
      </c>
      <c r="AH19" s="6">
        <f>'at-risk$$'!AH19/'at-risk$$'!AH$120</f>
        <v>0</v>
      </c>
      <c r="AI19" s="6">
        <f>'at-risk$$'!AI19/'at-risk$$'!AI$120</f>
        <v>0</v>
      </c>
      <c r="AJ19" s="6">
        <f>'at-risk$$'!AJ19/'at-risk$$'!AJ$120</f>
        <v>0</v>
      </c>
      <c r="AK19" s="6">
        <f>'at-risk$$'!AK19/'at-risk$$'!AK$120</f>
        <v>0</v>
      </c>
      <c r="AL19" s="6">
        <f>'at-risk$$'!AL19/'at-risk$$'!AL$120</f>
        <v>0</v>
      </c>
      <c r="AM19" s="6">
        <f>'at-risk$$'!AM19/'at-risk$$'!AM$120</f>
        <v>0</v>
      </c>
      <c r="AN19" s="6">
        <f>'at-risk$$'!AN19/'at-risk$$'!AN$120</f>
        <v>0</v>
      </c>
      <c r="AO19" s="6">
        <f>'at-risk$$'!AO19/'at-risk$$'!AO$120</f>
        <v>0</v>
      </c>
      <c r="AP19" s="6">
        <f>'at-risk$$'!AP19/'at-risk$$'!AP$120</f>
        <v>0</v>
      </c>
      <c r="AQ19" s="6">
        <f>'at-risk$$'!AQ19/'at-risk$$'!AQ$120</f>
        <v>1</v>
      </c>
      <c r="AR19" s="6">
        <f>'at-risk$$'!AR19/'at-risk$$'!AR$120</f>
        <v>0</v>
      </c>
      <c r="AS19" s="6">
        <f>'at-risk$$'!AS19/'at-risk$$'!AS$120</f>
        <v>0</v>
      </c>
      <c r="AT19" s="6">
        <f>'at-risk$$'!AT19/'at-risk$$'!AT$120</f>
        <v>0</v>
      </c>
      <c r="AU19" s="6">
        <f>'at-risk$$'!AU19/'at-risk$$'!AU$120</f>
        <v>0.5</v>
      </c>
      <c r="AV19" s="6"/>
      <c r="AW19" s="6">
        <f>'at-risk$$'!AW19/'at-risk$$'!AW$120</f>
        <v>0.5</v>
      </c>
      <c r="AX19" s="6">
        <f>'at-risk$$'!AX19/'at-risk$$'!AX$120</f>
        <v>1</v>
      </c>
      <c r="AY19" s="6">
        <f>'at-risk$$'!AY19/'at-risk$$'!AY$120</f>
        <v>0</v>
      </c>
      <c r="AZ19" s="6">
        <f>'at-risk$$'!AZ19/'at-risk$$'!AZ$120</f>
        <v>0</v>
      </c>
      <c r="BA19" s="6">
        <f>'at-risk$$'!BA19/'at-risk$$'!BA$120</f>
        <v>0</v>
      </c>
      <c r="BB19" s="6">
        <f>'at-risk$$'!BB19/'at-risk$$'!BB$120</f>
        <v>0</v>
      </c>
      <c r="BC19" s="6">
        <f>'at-risk$$'!BC19/'at-risk$$'!BC$120</f>
        <v>0</v>
      </c>
      <c r="BD19" s="6">
        <f>'at-risk$$'!BD19/'at-risk$$'!BD$120</f>
        <v>0</v>
      </c>
      <c r="BE19" s="6">
        <f>'at-risk$$'!BE19/'at-risk$$'!BE$120</f>
        <v>0</v>
      </c>
      <c r="BF19" s="6">
        <f>'at-risk$$'!BF19/'at-risk$$'!BF$120</f>
        <v>0</v>
      </c>
      <c r="BG19" s="6">
        <f>'at-risk$$'!BG19/'at-risk$$'!BG$120</f>
        <v>0</v>
      </c>
      <c r="BH19" s="6">
        <f>'at-risk$$'!BH19/'at-risk$$'!BH$120</f>
        <v>0</v>
      </c>
      <c r="BI19" s="6">
        <f>'at-risk$$'!BI19/'at-risk$$'!BI$120</f>
        <v>0</v>
      </c>
      <c r="BJ19" s="6">
        <f>'at-risk$$'!BJ19/'at-risk$$'!BJ$120</f>
        <v>0</v>
      </c>
      <c r="BK19" s="6">
        <f>'at-risk$$'!BK19/'at-risk$$'!BK$120</f>
        <v>0</v>
      </c>
      <c r="BL19" s="6">
        <f>'at-risk$$'!BL19/'at-risk$$'!BL$120</f>
        <v>0</v>
      </c>
      <c r="BM19" s="6">
        <f>'at-risk$$'!BM19/'at-risk$$'!BM$120</f>
        <v>0</v>
      </c>
      <c r="BN19" s="6">
        <f>'at-risk$$'!BN19/'at-risk$$'!BN$120</f>
        <v>0</v>
      </c>
      <c r="BO19" s="6">
        <f>'at-risk$$'!BO19/'at-risk$$'!BO$120</f>
        <v>0</v>
      </c>
      <c r="BP19" s="6">
        <f>'at-risk$$'!BP19/'at-risk$$'!BP$120</f>
        <v>0</v>
      </c>
      <c r="BQ19" s="6">
        <f>'at-risk$$'!BQ19/'at-risk$$'!BQ$120</f>
        <v>0</v>
      </c>
      <c r="BR19" s="6">
        <f>'at-risk$$'!BR19/'at-risk$$'!BR$120</f>
        <v>0</v>
      </c>
      <c r="BS19" s="6">
        <f>'at-risk$$'!BS19/'at-risk$$'!BS$120</f>
        <v>0</v>
      </c>
      <c r="BT19" s="6">
        <f>'at-risk$$'!BT19/'at-risk$$'!BT$120</f>
        <v>0</v>
      </c>
      <c r="BU19" s="6">
        <f>'at-risk$$'!BU19/'at-risk$$'!BU$120</f>
        <v>0</v>
      </c>
      <c r="BV19" s="6">
        <f>'at-risk$$'!BV19/'at-risk$$'!BV$120</f>
        <v>3.0000087848759573</v>
      </c>
      <c r="BW19" s="6">
        <f>'at-risk$$'!BW19/'at-risk$$'!BW$120</f>
        <v>0</v>
      </c>
      <c r="BX19" s="6">
        <f>'at-risk$$'!BX19/'at-risk$$'!BX$120</f>
        <v>0</v>
      </c>
      <c r="BY19" s="6">
        <f>'at-risk$$'!BY19/'at-risk$$'!BY$120</f>
        <v>0</v>
      </c>
      <c r="BZ19" s="6">
        <f>'at-risk$$'!BZ19/'at-risk$$'!BZ$120</f>
        <v>0.99998902121025579</v>
      </c>
      <c r="CA19" s="6">
        <f>'at-risk$$'!CA19/'at-risk$$'!CA$120</f>
        <v>0</v>
      </c>
      <c r="CB19" s="6">
        <f>'at-risk$$'!CB19/'at-risk$$'!CB$120</f>
        <v>0</v>
      </c>
      <c r="CC19" s="6">
        <f>'at-risk$$'!CC19/'at-risk$$'!CC$120</f>
        <v>0</v>
      </c>
      <c r="CD19" s="6">
        <f>'at-risk$$'!CD19/'at-risk$$'!CD$120</f>
        <v>0</v>
      </c>
      <c r="CE19" s="6">
        <f>'at-risk$$'!CE19/'at-risk$$'!CE$120</f>
        <v>0</v>
      </c>
      <c r="CF19" s="6">
        <f>'at-risk$$'!CF19/'at-risk$$'!CF$120</f>
        <v>1</v>
      </c>
      <c r="CG19" s="6">
        <f>'at-risk$$'!CG19/'at-risk$$'!CG$120</f>
        <v>0</v>
      </c>
      <c r="CH19" s="6">
        <f>'at-risk$$'!CH19/'at-risk$$'!CH$120</f>
        <v>0</v>
      </c>
      <c r="CI19" s="6">
        <f>'at-risk$$'!CI19/'at-risk$$'!CI$120</f>
        <v>0</v>
      </c>
      <c r="CL19" s="6">
        <f>'at-risk$$'!CL19/'at-risk$$'!CL$120</f>
        <v>3.0000087848759573</v>
      </c>
      <c r="CM19" s="6">
        <f>'at-risk$$'!CM19/'at-risk$$'!CM$120</f>
        <v>0</v>
      </c>
      <c r="CN19" s="6">
        <f>'at-risk$$'!CN19/'at-risk$$'!CN$120</f>
        <v>0</v>
      </c>
      <c r="CO19" s="6">
        <f>'at-risk$$'!CO19/'at-risk$$'!CO$120</f>
        <v>0</v>
      </c>
      <c r="CP19" s="6">
        <f>'at-risk$$'!CP19/'at-risk$$'!CP$120</f>
        <v>0</v>
      </c>
      <c r="CQ19" s="6">
        <f>'at-risk$$'!CQ19/'at-risk$$'!CQ$120</f>
        <v>0</v>
      </c>
      <c r="CR19" s="6">
        <f>'at-risk$$'!CR19/'at-risk$$'!CR$120</f>
        <v>0</v>
      </c>
      <c r="CS19" s="6">
        <f>'at-risk$$'!CS19/'at-risk$$'!CS$120</f>
        <v>0</v>
      </c>
      <c r="CT19" s="6">
        <f>'at-risk$$'!CT19/'at-risk$$'!CT$120</f>
        <v>0</v>
      </c>
      <c r="CU19" s="6">
        <f>'at-risk$$'!CU19/'at-risk$$'!CU$120</f>
        <v>0</v>
      </c>
      <c r="DD19" s="6">
        <f>'at-risk$$'!DD19/'at-risk$$'!DD$120</f>
        <v>0</v>
      </c>
      <c r="DE19" s="6">
        <f>'at-risk$$'!DE19/'at-risk$$'!DE$120</f>
        <v>0</v>
      </c>
      <c r="DX19" s="6">
        <f>'at-risk$$'!DX19/'at-risk$$'!DX$120</f>
        <v>0</v>
      </c>
      <c r="DY19" s="6">
        <f>'at-risk$$'!DY19/'at-risk$$'!DY$120</f>
        <v>0</v>
      </c>
      <c r="DZ19" s="6">
        <f>'at-risk$$'!DZ19/'at-risk$$'!DZ$120</f>
        <v>0</v>
      </c>
      <c r="EA19" s="6">
        <f>'at-risk$$'!EA19/'at-risk$$'!EA$120</f>
        <v>0</v>
      </c>
      <c r="EB19" s="6">
        <f>'at-risk$$'!EB19/'at-risk$$'!EB$120</f>
        <v>0</v>
      </c>
      <c r="EC19" s="6">
        <f>'at-risk$$'!EC19/'at-risk$$'!EC$120</f>
        <v>0</v>
      </c>
      <c r="EL19" s="6">
        <f>'at-risk$$'!EL19/'at-risk$$'!EL$120</f>
        <v>0</v>
      </c>
      <c r="EM19" s="6">
        <f>'at-risk$$'!EM19/'at-risk$$'!EM$120</f>
        <v>0</v>
      </c>
      <c r="EN19" s="6">
        <f>'at-risk$$'!EN19/'at-risk$$'!EN$120</f>
        <v>0</v>
      </c>
      <c r="EO19" s="6">
        <f>'at-risk$$'!EO19/'at-risk$$'!EO$120</f>
        <v>0</v>
      </c>
      <c r="EP19" s="6">
        <f>'at-risk$$'!EP19/'at-risk$$'!EP$120</f>
        <v>0</v>
      </c>
      <c r="EQ19" s="6">
        <f>'at-risk$$'!EQ19/'at-risk$$'!EQ$120</f>
        <v>0</v>
      </c>
      <c r="ES19" s="6">
        <f>'at-risk$$'!ES19/'at-risk$$'!ES$120</f>
        <v>0</v>
      </c>
      <c r="ET19" s="6">
        <f>'at-risk$$'!ET19/'at-risk$$'!ET$120</f>
        <v>0</v>
      </c>
      <c r="EU19" s="6">
        <f>'at-risk$$'!EU19/'at-risk$$'!EU$120</f>
        <v>0</v>
      </c>
      <c r="EV19" s="6">
        <f>'at-risk$$'!EV19/'at-risk$$'!EV$120</f>
        <v>0</v>
      </c>
      <c r="EW19" s="6">
        <f>'at-risk$$'!EW19/'at-risk$$'!EW$120</f>
        <v>0</v>
      </c>
      <c r="EX19" s="6">
        <f>'at-risk$$'!EX19/'at-risk$$'!EX$120</f>
        <v>0</v>
      </c>
      <c r="EY19" s="6">
        <f>'at-risk$$'!EY19/'at-risk$$'!EY$120</f>
        <v>0</v>
      </c>
      <c r="EZ19" s="6">
        <f>'at-risk$$'!EZ19/'at-risk$$'!EZ$120</f>
        <v>0</v>
      </c>
      <c r="FA19" s="6">
        <f>'at-risk$$'!FA19/'at-risk$$'!FA$120</f>
        <v>0</v>
      </c>
      <c r="FB19" s="6">
        <f>'at-risk$$'!FB19/'at-risk$$'!FB$120</f>
        <v>0</v>
      </c>
      <c r="FC19" s="6">
        <f>'at-risk$$'!FC19/'at-risk$$'!FC$120</f>
        <v>0</v>
      </c>
      <c r="FD19" s="6">
        <f>'at-risk$$'!FD19/'at-risk$$'!FD$120</f>
        <v>0</v>
      </c>
      <c r="FE19" s="6">
        <f>'at-risk$$'!FE19/'at-risk$$'!FE$120</f>
        <v>1</v>
      </c>
      <c r="FF19" s="6">
        <f>'at-risk$$'!FF19/'at-risk$$'!FF$120</f>
        <v>0</v>
      </c>
      <c r="FG19" s="6">
        <f>'at-risk$$'!FG19/'at-risk$$'!FG$120</f>
        <v>0</v>
      </c>
      <c r="FH19" s="6">
        <f>'at-risk$$'!FH19/'at-risk$$'!FH$120</f>
        <v>0</v>
      </c>
      <c r="FI19" s="6">
        <f>'at-risk$$'!FI19/'at-risk$$'!FI$120</f>
        <v>0</v>
      </c>
      <c r="FJ19" s="6">
        <f>'at-risk$$'!FJ19/'at-risk$$'!FJ$120</f>
        <v>0</v>
      </c>
      <c r="FK19" s="6">
        <f>'at-risk$$'!FK19/'at-risk$$'!FK$120</f>
        <v>0</v>
      </c>
      <c r="FL19" s="6">
        <f>'at-risk$$'!FL19/'at-risk$$'!FL$120</f>
        <v>0</v>
      </c>
      <c r="FM19" s="6">
        <f>'at-risk$$'!FM19/'at-risk$$'!FM$120</f>
        <v>1.0000186469754606</v>
      </c>
      <c r="FN19" s="6">
        <f>'at-risk$$'!FN19/'at-risk$$'!FN$120</f>
        <v>0</v>
      </c>
      <c r="FO19" s="6">
        <f>'at-risk$$'!FO19/'at-risk$$'!FO$120</f>
        <v>0</v>
      </c>
      <c r="FP19" s="6">
        <f>'at-risk$$'!FP19/'at-risk$$'!FP$120</f>
        <v>0</v>
      </c>
      <c r="FQ19" s="6">
        <f>'at-risk$$'!FQ19/'at-risk$$'!FQ$120</f>
        <v>0</v>
      </c>
      <c r="FR19" s="6">
        <f>'at-risk$$'!FR19/'at-risk$$'!FR$120</f>
        <v>0</v>
      </c>
      <c r="FS19" s="6">
        <f>'at-risk$$'!FS19/'at-risk$$'!FS$120</f>
        <v>0</v>
      </c>
      <c r="FT19" s="6">
        <f>'at-risk$$'!FT19/'at-risk$$'!FT$120</f>
        <v>0</v>
      </c>
      <c r="FU19" s="6">
        <f>'at-risk$$'!FU19/'at-risk$$'!FU$120</f>
        <v>0</v>
      </c>
      <c r="FV19" s="6">
        <f>'at-risk$$'!FV19/'at-risk$$'!FV$120</f>
        <v>0</v>
      </c>
      <c r="FW19" s="6">
        <f>'at-risk$$'!FW19/'at-risk$$'!FW$120</f>
        <v>1</v>
      </c>
      <c r="FX19" s="6">
        <f>'at-risk$$'!FX19/'at-risk$$'!FX$120</f>
        <v>0</v>
      </c>
      <c r="FY19" s="6">
        <f>'at-risk$$'!FY19/'at-risk$$'!FY$120</f>
        <v>0</v>
      </c>
      <c r="FZ19" s="6">
        <f>'at-risk$$'!FZ19/'at-risk$$'!FZ$120</f>
        <v>0</v>
      </c>
      <c r="GA19" s="6">
        <f>'at-risk$$'!GA19/'at-risk$$'!GA$120</f>
        <v>0</v>
      </c>
      <c r="GB19" s="6">
        <f>'at-risk$$'!GB19/'at-risk$$'!GB$120</f>
        <v>0</v>
      </c>
      <c r="GC19" s="6">
        <f>'at-risk$$'!GC19/'at-risk$$'!GC$120</f>
        <v>0</v>
      </c>
      <c r="GD19" s="6">
        <f>'at-risk$$'!GD19/'at-risk$$'!GD$120</f>
        <v>0</v>
      </c>
      <c r="GE19" s="6">
        <f>'at-risk$$'!GE19/'at-risk$$'!GE$120</f>
        <v>0</v>
      </c>
      <c r="GF19" s="6">
        <f>'at-risk$$'!GF19/'at-risk$$'!GF$120</f>
        <v>1</v>
      </c>
      <c r="GG19" s="6">
        <f>'at-risk$$'!GG19/'at-risk$$'!GG$120</f>
        <v>0</v>
      </c>
      <c r="GH19" s="6">
        <f>'at-risk$$'!GH19/'at-risk$$'!GH$120</f>
        <v>1.5000087848759576</v>
      </c>
      <c r="GI19" s="6">
        <f>'at-risk$$'!GI19/'at-risk$$'!GI$120</f>
        <v>0</v>
      </c>
      <c r="GJ19" s="6">
        <f>'at-risk$$'!GJ19/'at-risk$$'!GJ$120</f>
        <v>2</v>
      </c>
      <c r="GK19" s="6">
        <f>'at-risk$$'!GK19/'at-risk$$'!GK$120</f>
        <v>0</v>
      </c>
      <c r="GL19" s="6">
        <f>'at-risk$$'!GL19/'at-risk$$'!GL$120</f>
        <v>0</v>
      </c>
      <c r="GM19" s="6">
        <f>'at-risk$$'!GM19/'at-risk$$'!GM$120</f>
        <v>0</v>
      </c>
      <c r="GN19" s="6">
        <f>'at-risk$$'!GN19/'at-risk$$'!GN$120</f>
        <v>2.9999925956999398</v>
      </c>
      <c r="GO19" s="6">
        <f>'at-risk$$'!GO19/'at-risk$$'!GO$120</f>
        <v>0</v>
      </c>
      <c r="GP19" s="6">
        <f>'at-risk$$'!GP19/'at-risk$$'!GP$120</f>
        <v>3.0000087848759573</v>
      </c>
      <c r="GQ19" s="6">
        <f>'at-risk$$'!GQ19/'at-risk$$'!GQ$120</f>
        <v>0</v>
      </c>
      <c r="GR19" s="6">
        <f>'at-risk$$'!GR19/'at-risk$$'!GR$120</f>
        <v>3.0000087848759573</v>
      </c>
      <c r="GS19" s="6">
        <f>'at-risk$$'!GS19/'at-risk$$'!GS$120</f>
        <v>0</v>
      </c>
      <c r="GT19" s="6">
        <f>'at-risk$$'!GT19/'at-risk$$'!GT$120</f>
        <v>3.0000087848759573</v>
      </c>
      <c r="GU19" s="6">
        <f>'at-risk$$'!GU19/'at-risk$$'!GU$120</f>
        <v>0</v>
      </c>
      <c r="GV19" s="6">
        <f>'at-risk$$'!GV19/'at-risk$$'!GV$120</f>
        <v>3.0000087848759573</v>
      </c>
      <c r="GW19" s="6">
        <f>'at-risk$$'!GW19/'at-risk$$'!GW$120</f>
        <v>0</v>
      </c>
      <c r="GX19" s="6">
        <f>'at-risk$$'!GX19/'at-risk$$'!GX$120</f>
        <v>3.0000087848759573</v>
      </c>
      <c r="GY19" s="6">
        <f>'at-risk$$'!GY19/'at-risk$$'!GY$120</f>
        <v>0</v>
      </c>
      <c r="GZ19" s="6">
        <f>'at-risk$$'!GZ19/'at-risk$$'!GZ$120</f>
        <v>3.0000087848759573</v>
      </c>
      <c r="HA19" s="6">
        <f>'at-risk$$'!HA19/'at-risk$$'!HA$120</f>
        <v>0</v>
      </c>
      <c r="HB19" s="6">
        <f>'at-risk$$'!HB19/'at-risk$$'!HB$120</f>
        <v>0</v>
      </c>
      <c r="HC19" s="6">
        <f>'at-risk$$'!HC19/'at-risk$$'!HC$120</f>
        <v>0</v>
      </c>
      <c r="HD19" s="6">
        <f>'at-risk$$'!HD19/'at-risk$$'!HD$120</f>
        <v>0</v>
      </c>
      <c r="HE19" s="6">
        <f>'at-risk$$'!HE19/'at-risk$$'!HE$120</f>
        <v>0</v>
      </c>
      <c r="HF19" s="6">
        <f>'at-risk$$'!HF19/'at-risk$$'!HF$120</f>
        <v>0</v>
      </c>
      <c r="HG19" s="6">
        <f>'at-risk$$'!HG19/'at-risk$$'!HG$120</f>
        <v>0</v>
      </c>
      <c r="HH19" s="6">
        <f>'at-risk$$'!HH19/'at-risk$$'!HH$120</f>
        <v>0.85000702790076599</v>
      </c>
      <c r="HI19" s="6">
        <f>'at-risk$$'!HI19/'at-risk$$'!HI$120</f>
        <v>0.1500017569751915</v>
      </c>
      <c r="HJ19" s="6">
        <f>'at-risk$$'!HJ19/'at-risk$$'!HJ$120</f>
        <v>0</v>
      </c>
      <c r="HK19" s="6">
        <f>'at-risk$$'!HK19/'at-risk$$'!HK$120</f>
        <v>0</v>
      </c>
      <c r="HL19" s="6">
        <f>'at-risk$$'!HL19/'at-risk$$'!HL$120</f>
        <v>0</v>
      </c>
      <c r="HM19" s="6">
        <f>'at-risk$$'!HM19/'at-risk$$'!HM$120</f>
        <v>0</v>
      </c>
      <c r="HN19" s="6">
        <f>'at-risk$$'!HN19/'at-risk$$'!HN$120</f>
        <v>0</v>
      </c>
      <c r="HO19" s="6">
        <f>'at-risk$$'!HO19/'at-risk$$'!HO$120</f>
        <v>0</v>
      </c>
      <c r="HP19" s="6">
        <f>'at-risk$$'!HP19/'at-risk$$'!HP$120</f>
        <v>0</v>
      </c>
      <c r="HQ19" s="6">
        <f>'at-risk$$'!HQ19/'at-risk$$'!HQ$120</f>
        <v>0</v>
      </c>
      <c r="HR19" s="6">
        <f>'at-risk$$'!HR19/'at-risk$$'!HR$120</f>
        <v>0</v>
      </c>
      <c r="HS19" s="6">
        <f>'at-risk$$'!HS19/'at-risk$$'!HS$120</f>
        <v>0</v>
      </c>
      <c r="HT19" s="6">
        <f>'at-risk$$'!HT19/'at-risk$$'!HT$120</f>
        <v>0</v>
      </c>
      <c r="HU19" s="6">
        <f>'at-risk$$'!HU19/'at-risk$$'!HU$120</f>
        <v>0</v>
      </c>
      <c r="HV19" s="6">
        <f>'at-risk$$'!HV19/'at-risk$$'!HV$120</f>
        <v>1</v>
      </c>
      <c r="HW19" s="6">
        <f>'at-risk$$'!HW19/'at-risk$$'!HW$120</f>
        <v>0</v>
      </c>
      <c r="HX19" s="6">
        <f>'at-risk$$'!HX19/'at-risk$$'!HX$120</f>
        <v>0</v>
      </c>
      <c r="HY19" s="6">
        <f>'at-risk$$'!HY19/'at-risk$$'!HY$120</f>
        <v>0</v>
      </c>
      <c r="HZ19" s="6">
        <f>'at-risk$$'!HZ19/'at-risk$$'!HZ$120</f>
        <v>0</v>
      </c>
      <c r="IA19" s="6">
        <f>'at-risk$$'!IA19/'at-risk$$'!IA$120</f>
        <v>0</v>
      </c>
      <c r="IB19" s="6">
        <f>'at-risk$$'!IB19/'at-risk$$'!IB$120</f>
        <v>0</v>
      </c>
      <c r="IC19" s="6">
        <f>'at-risk$$'!IC19/'at-risk$$'!IC$120</f>
        <v>0</v>
      </c>
      <c r="ID19" s="6">
        <f>'at-risk$$'!ID19/'at-risk$$'!ID$120</f>
        <v>0</v>
      </c>
      <c r="IE19" s="6">
        <f>'at-risk$$'!IE19/'at-risk$$'!IE$120</f>
        <v>0</v>
      </c>
      <c r="IF19" s="6">
        <f>'at-risk$$'!IF19/'at-risk$$'!IF$120</f>
        <v>0</v>
      </c>
      <c r="IG19" s="6">
        <f>'at-risk$$'!IG19/'at-risk$$'!IG$120</f>
        <v>0</v>
      </c>
      <c r="IH19" s="6">
        <f>'at-risk$$'!IH19/'at-risk$$'!IH$120</f>
        <v>0</v>
      </c>
      <c r="II19" s="6">
        <f>'at-risk$$'!II19/'at-risk$$'!II$120</f>
        <v>0</v>
      </c>
      <c r="IJ19" s="6">
        <f>'at-risk$$'!IJ19/'at-risk$$'!IJ$120</f>
        <v>0</v>
      </c>
      <c r="IK19" s="6">
        <f>'at-risk$$'!IK19/'at-risk$$'!IK$120</f>
        <v>0</v>
      </c>
      <c r="IL19" s="6">
        <f>'at-risk$$'!IL19/'at-risk$$'!IL$120</f>
        <v>0</v>
      </c>
      <c r="IM19" s="6">
        <f>'at-risk$$'!IM19/'at-risk$$'!IM$120</f>
        <v>0</v>
      </c>
      <c r="IN19" s="6">
        <f>'at-risk$$'!IN19/'at-risk$$'!IN$120</f>
        <v>0</v>
      </c>
      <c r="IO19" s="6">
        <f>'at-risk$$'!IO19/'at-risk$$'!IO$120</f>
        <v>0</v>
      </c>
      <c r="IP19" s="6">
        <f>'at-risk$$'!IP19/'at-risk$$'!IP$120</f>
        <v>0</v>
      </c>
      <c r="IQ19" s="6">
        <f>'at-risk$$'!IQ19/'at-risk$$'!IQ$120</f>
        <v>0</v>
      </c>
      <c r="IR19" s="6">
        <f>'at-risk$$'!IR19/'at-risk$$'!IR$120</f>
        <v>0</v>
      </c>
      <c r="IS19" s="6">
        <f>'at-risk$$'!IS19/'at-risk$$'!IS$120</f>
        <v>0</v>
      </c>
      <c r="IT19" s="6">
        <f>'at-risk$$'!IT19/'at-risk$$'!IT$120</f>
        <v>0</v>
      </c>
      <c r="IU19" s="6">
        <f>'at-risk$$'!IU19/'at-risk$$'!IU$120</f>
        <v>0</v>
      </c>
      <c r="IV19" s="6">
        <f>'at-risk$$'!IV19/'at-risk$$'!IV$120</f>
        <v>0</v>
      </c>
      <c r="IW19" s="6">
        <f>'at-risk$$'!IW19/'at-risk$$'!IW$120</f>
        <v>0</v>
      </c>
      <c r="IX19" s="6">
        <f>'at-risk$$'!IX19/'at-risk$$'!IX$120</f>
        <v>1</v>
      </c>
      <c r="IY19" s="6">
        <f>'at-risk$$'!IY19/'at-risk$$'!IY$120</f>
        <v>0</v>
      </c>
      <c r="IZ19" s="6">
        <f>'at-risk$$'!IZ19/'at-risk$$'!IZ$120</f>
        <v>0</v>
      </c>
      <c r="JA19" s="6">
        <f>'at-risk$$'!JA19/'at-risk$$'!JA$120</f>
        <v>0</v>
      </c>
      <c r="JB19" s="6">
        <f>'at-risk$$'!JB19/'at-risk$$'!JB$120</f>
        <v>0</v>
      </c>
      <c r="JC19" s="6">
        <f>'at-risk$$'!JC19/'at-risk$$'!JC$120</f>
        <v>0</v>
      </c>
      <c r="JD19" s="6">
        <f>'at-risk$$'!JD19/'at-risk$$'!JD$120</f>
        <v>0</v>
      </c>
      <c r="JE19" s="6">
        <f>'at-risk$$'!JE19/'at-risk$$'!JE$120</f>
        <v>0</v>
      </c>
      <c r="JF19" s="6">
        <f>'at-risk$$'!JF19/'at-risk$$'!JF$120</f>
        <v>0</v>
      </c>
      <c r="JG19" s="6">
        <f>'at-risk$$'!JG19/'at-risk$$'!JG$120</f>
        <v>0</v>
      </c>
      <c r="JH19" s="6">
        <f>'at-risk$$'!JH19/'at-risk$$'!JH$120</f>
        <v>0</v>
      </c>
      <c r="JI19" s="6">
        <f>'at-risk$$'!JI19/'at-risk$$'!JI$120</f>
        <v>0</v>
      </c>
      <c r="JJ19" s="6">
        <f>'at-risk$$'!JJ19/'at-risk$$'!JJ$120</f>
        <v>0</v>
      </c>
      <c r="JK19" s="6">
        <f>'at-risk$$'!JK19/'at-risk$$'!JK$120</f>
        <v>0</v>
      </c>
      <c r="JL19" s="6">
        <f>'at-risk$$'!JL19/'at-risk$$'!JL$120</f>
        <v>0</v>
      </c>
      <c r="JM19" s="6">
        <f>'at-risk$$'!JM19/'at-risk$$'!JM$120</f>
        <v>0</v>
      </c>
      <c r="JN19" s="6">
        <f>'at-risk$$'!JN19/'at-risk$$'!JN$120</f>
        <v>0</v>
      </c>
      <c r="JO19" s="6">
        <f>'at-risk$$'!JO19/'at-risk$$'!JO$120</f>
        <v>0</v>
      </c>
      <c r="JP19" s="6">
        <f>'at-risk$$'!JP19/'at-risk$$'!JP$120</f>
        <v>0</v>
      </c>
      <c r="JQ19" s="6">
        <f>'at-risk$$'!JQ19/'at-risk$$'!JQ$120</f>
        <v>0</v>
      </c>
      <c r="JR19" s="6">
        <f>'at-risk$$'!JR19/'at-risk$$'!JR$120</f>
        <v>0</v>
      </c>
      <c r="JS19" s="6">
        <f>'at-risk$$'!JS19/'at-risk$$'!JS$120</f>
        <v>0</v>
      </c>
      <c r="JT19" s="6">
        <f>'at-risk$$'!JT19/'at-risk$$'!JT$120</f>
        <v>0</v>
      </c>
      <c r="JU19" s="6">
        <f>'at-risk$$'!JU19/'at-risk$$'!JU$120</f>
        <v>0</v>
      </c>
      <c r="JV19" s="6">
        <f>'at-risk$$'!JV19/'at-risk$$'!JV$120</f>
        <v>0</v>
      </c>
      <c r="JW19" s="6">
        <f>'at-risk$$'!JW19/'at-risk$$'!JW$120</f>
        <v>0</v>
      </c>
      <c r="JX19" s="6">
        <f>'at-risk$$'!JX19/'at-risk$$'!JX$120</f>
        <v>0</v>
      </c>
      <c r="JY19" s="6">
        <f>'at-risk$$'!JY19/'at-risk$$'!JY$120</f>
        <v>0</v>
      </c>
      <c r="JZ19" s="6">
        <f>'at-risk$$'!JZ19/'at-risk$$'!JZ$120</f>
        <v>0</v>
      </c>
      <c r="KA19" s="6">
        <f>'at-risk$$'!KA19/'at-risk$$'!KA$120</f>
        <v>0</v>
      </c>
      <c r="KB19" s="6">
        <f>'at-risk$$'!KB19/'at-risk$$'!KB$120</f>
        <v>0</v>
      </c>
      <c r="KC19" s="6">
        <f>'at-risk$$'!KC19/'at-risk$$'!KC$120</f>
        <v>0</v>
      </c>
      <c r="KD19" s="6">
        <f>'at-risk$$'!KD19/'at-risk$$'!KD$120</f>
        <v>1</v>
      </c>
      <c r="KE19" s="6">
        <f>'at-risk$$'!KE19/'at-risk$$'!KE$120</f>
        <v>0</v>
      </c>
      <c r="KF19" s="6">
        <f>'at-risk$$'!KF19/'at-risk$$'!KF$120</f>
        <v>0</v>
      </c>
      <c r="KG19" s="6">
        <f>'at-risk$$'!KG19/'at-risk$$'!KG$120</f>
        <v>0</v>
      </c>
      <c r="KH19" s="6">
        <f>'at-risk$$'!KH19/'at-risk$$'!KH$120</f>
        <v>0</v>
      </c>
      <c r="KI19" s="6">
        <f>'at-risk$$'!KI19/'at-risk$$'!KI$120</f>
        <v>0</v>
      </c>
      <c r="KJ19" s="6">
        <f>'at-risk$$'!KJ19/'at-risk$$'!KJ$120</f>
        <v>0</v>
      </c>
      <c r="KK19" s="6">
        <f>'at-risk$$'!KK19/'at-risk$$'!KK$120</f>
        <v>0</v>
      </c>
      <c r="KL19" s="6">
        <f>'at-risk$$'!KL19/'at-risk$$'!KL$120</f>
        <v>0</v>
      </c>
      <c r="KM19" s="6">
        <f>'at-risk$$'!KM19/'at-risk$$'!KM$120</f>
        <v>0</v>
      </c>
      <c r="KN19" s="6">
        <f>'at-risk$$'!KN19/'at-risk$$'!KN$120</f>
        <v>0</v>
      </c>
      <c r="KO19" s="6">
        <f>'at-risk$$'!KO19/'at-risk$$'!KO$120</f>
        <v>0</v>
      </c>
      <c r="KP19" s="6">
        <f>'at-risk$$'!KP19/'at-risk$$'!KP$120</f>
        <v>0</v>
      </c>
      <c r="KQ19" s="6">
        <f>'at-risk$$'!KQ19/'at-risk$$'!KQ$120</f>
        <v>0</v>
      </c>
      <c r="KU19" s="3">
        <v>27501</v>
      </c>
      <c r="KV19" s="3">
        <v>0</v>
      </c>
      <c r="KW19" s="3">
        <v>16707</v>
      </c>
      <c r="KX19" s="3">
        <v>0</v>
      </c>
      <c r="LE19" s="3">
        <v>0</v>
      </c>
      <c r="LF19" s="3">
        <v>1849</v>
      </c>
      <c r="LI19" s="3">
        <v>3929</v>
      </c>
      <c r="LJ19" s="3">
        <v>10000</v>
      </c>
      <c r="LM19" s="3">
        <v>1911</v>
      </c>
      <c r="LN19" s="3">
        <v>0</v>
      </c>
      <c r="LY19" s="3">
        <v>466</v>
      </c>
      <c r="LZ19" s="3">
        <v>0</v>
      </c>
      <c r="ME19" s="3">
        <v>7006</v>
      </c>
      <c r="MF19" s="3">
        <v>0</v>
      </c>
      <c r="MM19" s="3">
        <v>4687</v>
      </c>
      <c r="MN19" s="3">
        <v>0</v>
      </c>
      <c r="MS19" s="3">
        <v>235</v>
      </c>
      <c r="MT19" s="3">
        <v>0</v>
      </c>
      <c r="NJ19" s="6">
        <f>'at-risk$$'!NJ19/'at-risk$$'!NJ$120</f>
        <v>0</v>
      </c>
      <c r="NK19" s="6">
        <f>'at-risk$$'!NK19/'at-risk$$'!NK$120</f>
        <v>0</v>
      </c>
      <c r="OF19" s="3">
        <v>5511586</v>
      </c>
      <c r="OG19" s="3">
        <v>85840</v>
      </c>
      <c r="OK19" s="6">
        <f t="shared" si="13"/>
        <v>1</v>
      </c>
      <c r="OL19" s="6">
        <f t="shared" si="0"/>
        <v>0</v>
      </c>
      <c r="OM19" s="6">
        <f t="shared" si="1"/>
        <v>3.0000087848759573</v>
      </c>
      <c r="ON19" s="6">
        <f t="shared" si="2"/>
        <v>0</v>
      </c>
      <c r="OO19" s="6">
        <f t="shared" si="3"/>
        <v>1</v>
      </c>
      <c r="OP19" s="6">
        <f t="shared" si="4"/>
        <v>0</v>
      </c>
      <c r="OQ19" s="3">
        <f t="shared" si="5"/>
        <v>0</v>
      </c>
      <c r="OR19" s="6">
        <f t="shared" si="6"/>
        <v>0</v>
      </c>
      <c r="OS19" s="6">
        <f>'at-risk$$'!OS19/'at-risk$$'!OS$120</f>
        <v>0</v>
      </c>
      <c r="OT19" s="6">
        <f>'at-risk$$'!OT19/'at-risk$$'!OT$120</f>
        <v>0</v>
      </c>
      <c r="OU19" s="6">
        <f>'at-risk$$'!OU19/'at-risk$$'!OU$120</f>
        <v>0</v>
      </c>
      <c r="OV19" s="6">
        <f>'at-risk$$'!OV19/'at-risk$$'!OV$120</f>
        <v>1</v>
      </c>
      <c r="OW19" s="6">
        <f>'at-risk$$'!OW19/'at-risk$$'!OW$120</f>
        <v>0</v>
      </c>
      <c r="OX19" s="6">
        <f>'at-risk$$'!OX19/'at-risk$$'!OX$120</f>
        <v>0</v>
      </c>
      <c r="OY19" s="6">
        <f>'at-risk$$'!OY19/'at-risk$$'!OY$120</f>
        <v>0</v>
      </c>
      <c r="OZ19" s="6">
        <f>'at-risk$$'!OZ19/'at-risk$$'!OZ$120</f>
        <v>0</v>
      </c>
      <c r="PA19" s="6">
        <f>'at-risk$$'!PA19/'at-risk$$'!PA$120</f>
        <v>0</v>
      </c>
      <c r="PB19" s="6">
        <f t="shared" si="7"/>
        <v>1</v>
      </c>
      <c r="PC19" s="6">
        <f t="shared" si="8"/>
        <v>0</v>
      </c>
      <c r="PD19" s="6"/>
      <c r="PE19" s="6"/>
      <c r="PF19" s="6">
        <f t="shared" si="9"/>
        <v>5.5000087848759573</v>
      </c>
      <c r="PG19" s="6">
        <f t="shared" si="10"/>
        <v>0</v>
      </c>
      <c r="PI19" s="6">
        <f t="shared" si="11"/>
        <v>18.000052709255744</v>
      </c>
      <c r="PJ19" s="6">
        <f>'at-risk$$'!PJ19/'at-risk$$'!PJ$120</f>
        <v>0.1500017569751915</v>
      </c>
      <c r="PK19" s="6">
        <f>'at-risk$$'!PK19/'at-risk$$'!PK$120</f>
        <v>0</v>
      </c>
      <c r="PL19" s="5">
        <f t="shared" si="14"/>
        <v>62442</v>
      </c>
      <c r="PN19" s="5">
        <f>SUM(KV19,KX19,KZ19,LB19,LD19,LF19,LH19,LJ19,LL19,LN19,LP19,LR19,LT19,LV19,LX19,LZ19,MB19,MD19,MF19,MH19,MJ19,ML19,MN19,MP19,MR19,MT19,MV19,MX19,MZ19,NB19,ND19,NF19,NH19,)</f>
        <v>11849</v>
      </c>
      <c r="PO19" s="5">
        <v>136175</v>
      </c>
      <c r="PQ19" s="6">
        <f t="shared" si="12"/>
        <v>33.500096633635543</v>
      </c>
    </row>
    <row r="20" spans="1:433" x14ac:dyDescent="0.25">
      <c r="A20" t="s">
        <v>152</v>
      </c>
      <c r="B20" s="2">
        <v>238</v>
      </c>
      <c r="C20" t="s">
        <v>338</v>
      </c>
      <c r="D20">
        <v>8</v>
      </c>
      <c r="E20">
        <v>251</v>
      </c>
      <c r="F20">
        <v>202</v>
      </c>
      <c r="G20" s="6">
        <f>'at-risk$$'!G20/'at-risk$$'!G$120</f>
        <v>1</v>
      </c>
      <c r="H20" s="6">
        <f>'at-risk$$'!H20/'at-risk$$'!H$120</f>
        <v>0</v>
      </c>
      <c r="I20" s="6">
        <f>'at-risk$$'!I20/'at-risk$$'!I$120</f>
        <v>0</v>
      </c>
      <c r="J20" s="6">
        <f>'at-risk$$'!J20/'at-risk$$'!J$120</f>
        <v>0</v>
      </c>
      <c r="K20" s="6"/>
      <c r="L20" s="6">
        <f>'at-risk$$'!L20/'at-risk$$'!L$120</f>
        <v>0</v>
      </c>
      <c r="M20" s="6">
        <f>'at-risk$$'!M20/'at-risk$$'!M$120</f>
        <v>0</v>
      </c>
      <c r="N20" s="6">
        <f>'at-risk$$'!N20/'at-risk$$'!N$120</f>
        <v>0</v>
      </c>
      <c r="O20" s="6">
        <f>'at-risk$$'!O20/'at-risk$$'!O$120</f>
        <v>0</v>
      </c>
      <c r="P20" s="3">
        <v>5600</v>
      </c>
      <c r="Q20" s="3">
        <v>0</v>
      </c>
      <c r="R20" s="6">
        <f>'at-risk$$'!R20/'at-risk$$'!R$120</f>
        <v>1.0000062006078874</v>
      </c>
      <c r="S20" s="6">
        <f>'at-risk$$'!S20/'at-risk$$'!S$120</f>
        <v>0</v>
      </c>
      <c r="T20" s="6">
        <f>'at-risk$$'!T20/'at-risk$$'!T$120</f>
        <v>1.0000028305579711</v>
      </c>
      <c r="U20" s="6">
        <f>'at-risk$$'!U20/'at-risk$$'!U$120</f>
        <v>0</v>
      </c>
      <c r="V20" s="6">
        <f>'at-risk$$'!V20/'at-risk$$'!V$120</f>
        <v>0.99999492061110518</v>
      </c>
      <c r="W20" s="6">
        <f>'at-risk$$'!W20/'at-risk$$'!W$120</f>
        <v>0</v>
      </c>
      <c r="X20" s="6">
        <f>'at-risk$$'!X20/'at-risk$$'!X$120</f>
        <v>1</v>
      </c>
      <c r="Y20" s="6">
        <f>'at-risk$$'!Y20/'at-risk$$'!Y$120</f>
        <v>0</v>
      </c>
      <c r="Z20" s="6">
        <f>'at-risk$$'!Z20/'at-risk$$'!Z$120</f>
        <v>1</v>
      </c>
      <c r="AA20" s="6">
        <f>'at-risk$$'!AA20/'at-risk$$'!AA$120</f>
        <v>0</v>
      </c>
      <c r="AB20" s="6">
        <f>'at-risk$$'!AB20/'at-risk$$'!AB$120</f>
        <v>1</v>
      </c>
      <c r="AC20" s="6">
        <f>'at-risk$$'!AC20/'at-risk$$'!AC$120</f>
        <v>0</v>
      </c>
      <c r="AD20" s="6">
        <f>'at-risk$$'!AD20/'at-risk$$'!AD$120</f>
        <v>1</v>
      </c>
      <c r="AE20" s="6">
        <f>'at-risk$$'!AE20/'at-risk$$'!AE$120</f>
        <v>0</v>
      </c>
      <c r="AF20" s="6">
        <f>'at-risk$$'!AF20/'at-risk$$'!AF$120</f>
        <v>2.9999925956999398</v>
      </c>
      <c r="AG20" s="6">
        <f>'at-risk$$'!AG20/'at-risk$$'!AG$120</f>
        <v>0</v>
      </c>
      <c r="AH20" s="6">
        <f>'at-risk$$'!AH20/'at-risk$$'!AH$120</f>
        <v>0</v>
      </c>
      <c r="AI20" s="6">
        <f>'at-risk$$'!AI20/'at-risk$$'!AI$120</f>
        <v>0</v>
      </c>
      <c r="AJ20" s="6">
        <f>'at-risk$$'!AJ20/'at-risk$$'!AJ$120</f>
        <v>0</v>
      </c>
      <c r="AK20" s="6">
        <f>'at-risk$$'!AK20/'at-risk$$'!AK$120</f>
        <v>0</v>
      </c>
      <c r="AL20" s="6">
        <f>'at-risk$$'!AL20/'at-risk$$'!AL$120</f>
        <v>0</v>
      </c>
      <c r="AM20" s="6">
        <f>'at-risk$$'!AM20/'at-risk$$'!AM$120</f>
        <v>0</v>
      </c>
      <c r="AN20" s="6">
        <f>'at-risk$$'!AN20/'at-risk$$'!AN$120</f>
        <v>0</v>
      </c>
      <c r="AO20" s="6">
        <f>'at-risk$$'!AO20/'at-risk$$'!AO$120</f>
        <v>0</v>
      </c>
      <c r="AP20" s="6">
        <f>'at-risk$$'!AP20/'at-risk$$'!AP$120</f>
        <v>0</v>
      </c>
      <c r="AQ20" s="6">
        <f>'at-risk$$'!AQ20/'at-risk$$'!AQ$120</f>
        <v>1</v>
      </c>
      <c r="AR20" s="6">
        <f>'at-risk$$'!AR20/'at-risk$$'!AR$120</f>
        <v>0</v>
      </c>
      <c r="AS20" s="6">
        <f>'at-risk$$'!AS20/'at-risk$$'!AS$120</f>
        <v>0</v>
      </c>
      <c r="AT20" s="6">
        <f>'at-risk$$'!AT20/'at-risk$$'!AT$120</f>
        <v>0</v>
      </c>
      <c r="AU20" s="6">
        <f>'at-risk$$'!AU20/'at-risk$$'!AU$120</f>
        <v>1</v>
      </c>
      <c r="AV20" s="6"/>
      <c r="AW20" s="6">
        <f>'at-risk$$'!AW20/'at-risk$$'!AW$120</f>
        <v>0</v>
      </c>
      <c r="AX20" s="6">
        <f>'at-risk$$'!AX20/'at-risk$$'!AX$120</f>
        <v>0</v>
      </c>
      <c r="AY20" s="6">
        <f>'at-risk$$'!AY20/'at-risk$$'!AY$120</f>
        <v>0</v>
      </c>
      <c r="AZ20" s="6">
        <f>'at-risk$$'!AZ20/'at-risk$$'!AZ$120</f>
        <v>2.0000087848759573</v>
      </c>
      <c r="BA20" s="6">
        <f>'at-risk$$'!BA20/'at-risk$$'!BA$120</f>
        <v>0</v>
      </c>
      <c r="BB20" s="6">
        <f>'at-risk$$'!BB20/'at-risk$$'!BB$120</f>
        <v>0</v>
      </c>
      <c r="BC20" s="6">
        <f>'at-risk$$'!BC20/'at-risk$$'!BC$120</f>
        <v>0</v>
      </c>
      <c r="BD20" s="6">
        <f>'at-risk$$'!BD20/'at-risk$$'!BD$120</f>
        <v>0</v>
      </c>
      <c r="BE20" s="6">
        <f>'at-risk$$'!BE20/'at-risk$$'!BE$120</f>
        <v>0</v>
      </c>
      <c r="BF20" s="6">
        <f>'at-risk$$'!BF20/'at-risk$$'!BF$120</f>
        <v>1</v>
      </c>
      <c r="BG20" s="6">
        <f>'at-risk$$'!BG20/'at-risk$$'!BG$120</f>
        <v>0</v>
      </c>
      <c r="BH20" s="6">
        <f>'at-risk$$'!BH20/'at-risk$$'!BH$120</f>
        <v>0</v>
      </c>
      <c r="BI20" s="6">
        <f>'at-risk$$'!BI20/'at-risk$$'!BI$120</f>
        <v>0</v>
      </c>
      <c r="BJ20" s="6">
        <f>'at-risk$$'!BJ20/'at-risk$$'!BJ$120</f>
        <v>0</v>
      </c>
      <c r="BK20" s="6">
        <f>'at-risk$$'!BK20/'at-risk$$'!BK$120</f>
        <v>0</v>
      </c>
      <c r="BL20" s="6">
        <f>'at-risk$$'!BL20/'at-risk$$'!BL$120</f>
        <v>0</v>
      </c>
      <c r="BM20" s="6">
        <f>'at-risk$$'!BM20/'at-risk$$'!BM$120</f>
        <v>0</v>
      </c>
      <c r="BN20" s="6">
        <f>'at-risk$$'!BN20/'at-risk$$'!BN$120</f>
        <v>0</v>
      </c>
      <c r="BO20" s="6">
        <f>'at-risk$$'!BO20/'at-risk$$'!BO$120</f>
        <v>0</v>
      </c>
      <c r="BP20" s="6">
        <f>'at-risk$$'!BP20/'at-risk$$'!BP$120</f>
        <v>0</v>
      </c>
      <c r="BQ20" s="6">
        <f>'at-risk$$'!BQ20/'at-risk$$'!BQ$120</f>
        <v>0</v>
      </c>
      <c r="BR20" s="6">
        <f>'at-risk$$'!BR20/'at-risk$$'!BR$120</f>
        <v>0</v>
      </c>
      <c r="BS20" s="6">
        <f>'at-risk$$'!BS20/'at-risk$$'!BS$120</f>
        <v>0</v>
      </c>
      <c r="BT20" s="6">
        <f>'at-risk$$'!BT20/'at-risk$$'!BT$120</f>
        <v>0</v>
      </c>
      <c r="BU20" s="6">
        <f>'at-risk$$'!BU20/'at-risk$$'!BU$120</f>
        <v>0</v>
      </c>
      <c r="BV20" s="6">
        <f>'at-risk$$'!BV20/'at-risk$$'!BV$120</f>
        <v>3.0000087848759573</v>
      </c>
      <c r="BW20" s="6">
        <f>'at-risk$$'!BW20/'at-risk$$'!BW$120</f>
        <v>0</v>
      </c>
      <c r="BX20" s="6">
        <f>'at-risk$$'!BX20/'at-risk$$'!BX$120</f>
        <v>0</v>
      </c>
      <c r="BY20" s="6">
        <f>'at-risk$$'!BY20/'at-risk$$'!BY$120</f>
        <v>0</v>
      </c>
      <c r="BZ20" s="6">
        <f>'at-risk$$'!BZ20/'at-risk$$'!BZ$120</f>
        <v>6.0000107234690523</v>
      </c>
      <c r="CA20" s="6">
        <f>'at-risk$$'!CA20/'at-risk$$'!CA$120</f>
        <v>0</v>
      </c>
      <c r="CB20" s="6">
        <f>'at-risk$$'!CB20/'at-risk$$'!CB$120</f>
        <v>0</v>
      </c>
      <c r="CC20" s="6">
        <f>'at-risk$$'!CC20/'at-risk$$'!CC$120</f>
        <v>0</v>
      </c>
      <c r="CD20" s="6">
        <f>'at-risk$$'!CD20/'at-risk$$'!CD$120</f>
        <v>0</v>
      </c>
      <c r="CE20" s="6">
        <f>'at-risk$$'!CE20/'at-risk$$'!CE$120</f>
        <v>1</v>
      </c>
      <c r="CF20" s="6">
        <f>'at-risk$$'!CF20/'at-risk$$'!CF$120</f>
        <v>0</v>
      </c>
      <c r="CG20" s="6">
        <f>'at-risk$$'!CG20/'at-risk$$'!CG$120</f>
        <v>0</v>
      </c>
      <c r="CH20" s="6">
        <f>'at-risk$$'!CH20/'at-risk$$'!CH$120</f>
        <v>0</v>
      </c>
      <c r="CI20" s="6">
        <f>'at-risk$$'!CI20/'at-risk$$'!CI$120</f>
        <v>0</v>
      </c>
      <c r="CL20" s="6">
        <f>'at-risk$$'!CL20/'at-risk$$'!CL$120</f>
        <v>0</v>
      </c>
      <c r="CM20" s="6">
        <f>'at-risk$$'!CM20/'at-risk$$'!CM$120</f>
        <v>0</v>
      </c>
      <c r="CN20" s="6">
        <f>'at-risk$$'!CN20/'at-risk$$'!CN$120</f>
        <v>6.5746011666315274E-2</v>
      </c>
      <c r="CO20" s="6">
        <f>'at-risk$$'!CO20/'at-risk$$'!CO$120</f>
        <v>0</v>
      </c>
      <c r="CP20" s="6">
        <f>'at-risk$$'!CP20/'at-risk$$'!CP$120</f>
        <v>0</v>
      </c>
      <c r="CQ20" s="6">
        <f>'at-risk$$'!CQ20/'at-risk$$'!CQ$120</f>
        <v>0</v>
      </c>
      <c r="CR20" s="6">
        <f>'at-risk$$'!CR20/'at-risk$$'!CR$120</f>
        <v>0</v>
      </c>
      <c r="CS20" s="6">
        <f>'at-risk$$'!CS20/'at-risk$$'!CS$120</f>
        <v>0</v>
      </c>
      <c r="CT20" s="6">
        <f>'at-risk$$'!CT20/'at-risk$$'!CT$120</f>
        <v>0</v>
      </c>
      <c r="CU20" s="6">
        <f>'at-risk$$'!CU20/'at-risk$$'!CU$120</f>
        <v>0</v>
      </c>
      <c r="CV20" s="3">
        <v>17000</v>
      </c>
      <c r="CW20" s="3">
        <v>0</v>
      </c>
      <c r="CX20" s="3">
        <v>27200</v>
      </c>
      <c r="CY20" s="3">
        <v>0</v>
      </c>
      <c r="DD20" s="6">
        <f>'at-risk$$'!DD20/'at-risk$$'!DD$120</f>
        <v>0</v>
      </c>
      <c r="DE20" s="6">
        <f>'at-risk$$'!DE20/'at-risk$$'!DE$120</f>
        <v>0</v>
      </c>
      <c r="DX20" s="6">
        <f>'at-risk$$'!DX20/'at-risk$$'!DX$120</f>
        <v>0</v>
      </c>
      <c r="DY20" s="6">
        <f>'at-risk$$'!DY20/'at-risk$$'!DY$120</f>
        <v>0</v>
      </c>
      <c r="DZ20" s="6">
        <f>'at-risk$$'!DZ20/'at-risk$$'!DZ$120</f>
        <v>0</v>
      </c>
      <c r="EA20" s="6">
        <f>'at-risk$$'!EA20/'at-risk$$'!EA$120</f>
        <v>0</v>
      </c>
      <c r="EB20" s="6">
        <f>'at-risk$$'!EB20/'at-risk$$'!EB$120</f>
        <v>0</v>
      </c>
      <c r="EC20" s="6">
        <f>'at-risk$$'!EC20/'at-risk$$'!EC$120</f>
        <v>0</v>
      </c>
      <c r="EH20" s="3">
        <v>15325</v>
      </c>
      <c r="EI20" s="3">
        <v>0</v>
      </c>
      <c r="EL20" s="6">
        <f>'at-risk$$'!EL20/'at-risk$$'!EL$120</f>
        <v>0</v>
      </c>
      <c r="EM20" s="6">
        <f>'at-risk$$'!EM20/'at-risk$$'!EM$120</f>
        <v>0</v>
      </c>
      <c r="EN20" s="6">
        <f>'at-risk$$'!EN20/'at-risk$$'!EN$120</f>
        <v>0</v>
      </c>
      <c r="EO20" s="6">
        <f>'at-risk$$'!EO20/'at-risk$$'!EO$120</f>
        <v>0</v>
      </c>
      <c r="EP20" s="6">
        <f>'at-risk$$'!EP20/'at-risk$$'!EP$120</f>
        <v>0</v>
      </c>
      <c r="EQ20" s="6">
        <f>'at-risk$$'!EQ20/'at-risk$$'!EQ$120</f>
        <v>0</v>
      </c>
      <c r="ES20" s="6">
        <f>'at-risk$$'!ES20/'at-risk$$'!ES$120</f>
        <v>0</v>
      </c>
      <c r="ET20" s="6">
        <f>'at-risk$$'!ET20/'at-risk$$'!ET$120</f>
        <v>0</v>
      </c>
      <c r="EU20" s="6">
        <f>'at-risk$$'!EU20/'at-risk$$'!EU$120</f>
        <v>0</v>
      </c>
      <c r="EV20" s="6">
        <f>'at-risk$$'!EV20/'at-risk$$'!EV$120</f>
        <v>0</v>
      </c>
      <c r="EW20" s="6">
        <f>'at-risk$$'!EW20/'at-risk$$'!EW$120</f>
        <v>0</v>
      </c>
      <c r="EX20" s="6">
        <f>'at-risk$$'!EX20/'at-risk$$'!EX$120</f>
        <v>0</v>
      </c>
      <c r="EY20" s="6">
        <f>'at-risk$$'!EY20/'at-risk$$'!EY$120</f>
        <v>0</v>
      </c>
      <c r="EZ20" s="6">
        <f>'at-risk$$'!EZ20/'at-risk$$'!EZ$120</f>
        <v>0</v>
      </c>
      <c r="FA20" s="6">
        <f>'at-risk$$'!FA20/'at-risk$$'!FA$120</f>
        <v>0</v>
      </c>
      <c r="FB20" s="6">
        <f>'at-risk$$'!FB20/'at-risk$$'!FB$120</f>
        <v>0</v>
      </c>
      <c r="FC20" s="6">
        <f>'at-risk$$'!FC20/'at-risk$$'!FC$120</f>
        <v>0</v>
      </c>
      <c r="FD20" s="6">
        <f>'at-risk$$'!FD20/'at-risk$$'!FD$120</f>
        <v>0</v>
      </c>
      <c r="FE20" s="6">
        <f>'at-risk$$'!FE20/'at-risk$$'!FE$120</f>
        <v>0</v>
      </c>
      <c r="FF20" s="6">
        <f>'at-risk$$'!FF20/'at-risk$$'!FF$120</f>
        <v>0</v>
      </c>
      <c r="FG20" s="6">
        <f>'at-risk$$'!FG20/'at-risk$$'!FG$120</f>
        <v>2.0000087848759573</v>
      </c>
      <c r="FH20" s="6">
        <f>'at-risk$$'!FH20/'at-risk$$'!FH$120</f>
        <v>0</v>
      </c>
      <c r="FI20" s="6">
        <f>'at-risk$$'!FI20/'at-risk$$'!FI$120</f>
        <v>0.5</v>
      </c>
      <c r="FJ20" s="6">
        <f>'at-risk$$'!FJ20/'at-risk$$'!FJ$120</f>
        <v>0</v>
      </c>
      <c r="FK20" s="6">
        <f>'at-risk$$'!FK20/'at-risk$$'!FK$120</f>
        <v>0</v>
      </c>
      <c r="FL20" s="6">
        <f>'at-risk$$'!FL20/'at-risk$$'!FL$120</f>
        <v>0</v>
      </c>
      <c r="FM20" s="6">
        <f>'at-risk$$'!FM20/'at-risk$$'!FM$120</f>
        <v>0</v>
      </c>
      <c r="FN20" s="6">
        <f>'at-risk$$'!FN20/'at-risk$$'!FN$120</f>
        <v>2.0000372939509212</v>
      </c>
      <c r="FO20" s="6">
        <f>'at-risk$$'!FO20/'at-risk$$'!FO$120</f>
        <v>0</v>
      </c>
      <c r="FP20" s="6">
        <f>'at-risk$$'!FP20/'at-risk$$'!FP$120</f>
        <v>0</v>
      </c>
      <c r="FQ20" s="6">
        <f>'at-risk$$'!FQ20/'at-risk$$'!FQ$120</f>
        <v>0</v>
      </c>
      <c r="FR20" s="6">
        <f>'at-risk$$'!FR20/'at-risk$$'!FR$120</f>
        <v>0</v>
      </c>
      <c r="FS20" s="6">
        <f>'at-risk$$'!FS20/'at-risk$$'!FS$120</f>
        <v>0</v>
      </c>
      <c r="FT20" s="6">
        <f>'at-risk$$'!FT20/'at-risk$$'!FT$120</f>
        <v>0</v>
      </c>
      <c r="FU20" s="6">
        <f>'at-risk$$'!FU20/'at-risk$$'!FU$120</f>
        <v>0</v>
      </c>
      <c r="FV20" s="6">
        <f>'at-risk$$'!FV20/'at-risk$$'!FV$120</f>
        <v>0</v>
      </c>
      <c r="FW20" s="6">
        <f>'at-risk$$'!FW20/'at-risk$$'!FW$120</f>
        <v>0</v>
      </c>
      <c r="FX20" s="6">
        <f>'at-risk$$'!FX20/'at-risk$$'!FX$120</f>
        <v>0</v>
      </c>
      <c r="FY20" s="6">
        <f>'at-risk$$'!FY20/'at-risk$$'!FY$120</f>
        <v>0</v>
      </c>
      <c r="FZ20" s="6">
        <f>'at-risk$$'!FZ20/'at-risk$$'!FZ$120</f>
        <v>0</v>
      </c>
      <c r="GA20" s="6">
        <f>'at-risk$$'!GA20/'at-risk$$'!GA$120</f>
        <v>0</v>
      </c>
      <c r="GB20" s="6">
        <f>'at-risk$$'!GB20/'at-risk$$'!GB$120</f>
        <v>0</v>
      </c>
      <c r="GC20" s="6">
        <f>'at-risk$$'!GC20/'at-risk$$'!GC$120</f>
        <v>0</v>
      </c>
      <c r="GD20" s="6">
        <f>'at-risk$$'!GD20/'at-risk$$'!GD$120</f>
        <v>0</v>
      </c>
      <c r="GE20" s="6">
        <f>'at-risk$$'!GE20/'at-risk$$'!GE$120</f>
        <v>0</v>
      </c>
      <c r="GF20" s="6">
        <f>'at-risk$$'!GF20/'at-risk$$'!GF$120</f>
        <v>0</v>
      </c>
      <c r="GG20" s="6">
        <f>'at-risk$$'!GG20/'at-risk$$'!GG$120</f>
        <v>0</v>
      </c>
      <c r="GH20" s="6">
        <f>'at-risk$$'!GH20/'at-risk$$'!GH$120</f>
        <v>1</v>
      </c>
      <c r="GI20" s="6">
        <f>'at-risk$$'!GI20/'at-risk$$'!GI$120</f>
        <v>0</v>
      </c>
      <c r="GJ20" s="6">
        <f>'at-risk$$'!GJ20/'at-risk$$'!GJ$120</f>
        <v>0</v>
      </c>
      <c r="GK20" s="6">
        <f>'at-risk$$'!GK20/'at-risk$$'!GK$120</f>
        <v>0.5</v>
      </c>
      <c r="GL20" s="6">
        <f>'at-risk$$'!GL20/'at-risk$$'!GL$120</f>
        <v>0</v>
      </c>
      <c r="GM20" s="6">
        <f>'at-risk$$'!GM20/'at-risk$$'!GM$120</f>
        <v>0</v>
      </c>
      <c r="GN20" s="6">
        <f>'at-risk$$'!GN20/'at-risk$$'!GN$120</f>
        <v>0.26663139836844973</v>
      </c>
      <c r="GO20" s="6">
        <f>'at-risk$$'!GO20/'at-risk$$'!GO$120</f>
        <v>1.7333721761212344</v>
      </c>
      <c r="GP20" s="6">
        <f>'at-risk$$'!GP20/'at-risk$$'!GP$120</f>
        <v>2.0000087848759573</v>
      </c>
      <c r="GQ20" s="6">
        <f>'at-risk$$'!GQ20/'at-risk$$'!GQ$120</f>
        <v>0</v>
      </c>
      <c r="GR20" s="6">
        <f>'at-risk$$'!GR20/'at-risk$$'!GR$120</f>
        <v>0.80669758943003722</v>
      </c>
      <c r="GS20" s="6">
        <f>'at-risk$$'!GS20/'at-risk$$'!GS$120</f>
        <v>0</v>
      </c>
      <c r="GT20" s="6">
        <f>'at-risk$$'!GT20/'at-risk$$'!GT$120</f>
        <v>2.0000087848759573</v>
      </c>
      <c r="GU20" s="6">
        <f>'at-risk$$'!GU20/'at-risk$$'!GU$120</f>
        <v>0</v>
      </c>
      <c r="GV20" s="6">
        <f>'at-risk$$'!GV20/'at-risk$$'!GV$120</f>
        <v>2.0000087848759573</v>
      </c>
      <c r="GW20" s="6">
        <f>'at-risk$$'!GW20/'at-risk$$'!GW$120</f>
        <v>0</v>
      </c>
      <c r="GX20" s="6">
        <f>'at-risk$$'!GX20/'at-risk$$'!GX$120</f>
        <v>2.0000087848759573</v>
      </c>
      <c r="GY20" s="6">
        <f>'at-risk$$'!GY20/'at-risk$$'!GY$120</f>
        <v>0</v>
      </c>
      <c r="GZ20" s="6">
        <f>'at-risk$$'!GZ20/'at-risk$$'!GZ$120</f>
        <v>2.0000087848759573</v>
      </c>
      <c r="HA20" s="6">
        <f>'at-risk$$'!HA20/'at-risk$$'!HA$120</f>
        <v>0</v>
      </c>
      <c r="HB20" s="6">
        <f>'at-risk$$'!HB20/'at-risk$$'!HB$120</f>
        <v>0</v>
      </c>
      <c r="HC20" s="6">
        <f>'at-risk$$'!HC20/'at-risk$$'!HC$120</f>
        <v>0</v>
      </c>
      <c r="HD20" s="6">
        <f>'at-risk$$'!HD20/'at-risk$$'!HD$120</f>
        <v>1</v>
      </c>
      <c r="HE20" s="6">
        <f>'at-risk$$'!HE20/'at-risk$$'!HE$120</f>
        <v>0</v>
      </c>
      <c r="HF20" s="6">
        <f>'at-risk$$'!HF20/'at-risk$$'!HF$120</f>
        <v>0</v>
      </c>
      <c r="HG20" s="6">
        <f>'at-risk$$'!HG20/'at-risk$$'!HG$120</f>
        <v>0</v>
      </c>
      <c r="HH20" s="6">
        <f>'at-risk$$'!HH20/'at-risk$$'!HH$120</f>
        <v>0</v>
      </c>
      <c r="HI20" s="6">
        <f>'at-risk$$'!HI20/'at-risk$$'!HI$120</f>
        <v>0</v>
      </c>
      <c r="HJ20" s="6">
        <f>'at-risk$$'!HJ20/'at-risk$$'!HJ$120</f>
        <v>0</v>
      </c>
      <c r="HK20" s="6">
        <f>'at-risk$$'!HK20/'at-risk$$'!HK$120</f>
        <v>0</v>
      </c>
      <c r="HL20" s="6">
        <f>'at-risk$$'!HL20/'at-risk$$'!HL$120</f>
        <v>0</v>
      </c>
      <c r="HM20" s="6">
        <f>'at-risk$$'!HM20/'at-risk$$'!HM$120</f>
        <v>0</v>
      </c>
      <c r="HN20" s="6">
        <f>'at-risk$$'!HN20/'at-risk$$'!HN$120</f>
        <v>0.19330241056996275</v>
      </c>
      <c r="HO20" s="6">
        <f>'at-risk$$'!HO20/'at-risk$$'!HO$120</f>
        <v>0.80669758943003722</v>
      </c>
      <c r="HP20" s="6">
        <f>'at-risk$$'!HP20/'at-risk$$'!HP$120</f>
        <v>0</v>
      </c>
      <c r="HQ20" s="6">
        <f>'at-risk$$'!HQ20/'at-risk$$'!HQ$120</f>
        <v>0</v>
      </c>
      <c r="HR20" s="6">
        <f>'at-risk$$'!HR20/'at-risk$$'!HR$120</f>
        <v>0</v>
      </c>
      <c r="HS20" s="6">
        <f>'at-risk$$'!HS20/'at-risk$$'!HS$120</f>
        <v>0</v>
      </c>
      <c r="HT20" s="6">
        <f>'at-risk$$'!HT20/'at-risk$$'!HT$120</f>
        <v>0</v>
      </c>
      <c r="HU20" s="6">
        <f>'at-risk$$'!HU20/'at-risk$$'!HU$120</f>
        <v>0</v>
      </c>
      <c r="HV20" s="6">
        <f>'at-risk$$'!HV20/'at-risk$$'!HV$120</f>
        <v>0</v>
      </c>
      <c r="HW20" s="6">
        <f>'at-risk$$'!HW20/'at-risk$$'!HW$120</f>
        <v>0.5</v>
      </c>
      <c r="HX20" s="6">
        <f>'at-risk$$'!HX20/'at-risk$$'!HX$120</f>
        <v>0</v>
      </c>
      <c r="HY20" s="6">
        <f>'at-risk$$'!HY20/'at-risk$$'!HY$120</f>
        <v>0</v>
      </c>
      <c r="HZ20" s="6">
        <f>'at-risk$$'!HZ20/'at-risk$$'!HZ$120</f>
        <v>0</v>
      </c>
      <c r="IA20" s="6">
        <f>'at-risk$$'!IA20/'at-risk$$'!IA$120</f>
        <v>0</v>
      </c>
      <c r="IB20" s="6">
        <f>'at-risk$$'!IB20/'at-risk$$'!IB$120</f>
        <v>0</v>
      </c>
      <c r="IC20" s="6">
        <f>'at-risk$$'!IC20/'at-risk$$'!IC$120</f>
        <v>0</v>
      </c>
      <c r="ID20" s="6">
        <f>'at-risk$$'!ID20/'at-risk$$'!ID$120</f>
        <v>0</v>
      </c>
      <c r="IE20" s="6">
        <f>'at-risk$$'!IE20/'at-risk$$'!IE$120</f>
        <v>0</v>
      </c>
      <c r="IF20" s="6">
        <f>'at-risk$$'!IF20/'at-risk$$'!IF$120</f>
        <v>0</v>
      </c>
      <c r="IG20" s="6">
        <f>'at-risk$$'!IG20/'at-risk$$'!IG$120</f>
        <v>0</v>
      </c>
      <c r="IH20" s="6">
        <f>'at-risk$$'!IH20/'at-risk$$'!IH$120</f>
        <v>0</v>
      </c>
      <c r="II20" s="6">
        <f>'at-risk$$'!II20/'at-risk$$'!II$120</f>
        <v>0</v>
      </c>
      <c r="IJ20" s="6">
        <f>'at-risk$$'!IJ20/'at-risk$$'!IJ$120</f>
        <v>0</v>
      </c>
      <c r="IK20" s="6">
        <f>'at-risk$$'!IK20/'at-risk$$'!IK$120</f>
        <v>0</v>
      </c>
      <c r="IL20" s="6">
        <f>'at-risk$$'!IL20/'at-risk$$'!IL$120</f>
        <v>0</v>
      </c>
      <c r="IM20" s="6">
        <f>'at-risk$$'!IM20/'at-risk$$'!IM$120</f>
        <v>0</v>
      </c>
      <c r="IN20" s="6">
        <f>'at-risk$$'!IN20/'at-risk$$'!IN$120</f>
        <v>0</v>
      </c>
      <c r="IO20" s="6">
        <f>'at-risk$$'!IO20/'at-risk$$'!IO$120</f>
        <v>0</v>
      </c>
      <c r="IP20" s="6">
        <f>'at-risk$$'!IP20/'at-risk$$'!IP$120</f>
        <v>0</v>
      </c>
      <c r="IQ20" s="6">
        <f>'at-risk$$'!IQ20/'at-risk$$'!IQ$120</f>
        <v>0</v>
      </c>
      <c r="IR20" s="6">
        <f>'at-risk$$'!IR20/'at-risk$$'!IR$120</f>
        <v>0</v>
      </c>
      <c r="IS20" s="6">
        <f>'at-risk$$'!IS20/'at-risk$$'!IS$120</f>
        <v>0</v>
      </c>
      <c r="IT20" s="6">
        <f>'at-risk$$'!IT20/'at-risk$$'!IT$120</f>
        <v>0</v>
      </c>
      <c r="IU20" s="6">
        <f>'at-risk$$'!IU20/'at-risk$$'!IU$120</f>
        <v>0</v>
      </c>
      <c r="IV20" s="6">
        <f>'at-risk$$'!IV20/'at-risk$$'!IV$120</f>
        <v>0</v>
      </c>
      <c r="IW20" s="6">
        <f>'at-risk$$'!IW20/'at-risk$$'!IW$120</f>
        <v>0</v>
      </c>
      <c r="IX20" s="6">
        <f>'at-risk$$'!IX20/'at-risk$$'!IX$120</f>
        <v>0</v>
      </c>
      <c r="IY20" s="6">
        <f>'at-risk$$'!IY20/'at-risk$$'!IY$120</f>
        <v>0</v>
      </c>
      <c r="IZ20" s="6">
        <f>'at-risk$$'!IZ20/'at-risk$$'!IZ$120</f>
        <v>0</v>
      </c>
      <c r="JA20" s="6">
        <f>'at-risk$$'!JA20/'at-risk$$'!JA$120</f>
        <v>0</v>
      </c>
      <c r="JB20" s="6">
        <f>'at-risk$$'!JB20/'at-risk$$'!JB$120</f>
        <v>0</v>
      </c>
      <c r="JC20" s="6">
        <f>'at-risk$$'!JC20/'at-risk$$'!JC$120</f>
        <v>0</v>
      </c>
      <c r="JD20" s="6">
        <f>'at-risk$$'!JD20/'at-risk$$'!JD$120</f>
        <v>0</v>
      </c>
      <c r="JE20" s="6">
        <f>'at-risk$$'!JE20/'at-risk$$'!JE$120</f>
        <v>0</v>
      </c>
      <c r="JF20" s="6">
        <f>'at-risk$$'!JF20/'at-risk$$'!JF$120</f>
        <v>0</v>
      </c>
      <c r="JG20" s="6">
        <f>'at-risk$$'!JG20/'at-risk$$'!JG$120</f>
        <v>0</v>
      </c>
      <c r="JH20" s="6">
        <f>'at-risk$$'!JH20/'at-risk$$'!JH$120</f>
        <v>0</v>
      </c>
      <c r="JI20" s="6">
        <f>'at-risk$$'!JI20/'at-risk$$'!JI$120</f>
        <v>0</v>
      </c>
      <c r="JJ20" s="6">
        <f>'at-risk$$'!JJ20/'at-risk$$'!JJ$120</f>
        <v>0.9999965685612755</v>
      </c>
      <c r="JK20" s="6">
        <f>'at-risk$$'!JK20/'at-risk$$'!JK$120</f>
        <v>0</v>
      </c>
      <c r="JL20" s="6">
        <f>'at-risk$$'!JL20/'at-risk$$'!JL$120</f>
        <v>0</v>
      </c>
      <c r="JM20" s="6">
        <f>'at-risk$$'!JM20/'at-risk$$'!JM$120</f>
        <v>0</v>
      </c>
      <c r="JN20" s="6">
        <f>'at-risk$$'!JN20/'at-risk$$'!JN$120</f>
        <v>0</v>
      </c>
      <c r="JO20" s="6">
        <f>'at-risk$$'!JO20/'at-risk$$'!JO$120</f>
        <v>0</v>
      </c>
      <c r="JP20" s="6">
        <f>'at-risk$$'!JP20/'at-risk$$'!JP$120</f>
        <v>0</v>
      </c>
      <c r="JQ20" s="6">
        <f>'at-risk$$'!JQ20/'at-risk$$'!JQ$120</f>
        <v>0</v>
      </c>
      <c r="JR20" s="6">
        <f>'at-risk$$'!JR20/'at-risk$$'!JR$120</f>
        <v>0</v>
      </c>
      <c r="JS20" s="6">
        <f>'at-risk$$'!JS20/'at-risk$$'!JS$120</f>
        <v>0</v>
      </c>
      <c r="JT20" s="6">
        <f>'at-risk$$'!JT20/'at-risk$$'!JT$120</f>
        <v>0</v>
      </c>
      <c r="JU20" s="6">
        <f>'at-risk$$'!JU20/'at-risk$$'!JU$120</f>
        <v>0</v>
      </c>
      <c r="JV20" s="6">
        <f>'at-risk$$'!JV20/'at-risk$$'!JV$120</f>
        <v>0</v>
      </c>
      <c r="JW20" s="6">
        <f>'at-risk$$'!JW20/'at-risk$$'!JW$120</f>
        <v>0</v>
      </c>
      <c r="JX20" s="6">
        <f>'at-risk$$'!JX20/'at-risk$$'!JX$120</f>
        <v>0</v>
      </c>
      <c r="JY20" s="6">
        <f>'at-risk$$'!JY20/'at-risk$$'!JY$120</f>
        <v>0</v>
      </c>
      <c r="JZ20" s="6">
        <f>'at-risk$$'!JZ20/'at-risk$$'!JZ$120</f>
        <v>0</v>
      </c>
      <c r="KA20" s="6">
        <f>'at-risk$$'!KA20/'at-risk$$'!KA$120</f>
        <v>0</v>
      </c>
      <c r="KB20" s="6">
        <f>'at-risk$$'!KB20/'at-risk$$'!KB$120</f>
        <v>0</v>
      </c>
      <c r="KC20" s="6">
        <f>'at-risk$$'!KC20/'at-risk$$'!KC$120</f>
        <v>0</v>
      </c>
      <c r="KD20" s="6">
        <f>'at-risk$$'!KD20/'at-risk$$'!KD$120</f>
        <v>1</v>
      </c>
      <c r="KE20" s="6">
        <f>'at-risk$$'!KE20/'at-risk$$'!KE$120</f>
        <v>0</v>
      </c>
      <c r="KF20" s="6">
        <f>'at-risk$$'!KF20/'at-risk$$'!KF$120</f>
        <v>0</v>
      </c>
      <c r="KG20" s="6">
        <f>'at-risk$$'!KG20/'at-risk$$'!KG$120</f>
        <v>0</v>
      </c>
      <c r="KH20" s="6">
        <f>'at-risk$$'!KH20/'at-risk$$'!KH$120</f>
        <v>0</v>
      </c>
      <c r="KI20" s="6">
        <f>'at-risk$$'!KI20/'at-risk$$'!KI$120</f>
        <v>0</v>
      </c>
      <c r="KJ20" s="6">
        <f>'at-risk$$'!KJ20/'at-risk$$'!KJ$120</f>
        <v>0</v>
      </c>
      <c r="KK20" s="6">
        <f>'at-risk$$'!KK20/'at-risk$$'!KK$120</f>
        <v>0</v>
      </c>
      <c r="KL20" s="6">
        <f>'at-risk$$'!KL20/'at-risk$$'!KL$120</f>
        <v>0</v>
      </c>
      <c r="KM20" s="6">
        <f>'at-risk$$'!KM20/'at-risk$$'!KM$120</f>
        <v>0</v>
      </c>
      <c r="KN20" s="6">
        <f>'at-risk$$'!KN20/'at-risk$$'!KN$120</f>
        <v>0</v>
      </c>
      <c r="KO20" s="6">
        <f>'at-risk$$'!KO20/'at-risk$$'!KO$120</f>
        <v>0</v>
      </c>
      <c r="KP20" s="6">
        <f>'at-risk$$'!KP20/'at-risk$$'!KP$120</f>
        <v>0</v>
      </c>
      <c r="KQ20" s="6">
        <f>'at-risk$$'!KQ20/'at-risk$$'!KQ$120</f>
        <v>0</v>
      </c>
      <c r="KU20" s="3">
        <v>11255</v>
      </c>
      <c r="KV20" s="3">
        <v>0</v>
      </c>
      <c r="KW20" s="3">
        <v>1933</v>
      </c>
      <c r="KX20" s="3">
        <v>0</v>
      </c>
      <c r="LC20" s="3">
        <v>0</v>
      </c>
      <c r="LD20" s="3">
        <v>10000</v>
      </c>
      <c r="LI20" s="3">
        <v>0</v>
      </c>
      <c r="LJ20" s="3">
        <v>34000</v>
      </c>
      <c r="LK20" s="3">
        <v>0</v>
      </c>
      <c r="LL20" s="3">
        <v>16000</v>
      </c>
      <c r="LM20" s="3">
        <v>1145</v>
      </c>
      <c r="LN20" s="3">
        <v>0</v>
      </c>
      <c r="LQ20" s="3">
        <v>0</v>
      </c>
      <c r="LR20" s="3">
        <v>20000</v>
      </c>
      <c r="LU20" s="3">
        <v>0</v>
      </c>
      <c r="LV20" s="3">
        <v>8141</v>
      </c>
      <c r="LW20" s="3">
        <v>0</v>
      </c>
      <c r="LX20" s="3">
        <v>6000</v>
      </c>
      <c r="LY20" s="3">
        <v>0</v>
      </c>
      <c r="LZ20" s="3">
        <v>500</v>
      </c>
      <c r="MA20" s="3">
        <v>0</v>
      </c>
      <c r="MB20" s="3">
        <v>20000</v>
      </c>
      <c r="MC20" s="3">
        <v>0</v>
      </c>
      <c r="MD20" s="3">
        <v>8000</v>
      </c>
      <c r="ME20" s="3">
        <v>4197</v>
      </c>
      <c r="MF20" s="3">
        <v>0</v>
      </c>
      <c r="MM20" s="3">
        <v>0</v>
      </c>
      <c r="MN20" s="3">
        <v>5000</v>
      </c>
      <c r="NJ20" s="6">
        <f>'at-risk$$'!NJ20/'at-risk$$'!NJ$120</f>
        <v>0</v>
      </c>
      <c r="NK20" s="6">
        <f>'at-risk$$'!NK20/'at-risk$$'!NK$120</f>
        <v>0</v>
      </c>
      <c r="OF20" s="3">
        <v>4206196</v>
      </c>
      <c r="OG20" s="3">
        <v>566007</v>
      </c>
      <c r="OK20" s="6">
        <f t="shared" si="13"/>
        <v>3.0000087848759573</v>
      </c>
      <c r="OL20" s="6">
        <f t="shared" si="0"/>
        <v>0</v>
      </c>
      <c r="OM20" s="6">
        <f t="shared" si="1"/>
        <v>3.0000087848759573</v>
      </c>
      <c r="ON20" s="6">
        <f t="shared" si="2"/>
        <v>0</v>
      </c>
      <c r="OO20" s="6">
        <f t="shared" si="3"/>
        <v>0</v>
      </c>
      <c r="OP20" s="6">
        <f t="shared" si="4"/>
        <v>1</v>
      </c>
      <c r="OQ20" s="3">
        <f t="shared" si="5"/>
        <v>0</v>
      </c>
      <c r="OR20" s="6">
        <f t="shared" si="6"/>
        <v>0</v>
      </c>
      <c r="OS20" s="6">
        <f>'at-risk$$'!OS20/'at-risk$$'!OS$120</f>
        <v>0</v>
      </c>
      <c r="OT20" s="6">
        <f>'at-risk$$'!OT20/'at-risk$$'!OT$120</f>
        <v>0</v>
      </c>
      <c r="OU20" s="6">
        <f>'at-risk$$'!OU20/'at-risk$$'!OU$120</f>
        <v>0</v>
      </c>
      <c r="OV20" s="6">
        <f>'at-risk$$'!OV20/'at-risk$$'!OV$120</f>
        <v>2.5000087848759573</v>
      </c>
      <c r="OW20" s="6">
        <f>'at-risk$$'!OW20/'at-risk$$'!OW$120</f>
        <v>0</v>
      </c>
      <c r="OX20" s="6">
        <f>'at-risk$$'!OX20/'at-risk$$'!OX$120</f>
        <v>0</v>
      </c>
      <c r="OY20" s="6">
        <f>'at-risk$$'!OY20/'at-risk$$'!OY$120</f>
        <v>0</v>
      </c>
      <c r="OZ20" s="6">
        <f>'at-risk$$'!OZ20/'at-risk$$'!OZ$120</f>
        <v>0</v>
      </c>
      <c r="PA20" s="6">
        <f>'at-risk$$'!PA20/'at-risk$$'!PA$120</f>
        <v>0</v>
      </c>
      <c r="PB20" s="6">
        <f t="shared" si="7"/>
        <v>0</v>
      </c>
      <c r="PC20" s="6">
        <f t="shared" si="8"/>
        <v>0</v>
      </c>
      <c r="PD20" s="6"/>
      <c r="PE20" s="6"/>
      <c r="PF20" s="6">
        <f t="shared" si="9"/>
        <v>1</v>
      </c>
      <c r="PG20" s="6">
        <f t="shared" si="10"/>
        <v>1</v>
      </c>
      <c r="PI20" s="6">
        <f t="shared" si="11"/>
        <v>10.806741513809824</v>
      </c>
      <c r="PJ20" s="6">
        <f>'at-risk$$'!PJ20/'at-risk$$'!PJ$120</f>
        <v>0.80669758943003722</v>
      </c>
      <c r="PK20" s="6">
        <f>'at-risk$$'!PK20/'at-risk$$'!PK$120</f>
        <v>0</v>
      </c>
      <c r="PL20" s="5">
        <f t="shared" si="14"/>
        <v>18530</v>
      </c>
      <c r="PM20" s="5">
        <f>SUM(KV20,KX20,KZ20,LB20,LD20,LF20,LH20,LJ20,LL20,LN20,LP20,LR20,LT20,LV20,LX20,LZ20,MB20,MD20,MF20,MH20,MJ20,ML20,MN20,MP20,MR20,MT20,MV20,MX20,MZ20,NB20,ND20,NF20,NH20,)-PN20</f>
        <v>64596</v>
      </c>
      <c r="PN20" s="5">
        <f>PO20-PL20</f>
        <v>63045</v>
      </c>
      <c r="PO20" s="5">
        <v>81575</v>
      </c>
      <c r="PQ20" s="6">
        <f t="shared" si="12"/>
        <v>23.872505095228057</v>
      </c>
    </row>
    <row r="21" spans="1:433" x14ac:dyDescent="0.25">
      <c r="A21" t="s">
        <v>153</v>
      </c>
      <c r="B21" s="2">
        <v>239</v>
      </c>
      <c r="C21" t="s">
        <v>338</v>
      </c>
      <c r="D21">
        <v>2</v>
      </c>
      <c r="E21">
        <v>354</v>
      </c>
      <c r="F21">
        <v>277</v>
      </c>
      <c r="G21" s="6">
        <f>'at-risk$$'!G21/'at-risk$$'!G$120</f>
        <v>1</v>
      </c>
      <c r="H21" s="6">
        <f>'at-risk$$'!H21/'at-risk$$'!H$120</f>
        <v>0</v>
      </c>
      <c r="I21" s="6">
        <f>'at-risk$$'!I21/'at-risk$$'!I$120</f>
        <v>0</v>
      </c>
      <c r="J21" s="6">
        <f>'at-risk$$'!J21/'at-risk$$'!J$120</f>
        <v>0</v>
      </c>
      <c r="K21" s="6"/>
      <c r="L21" s="6">
        <f>'at-risk$$'!L21/'at-risk$$'!L$120</f>
        <v>0</v>
      </c>
      <c r="M21" s="6">
        <f>'at-risk$$'!M21/'at-risk$$'!M$120</f>
        <v>0</v>
      </c>
      <c r="N21" s="6">
        <f>'at-risk$$'!N21/'at-risk$$'!N$120</f>
        <v>1.9999991662153809</v>
      </c>
      <c r="O21" s="6">
        <f>'at-risk$$'!O21/'at-risk$$'!O$120</f>
        <v>0</v>
      </c>
      <c r="P21" s="3">
        <v>3000</v>
      </c>
      <c r="Q21" s="3">
        <v>0</v>
      </c>
      <c r="R21" s="6">
        <f>'at-risk$$'!R21/'at-risk$$'!R$120</f>
        <v>1.0000062006078874</v>
      </c>
      <c r="S21" s="6">
        <f>'at-risk$$'!S21/'at-risk$$'!S$120</f>
        <v>0</v>
      </c>
      <c r="T21" s="6">
        <f>'at-risk$$'!T21/'at-risk$$'!T$120</f>
        <v>1.0000028305579711</v>
      </c>
      <c r="U21" s="6">
        <f>'at-risk$$'!U21/'at-risk$$'!U$120</f>
        <v>0</v>
      </c>
      <c r="V21" s="6">
        <f>'at-risk$$'!V21/'at-risk$$'!V$120</f>
        <v>2.0000093773333441</v>
      </c>
      <c r="W21" s="6">
        <f>'at-risk$$'!W21/'at-risk$$'!W$120</f>
        <v>0</v>
      </c>
      <c r="X21" s="6">
        <f>'at-risk$$'!X21/'at-risk$$'!X$120</f>
        <v>1</v>
      </c>
      <c r="Y21" s="6">
        <f>'at-risk$$'!Y21/'at-risk$$'!Y$120</f>
        <v>0</v>
      </c>
      <c r="Z21" s="6">
        <f>'at-risk$$'!Z21/'at-risk$$'!Z$120</f>
        <v>2.0000087848759573</v>
      </c>
      <c r="AA21" s="6">
        <f>'at-risk$$'!AA21/'at-risk$$'!AA$120</f>
        <v>0</v>
      </c>
      <c r="AB21" s="6">
        <f>'at-risk$$'!AB21/'at-risk$$'!AB$120</f>
        <v>1</v>
      </c>
      <c r="AC21" s="6">
        <f>'at-risk$$'!AC21/'at-risk$$'!AC$120</f>
        <v>0</v>
      </c>
      <c r="AD21" s="6">
        <f>'at-risk$$'!AD21/'at-risk$$'!AD$120</f>
        <v>2.0000087848759573</v>
      </c>
      <c r="AE21" s="6">
        <f>'at-risk$$'!AE21/'at-risk$$'!AE$120</f>
        <v>0</v>
      </c>
      <c r="AF21" s="6">
        <f>'at-risk$$'!AF21/'at-risk$$'!AF$120</f>
        <v>4.9999961701896245</v>
      </c>
      <c r="AG21" s="6">
        <f>'at-risk$$'!AG21/'at-risk$$'!AG$120</f>
        <v>0</v>
      </c>
      <c r="AH21" s="6">
        <f>'at-risk$$'!AH21/'at-risk$$'!AH$120</f>
        <v>0</v>
      </c>
      <c r="AI21" s="6">
        <f>'at-risk$$'!AI21/'at-risk$$'!AI$120</f>
        <v>0</v>
      </c>
      <c r="AJ21" s="6">
        <f>'at-risk$$'!AJ21/'at-risk$$'!AJ$120</f>
        <v>0</v>
      </c>
      <c r="AK21" s="6">
        <f>'at-risk$$'!AK21/'at-risk$$'!AK$120</f>
        <v>0</v>
      </c>
      <c r="AL21" s="6">
        <f>'at-risk$$'!AL21/'at-risk$$'!AL$120</f>
        <v>0</v>
      </c>
      <c r="AM21" s="6">
        <f>'at-risk$$'!AM21/'at-risk$$'!AM$120</f>
        <v>0</v>
      </c>
      <c r="AN21" s="6">
        <f>'at-risk$$'!AN21/'at-risk$$'!AN$120</f>
        <v>0</v>
      </c>
      <c r="AO21" s="6">
        <f>'at-risk$$'!AO21/'at-risk$$'!AO$120</f>
        <v>0</v>
      </c>
      <c r="AP21" s="6">
        <f>'at-risk$$'!AP21/'at-risk$$'!AP$120</f>
        <v>0</v>
      </c>
      <c r="AQ21" s="6">
        <f>'at-risk$$'!AQ21/'at-risk$$'!AQ$120</f>
        <v>1</v>
      </c>
      <c r="AR21" s="6">
        <f>'at-risk$$'!AR21/'at-risk$$'!AR$120</f>
        <v>0</v>
      </c>
      <c r="AS21" s="6">
        <f>'at-risk$$'!AS21/'at-risk$$'!AS$120</f>
        <v>0</v>
      </c>
      <c r="AT21" s="6">
        <f>'at-risk$$'!AT21/'at-risk$$'!AT$120</f>
        <v>0</v>
      </c>
      <c r="AU21" s="6">
        <f>'at-risk$$'!AU21/'at-risk$$'!AU$120</f>
        <v>1</v>
      </c>
      <c r="AV21" s="6"/>
      <c r="AW21" s="6">
        <f>'at-risk$$'!AW21/'at-risk$$'!AW$120</f>
        <v>0</v>
      </c>
      <c r="AX21" s="6">
        <f>'at-risk$$'!AX21/'at-risk$$'!AX$120</f>
        <v>0</v>
      </c>
      <c r="AY21" s="6">
        <f>'at-risk$$'!AY21/'at-risk$$'!AY$120</f>
        <v>0</v>
      </c>
      <c r="AZ21" s="6">
        <f>'at-risk$$'!AZ21/'at-risk$$'!AZ$120</f>
        <v>2.0000087848759573</v>
      </c>
      <c r="BA21" s="6">
        <f>'at-risk$$'!BA21/'at-risk$$'!BA$120</f>
        <v>0</v>
      </c>
      <c r="BB21" s="6">
        <f>'at-risk$$'!BB21/'at-risk$$'!BB$120</f>
        <v>0</v>
      </c>
      <c r="BC21" s="6">
        <f>'at-risk$$'!BC21/'at-risk$$'!BC$120</f>
        <v>0</v>
      </c>
      <c r="BD21" s="6">
        <f>'at-risk$$'!BD21/'at-risk$$'!BD$120</f>
        <v>0</v>
      </c>
      <c r="BE21" s="6">
        <f>'at-risk$$'!BE21/'at-risk$$'!BE$120</f>
        <v>0</v>
      </c>
      <c r="BF21" s="6">
        <f>'at-risk$$'!BF21/'at-risk$$'!BF$120</f>
        <v>1</v>
      </c>
      <c r="BG21" s="6">
        <f>'at-risk$$'!BG21/'at-risk$$'!BG$120</f>
        <v>0</v>
      </c>
      <c r="BH21" s="6">
        <f>'at-risk$$'!BH21/'at-risk$$'!BH$120</f>
        <v>0</v>
      </c>
      <c r="BI21" s="6">
        <f>'at-risk$$'!BI21/'at-risk$$'!BI$120</f>
        <v>0</v>
      </c>
      <c r="BJ21" s="6">
        <f>'at-risk$$'!BJ21/'at-risk$$'!BJ$120</f>
        <v>0</v>
      </c>
      <c r="BK21" s="6">
        <f>'at-risk$$'!BK21/'at-risk$$'!BK$120</f>
        <v>0</v>
      </c>
      <c r="BL21" s="6">
        <f>'at-risk$$'!BL21/'at-risk$$'!BL$120</f>
        <v>0</v>
      </c>
      <c r="BM21" s="6">
        <f>'at-risk$$'!BM21/'at-risk$$'!BM$120</f>
        <v>0</v>
      </c>
      <c r="BN21" s="6">
        <f>'at-risk$$'!BN21/'at-risk$$'!BN$120</f>
        <v>0</v>
      </c>
      <c r="BO21" s="6">
        <f>'at-risk$$'!BO21/'at-risk$$'!BO$120</f>
        <v>0</v>
      </c>
      <c r="BP21" s="6">
        <f>'at-risk$$'!BP21/'at-risk$$'!BP$120</f>
        <v>0</v>
      </c>
      <c r="BQ21" s="6">
        <f>'at-risk$$'!BQ21/'at-risk$$'!BQ$120</f>
        <v>0</v>
      </c>
      <c r="BR21" s="6">
        <f>'at-risk$$'!BR21/'at-risk$$'!BR$120</f>
        <v>0</v>
      </c>
      <c r="BS21" s="6">
        <f>'at-risk$$'!BS21/'at-risk$$'!BS$120</f>
        <v>0</v>
      </c>
      <c r="BT21" s="6">
        <f>'at-risk$$'!BT21/'at-risk$$'!BT$120</f>
        <v>0</v>
      </c>
      <c r="BU21" s="6">
        <f>'at-risk$$'!BU21/'at-risk$$'!BU$120</f>
        <v>0</v>
      </c>
      <c r="BV21" s="6">
        <f>'at-risk$$'!BV21/'at-risk$$'!BV$120</f>
        <v>4.0000175697519147</v>
      </c>
      <c r="BW21" s="6">
        <f>'at-risk$$'!BW21/'at-risk$$'!BW$120</f>
        <v>0</v>
      </c>
      <c r="BX21" s="6">
        <f>'at-risk$$'!BX21/'at-risk$$'!BX$120</f>
        <v>1</v>
      </c>
      <c r="BY21" s="6">
        <f>'at-risk$$'!BY21/'at-risk$$'!BY$120</f>
        <v>0</v>
      </c>
      <c r="BZ21" s="6">
        <f>'at-risk$$'!BZ21/'at-risk$$'!BZ$120</f>
        <v>6.0000107234690523</v>
      </c>
      <c r="CA21" s="6">
        <f>'at-risk$$'!CA21/'at-risk$$'!CA$120</f>
        <v>0</v>
      </c>
      <c r="CB21" s="6">
        <f>'at-risk$$'!CB21/'at-risk$$'!CB$120</f>
        <v>0</v>
      </c>
      <c r="CC21" s="6">
        <f>'at-risk$$'!CC21/'at-risk$$'!CC$120</f>
        <v>0</v>
      </c>
      <c r="CD21" s="6">
        <f>'at-risk$$'!CD21/'at-risk$$'!CD$120</f>
        <v>1</v>
      </c>
      <c r="CE21" s="6">
        <f>'at-risk$$'!CE21/'at-risk$$'!CE$120</f>
        <v>0</v>
      </c>
      <c r="CF21" s="6">
        <f>'at-risk$$'!CF21/'at-risk$$'!CF$120</f>
        <v>0</v>
      </c>
      <c r="CG21" s="6">
        <f>'at-risk$$'!CG21/'at-risk$$'!CG$120</f>
        <v>0</v>
      </c>
      <c r="CH21" s="6">
        <f>'at-risk$$'!CH21/'at-risk$$'!CH$120</f>
        <v>0</v>
      </c>
      <c r="CI21" s="6">
        <f>'at-risk$$'!CI21/'at-risk$$'!CI$120</f>
        <v>0</v>
      </c>
      <c r="CL21" s="6">
        <f>'at-risk$$'!CL21/'at-risk$$'!CL$120</f>
        <v>5.0000175697519147</v>
      </c>
      <c r="CM21" s="6">
        <f>'at-risk$$'!CM21/'at-risk$$'!CM$120</f>
        <v>0</v>
      </c>
      <c r="CN21" s="6">
        <f>'at-risk$$'!CN21/'at-risk$$'!CN$120</f>
        <v>0</v>
      </c>
      <c r="CO21" s="6">
        <f>'at-risk$$'!CO21/'at-risk$$'!CO$120</f>
        <v>0</v>
      </c>
      <c r="CP21" s="6">
        <f>'at-risk$$'!CP21/'at-risk$$'!CP$120</f>
        <v>0</v>
      </c>
      <c r="CQ21" s="6">
        <f>'at-risk$$'!CQ21/'at-risk$$'!CQ$120</f>
        <v>0</v>
      </c>
      <c r="CR21" s="6">
        <f>'at-risk$$'!CR21/'at-risk$$'!CR$120</f>
        <v>0.50000878487595757</v>
      </c>
      <c r="CS21" s="6">
        <f>'at-risk$$'!CS21/'at-risk$$'!CS$120</f>
        <v>0</v>
      </c>
      <c r="CT21" s="6">
        <f>'at-risk$$'!CT21/'at-risk$$'!CT$120</f>
        <v>0</v>
      </c>
      <c r="CU21" s="6">
        <f>'at-risk$$'!CU21/'at-risk$$'!CU$120</f>
        <v>0</v>
      </c>
      <c r="CV21" s="3">
        <v>17000</v>
      </c>
      <c r="CW21" s="3">
        <v>0</v>
      </c>
      <c r="CX21" s="3">
        <v>27200</v>
      </c>
      <c r="CY21" s="3">
        <v>0</v>
      </c>
      <c r="DD21" s="6">
        <f>'at-risk$$'!DD21/'at-risk$$'!DD$120</f>
        <v>0</v>
      </c>
      <c r="DE21" s="6">
        <f>'at-risk$$'!DE21/'at-risk$$'!DE$120</f>
        <v>0</v>
      </c>
      <c r="DX21" s="6">
        <f>'at-risk$$'!DX21/'at-risk$$'!DX$120</f>
        <v>0</v>
      </c>
      <c r="DY21" s="6">
        <f>'at-risk$$'!DY21/'at-risk$$'!DY$120</f>
        <v>0</v>
      </c>
      <c r="DZ21" s="6">
        <f>'at-risk$$'!DZ21/'at-risk$$'!DZ$120</f>
        <v>0</v>
      </c>
      <c r="EA21" s="6">
        <f>'at-risk$$'!EA21/'at-risk$$'!EA$120</f>
        <v>0</v>
      </c>
      <c r="EB21" s="6">
        <f>'at-risk$$'!EB21/'at-risk$$'!EB$120</f>
        <v>0</v>
      </c>
      <c r="EC21" s="6">
        <f>'at-risk$$'!EC21/'at-risk$$'!EC$120</f>
        <v>0</v>
      </c>
      <c r="EH21" s="3">
        <v>15325</v>
      </c>
      <c r="EI21" s="3">
        <v>0</v>
      </c>
      <c r="EL21" s="6">
        <f>'at-risk$$'!EL21/'at-risk$$'!EL$120</f>
        <v>0</v>
      </c>
      <c r="EM21" s="6">
        <f>'at-risk$$'!EM21/'at-risk$$'!EM$120</f>
        <v>0</v>
      </c>
      <c r="EN21" s="6">
        <f>'at-risk$$'!EN21/'at-risk$$'!EN$120</f>
        <v>0</v>
      </c>
      <c r="EO21" s="6">
        <f>'at-risk$$'!EO21/'at-risk$$'!EO$120</f>
        <v>0</v>
      </c>
      <c r="EP21" s="6">
        <f>'at-risk$$'!EP21/'at-risk$$'!EP$120</f>
        <v>0</v>
      </c>
      <c r="EQ21" s="6">
        <f>'at-risk$$'!EQ21/'at-risk$$'!EQ$120</f>
        <v>0</v>
      </c>
      <c r="ES21" s="6">
        <f>'at-risk$$'!ES21/'at-risk$$'!ES$120</f>
        <v>0</v>
      </c>
      <c r="ET21" s="6">
        <f>'at-risk$$'!ET21/'at-risk$$'!ET$120</f>
        <v>0</v>
      </c>
      <c r="EU21" s="6">
        <f>'at-risk$$'!EU21/'at-risk$$'!EU$120</f>
        <v>0</v>
      </c>
      <c r="EV21" s="6">
        <f>'at-risk$$'!EV21/'at-risk$$'!EV$120</f>
        <v>0</v>
      </c>
      <c r="EW21" s="6">
        <f>'at-risk$$'!EW21/'at-risk$$'!EW$120</f>
        <v>0</v>
      </c>
      <c r="EX21" s="6">
        <f>'at-risk$$'!EX21/'at-risk$$'!EX$120</f>
        <v>0</v>
      </c>
      <c r="EY21" s="6">
        <f>'at-risk$$'!EY21/'at-risk$$'!EY$120</f>
        <v>1</v>
      </c>
      <c r="EZ21" s="6">
        <f>'at-risk$$'!EZ21/'at-risk$$'!EZ$120</f>
        <v>0</v>
      </c>
      <c r="FA21" s="6">
        <f>'at-risk$$'!FA21/'at-risk$$'!FA$120</f>
        <v>0</v>
      </c>
      <c r="FB21" s="6">
        <f>'at-risk$$'!FB21/'at-risk$$'!FB$120</f>
        <v>0</v>
      </c>
      <c r="FC21" s="6">
        <f>'at-risk$$'!FC21/'at-risk$$'!FC$120</f>
        <v>0</v>
      </c>
      <c r="FD21" s="6">
        <f>'at-risk$$'!FD21/'at-risk$$'!FD$120</f>
        <v>0</v>
      </c>
      <c r="FE21" s="6">
        <f>'at-risk$$'!FE21/'at-risk$$'!FE$120</f>
        <v>0</v>
      </c>
      <c r="FF21" s="6">
        <f>'at-risk$$'!FF21/'at-risk$$'!FF$120</f>
        <v>0</v>
      </c>
      <c r="FG21" s="6">
        <f>'at-risk$$'!FG21/'at-risk$$'!FG$120</f>
        <v>0</v>
      </c>
      <c r="FH21" s="6">
        <f>'at-risk$$'!FH21/'at-risk$$'!FH$120</f>
        <v>0.80000351395038305</v>
      </c>
      <c r="FI21" s="6">
        <f>'at-risk$$'!FI21/'at-risk$$'!FI$120</f>
        <v>0</v>
      </c>
      <c r="FJ21" s="6">
        <f>'at-risk$$'!FJ21/'at-risk$$'!FJ$120</f>
        <v>1</v>
      </c>
      <c r="FK21" s="6">
        <f>'at-risk$$'!FK21/'at-risk$$'!FK$120</f>
        <v>0</v>
      </c>
      <c r="FL21" s="6">
        <f>'at-risk$$'!FL21/'at-risk$$'!FL$120</f>
        <v>0</v>
      </c>
      <c r="FM21" s="6">
        <f>'at-risk$$'!FM21/'at-risk$$'!FM$120</f>
        <v>0</v>
      </c>
      <c r="FN21" s="6">
        <f>'at-risk$$'!FN21/'at-risk$$'!FN$120</f>
        <v>0</v>
      </c>
      <c r="FO21" s="6">
        <f>'at-risk$$'!FO21/'at-risk$$'!FO$120</f>
        <v>0</v>
      </c>
      <c r="FP21" s="6">
        <f>'at-risk$$'!FP21/'at-risk$$'!FP$120</f>
        <v>0</v>
      </c>
      <c r="FQ21" s="6">
        <f>'at-risk$$'!FQ21/'at-risk$$'!FQ$120</f>
        <v>0</v>
      </c>
      <c r="FR21" s="6">
        <f>'at-risk$$'!FR21/'at-risk$$'!FR$120</f>
        <v>0</v>
      </c>
      <c r="FS21" s="6">
        <f>'at-risk$$'!FS21/'at-risk$$'!FS$120</f>
        <v>0</v>
      </c>
      <c r="FT21" s="6">
        <f>'at-risk$$'!FT21/'at-risk$$'!FT$120</f>
        <v>0</v>
      </c>
      <c r="FU21" s="6">
        <f>'at-risk$$'!FU21/'at-risk$$'!FU$120</f>
        <v>0</v>
      </c>
      <c r="FV21" s="6">
        <f>'at-risk$$'!FV21/'at-risk$$'!FV$120</f>
        <v>0</v>
      </c>
      <c r="FW21" s="6">
        <f>'at-risk$$'!FW21/'at-risk$$'!FW$120</f>
        <v>0</v>
      </c>
      <c r="FX21" s="6">
        <f>'at-risk$$'!FX21/'at-risk$$'!FX$120</f>
        <v>0</v>
      </c>
      <c r="FY21" s="6">
        <f>'at-risk$$'!FY21/'at-risk$$'!FY$120</f>
        <v>0</v>
      </c>
      <c r="FZ21" s="6">
        <f>'at-risk$$'!FZ21/'at-risk$$'!FZ$120</f>
        <v>0</v>
      </c>
      <c r="GA21" s="6">
        <f>'at-risk$$'!GA21/'at-risk$$'!GA$120</f>
        <v>0</v>
      </c>
      <c r="GB21" s="6">
        <f>'at-risk$$'!GB21/'at-risk$$'!GB$120</f>
        <v>0</v>
      </c>
      <c r="GC21" s="6">
        <f>'at-risk$$'!GC21/'at-risk$$'!GC$120</f>
        <v>0</v>
      </c>
      <c r="GD21" s="6">
        <f>'at-risk$$'!GD21/'at-risk$$'!GD$120</f>
        <v>0</v>
      </c>
      <c r="GE21" s="6">
        <f>'at-risk$$'!GE21/'at-risk$$'!GE$120</f>
        <v>0</v>
      </c>
      <c r="GF21" s="6">
        <f>'at-risk$$'!GF21/'at-risk$$'!GF$120</f>
        <v>1</v>
      </c>
      <c r="GG21" s="6">
        <f>'at-risk$$'!GG21/'at-risk$$'!GG$120</f>
        <v>0</v>
      </c>
      <c r="GH21" s="6">
        <f>'at-risk$$'!GH21/'at-risk$$'!GH$120</f>
        <v>1</v>
      </c>
      <c r="GI21" s="6">
        <f>'at-risk$$'!GI21/'at-risk$$'!GI$120</f>
        <v>0</v>
      </c>
      <c r="GJ21" s="6">
        <f>'at-risk$$'!GJ21/'at-risk$$'!GJ$120</f>
        <v>1</v>
      </c>
      <c r="GK21" s="6">
        <f>'at-risk$$'!GK21/'at-risk$$'!GK$120</f>
        <v>0</v>
      </c>
      <c r="GL21" s="6">
        <f>'at-risk$$'!GL21/'at-risk$$'!GL$120</f>
        <v>0</v>
      </c>
      <c r="GM21" s="6">
        <f>'at-risk$$'!GM21/'at-risk$$'!GM$120</f>
        <v>0</v>
      </c>
      <c r="GN21" s="6">
        <f>'at-risk$$'!GN21/'at-risk$$'!GN$120</f>
        <v>2.9999925956999398</v>
      </c>
      <c r="GO21" s="6">
        <f>'at-risk$$'!GO21/'at-risk$$'!GO$120</f>
        <v>0</v>
      </c>
      <c r="GP21" s="6">
        <f>'at-risk$$'!GP21/'at-risk$$'!GP$120</f>
        <v>3.0000087848759573</v>
      </c>
      <c r="GQ21" s="6">
        <f>'at-risk$$'!GQ21/'at-risk$$'!GQ$120</f>
        <v>0</v>
      </c>
      <c r="GR21" s="6">
        <f>'at-risk$$'!GR21/'at-risk$$'!GR$120</f>
        <v>0.7592592592592593</v>
      </c>
      <c r="GS21" s="6">
        <f>'at-risk$$'!GS21/'at-risk$$'!GS$120</f>
        <v>1.4876836039075128</v>
      </c>
      <c r="GT21" s="6">
        <f>'at-risk$$'!GT21/'at-risk$$'!GT$120</f>
        <v>2.0000087848759573</v>
      </c>
      <c r="GU21" s="6">
        <f>'at-risk$$'!GU21/'at-risk$$'!GU$120</f>
        <v>0</v>
      </c>
      <c r="GV21" s="6">
        <f>'at-risk$$'!GV21/'at-risk$$'!GV$120</f>
        <v>2.0000087848759573</v>
      </c>
      <c r="GW21" s="6">
        <f>'at-risk$$'!GW21/'at-risk$$'!GW$120</f>
        <v>0</v>
      </c>
      <c r="GX21" s="6">
        <f>'at-risk$$'!GX21/'at-risk$$'!GX$120</f>
        <v>2.0000087848759573</v>
      </c>
      <c r="GY21" s="6">
        <f>'at-risk$$'!GY21/'at-risk$$'!GY$120</f>
        <v>0</v>
      </c>
      <c r="GZ21" s="6">
        <f>'at-risk$$'!GZ21/'at-risk$$'!GZ$120</f>
        <v>2.0000087848759573</v>
      </c>
      <c r="HA21" s="6">
        <f>'at-risk$$'!HA21/'at-risk$$'!HA$120</f>
        <v>0</v>
      </c>
      <c r="HB21" s="6">
        <f>'at-risk$$'!HB21/'at-risk$$'!HB$120</f>
        <v>0</v>
      </c>
      <c r="HC21" s="6">
        <f>'at-risk$$'!HC21/'at-risk$$'!HC$120</f>
        <v>0</v>
      </c>
      <c r="HD21" s="6">
        <f>'at-risk$$'!HD21/'at-risk$$'!HD$120</f>
        <v>0</v>
      </c>
      <c r="HE21" s="6">
        <f>'at-risk$$'!HE21/'at-risk$$'!HE$120</f>
        <v>0</v>
      </c>
      <c r="HF21" s="6">
        <f>'at-risk$$'!HF21/'at-risk$$'!HF$120</f>
        <v>0</v>
      </c>
      <c r="HG21" s="6">
        <f>'at-risk$$'!HG21/'at-risk$$'!HG$120</f>
        <v>0</v>
      </c>
      <c r="HH21" s="6">
        <f>'at-risk$$'!HH21/'at-risk$$'!HH$120</f>
        <v>0</v>
      </c>
      <c r="HI21" s="6">
        <f>'at-risk$$'!HI21/'at-risk$$'!HI$120</f>
        <v>0</v>
      </c>
      <c r="HJ21" s="6">
        <f>'at-risk$$'!HJ21/'at-risk$$'!HJ$120</f>
        <v>0</v>
      </c>
      <c r="HK21" s="6">
        <f>'at-risk$$'!HK21/'at-risk$$'!HK$120</f>
        <v>0</v>
      </c>
      <c r="HL21" s="6">
        <f>'at-risk$$'!HL21/'at-risk$$'!HL$120</f>
        <v>0</v>
      </c>
      <c r="HM21" s="6">
        <f>'at-risk$$'!HM21/'at-risk$$'!HM$120</f>
        <v>0</v>
      </c>
      <c r="HN21" s="6">
        <f>'at-risk$$'!HN21/'at-risk$$'!HN$120</f>
        <v>0</v>
      </c>
      <c r="HO21" s="6">
        <f>'at-risk$$'!HO21/'at-risk$$'!HO$120</f>
        <v>0</v>
      </c>
      <c r="HP21" s="6">
        <f>'at-risk$$'!HP21/'at-risk$$'!HP$120</f>
        <v>0</v>
      </c>
      <c r="HQ21" s="6">
        <f>'at-risk$$'!HQ21/'at-risk$$'!HQ$120</f>
        <v>0</v>
      </c>
      <c r="HR21" s="6">
        <f>'at-risk$$'!HR21/'at-risk$$'!HR$120</f>
        <v>0</v>
      </c>
      <c r="HS21" s="6">
        <f>'at-risk$$'!HS21/'at-risk$$'!HS$120</f>
        <v>0</v>
      </c>
      <c r="HT21" s="6">
        <f>'at-risk$$'!HT21/'at-risk$$'!HT$120</f>
        <v>0</v>
      </c>
      <c r="HU21" s="6">
        <f>'at-risk$$'!HU21/'at-risk$$'!HU$120</f>
        <v>0</v>
      </c>
      <c r="HV21" s="6">
        <f>'at-risk$$'!HV21/'at-risk$$'!HV$120</f>
        <v>0</v>
      </c>
      <c r="HW21" s="6">
        <f>'at-risk$$'!HW21/'at-risk$$'!HW$120</f>
        <v>0</v>
      </c>
      <c r="HX21" s="6">
        <f>'at-risk$$'!HX21/'at-risk$$'!HX$120</f>
        <v>0</v>
      </c>
      <c r="HY21" s="6">
        <f>'at-risk$$'!HY21/'at-risk$$'!HY$120</f>
        <v>0</v>
      </c>
      <c r="HZ21" s="6">
        <f>'at-risk$$'!HZ21/'at-risk$$'!HZ$120</f>
        <v>0</v>
      </c>
      <c r="IA21" s="6">
        <f>'at-risk$$'!IA21/'at-risk$$'!IA$120</f>
        <v>0</v>
      </c>
      <c r="IB21" s="6">
        <f>'at-risk$$'!IB21/'at-risk$$'!IB$120</f>
        <v>0</v>
      </c>
      <c r="IC21" s="6">
        <f>'at-risk$$'!IC21/'at-risk$$'!IC$120</f>
        <v>0</v>
      </c>
      <c r="ID21" s="6">
        <f>'at-risk$$'!ID21/'at-risk$$'!ID$120</f>
        <v>0</v>
      </c>
      <c r="IE21" s="6">
        <f>'at-risk$$'!IE21/'at-risk$$'!IE$120</f>
        <v>0</v>
      </c>
      <c r="IF21" s="6">
        <f>'at-risk$$'!IF21/'at-risk$$'!IF$120</f>
        <v>0</v>
      </c>
      <c r="IG21" s="6">
        <f>'at-risk$$'!IG21/'at-risk$$'!IG$120</f>
        <v>0</v>
      </c>
      <c r="IH21" s="6">
        <f>'at-risk$$'!IH21/'at-risk$$'!IH$120</f>
        <v>0</v>
      </c>
      <c r="II21" s="6">
        <f>'at-risk$$'!II21/'at-risk$$'!II$120</f>
        <v>0</v>
      </c>
      <c r="IJ21" s="6">
        <f>'at-risk$$'!IJ21/'at-risk$$'!IJ$120</f>
        <v>0</v>
      </c>
      <c r="IK21" s="6">
        <f>'at-risk$$'!IK21/'at-risk$$'!IK$120</f>
        <v>0</v>
      </c>
      <c r="IL21" s="6">
        <f>'at-risk$$'!IL21/'at-risk$$'!IL$120</f>
        <v>0</v>
      </c>
      <c r="IM21" s="6">
        <f>'at-risk$$'!IM21/'at-risk$$'!IM$120</f>
        <v>0</v>
      </c>
      <c r="IN21" s="6">
        <f>'at-risk$$'!IN21/'at-risk$$'!IN$120</f>
        <v>0</v>
      </c>
      <c r="IO21" s="6">
        <f>'at-risk$$'!IO21/'at-risk$$'!IO$120</f>
        <v>0</v>
      </c>
      <c r="IP21" s="6">
        <f>'at-risk$$'!IP21/'at-risk$$'!IP$120</f>
        <v>0</v>
      </c>
      <c r="IQ21" s="6">
        <f>'at-risk$$'!IQ21/'at-risk$$'!IQ$120</f>
        <v>0</v>
      </c>
      <c r="IR21" s="6">
        <f>'at-risk$$'!IR21/'at-risk$$'!IR$120</f>
        <v>0.41873053158351631</v>
      </c>
      <c r="IS21" s="6">
        <f>'at-risk$$'!IS21/'at-risk$$'!IS$120</f>
        <v>0.58126946841648364</v>
      </c>
      <c r="IT21" s="6">
        <f>'at-risk$$'!IT21/'at-risk$$'!IT$120</f>
        <v>0</v>
      </c>
      <c r="IU21" s="6">
        <f>'at-risk$$'!IU21/'at-risk$$'!IU$120</f>
        <v>0</v>
      </c>
      <c r="IV21" s="6">
        <f>'at-risk$$'!IV21/'at-risk$$'!IV$120</f>
        <v>0</v>
      </c>
      <c r="IW21" s="6">
        <f>'at-risk$$'!IW21/'at-risk$$'!IW$120</f>
        <v>0</v>
      </c>
      <c r="IX21" s="6">
        <f>'at-risk$$'!IX21/'at-risk$$'!IX$120</f>
        <v>0</v>
      </c>
      <c r="IY21" s="6">
        <f>'at-risk$$'!IY21/'at-risk$$'!IY$120</f>
        <v>0</v>
      </c>
      <c r="IZ21" s="6">
        <f>'at-risk$$'!IZ21/'at-risk$$'!IZ$120</f>
        <v>0</v>
      </c>
      <c r="JA21" s="6">
        <f>'at-risk$$'!JA21/'at-risk$$'!JA$120</f>
        <v>0</v>
      </c>
      <c r="JB21" s="6">
        <f>'at-risk$$'!JB21/'at-risk$$'!JB$120</f>
        <v>0</v>
      </c>
      <c r="JC21" s="6">
        <f>'at-risk$$'!JC21/'at-risk$$'!JC$120</f>
        <v>0</v>
      </c>
      <c r="JD21" s="6">
        <f>'at-risk$$'!JD21/'at-risk$$'!JD$120</f>
        <v>0</v>
      </c>
      <c r="JE21" s="6">
        <f>'at-risk$$'!JE21/'at-risk$$'!JE$120</f>
        <v>0</v>
      </c>
      <c r="JF21" s="6">
        <f>'at-risk$$'!JF21/'at-risk$$'!JF$120</f>
        <v>0</v>
      </c>
      <c r="JG21" s="6">
        <f>'at-risk$$'!JG21/'at-risk$$'!JG$120</f>
        <v>0</v>
      </c>
      <c r="JH21" s="6">
        <f>'at-risk$$'!JH21/'at-risk$$'!JH$120</f>
        <v>0</v>
      </c>
      <c r="JI21" s="6">
        <f>'at-risk$$'!JI21/'at-risk$$'!JI$120</f>
        <v>0</v>
      </c>
      <c r="JJ21" s="6">
        <f>'at-risk$$'!JJ21/'at-risk$$'!JJ$120</f>
        <v>0</v>
      </c>
      <c r="JK21" s="6">
        <f>'at-risk$$'!JK21/'at-risk$$'!JK$120</f>
        <v>0</v>
      </c>
      <c r="JL21" s="6">
        <f>'at-risk$$'!JL21/'at-risk$$'!JL$120</f>
        <v>0</v>
      </c>
      <c r="JM21" s="6">
        <f>'at-risk$$'!JM21/'at-risk$$'!JM$120</f>
        <v>0</v>
      </c>
      <c r="JN21" s="6">
        <f>'at-risk$$'!JN21/'at-risk$$'!JN$120</f>
        <v>0</v>
      </c>
      <c r="JO21" s="6">
        <f>'at-risk$$'!JO21/'at-risk$$'!JO$120</f>
        <v>0</v>
      </c>
      <c r="JP21" s="6">
        <f>'at-risk$$'!JP21/'at-risk$$'!JP$120</f>
        <v>0</v>
      </c>
      <c r="JQ21" s="6">
        <f>'at-risk$$'!JQ21/'at-risk$$'!JQ$120</f>
        <v>0</v>
      </c>
      <c r="JR21" s="6">
        <f>'at-risk$$'!JR21/'at-risk$$'!JR$120</f>
        <v>0</v>
      </c>
      <c r="JS21" s="6">
        <f>'at-risk$$'!JS21/'at-risk$$'!JS$120</f>
        <v>0</v>
      </c>
      <c r="JT21" s="6">
        <f>'at-risk$$'!JT21/'at-risk$$'!JT$120</f>
        <v>0</v>
      </c>
      <c r="JU21" s="6">
        <f>'at-risk$$'!JU21/'at-risk$$'!JU$120</f>
        <v>0</v>
      </c>
      <c r="JV21" s="6">
        <f>'at-risk$$'!JV21/'at-risk$$'!JV$120</f>
        <v>0</v>
      </c>
      <c r="JW21" s="6">
        <f>'at-risk$$'!JW21/'at-risk$$'!JW$120</f>
        <v>0</v>
      </c>
      <c r="JX21" s="6">
        <f>'at-risk$$'!JX21/'at-risk$$'!JX$120</f>
        <v>0</v>
      </c>
      <c r="JY21" s="6">
        <f>'at-risk$$'!JY21/'at-risk$$'!JY$120</f>
        <v>0</v>
      </c>
      <c r="JZ21" s="6">
        <f>'at-risk$$'!JZ21/'at-risk$$'!JZ$120</f>
        <v>0</v>
      </c>
      <c r="KA21" s="6">
        <f>'at-risk$$'!KA21/'at-risk$$'!KA$120</f>
        <v>0</v>
      </c>
      <c r="KB21" s="6">
        <f>'at-risk$$'!KB21/'at-risk$$'!KB$120</f>
        <v>0</v>
      </c>
      <c r="KC21" s="6">
        <f>'at-risk$$'!KC21/'at-risk$$'!KC$120</f>
        <v>0</v>
      </c>
      <c r="KD21" s="6">
        <f>'at-risk$$'!KD21/'at-risk$$'!KD$120</f>
        <v>0</v>
      </c>
      <c r="KE21" s="6">
        <f>'at-risk$$'!KE21/'at-risk$$'!KE$120</f>
        <v>0</v>
      </c>
      <c r="KF21" s="6">
        <f>'at-risk$$'!KF21/'at-risk$$'!KF$120</f>
        <v>0</v>
      </c>
      <c r="KG21" s="6">
        <f>'at-risk$$'!KG21/'at-risk$$'!KG$120</f>
        <v>0</v>
      </c>
      <c r="KH21" s="6">
        <f>'at-risk$$'!KH21/'at-risk$$'!KH$120</f>
        <v>0</v>
      </c>
      <c r="KI21" s="6">
        <f>'at-risk$$'!KI21/'at-risk$$'!KI$120</f>
        <v>0</v>
      </c>
      <c r="KJ21" s="6">
        <f>'at-risk$$'!KJ21/'at-risk$$'!KJ$120</f>
        <v>0</v>
      </c>
      <c r="KK21" s="6">
        <f>'at-risk$$'!KK21/'at-risk$$'!KK$120</f>
        <v>0</v>
      </c>
      <c r="KL21" s="6">
        <f>'at-risk$$'!KL21/'at-risk$$'!KL$120</f>
        <v>0</v>
      </c>
      <c r="KM21" s="6">
        <f>'at-risk$$'!KM21/'at-risk$$'!KM$120</f>
        <v>0</v>
      </c>
      <c r="KN21" s="6">
        <f>'at-risk$$'!KN21/'at-risk$$'!KN$120</f>
        <v>0</v>
      </c>
      <c r="KO21" s="6">
        <f>'at-risk$$'!KO21/'at-risk$$'!KO$120</f>
        <v>0</v>
      </c>
      <c r="KP21" s="6">
        <f>'at-risk$$'!KP21/'at-risk$$'!KP$120</f>
        <v>0</v>
      </c>
      <c r="KQ21" s="6">
        <f>'at-risk$$'!KQ21/'at-risk$$'!KQ$120</f>
        <v>0</v>
      </c>
      <c r="KW21" s="3">
        <v>5524</v>
      </c>
      <c r="KX21" s="3">
        <v>0</v>
      </c>
      <c r="LC21" s="3">
        <v>56000</v>
      </c>
      <c r="LD21" s="3">
        <v>0</v>
      </c>
      <c r="LI21" s="3">
        <v>9373</v>
      </c>
      <c r="LJ21" s="3">
        <v>0</v>
      </c>
      <c r="LM21" s="3">
        <v>1615</v>
      </c>
      <c r="LN21" s="3">
        <v>0</v>
      </c>
      <c r="ME21" s="3">
        <v>5919</v>
      </c>
      <c r="MF21" s="3">
        <v>0</v>
      </c>
      <c r="MM21" s="3">
        <v>1000</v>
      </c>
      <c r="MN21" s="3">
        <v>0</v>
      </c>
      <c r="NJ21" s="6">
        <f>'at-risk$$'!NJ21/'at-risk$$'!NJ$120</f>
        <v>0</v>
      </c>
      <c r="NK21" s="6">
        <f>'at-risk$$'!NK21/'at-risk$$'!NK$120</f>
        <v>0</v>
      </c>
      <c r="OF21" s="3">
        <v>5634604</v>
      </c>
      <c r="OG21" s="3">
        <v>397010</v>
      </c>
      <c r="OK21" s="6">
        <f t="shared" si="13"/>
        <v>3.0000087848759573</v>
      </c>
      <c r="OL21" s="6">
        <f t="shared" si="0"/>
        <v>0</v>
      </c>
      <c r="OM21" s="6">
        <f t="shared" si="1"/>
        <v>5.0000175697519147</v>
      </c>
      <c r="ON21" s="6">
        <f t="shared" si="2"/>
        <v>0</v>
      </c>
      <c r="OO21" s="6">
        <f t="shared" si="3"/>
        <v>1</v>
      </c>
      <c r="OP21" s="6">
        <f t="shared" si="4"/>
        <v>0</v>
      </c>
      <c r="OQ21" s="3">
        <f t="shared" si="5"/>
        <v>0</v>
      </c>
      <c r="OR21" s="6">
        <f t="shared" si="6"/>
        <v>0</v>
      </c>
      <c r="OS21" s="6">
        <f>'at-risk$$'!OS21/'at-risk$$'!OS$120</f>
        <v>1</v>
      </c>
      <c r="OT21" s="6">
        <f>'at-risk$$'!OT21/'at-risk$$'!OT$120</f>
        <v>0</v>
      </c>
      <c r="OU21" s="6">
        <f>'at-risk$$'!OU21/'at-risk$$'!OU$120</f>
        <v>0</v>
      </c>
      <c r="OV21" s="6">
        <f>'at-risk$$'!OV21/'at-risk$$'!OV$120</f>
        <v>0</v>
      </c>
      <c r="OW21" s="6">
        <f>'at-risk$$'!OW21/'at-risk$$'!OW$120</f>
        <v>0.80000351395038305</v>
      </c>
      <c r="OX21" s="6">
        <f>'at-risk$$'!OX21/'at-risk$$'!OX$120</f>
        <v>1</v>
      </c>
      <c r="OY21" s="6">
        <f>'at-risk$$'!OY21/'at-risk$$'!OY$120</f>
        <v>0</v>
      </c>
      <c r="OZ21" s="6">
        <f>'at-risk$$'!OZ21/'at-risk$$'!OZ$120</f>
        <v>0</v>
      </c>
      <c r="PA21" s="6">
        <f>'at-risk$$'!PA21/'at-risk$$'!PA$120</f>
        <v>0</v>
      </c>
      <c r="PB21" s="6">
        <f t="shared" si="7"/>
        <v>0</v>
      </c>
      <c r="PC21" s="6">
        <f t="shared" si="8"/>
        <v>0</v>
      </c>
      <c r="PD21" s="6"/>
      <c r="PE21" s="6"/>
      <c r="PF21" s="6">
        <f t="shared" si="9"/>
        <v>3</v>
      </c>
      <c r="PG21" s="6">
        <f t="shared" si="10"/>
        <v>0</v>
      </c>
      <c r="PI21" s="6">
        <f t="shared" si="11"/>
        <v>11.759303183639046</v>
      </c>
      <c r="PJ21" s="6">
        <f>'at-risk$$'!PJ21/'at-risk$$'!PJ$120</f>
        <v>1.4876836039075128</v>
      </c>
      <c r="PK21" s="6">
        <f>'at-risk$$'!PK21/'at-risk$$'!PK$120</f>
        <v>0</v>
      </c>
      <c r="PL21" s="5">
        <f t="shared" si="14"/>
        <v>79431</v>
      </c>
      <c r="PM21" s="5">
        <f>SUM(KV21,KX21,KZ21,LB21,LD21,LF21,LH21,LJ21,LL21,LN21,LP21,LR21,LT21,LV21,LX21,LZ21,MB21,MD21,MF21,MH21,MJ21,ML21,MN21,MP21,MR21,MT21,MV21,MX21,MZ21,NB21,ND21,NF21,NH21,)</f>
        <v>0</v>
      </c>
      <c r="PN21" s="5"/>
      <c r="PO21" s="5">
        <v>115050</v>
      </c>
      <c r="PQ21" s="6">
        <f t="shared" si="12"/>
        <v>34.247048281678268</v>
      </c>
    </row>
    <row r="22" spans="1:433" x14ac:dyDescent="0.25">
      <c r="A22" t="s">
        <v>154</v>
      </c>
      <c r="B22" s="2">
        <v>227</v>
      </c>
      <c r="C22" t="s">
        <v>338</v>
      </c>
      <c r="D22">
        <v>1</v>
      </c>
      <c r="E22">
        <v>366</v>
      </c>
      <c r="F22">
        <v>293</v>
      </c>
      <c r="G22" s="6">
        <f>'at-risk$$'!G22/'at-risk$$'!G$120</f>
        <v>1</v>
      </c>
      <c r="H22" s="6">
        <f>'at-risk$$'!H22/'at-risk$$'!H$120</f>
        <v>0</v>
      </c>
      <c r="I22" s="6">
        <f>'at-risk$$'!I22/'at-risk$$'!I$120</f>
        <v>0</v>
      </c>
      <c r="J22" s="6">
        <f>'at-risk$$'!J22/'at-risk$$'!J$120</f>
        <v>0</v>
      </c>
      <c r="K22" s="6"/>
      <c r="L22" s="6">
        <f>'at-risk$$'!L22/'at-risk$$'!L$120</f>
        <v>0</v>
      </c>
      <c r="M22" s="6">
        <f>'at-risk$$'!M22/'at-risk$$'!M$120</f>
        <v>0</v>
      </c>
      <c r="N22" s="6">
        <f>'at-risk$$'!N22/'at-risk$$'!N$120</f>
        <v>0.99999958310769044</v>
      </c>
      <c r="O22" s="6">
        <f>'at-risk$$'!O22/'at-risk$$'!O$120</f>
        <v>0</v>
      </c>
      <c r="P22" s="3">
        <v>4000</v>
      </c>
      <c r="Q22" s="3">
        <v>0</v>
      </c>
      <c r="R22" s="6">
        <f>'at-risk$$'!R22/'at-risk$$'!R$120</f>
        <v>1.0000062006078874</v>
      </c>
      <c r="S22" s="6">
        <f>'at-risk$$'!S22/'at-risk$$'!S$120</f>
        <v>0</v>
      </c>
      <c r="T22" s="6">
        <f>'at-risk$$'!T22/'at-risk$$'!T$120</f>
        <v>2.0000056611159422</v>
      </c>
      <c r="U22" s="6">
        <f>'at-risk$$'!U22/'at-risk$$'!U$120</f>
        <v>0</v>
      </c>
      <c r="V22" s="6">
        <f>'at-risk$$'!V22/'at-risk$$'!V$120</f>
        <v>0.99999492061110518</v>
      </c>
      <c r="W22" s="6">
        <f>'at-risk$$'!W22/'at-risk$$'!W$120</f>
        <v>0</v>
      </c>
      <c r="X22" s="6">
        <f>'at-risk$$'!X22/'at-risk$$'!X$120</f>
        <v>1</v>
      </c>
      <c r="Y22" s="6">
        <f>'at-risk$$'!Y22/'at-risk$$'!Y$120</f>
        <v>0</v>
      </c>
      <c r="Z22" s="6">
        <f>'at-risk$$'!Z22/'at-risk$$'!Z$120</f>
        <v>2.0000087848759573</v>
      </c>
      <c r="AA22" s="6">
        <f>'at-risk$$'!AA22/'at-risk$$'!AA$120</f>
        <v>0</v>
      </c>
      <c r="AB22" s="6">
        <f>'at-risk$$'!AB22/'at-risk$$'!AB$120</f>
        <v>0</v>
      </c>
      <c r="AC22" s="6">
        <f>'at-risk$$'!AC22/'at-risk$$'!AC$120</f>
        <v>0</v>
      </c>
      <c r="AD22" s="6">
        <f>'at-risk$$'!AD22/'at-risk$$'!AD$120</f>
        <v>3.0000087848759573</v>
      </c>
      <c r="AE22" s="6">
        <f>'at-risk$$'!AE22/'at-risk$$'!AE$120</f>
        <v>0</v>
      </c>
      <c r="AF22" s="6">
        <f>'at-risk$$'!AF22/'at-risk$$'!AF$120</f>
        <v>0.99998902121025579</v>
      </c>
      <c r="AG22" s="6">
        <f>'at-risk$$'!AG22/'at-risk$$'!AG$120</f>
        <v>0.99998902121025579</v>
      </c>
      <c r="AH22" s="6">
        <f>'at-risk$$'!AH22/'at-risk$$'!AH$120</f>
        <v>4.0000326810485411</v>
      </c>
      <c r="AI22" s="6">
        <f>'at-risk$$'!AI22/'at-risk$$'!AI$120</f>
        <v>0</v>
      </c>
      <c r="AJ22" s="6">
        <f>'at-risk$$'!AJ22/'at-risk$$'!AJ$120</f>
        <v>0</v>
      </c>
      <c r="AK22" s="6">
        <f>'at-risk$$'!AK22/'at-risk$$'!AK$120</f>
        <v>0</v>
      </c>
      <c r="AL22" s="6">
        <f>'at-risk$$'!AL22/'at-risk$$'!AL$120</f>
        <v>0</v>
      </c>
      <c r="AM22" s="6">
        <f>'at-risk$$'!AM22/'at-risk$$'!AM$120</f>
        <v>0</v>
      </c>
      <c r="AN22" s="6">
        <f>'at-risk$$'!AN22/'at-risk$$'!AN$120</f>
        <v>0</v>
      </c>
      <c r="AO22" s="6">
        <f>'at-risk$$'!AO22/'at-risk$$'!AO$120</f>
        <v>0</v>
      </c>
      <c r="AP22" s="6">
        <f>'at-risk$$'!AP22/'at-risk$$'!AP$120</f>
        <v>0</v>
      </c>
      <c r="AQ22" s="6">
        <f>'at-risk$$'!AQ22/'at-risk$$'!AQ$120</f>
        <v>1</v>
      </c>
      <c r="AR22" s="6">
        <f>'at-risk$$'!AR22/'at-risk$$'!AR$120</f>
        <v>0</v>
      </c>
      <c r="AS22" s="6">
        <f>'at-risk$$'!AS22/'at-risk$$'!AS$120</f>
        <v>0</v>
      </c>
      <c r="AT22" s="6">
        <f>'at-risk$$'!AT22/'at-risk$$'!AT$120</f>
        <v>0</v>
      </c>
      <c r="AU22" s="6">
        <f>'at-risk$$'!AU22/'at-risk$$'!AU$120</f>
        <v>2.0000087848759573</v>
      </c>
      <c r="AV22" s="6"/>
      <c r="AW22" s="6">
        <f>'at-risk$$'!AW22/'at-risk$$'!AW$120</f>
        <v>0</v>
      </c>
      <c r="AX22" s="6">
        <f>'at-risk$$'!AX22/'at-risk$$'!AX$120</f>
        <v>0</v>
      </c>
      <c r="AY22" s="6">
        <f>'at-risk$$'!AY22/'at-risk$$'!AY$120</f>
        <v>0</v>
      </c>
      <c r="AZ22" s="6">
        <f>'at-risk$$'!AZ22/'at-risk$$'!AZ$120</f>
        <v>0</v>
      </c>
      <c r="BA22" s="6">
        <f>'at-risk$$'!BA22/'at-risk$$'!BA$120</f>
        <v>0</v>
      </c>
      <c r="BB22" s="6">
        <f>'at-risk$$'!BB22/'at-risk$$'!BB$120</f>
        <v>0</v>
      </c>
      <c r="BC22" s="6">
        <f>'at-risk$$'!BC22/'at-risk$$'!BC$120</f>
        <v>0</v>
      </c>
      <c r="BD22" s="6">
        <f>'at-risk$$'!BD22/'at-risk$$'!BD$120</f>
        <v>0</v>
      </c>
      <c r="BE22" s="6">
        <f>'at-risk$$'!BE22/'at-risk$$'!BE$120</f>
        <v>0</v>
      </c>
      <c r="BF22" s="6">
        <f>'at-risk$$'!BF22/'at-risk$$'!BF$120</f>
        <v>0</v>
      </c>
      <c r="BG22" s="6">
        <f>'at-risk$$'!BG22/'at-risk$$'!BG$120</f>
        <v>0</v>
      </c>
      <c r="BH22" s="6">
        <f>'at-risk$$'!BH22/'at-risk$$'!BH$120</f>
        <v>2.0000087848759573</v>
      </c>
      <c r="BI22" s="6">
        <f>'at-risk$$'!BI22/'at-risk$$'!BI$120</f>
        <v>0</v>
      </c>
      <c r="BJ22" s="6">
        <f>'at-risk$$'!BJ22/'at-risk$$'!BJ$120</f>
        <v>0</v>
      </c>
      <c r="BK22" s="6">
        <f>'at-risk$$'!BK22/'at-risk$$'!BK$120</f>
        <v>0</v>
      </c>
      <c r="BL22" s="6">
        <f>'at-risk$$'!BL22/'at-risk$$'!BL$120</f>
        <v>0</v>
      </c>
      <c r="BM22" s="6">
        <f>'at-risk$$'!BM22/'at-risk$$'!BM$120</f>
        <v>0</v>
      </c>
      <c r="BN22" s="6">
        <f>'at-risk$$'!BN22/'at-risk$$'!BN$120</f>
        <v>0</v>
      </c>
      <c r="BO22" s="6">
        <f>'at-risk$$'!BO22/'at-risk$$'!BO$120</f>
        <v>0</v>
      </c>
      <c r="BP22" s="6">
        <f>'at-risk$$'!BP22/'at-risk$$'!BP$120</f>
        <v>0</v>
      </c>
      <c r="BQ22" s="6">
        <f>'at-risk$$'!BQ22/'at-risk$$'!BQ$120</f>
        <v>0</v>
      </c>
      <c r="BR22" s="6">
        <f>'at-risk$$'!BR22/'at-risk$$'!BR$120</f>
        <v>0</v>
      </c>
      <c r="BS22" s="6">
        <f>'at-risk$$'!BS22/'at-risk$$'!BS$120</f>
        <v>0</v>
      </c>
      <c r="BT22" s="6">
        <f>'at-risk$$'!BT22/'at-risk$$'!BT$120</f>
        <v>1</v>
      </c>
      <c r="BU22" s="6">
        <f>'at-risk$$'!BU22/'at-risk$$'!BU$120</f>
        <v>0</v>
      </c>
      <c r="BV22" s="6">
        <f>'at-risk$$'!BV22/'at-risk$$'!BV$120</f>
        <v>2.5245888678051864</v>
      </c>
      <c r="BW22" s="6">
        <f>'at-risk$$'!BW22/'at-risk$$'!BW$120</f>
        <v>0.47541991707077097</v>
      </c>
      <c r="BX22" s="6">
        <f>'at-risk$$'!BX22/'at-risk$$'!BX$120</f>
        <v>0</v>
      </c>
      <c r="BY22" s="6">
        <f>'at-risk$$'!BY22/'at-risk$$'!BY$120</f>
        <v>0</v>
      </c>
      <c r="BZ22" s="6">
        <f>'at-risk$$'!BZ22/'at-risk$$'!BZ$120</f>
        <v>4.9999961701896245</v>
      </c>
      <c r="CA22" s="6">
        <f>'at-risk$$'!CA22/'at-risk$$'!CA$120</f>
        <v>0</v>
      </c>
      <c r="CB22" s="6">
        <f>'at-risk$$'!CB22/'at-risk$$'!CB$120</f>
        <v>0</v>
      </c>
      <c r="CC22" s="6">
        <f>'at-risk$$'!CC22/'at-risk$$'!CC$120</f>
        <v>0</v>
      </c>
      <c r="CD22" s="6">
        <f>'at-risk$$'!CD22/'at-risk$$'!CD$120</f>
        <v>0</v>
      </c>
      <c r="CE22" s="6">
        <f>'at-risk$$'!CE22/'at-risk$$'!CE$120</f>
        <v>2</v>
      </c>
      <c r="CF22" s="6">
        <f>'at-risk$$'!CF22/'at-risk$$'!CF$120</f>
        <v>0</v>
      </c>
      <c r="CG22" s="6">
        <f>'at-risk$$'!CG22/'at-risk$$'!CG$120</f>
        <v>0</v>
      </c>
      <c r="CH22" s="6">
        <f>'at-risk$$'!CH22/'at-risk$$'!CH$120</f>
        <v>0</v>
      </c>
      <c r="CI22" s="6">
        <f>'at-risk$$'!CI22/'at-risk$$'!CI$120</f>
        <v>0</v>
      </c>
      <c r="CL22" s="6">
        <f>'at-risk$$'!CL22/'at-risk$$'!CL$120</f>
        <v>9.0000351395038294</v>
      </c>
      <c r="CM22" s="6">
        <f>'at-risk$$'!CM22/'at-risk$$'!CM$120</f>
        <v>0</v>
      </c>
      <c r="CN22" s="6">
        <f>'at-risk$$'!CN22/'at-risk$$'!CN$120</f>
        <v>0</v>
      </c>
      <c r="CO22" s="6">
        <f>'at-risk$$'!CO22/'at-risk$$'!CO$120</f>
        <v>0</v>
      </c>
      <c r="CP22" s="6">
        <f>'at-risk$$'!CP22/'at-risk$$'!CP$120</f>
        <v>0</v>
      </c>
      <c r="CQ22" s="6">
        <f>'at-risk$$'!CQ22/'at-risk$$'!CQ$120</f>
        <v>0</v>
      </c>
      <c r="CR22" s="6">
        <f>'at-risk$$'!CR22/'at-risk$$'!CR$120</f>
        <v>1</v>
      </c>
      <c r="CS22" s="6">
        <f>'at-risk$$'!CS22/'at-risk$$'!CS$120</f>
        <v>0</v>
      </c>
      <c r="CT22" s="6">
        <f>'at-risk$$'!CT22/'at-risk$$'!CT$120</f>
        <v>0</v>
      </c>
      <c r="CU22" s="6">
        <f>'at-risk$$'!CU22/'at-risk$$'!CU$120</f>
        <v>0</v>
      </c>
      <c r="DD22" s="6">
        <f>'at-risk$$'!DD22/'at-risk$$'!DD$120</f>
        <v>0</v>
      </c>
      <c r="DE22" s="6">
        <f>'at-risk$$'!DE22/'at-risk$$'!DE$120</f>
        <v>0</v>
      </c>
      <c r="DX22" s="6">
        <f>'at-risk$$'!DX22/'at-risk$$'!DX$120</f>
        <v>0</v>
      </c>
      <c r="DY22" s="6">
        <f>'at-risk$$'!DY22/'at-risk$$'!DY$120</f>
        <v>0</v>
      </c>
      <c r="DZ22" s="6">
        <f>'at-risk$$'!DZ22/'at-risk$$'!DZ$120</f>
        <v>0</v>
      </c>
      <c r="EA22" s="6">
        <f>'at-risk$$'!EA22/'at-risk$$'!EA$120</f>
        <v>0</v>
      </c>
      <c r="EB22" s="6">
        <f>'at-risk$$'!EB22/'at-risk$$'!EB$120</f>
        <v>0</v>
      </c>
      <c r="EC22" s="6">
        <f>'at-risk$$'!EC22/'at-risk$$'!EC$120</f>
        <v>0</v>
      </c>
      <c r="EH22" s="3">
        <v>15325</v>
      </c>
      <c r="EI22" s="3">
        <v>0</v>
      </c>
      <c r="EL22" s="6">
        <f>'at-risk$$'!EL22/'at-risk$$'!EL$120</f>
        <v>0</v>
      </c>
      <c r="EM22" s="6">
        <f>'at-risk$$'!EM22/'at-risk$$'!EM$120</f>
        <v>0</v>
      </c>
      <c r="EN22" s="6">
        <f>'at-risk$$'!EN22/'at-risk$$'!EN$120</f>
        <v>0</v>
      </c>
      <c r="EO22" s="6">
        <f>'at-risk$$'!EO22/'at-risk$$'!EO$120</f>
        <v>0</v>
      </c>
      <c r="EP22" s="6">
        <f>'at-risk$$'!EP22/'at-risk$$'!EP$120</f>
        <v>0</v>
      </c>
      <c r="EQ22" s="6">
        <f>'at-risk$$'!EQ22/'at-risk$$'!EQ$120</f>
        <v>0</v>
      </c>
      <c r="ES22" s="6">
        <f>'at-risk$$'!ES22/'at-risk$$'!ES$120</f>
        <v>0</v>
      </c>
      <c r="ET22" s="6">
        <f>'at-risk$$'!ET22/'at-risk$$'!ET$120</f>
        <v>0</v>
      </c>
      <c r="EU22" s="6">
        <f>'at-risk$$'!EU22/'at-risk$$'!EU$120</f>
        <v>0</v>
      </c>
      <c r="EV22" s="6">
        <f>'at-risk$$'!EV22/'at-risk$$'!EV$120</f>
        <v>0</v>
      </c>
      <c r="EW22" s="6">
        <f>'at-risk$$'!EW22/'at-risk$$'!EW$120</f>
        <v>0</v>
      </c>
      <c r="EX22" s="6">
        <f>'at-risk$$'!EX22/'at-risk$$'!EX$120</f>
        <v>0</v>
      </c>
      <c r="EY22" s="6">
        <f>'at-risk$$'!EY22/'at-risk$$'!EY$120</f>
        <v>0</v>
      </c>
      <c r="EZ22" s="6">
        <f>'at-risk$$'!EZ22/'at-risk$$'!EZ$120</f>
        <v>0</v>
      </c>
      <c r="FA22" s="6">
        <f>'at-risk$$'!FA22/'at-risk$$'!FA$120</f>
        <v>0</v>
      </c>
      <c r="FB22" s="6">
        <f>'at-risk$$'!FB22/'at-risk$$'!FB$120</f>
        <v>0</v>
      </c>
      <c r="FC22" s="6">
        <f>'at-risk$$'!FC22/'at-risk$$'!FC$120</f>
        <v>0</v>
      </c>
      <c r="FD22" s="6">
        <f>'at-risk$$'!FD22/'at-risk$$'!FD$120</f>
        <v>0</v>
      </c>
      <c r="FE22" s="6">
        <f>'at-risk$$'!FE22/'at-risk$$'!FE$120</f>
        <v>0</v>
      </c>
      <c r="FF22" s="6">
        <f>'at-risk$$'!FF22/'at-risk$$'!FF$120</f>
        <v>0</v>
      </c>
      <c r="FG22" s="6">
        <f>'at-risk$$'!FG22/'at-risk$$'!FG$120</f>
        <v>1</v>
      </c>
      <c r="FH22" s="6">
        <f>'at-risk$$'!FH22/'at-risk$$'!FH$120</f>
        <v>0</v>
      </c>
      <c r="FI22" s="6">
        <f>'at-risk$$'!FI22/'at-risk$$'!FI$120</f>
        <v>1</v>
      </c>
      <c r="FJ22" s="6">
        <f>'at-risk$$'!FJ22/'at-risk$$'!FJ$120</f>
        <v>0</v>
      </c>
      <c r="FK22" s="6">
        <f>'at-risk$$'!FK22/'at-risk$$'!FK$120</f>
        <v>0</v>
      </c>
      <c r="FL22" s="6">
        <f>'at-risk$$'!FL22/'at-risk$$'!FL$120</f>
        <v>0</v>
      </c>
      <c r="FM22" s="6">
        <f>'at-risk$$'!FM22/'at-risk$$'!FM$120</f>
        <v>0</v>
      </c>
      <c r="FN22" s="6">
        <f>'at-risk$$'!FN22/'at-risk$$'!FN$120</f>
        <v>0</v>
      </c>
      <c r="FO22" s="6">
        <f>'at-risk$$'!FO22/'at-risk$$'!FO$120</f>
        <v>0</v>
      </c>
      <c r="FP22" s="6">
        <f>'at-risk$$'!FP22/'at-risk$$'!FP$120</f>
        <v>0</v>
      </c>
      <c r="FQ22" s="6">
        <f>'at-risk$$'!FQ22/'at-risk$$'!FQ$120</f>
        <v>0</v>
      </c>
      <c r="FR22" s="6">
        <f>'at-risk$$'!FR22/'at-risk$$'!FR$120</f>
        <v>0</v>
      </c>
      <c r="FS22" s="6">
        <f>'at-risk$$'!FS22/'at-risk$$'!FS$120</f>
        <v>0</v>
      </c>
      <c r="FT22" s="6">
        <f>'at-risk$$'!FT22/'at-risk$$'!FT$120</f>
        <v>0</v>
      </c>
      <c r="FU22" s="6">
        <f>'at-risk$$'!FU22/'at-risk$$'!FU$120</f>
        <v>0</v>
      </c>
      <c r="FV22" s="6">
        <f>'at-risk$$'!FV22/'at-risk$$'!FV$120</f>
        <v>0</v>
      </c>
      <c r="FW22" s="6">
        <f>'at-risk$$'!FW22/'at-risk$$'!FW$120</f>
        <v>0</v>
      </c>
      <c r="FX22" s="6">
        <f>'at-risk$$'!FX22/'at-risk$$'!FX$120</f>
        <v>0</v>
      </c>
      <c r="FY22" s="6">
        <f>'at-risk$$'!FY22/'at-risk$$'!FY$120</f>
        <v>1</v>
      </c>
      <c r="FZ22" s="6">
        <f>'at-risk$$'!FZ22/'at-risk$$'!FZ$120</f>
        <v>0</v>
      </c>
      <c r="GA22" s="6">
        <f>'at-risk$$'!GA22/'at-risk$$'!GA$120</f>
        <v>0</v>
      </c>
      <c r="GB22" s="6">
        <f>'at-risk$$'!GB22/'at-risk$$'!GB$120</f>
        <v>0</v>
      </c>
      <c r="GC22" s="6">
        <f>'at-risk$$'!GC22/'at-risk$$'!GC$120</f>
        <v>0</v>
      </c>
      <c r="GD22" s="6">
        <f>'at-risk$$'!GD22/'at-risk$$'!GD$120</f>
        <v>0</v>
      </c>
      <c r="GE22" s="6">
        <f>'at-risk$$'!GE22/'at-risk$$'!GE$120</f>
        <v>0</v>
      </c>
      <c r="GF22" s="6">
        <f>'at-risk$$'!GF22/'at-risk$$'!GF$120</f>
        <v>1</v>
      </c>
      <c r="GG22" s="6">
        <f>'at-risk$$'!GG22/'at-risk$$'!GG$120</f>
        <v>0</v>
      </c>
      <c r="GH22" s="6">
        <f>'at-risk$$'!GH22/'at-risk$$'!GH$120</f>
        <v>2.0000087848759573</v>
      </c>
      <c r="GI22" s="6">
        <f>'at-risk$$'!GI22/'at-risk$$'!GI$120</f>
        <v>0</v>
      </c>
      <c r="GJ22" s="6">
        <f>'at-risk$$'!GJ22/'at-risk$$'!GJ$120</f>
        <v>1</v>
      </c>
      <c r="GK22" s="6">
        <f>'at-risk$$'!GK22/'at-risk$$'!GK$120</f>
        <v>0</v>
      </c>
      <c r="GL22" s="6">
        <f>'at-risk$$'!GL22/'at-risk$$'!GL$120</f>
        <v>0</v>
      </c>
      <c r="GM22" s="6">
        <f>'at-risk$$'!GM22/'at-risk$$'!GM$120</f>
        <v>0</v>
      </c>
      <c r="GN22" s="6">
        <f>'at-risk$$'!GN22/'at-risk$$'!GN$120</f>
        <v>2.9999925956999398</v>
      </c>
      <c r="GO22" s="6">
        <f>'at-risk$$'!GO22/'at-risk$$'!GO$120</f>
        <v>0</v>
      </c>
      <c r="GP22" s="6">
        <f>'at-risk$$'!GP22/'at-risk$$'!GP$120</f>
        <v>3.0000087848759573</v>
      </c>
      <c r="GQ22" s="6">
        <f>'at-risk$$'!GQ22/'at-risk$$'!GQ$120</f>
        <v>0</v>
      </c>
      <c r="GR22" s="6">
        <f>'at-risk$$'!GR22/'at-risk$$'!GR$120</f>
        <v>1.729689366786141</v>
      </c>
      <c r="GS22" s="6">
        <f>'at-risk$$'!GS22/'at-risk$$'!GS$120</f>
        <v>0</v>
      </c>
      <c r="GT22" s="6">
        <f>'at-risk$$'!GT22/'at-risk$$'!GT$120</f>
        <v>3.0000087848759573</v>
      </c>
      <c r="GU22" s="6">
        <f>'at-risk$$'!GU22/'at-risk$$'!GU$120</f>
        <v>0</v>
      </c>
      <c r="GV22" s="6">
        <f>'at-risk$$'!GV22/'at-risk$$'!GV$120</f>
        <v>2.0000087848759573</v>
      </c>
      <c r="GW22" s="6">
        <f>'at-risk$$'!GW22/'at-risk$$'!GW$120</f>
        <v>0</v>
      </c>
      <c r="GX22" s="6">
        <f>'at-risk$$'!GX22/'at-risk$$'!GX$120</f>
        <v>3.0000087848759573</v>
      </c>
      <c r="GY22" s="6">
        <f>'at-risk$$'!GY22/'at-risk$$'!GY$120</f>
        <v>0</v>
      </c>
      <c r="GZ22" s="6">
        <f>'at-risk$$'!GZ22/'at-risk$$'!GZ$120</f>
        <v>2.0000087848759573</v>
      </c>
      <c r="HA22" s="6">
        <f>'at-risk$$'!HA22/'at-risk$$'!HA$120</f>
        <v>0</v>
      </c>
      <c r="HB22" s="6">
        <f>'at-risk$$'!HB22/'at-risk$$'!HB$120</f>
        <v>0</v>
      </c>
      <c r="HC22" s="6">
        <f>'at-risk$$'!HC22/'at-risk$$'!HC$120</f>
        <v>0</v>
      </c>
      <c r="HD22" s="6">
        <f>'at-risk$$'!HD22/'at-risk$$'!HD$120</f>
        <v>0</v>
      </c>
      <c r="HE22" s="6">
        <f>'at-risk$$'!HE22/'at-risk$$'!HE$120</f>
        <v>0</v>
      </c>
      <c r="HF22" s="6">
        <f>'at-risk$$'!HF22/'at-risk$$'!HF$120</f>
        <v>0</v>
      </c>
      <c r="HG22" s="6">
        <f>'at-risk$$'!HG22/'at-risk$$'!HG$120</f>
        <v>0</v>
      </c>
      <c r="HH22" s="6">
        <f>'at-risk$$'!HH22/'at-risk$$'!HH$120</f>
        <v>0</v>
      </c>
      <c r="HI22" s="6">
        <f>'at-risk$$'!HI22/'at-risk$$'!HI$120</f>
        <v>0</v>
      </c>
      <c r="HJ22" s="6">
        <f>'at-risk$$'!HJ22/'at-risk$$'!HJ$120</f>
        <v>0</v>
      </c>
      <c r="HK22" s="6">
        <f>'at-risk$$'!HK22/'at-risk$$'!HK$120</f>
        <v>0</v>
      </c>
      <c r="HL22" s="6">
        <f>'at-risk$$'!HL22/'at-risk$$'!HL$120</f>
        <v>0</v>
      </c>
      <c r="HM22" s="6">
        <f>'at-risk$$'!HM22/'at-risk$$'!HM$120</f>
        <v>0</v>
      </c>
      <c r="HN22" s="6">
        <f>'at-risk$$'!HN22/'at-risk$$'!HN$120</f>
        <v>0</v>
      </c>
      <c r="HO22" s="6">
        <f>'at-risk$$'!HO22/'at-risk$$'!HO$120</f>
        <v>0</v>
      </c>
      <c r="HP22" s="6">
        <f>'at-risk$$'!HP22/'at-risk$$'!HP$120</f>
        <v>0</v>
      </c>
      <c r="HQ22" s="6">
        <f>'at-risk$$'!HQ22/'at-risk$$'!HQ$120</f>
        <v>0</v>
      </c>
      <c r="HR22" s="6">
        <f>'at-risk$$'!HR22/'at-risk$$'!HR$120</f>
        <v>0</v>
      </c>
      <c r="HS22" s="6">
        <f>'at-risk$$'!HS22/'at-risk$$'!HS$120</f>
        <v>0</v>
      </c>
      <c r="HT22" s="6">
        <f>'at-risk$$'!HT22/'at-risk$$'!HT$120</f>
        <v>1</v>
      </c>
      <c r="HU22" s="6">
        <f>'at-risk$$'!HU22/'at-risk$$'!HU$120</f>
        <v>0</v>
      </c>
      <c r="HV22" s="6">
        <f>'at-risk$$'!HV22/'at-risk$$'!HV$120</f>
        <v>1</v>
      </c>
      <c r="HW22" s="6">
        <f>'at-risk$$'!HW22/'at-risk$$'!HW$120</f>
        <v>0</v>
      </c>
      <c r="HX22" s="6">
        <f>'at-risk$$'!HX22/'at-risk$$'!HX$120</f>
        <v>2.0000087848759573</v>
      </c>
      <c r="HY22" s="6">
        <f>'at-risk$$'!HY22/'at-risk$$'!HY$120</f>
        <v>0</v>
      </c>
      <c r="HZ22" s="6">
        <f>'at-risk$$'!HZ22/'at-risk$$'!HZ$120</f>
        <v>0</v>
      </c>
      <c r="IA22" s="6">
        <f>'at-risk$$'!IA22/'at-risk$$'!IA$120</f>
        <v>0</v>
      </c>
      <c r="IB22" s="6">
        <f>'at-risk$$'!IB22/'at-risk$$'!IB$120</f>
        <v>0</v>
      </c>
      <c r="IC22" s="6">
        <f>'at-risk$$'!IC22/'at-risk$$'!IC$120</f>
        <v>0</v>
      </c>
      <c r="ID22" s="6">
        <f>'at-risk$$'!ID22/'at-risk$$'!ID$120</f>
        <v>0</v>
      </c>
      <c r="IE22" s="6">
        <f>'at-risk$$'!IE22/'at-risk$$'!IE$120</f>
        <v>0</v>
      </c>
      <c r="IF22" s="6">
        <f>'at-risk$$'!IF22/'at-risk$$'!IF$120</f>
        <v>0</v>
      </c>
      <c r="IG22" s="6">
        <f>'at-risk$$'!IG22/'at-risk$$'!IG$120</f>
        <v>0</v>
      </c>
      <c r="IH22" s="6">
        <f>'at-risk$$'!IH22/'at-risk$$'!IH$120</f>
        <v>0</v>
      </c>
      <c r="II22" s="6">
        <f>'at-risk$$'!II22/'at-risk$$'!II$120</f>
        <v>0</v>
      </c>
      <c r="IJ22" s="6">
        <f>'at-risk$$'!IJ22/'at-risk$$'!IJ$120</f>
        <v>0</v>
      </c>
      <c r="IK22" s="6">
        <f>'at-risk$$'!IK22/'at-risk$$'!IK$120</f>
        <v>0</v>
      </c>
      <c r="IL22" s="6">
        <f>'at-risk$$'!IL22/'at-risk$$'!IL$120</f>
        <v>0</v>
      </c>
      <c r="IM22" s="6">
        <f>'at-risk$$'!IM22/'at-risk$$'!IM$120</f>
        <v>0</v>
      </c>
      <c r="IN22" s="6">
        <f>'at-risk$$'!IN22/'at-risk$$'!IN$120</f>
        <v>0</v>
      </c>
      <c r="IO22" s="6">
        <f>'at-risk$$'!IO22/'at-risk$$'!IO$120</f>
        <v>0</v>
      </c>
      <c r="IP22" s="6">
        <f>'at-risk$$'!IP22/'at-risk$$'!IP$120</f>
        <v>0</v>
      </c>
      <c r="IQ22" s="6">
        <f>'at-risk$$'!IQ22/'at-risk$$'!IQ$120</f>
        <v>0</v>
      </c>
      <c r="IR22" s="6">
        <f>'at-risk$$'!IR22/'at-risk$$'!IR$120</f>
        <v>0</v>
      </c>
      <c r="IS22" s="6">
        <f>'at-risk$$'!IS22/'at-risk$$'!IS$120</f>
        <v>0</v>
      </c>
      <c r="IT22" s="6">
        <f>'at-risk$$'!IT22/'at-risk$$'!IT$120</f>
        <v>0</v>
      </c>
      <c r="IU22" s="6">
        <f>'at-risk$$'!IU22/'at-risk$$'!IU$120</f>
        <v>0</v>
      </c>
      <c r="IV22" s="6">
        <f>'at-risk$$'!IV22/'at-risk$$'!IV$120</f>
        <v>0</v>
      </c>
      <c r="IW22" s="6">
        <f>'at-risk$$'!IW22/'at-risk$$'!IW$120</f>
        <v>0</v>
      </c>
      <c r="IX22" s="6">
        <f>'at-risk$$'!IX22/'at-risk$$'!IX$120</f>
        <v>0</v>
      </c>
      <c r="IY22" s="6">
        <f>'at-risk$$'!IY22/'at-risk$$'!IY$120</f>
        <v>0</v>
      </c>
      <c r="IZ22" s="6">
        <f>'at-risk$$'!IZ22/'at-risk$$'!IZ$120</f>
        <v>1</v>
      </c>
      <c r="JA22" s="6">
        <f>'at-risk$$'!JA22/'at-risk$$'!JA$120</f>
        <v>0</v>
      </c>
      <c r="JB22" s="6">
        <f>'at-risk$$'!JB22/'at-risk$$'!JB$120</f>
        <v>0</v>
      </c>
      <c r="JC22" s="6">
        <f>'at-risk$$'!JC22/'at-risk$$'!JC$120</f>
        <v>0</v>
      </c>
      <c r="JD22" s="6">
        <f>'at-risk$$'!JD22/'at-risk$$'!JD$120</f>
        <v>0</v>
      </c>
      <c r="JE22" s="6">
        <f>'at-risk$$'!JE22/'at-risk$$'!JE$120</f>
        <v>0</v>
      </c>
      <c r="JF22" s="6">
        <f>'at-risk$$'!JF22/'at-risk$$'!JF$120</f>
        <v>0</v>
      </c>
      <c r="JG22" s="6">
        <f>'at-risk$$'!JG22/'at-risk$$'!JG$120</f>
        <v>0</v>
      </c>
      <c r="JH22" s="6">
        <f>'at-risk$$'!JH22/'at-risk$$'!JH$120</f>
        <v>0</v>
      </c>
      <c r="JI22" s="6">
        <f>'at-risk$$'!JI22/'at-risk$$'!JI$120</f>
        <v>0</v>
      </c>
      <c r="JJ22" s="6">
        <f>'at-risk$$'!JJ22/'at-risk$$'!JJ$120</f>
        <v>0</v>
      </c>
      <c r="JK22" s="6">
        <f>'at-risk$$'!JK22/'at-risk$$'!JK$120</f>
        <v>0</v>
      </c>
      <c r="JL22" s="6">
        <f>'at-risk$$'!JL22/'at-risk$$'!JL$120</f>
        <v>0</v>
      </c>
      <c r="JM22" s="6">
        <f>'at-risk$$'!JM22/'at-risk$$'!JM$120</f>
        <v>0</v>
      </c>
      <c r="JN22" s="6">
        <f>'at-risk$$'!JN22/'at-risk$$'!JN$120</f>
        <v>0</v>
      </c>
      <c r="JO22" s="6">
        <f>'at-risk$$'!JO22/'at-risk$$'!JO$120</f>
        <v>0</v>
      </c>
      <c r="JP22" s="6">
        <f>'at-risk$$'!JP22/'at-risk$$'!JP$120</f>
        <v>0</v>
      </c>
      <c r="JQ22" s="6">
        <f>'at-risk$$'!JQ22/'at-risk$$'!JQ$120</f>
        <v>1</v>
      </c>
      <c r="JR22" s="6">
        <f>'at-risk$$'!JR22/'at-risk$$'!JR$120</f>
        <v>0</v>
      </c>
      <c r="JS22" s="6">
        <f>'at-risk$$'!JS22/'at-risk$$'!JS$120</f>
        <v>0</v>
      </c>
      <c r="JT22" s="6">
        <f>'at-risk$$'!JT22/'at-risk$$'!JT$120</f>
        <v>0</v>
      </c>
      <c r="JU22" s="6">
        <f>'at-risk$$'!JU22/'at-risk$$'!JU$120</f>
        <v>0</v>
      </c>
      <c r="JV22" s="6">
        <f>'at-risk$$'!JV22/'at-risk$$'!JV$120</f>
        <v>0</v>
      </c>
      <c r="JW22" s="6">
        <f>'at-risk$$'!JW22/'at-risk$$'!JW$120</f>
        <v>0</v>
      </c>
      <c r="JX22" s="6">
        <f>'at-risk$$'!JX22/'at-risk$$'!JX$120</f>
        <v>0</v>
      </c>
      <c r="JY22" s="6">
        <f>'at-risk$$'!JY22/'at-risk$$'!JY$120</f>
        <v>0</v>
      </c>
      <c r="JZ22" s="6">
        <f>'at-risk$$'!JZ22/'at-risk$$'!JZ$120</f>
        <v>0</v>
      </c>
      <c r="KA22" s="6">
        <f>'at-risk$$'!KA22/'at-risk$$'!KA$120</f>
        <v>0</v>
      </c>
      <c r="KB22" s="6">
        <f>'at-risk$$'!KB22/'at-risk$$'!KB$120</f>
        <v>0</v>
      </c>
      <c r="KC22" s="6">
        <f>'at-risk$$'!KC22/'at-risk$$'!KC$120</f>
        <v>0</v>
      </c>
      <c r="KD22" s="6">
        <f>'at-risk$$'!KD22/'at-risk$$'!KD$120</f>
        <v>1</v>
      </c>
      <c r="KE22" s="6">
        <f>'at-risk$$'!KE22/'at-risk$$'!KE$120</f>
        <v>0</v>
      </c>
      <c r="KF22" s="6">
        <f>'at-risk$$'!KF22/'at-risk$$'!KF$120</f>
        <v>0</v>
      </c>
      <c r="KG22" s="6">
        <f>'at-risk$$'!KG22/'at-risk$$'!KG$120</f>
        <v>0</v>
      </c>
      <c r="KH22" s="6">
        <f>'at-risk$$'!KH22/'at-risk$$'!KH$120</f>
        <v>0</v>
      </c>
      <c r="KI22" s="6">
        <f>'at-risk$$'!KI22/'at-risk$$'!KI$120</f>
        <v>0</v>
      </c>
      <c r="KJ22" s="6">
        <f>'at-risk$$'!KJ22/'at-risk$$'!KJ$120</f>
        <v>0</v>
      </c>
      <c r="KK22" s="6">
        <f>'at-risk$$'!KK22/'at-risk$$'!KK$120</f>
        <v>0</v>
      </c>
      <c r="KL22" s="6">
        <f>'at-risk$$'!KL22/'at-risk$$'!KL$120</f>
        <v>0</v>
      </c>
      <c r="KM22" s="6">
        <f>'at-risk$$'!KM22/'at-risk$$'!KM$120</f>
        <v>0</v>
      </c>
      <c r="KN22" s="6">
        <f>'at-risk$$'!KN22/'at-risk$$'!KN$120</f>
        <v>0</v>
      </c>
      <c r="KO22" s="6">
        <f>'at-risk$$'!KO22/'at-risk$$'!KO$120</f>
        <v>0</v>
      </c>
      <c r="KP22" s="6">
        <f>'at-risk$$'!KP22/'at-risk$$'!KP$120</f>
        <v>0</v>
      </c>
      <c r="KQ22" s="6">
        <f>'at-risk$$'!KQ22/'at-risk$$'!KQ$120</f>
        <v>0</v>
      </c>
      <c r="KU22" s="3">
        <v>15000</v>
      </c>
      <c r="KV22" s="3">
        <v>0</v>
      </c>
      <c r="KW22" s="3">
        <v>10000</v>
      </c>
      <c r="KX22" s="3">
        <v>0</v>
      </c>
      <c r="LC22" s="3">
        <v>40000</v>
      </c>
      <c r="LD22" s="3">
        <v>0</v>
      </c>
      <c r="LI22" s="3">
        <v>11965</v>
      </c>
      <c r="LJ22" s="3">
        <v>0</v>
      </c>
      <c r="LK22" s="3">
        <v>9297</v>
      </c>
      <c r="LL22" s="3">
        <v>0</v>
      </c>
      <c r="LM22" s="3">
        <v>1669</v>
      </c>
      <c r="LN22" s="3">
        <v>0</v>
      </c>
      <c r="ME22" s="3">
        <v>6120</v>
      </c>
      <c r="MF22" s="3">
        <v>0</v>
      </c>
      <c r="MI22" s="3">
        <v>5000</v>
      </c>
      <c r="MJ22" s="3">
        <v>0</v>
      </c>
      <c r="MM22" s="3">
        <v>5464</v>
      </c>
      <c r="MN22" s="3">
        <v>0</v>
      </c>
      <c r="MW22" s="3">
        <v>5000</v>
      </c>
      <c r="MX22" s="3">
        <v>0</v>
      </c>
      <c r="NA22" s="3">
        <v>2500</v>
      </c>
      <c r="NB22" s="3">
        <v>0</v>
      </c>
      <c r="NJ22" s="6">
        <f>'at-risk$$'!NJ22/'at-risk$$'!NJ$120</f>
        <v>0</v>
      </c>
      <c r="NK22" s="6">
        <f>'at-risk$$'!NK22/'at-risk$$'!NK$120</f>
        <v>0</v>
      </c>
      <c r="OF22" s="3">
        <v>7032069</v>
      </c>
      <c r="OG22" s="3">
        <v>485534</v>
      </c>
      <c r="OK22" s="6">
        <f t="shared" si="13"/>
        <v>3.0000087848759573</v>
      </c>
      <c r="OL22" s="6">
        <f t="shared" si="0"/>
        <v>0</v>
      </c>
      <c r="OM22" s="6">
        <f t="shared" si="1"/>
        <v>2.5245888678051864</v>
      </c>
      <c r="ON22" s="6">
        <f t="shared" si="2"/>
        <v>0.47541991707077097</v>
      </c>
      <c r="OO22" s="6">
        <f t="shared" si="3"/>
        <v>0</v>
      </c>
      <c r="OP22" s="6">
        <f t="shared" si="4"/>
        <v>2</v>
      </c>
      <c r="OQ22" s="3">
        <f t="shared" si="5"/>
        <v>0</v>
      </c>
      <c r="OR22" s="6">
        <f t="shared" si="6"/>
        <v>0</v>
      </c>
      <c r="OS22" s="6">
        <f>'at-risk$$'!OS22/'at-risk$$'!OS$120</f>
        <v>0</v>
      </c>
      <c r="OT22" s="6">
        <f>'at-risk$$'!OT22/'at-risk$$'!OT$120</f>
        <v>0</v>
      </c>
      <c r="OU22" s="6">
        <f>'at-risk$$'!OU22/'at-risk$$'!OU$120</f>
        <v>0</v>
      </c>
      <c r="OV22" s="6">
        <f>'at-risk$$'!OV22/'at-risk$$'!OV$120</f>
        <v>2</v>
      </c>
      <c r="OW22" s="6">
        <f>'at-risk$$'!OW22/'at-risk$$'!OW$120</f>
        <v>0</v>
      </c>
      <c r="OX22" s="6">
        <f>'at-risk$$'!OX22/'at-risk$$'!OX$120</f>
        <v>0</v>
      </c>
      <c r="OY22" s="6">
        <f>'at-risk$$'!OY22/'at-risk$$'!OY$120</f>
        <v>2.0000087848759573</v>
      </c>
      <c r="OZ22" s="6">
        <f>'at-risk$$'!OZ22/'at-risk$$'!OZ$120</f>
        <v>0</v>
      </c>
      <c r="PA22" s="6">
        <f>'at-risk$$'!PA22/'at-risk$$'!PA$120</f>
        <v>0</v>
      </c>
      <c r="PB22" s="6">
        <f t="shared" si="7"/>
        <v>1</v>
      </c>
      <c r="PC22" s="6">
        <f t="shared" si="8"/>
        <v>0</v>
      </c>
      <c r="PD22" s="6"/>
      <c r="PE22" s="6"/>
      <c r="PF22" s="6">
        <f t="shared" si="9"/>
        <v>5.0000087848759573</v>
      </c>
      <c r="PG22" s="6">
        <f t="shared" si="10"/>
        <v>0</v>
      </c>
      <c r="PI22" s="6">
        <f t="shared" si="11"/>
        <v>14.729733291165928</v>
      </c>
      <c r="PJ22" s="6">
        <f>'at-risk$$'!PJ22/'at-risk$$'!PJ$120</f>
        <v>0</v>
      </c>
      <c r="PK22" s="6">
        <f>'at-risk$$'!PK22/'at-risk$$'!PK$120</f>
        <v>0</v>
      </c>
      <c r="PL22" s="5">
        <f t="shared" si="14"/>
        <v>112015</v>
      </c>
      <c r="PM22" s="5">
        <f>SUM(KV22,KX22,KZ22,LB22,LD22,LF22,LH22,LJ22,LL22,LN22,LP22,LR22,LT22,LV22,LX22,LZ22,MB22,MD22,MF22,MH22,MJ22,ML22,MN22,MP22,MR22,MT22,MV22,MX22,MZ22,NB22,ND22,NF22,NH22,)</f>
        <v>0</v>
      </c>
      <c r="PN22" s="5"/>
      <c r="PO22" s="5">
        <v>118950</v>
      </c>
      <c r="PQ22" s="6">
        <f t="shared" si="12"/>
        <v>42.729821139925512</v>
      </c>
    </row>
    <row r="23" spans="1:433" x14ac:dyDescent="0.25">
      <c r="A23" t="s">
        <v>159</v>
      </c>
      <c r="B23" s="2">
        <v>258</v>
      </c>
      <c r="C23" t="s">
        <v>338</v>
      </c>
      <c r="D23">
        <v>3</v>
      </c>
      <c r="E23">
        <v>354</v>
      </c>
      <c r="F23">
        <v>313</v>
      </c>
      <c r="G23" s="6">
        <f>'at-risk$$'!G23/'at-risk$$'!G$120</f>
        <v>1</v>
      </c>
      <c r="H23" s="6">
        <f>'at-risk$$'!H23/'at-risk$$'!H$120</f>
        <v>0</v>
      </c>
      <c r="I23" s="6">
        <f>'at-risk$$'!I23/'at-risk$$'!I$120</f>
        <v>0</v>
      </c>
      <c r="J23" s="6">
        <f>'at-risk$$'!J23/'at-risk$$'!J$120</f>
        <v>0</v>
      </c>
      <c r="K23" s="6"/>
      <c r="L23" s="6">
        <f>'at-risk$$'!L23/'at-risk$$'!L$120</f>
        <v>0</v>
      </c>
      <c r="M23" s="6">
        <f>'at-risk$$'!M23/'at-risk$$'!M$120</f>
        <v>0</v>
      </c>
      <c r="N23" s="6">
        <f>'at-risk$$'!N23/'at-risk$$'!N$120</f>
        <v>0</v>
      </c>
      <c r="O23" s="6">
        <f>'at-risk$$'!O23/'at-risk$$'!O$120</f>
        <v>0</v>
      </c>
      <c r="P23" s="3">
        <v>3846</v>
      </c>
      <c r="Q23" s="3">
        <v>0</v>
      </c>
      <c r="R23" s="6">
        <f>'at-risk$$'!R23/'at-risk$$'!R$120</f>
        <v>1.0000062006078874</v>
      </c>
      <c r="S23" s="6">
        <f>'at-risk$$'!S23/'at-risk$$'!S$120</f>
        <v>0</v>
      </c>
      <c r="T23" s="6">
        <f>'at-risk$$'!T23/'at-risk$$'!T$120</f>
        <v>1.0000028305579711</v>
      </c>
      <c r="U23" s="6">
        <f>'at-risk$$'!U23/'at-risk$$'!U$120</f>
        <v>0</v>
      </c>
      <c r="V23" s="6">
        <f>'at-risk$$'!V23/'at-risk$$'!V$120</f>
        <v>2.0000093773333441</v>
      </c>
      <c r="W23" s="6">
        <f>'at-risk$$'!W23/'at-risk$$'!W$120</f>
        <v>0</v>
      </c>
      <c r="X23" s="6">
        <f>'at-risk$$'!X23/'at-risk$$'!X$120</f>
        <v>1</v>
      </c>
      <c r="Y23" s="6">
        <f>'at-risk$$'!Y23/'at-risk$$'!Y$120</f>
        <v>0</v>
      </c>
      <c r="Z23" s="6">
        <f>'at-risk$$'!Z23/'at-risk$$'!Z$120</f>
        <v>0</v>
      </c>
      <c r="AA23" s="6">
        <f>'at-risk$$'!AA23/'at-risk$$'!AA$120</f>
        <v>0</v>
      </c>
      <c r="AB23" s="6">
        <f>'at-risk$$'!AB23/'at-risk$$'!AB$120</f>
        <v>0</v>
      </c>
      <c r="AC23" s="6">
        <f>'at-risk$$'!AC23/'at-risk$$'!AC$120</f>
        <v>0</v>
      </c>
      <c r="AD23" s="6">
        <f>'at-risk$$'!AD23/'at-risk$$'!AD$120</f>
        <v>2.0000087848759573</v>
      </c>
      <c r="AE23" s="6">
        <f>'at-risk$$'!AE23/'at-risk$$'!AE$120</f>
        <v>0</v>
      </c>
      <c r="AF23" s="6">
        <f>'at-risk$$'!AF23/'at-risk$$'!AF$120</f>
        <v>2.0000035744896842</v>
      </c>
      <c r="AG23" s="6">
        <f>'at-risk$$'!AG23/'at-risk$$'!AG$120</f>
        <v>0</v>
      </c>
      <c r="AH23" s="6">
        <f>'at-risk$$'!AH23/'at-risk$$'!AH$120</f>
        <v>0</v>
      </c>
      <c r="AI23" s="6">
        <f>'at-risk$$'!AI23/'at-risk$$'!AI$120</f>
        <v>0</v>
      </c>
      <c r="AJ23" s="6">
        <f>'at-risk$$'!AJ23/'at-risk$$'!AJ$120</f>
        <v>0</v>
      </c>
      <c r="AK23" s="6">
        <f>'at-risk$$'!AK23/'at-risk$$'!AK$120</f>
        <v>0</v>
      </c>
      <c r="AL23" s="6">
        <f>'at-risk$$'!AL23/'at-risk$$'!AL$120</f>
        <v>0</v>
      </c>
      <c r="AM23" s="6">
        <f>'at-risk$$'!AM23/'at-risk$$'!AM$120</f>
        <v>0</v>
      </c>
      <c r="AN23" s="6">
        <f>'at-risk$$'!AN23/'at-risk$$'!AN$120</f>
        <v>0</v>
      </c>
      <c r="AO23" s="6">
        <f>'at-risk$$'!AO23/'at-risk$$'!AO$120</f>
        <v>0</v>
      </c>
      <c r="AP23" s="6">
        <f>'at-risk$$'!AP23/'at-risk$$'!AP$120</f>
        <v>0</v>
      </c>
      <c r="AQ23" s="6">
        <f>'at-risk$$'!AQ23/'at-risk$$'!AQ$120</f>
        <v>1</v>
      </c>
      <c r="AR23" s="6">
        <f>'at-risk$$'!AR23/'at-risk$$'!AR$120</f>
        <v>0</v>
      </c>
      <c r="AS23" s="6">
        <f>'at-risk$$'!AS23/'at-risk$$'!AS$120</f>
        <v>0</v>
      </c>
      <c r="AT23" s="6">
        <f>'at-risk$$'!AT23/'at-risk$$'!AT$120</f>
        <v>0</v>
      </c>
      <c r="AU23" s="6">
        <f>'at-risk$$'!AU23/'at-risk$$'!AU$120</f>
        <v>1</v>
      </c>
      <c r="AV23" s="6"/>
      <c r="AW23" s="6">
        <f>'at-risk$$'!AW23/'at-risk$$'!AW$120</f>
        <v>0</v>
      </c>
      <c r="AX23" s="6">
        <f>'at-risk$$'!AX23/'at-risk$$'!AX$120</f>
        <v>0</v>
      </c>
      <c r="AY23" s="6">
        <f>'at-risk$$'!AY23/'at-risk$$'!AY$120</f>
        <v>0</v>
      </c>
      <c r="AZ23" s="6">
        <f>'at-risk$$'!AZ23/'at-risk$$'!AZ$120</f>
        <v>2.0000087848759573</v>
      </c>
      <c r="BA23" s="6">
        <f>'at-risk$$'!BA23/'at-risk$$'!BA$120</f>
        <v>0</v>
      </c>
      <c r="BB23" s="6">
        <f>'at-risk$$'!BB23/'at-risk$$'!BB$120</f>
        <v>0</v>
      </c>
      <c r="BC23" s="6">
        <f>'at-risk$$'!BC23/'at-risk$$'!BC$120</f>
        <v>0</v>
      </c>
      <c r="BD23" s="6">
        <f>'at-risk$$'!BD23/'at-risk$$'!BD$120</f>
        <v>0</v>
      </c>
      <c r="BE23" s="6">
        <f>'at-risk$$'!BE23/'at-risk$$'!BE$120</f>
        <v>0</v>
      </c>
      <c r="BF23" s="6">
        <f>'at-risk$$'!BF23/'at-risk$$'!BF$120</f>
        <v>1</v>
      </c>
      <c r="BG23" s="6">
        <f>'at-risk$$'!BG23/'at-risk$$'!BG$120</f>
        <v>0</v>
      </c>
      <c r="BH23" s="6">
        <f>'at-risk$$'!BH23/'at-risk$$'!BH$120</f>
        <v>0</v>
      </c>
      <c r="BI23" s="6">
        <f>'at-risk$$'!BI23/'at-risk$$'!BI$120</f>
        <v>0</v>
      </c>
      <c r="BJ23" s="6">
        <f>'at-risk$$'!BJ23/'at-risk$$'!BJ$120</f>
        <v>0</v>
      </c>
      <c r="BK23" s="6">
        <f>'at-risk$$'!BK23/'at-risk$$'!BK$120</f>
        <v>0</v>
      </c>
      <c r="BL23" s="6">
        <f>'at-risk$$'!BL23/'at-risk$$'!BL$120</f>
        <v>0</v>
      </c>
      <c r="BM23" s="6">
        <f>'at-risk$$'!BM23/'at-risk$$'!BM$120</f>
        <v>0</v>
      </c>
      <c r="BN23" s="6">
        <f>'at-risk$$'!BN23/'at-risk$$'!BN$120</f>
        <v>0</v>
      </c>
      <c r="BO23" s="6">
        <f>'at-risk$$'!BO23/'at-risk$$'!BO$120</f>
        <v>0</v>
      </c>
      <c r="BP23" s="6">
        <f>'at-risk$$'!BP23/'at-risk$$'!BP$120</f>
        <v>0</v>
      </c>
      <c r="BQ23" s="6">
        <f>'at-risk$$'!BQ23/'at-risk$$'!BQ$120</f>
        <v>0</v>
      </c>
      <c r="BR23" s="6">
        <f>'at-risk$$'!BR23/'at-risk$$'!BR$120</f>
        <v>0</v>
      </c>
      <c r="BS23" s="6">
        <f>'at-risk$$'!BS23/'at-risk$$'!BS$120</f>
        <v>0</v>
      </c>
      <c r="BT23" s="6">
        <f>'at-risk$$'!BT23/'at-risk$$'!BT$120</f>
        <v>0</v>
      </c>
      <c r="BU23" s="6">
        <f>'at-risk$$'!BU23/'at-risk$$'!BU$120</f>
        <v>0</v>
      </c>
      <c r="BV23" s="6">
        <f>'at-risk$$'!BV23/'at-risk$$'!BV$120</f>
        <v>3.0000087848759573</v>
      </c>
      <c r="BW23" s="6">
        <f>'at-risk$$'!BW23/'at-risk$$'!BW$120</f>
        <v>0</v>
      </c>
      <c r="BX23" s="6">
        <f>'at-risk$$'!BX23/'at-risk$$'!BX$120</f>
        <v>0</v>
      </c>
      <c r="BY23" s="6">
        <f>'at-risk$$'!BY23/'at-risk$$'!BY$120</f>
        <v>0</v>
      </c>
      <c r="BZ23" s="6">
        <f>'at-risk$$'!BZ23/'at-risk$$'!BZ$120</f>
        <v>6.0000107234690523</v>
      </c>
      <c r="CA23" s="6">
        <f>'at-risk$$'!CA23/'at-risk$$'!CA$120</f>
        <v>0</v>
      </c>
      <c r="CB23" s="6">
        <f>'at-risk$$'!CB23/'at-risk$$'!CB$120</f>
        <v>0</v>
      </c>
      <c r="CC23" s="6">
        <f>'at-risk$$'!CC23/'at-risk$$'!CC$120</f>
        <v>0</v>
      </c>
      <c r="CD23" s="6">
        <f>'at-risk$$'!CD23/'at-risk$$'!CD$120</f>
        <v>0</v>
      </c>
      <c r="CE23" s="6">
        <f>'at-risk$$'!CE23/'at-risk$$'!CE$120</f>
        <v>0</v>
      </c>
      <c r="CF23" s="6">
        <f>'at-risk$$'!CF23/'at-risk$$'!CF$120</f>
        <v>0</v>
      </c>
      <c r="CG23" s="6">
        <f>'at-risk$$'!CG23/'at-risk$$'!CG$120</f>
        <v>0</v>
      </c>
      <c r="CH23" s="6">
        <f>'at-risk$$'!CH23/'at-risk$$'!CH$120</f>
        <v>0</v>
      </c>
      <c r="CI23" s="6">
        <f>'at-risk$$'!CI23/'at-risk$$'!CI$120</f>
        <v>0</v>
      </c>
      <c r="CL23" s="6">
        <f>'at-risk$$'!CL23/'at-risk$$'!CL$120</f>
        <v>3.0000087848759573</v>
      </c>
      <c r="CM23" s="6">
        <f>'at-risk$$'!CM23/'at-risk$$'!CM$120</f>
        <v>0</v>
      </c>
      <c r="CN23" s="6">
        <f>'at-risk$$'!CN23/'at-risk$$'!CN$120</f>
        <v>0</v>
      </c>
      <c r="CO23" s="6">
        <f>'at-risk$$'!CO23/'at-risk$$'!CO$120</f>
        <v>0</v>
      </c>
      <c r="CP23" s="6">
        <f>'at-risk$$'!CP23/'at-risk$$'!CP$120</f>
        <v>0</v>
      </c>
      <c r="CQ23" s="6">
        <f>'at-risk$$'!CQ23/'at-risk$$'!CQ$120</f>
        <v>0</v>
      </c>
      <c r="CR23" s="6">
        <f>'at-risk$$'!CR23/'at-risk$$'!CR$120</f>
        <v>0</v>
      </c>
      <c r="CS23" s="6">
        <f>'at-risk$$'!CS23/'at-risk$$'!CS$120</f>
        <v>0</v>
      </c>
      <c r="CT23" s="6">
        <f>'at-risk$$'!CT23/'at-risk$$'!CT$120</f>
        <v>0</v>
      </c>
      <c r="CU23" s="6">
        <f>'at-risk$$'!CU23/'at-risk$$'!CU$120</f>
        <v>0</v>
      </c>
      <c r="DD23" s="6">
        <f>'at-risk$$'!DD23/'at-risk$$'!DD$120</f>
        <v>0</v>
      </c>
      <c r="DE23" s="6">
        <f>'at-risk$$'!DE23/'at-risk$$'!DE$120</f>
        <v>0</v>
      </c>
      <c r="DX23" s="6">
        <f>'at-risk$$'!DX23/'at-risk$$'!DX$120</f>
        <v>0</v>
      </c>
      <c r="DY23" s="6">
        <f>'at-risk$$'!DY23/'at-risk$$'!DY$120</f>
        <v>0</v>
      </c>
      <c r="DZ23" s="6">
        <f>'at-risk$$'!DZ23/'at-risk$$'!DZ$120</f>
        <v>0</v>
      </c>
      <c r="EA23" s="6">
        <f>'at-risk$$'!EA23/'at-risk$$'!EA$120</f>
        <v>0</v>
      </c>
      <c r="EB23" s="6">
        <f>'at-risk$$'!EB23/'at-risk$$'!EB$120</f>
        <v>0</v>
      </c>
      <c r="EC23" s="6">
        <f>'at-risk$$'!EC23/'at-risk$$'!EC$120</f>
        <v>0</v>
      </c>
      <c r="EL23" s="6">
        <f>'at-risk$$'!EL23/'at-risk$$'!EL$120</f>
        <v>0</v>
      </c>
      <c r="EM23" s="6">
        <f>'at-risk$$'!EM23/'at-risk$$'!EM$120</f>
        <v>0</v>
      </c>
      <c r="EN23" s="6">
        <f>'at-risk$$'!EN23/'at-risk$$'!EN$120</f>
        <v>0</v>
      </c>
      <c r="EO23" s="6">
        <f>'at-risk$$'!EO23/'at-risk$$'!EO$120</f>
        <v>0</v>
      </c>
      <c r="EP23" s="6">
        <f>'at-risk$$'!EP23/'at-risk$$'!EP$120</f>
        <v>0</v>
      </c>
      <c r="EQ23" s="6">
        <f>'at-risk$$'!EQ23/'at-risk$$'!EQ$120</f>
        <v>0</v>
      </c>
      <c r="ES23" s="6">
        <f>'at-risk$$'!ES23/'at-risk$$'!ES$120</f>
        <v>0</v>
      </c>
      <c r="ET23" s="6">
        <f>'at-risk$$'!ET23/'at-risk$$'!ET$120</f>
        <v>0</v>
      </c>
      <c r="EU23" s="6">
        <f>'at-risk$$'!EU23/'at-risk$$'!EU$120</f>
        <v>0</v>
      </c>
      <c r="EV23" s="6">
        <f>'at-risk$$'!EV23/'at-risk$$'!EV$120</f>
        <v>0</v>
      </c>
      <c r="EW23" s="6">
        <f>'at-risk$$'!EW23/'at-risk$$'!EW$120</f>
        <v>0</v>
      </c>
      <c r="EX23" s="6">
        <f>'at-risk$$'!EX23/'at-risk$$'!EX$120</f>
        <v>0</v>
      </c>
      <c r="EY23" s="6">
        <f>'at-risk$$'!EY23/'at-risk$$'!EY$120</f>
        <v>1</v>
      </c>
      <c r="EZ23" s="6">
        <f>'at-risk$$'!EZ23/'at-risk$$'!EZ$120</f>
        <v>0</v>
      </c>
      <c r="FA23" s="6">
        <f>'at-risk$$'!FA23/'at-risk$$'!FA$120</f>
        <v>0</v>
      </c>
      <c r="FB23" s="6">
        <f>'at-risk$$'!FB23/'at-risk$$'!FB$120</f>
        <v>0</v>
      </c>
      <c r="FC23" s="6">
        <f>'at-risk$$'!FC23/'at-risk$$'!FC$120</f>
        <v>0</v>
      </c>
      <c r="FD23" s="6">
        <f>'at-risk$$'!FD23/'at-risk$$'!FD$120</f>
        <v>0</v>
      </c>
      <c r="FE23" s="6">
        <f>'at-risk$$'!FE23/'at-risk$$'!FE$120</f>
        <v>1</v>
      </c>
      <c r="FF23" s="6">
        <f>'at-risk$$'!FF23/'at-risk$$'!FF$120</f>
        <v>0</v>
      </c>
      <c r="FG23" s="6">
        <f>'at-risk$$'!FG23/'at-risk$$'!FG$120</f>
        <v>0</v>
      </c>
      <c r="FH23" s="6">
        <f>'at-risk$$'!FH23/'at-risk$$'!FH$120</f>
        <v>0</v>
      </c>
      <c r="FI23" s="6">
        <f>'at-risk$$'!FI23/'at-risk$$'!FI$120</f>
        <v>0</v>
      </c>
      <c r="FJ23" s="6">
        <f>'at-risk$$'!FJ23/'at-risk$$'!FJ$120</f>
        <v>0</v>
      </c>
      <c r="FK23" s="6">
        <f>'at-risk$$'!FK23/'at-risk$$'!FK$120</f>
        <v>0.99998917596631565</v>
      </c>
      <c r="FL23" s="6">
        <f>'at-risk$$'!FL23/'at-risk$$'!FL$120</f>
        <v>0</v>
      </c>
      <c r="FM23" s="6">
        <f>'at-risk$$'!FM23/'at-risk$$'!FM$120</f>
        <v>1.0000186469754606</v>
      </c>
      <c r="FN23" s="6">
        <f>'at-risk$$'!FN23/'at-risk$$'!FN$120</f>
        <v>0</v>
      </c>
      <c r="FO23" s="6">
        <f>'at-risk$$'!FO23/'at-risk$$'!FO$120</f>
        <v>0</v>
      </c>
      <c r="FP23" s="6">
        <f>'at-risk$$'!FP23/'at-risk$$'!FP$120</f>
        <v>0</v>
      </c>
      <c r="FQ23" s="6">
        <f>'at-risk$$'!FQ23/'at-risk$$'!FQ$120</f>
        <v>0</v>
      </c>
      <c r="FR23" s="6">
        <f>'at-risk$$'!FR23/'at-risk$$'!FR$120</f>
        <v>0</v>
      </c>
      <c r="FS23" s="6">
        <f>'at-risk$$'!FS23/'at-risk$$'!FS$120</f>
        <v>0</v>
      </c>
      <c r="FT23" s="6">
        <f>'at-risk$$'!FT23/'at-risk$$'!FT$120</f>
        <v>0</v>
      </c>
      <c r="FU23" s="6">
        <f>'at-risk$$'!FU23/'at-risk$$'!FU$120</f>
        <v>0</v>
      </c>
      <c r="FV23" s="6">
        <f>'at-risk$$'!FV23/'at-risk$$'!FV$120</f>
        <v>0</v>
      </c>
      <c r="FW23" s="6">
        <f>'at-risk$$'!FW23/'at-risk$$'!FW$120</f>
        <v>0</v>
      </c>
      <c r="FX23" s="6">
        <f>'at-risk$$'!FX23/'at-risk$$'!FX$120</f>
        <v>0</v>
      </c>
      <c r="FY23" s="6">
        <f>'at-risk$$'!FY23/'at-risk$$'!FY$120</f>
        <v>0</v>
      </c>
      <c r="FZ23" s="6">
        <f>'at-risk$$'!FZ23/'at-risk$$'!FZ$120</f>
        <v>0</v>
      </c>
      <c r="GA23" s="6">
        <f>'at-risk$$'!GA23/'at-risk$$'!GA$120</f>
        <v>0</v>
      </c>
      <c r="GB23" s="6">
        <f>'at-risk$$'!GB23/'at-risk$$'!GB$120</f>
        <v>0</v>
      </c>
      <c r="GC23" s="6">
        <f>'at-risk$$'!GC23/'at-risk$$'!GC$120</f>
        <v>0</v>
      </c>
      <c r="GD23" s="6">
        <f>'at-risk$$'!GD23/'at-risk$$'!GD$120</f>
        <v>0</v>
      </c>
      <c r="GE23" s="6">
        <f>'at-risk$$'!GE23/'at-risk$$'!GE$120</f>
        <v>0</v>
      </c>
      <c r="GF23" s="6">
        <f>'at-risk$$'!GF23/'at-risk$$'!GF$120</f>
        <v>1</v>
      </c>
      <c r="GG23" s="6">
        <f>'at-risk$$'!GG23/'at-risk$$'!GG$120</f>
        <v>0</v>
      </c>
      <c r="GH23" s="6">
        <f>'at-risk$$'!GH23/'at-risk$$'!GH$120</f>
        <v>1.5000087848759576</v>
      </c>
      <c r="GI23" s="6">
        <f>'at-risk$$'!GI23/'at-risk$$'!GI$120</f>
        <v>0</v>
      </c>
      <c r="GJ23" s="6">
        <f>'at-risk$$'!GJ23/'at-risk$$'!GJ$120</f>
        <v>1</v>
      </c>
      <c r="GK23" s="6">
        <f>'at-risk$$'!GK23/'at-risk$$'!GK$120</f>
        <v>0</v>
      </c>
      <c r="GL23" s="6">
        <f>'at-risk$$'!GL23/'at-risk$$'!GL$120</f>
        <v>0</v>
      </c>
      <c r="GM23" s="6">
        <f>'at-risk$$'!GM23/'at-risk$$'!GM$120</f>
        <v>0</v>
      </c>
      <c r="GN23" s="6">
        <f>'at-risk$$'!GN23/'at-risk$$'!GN$120</f>
        <v>3.0000181277691125</v>
      </c>
      <c r="GO23" s="6">
        <f>'at-risk$$'!GO23/'at-risk$$'!GO$120</f>
        <v>0</v>
      </c>
      <c r="GP23" s="6">
        <f>'at-risk$$'!GP23/'at-risk$$'!GP$120</f>
        <v>3.0000087848759573</v>
      </c>
      <c r="GQ23" s="6">
        <f>'at-risk$$'!GQ23/'at-risk$$'!GQ$120</f>
        <v>0</v>
      </c>
      <c r="GR23" s="6">
        <f>'at-risk$$'!GR23/'at-risk$$'!GR$120</f>
        <v>2.0000087848759573</v>
      </c>
      <c r="GS23" s="6">
        <f>'at-risk$$'!GS23/'at-risk$$'!GS$120</f>
        <v>0</v>
      </c>
      <c r="GT23" s="6">
        <f>'at-risk$$'!GT23/'at-risk$$'!GT$120</f>
        <v>3.0000087848759573</v>
      </c>
      <c r="GU23" s="6">
        <f>'at-risk$$'!GU23/'at-risk$$'!GU$120</f>
        <v>0</v>
      </c>
      <c r="GV23" s="6">
        <f>'at-risk$$'!GV23/'at-risk$$'!GV$120</f>
        <v>2.0000087848759573</v>
      </c>
      <c r="GW23" s="6">
        <f>'at-risk$$'!GW23/'at-risk$$'!GW$120</f>
        <v>0</v>
      </c>
      <c r="GX23" s="6">
        <f>'at-risk$$'!GX23/'at-risk$$'!GX$120</f>
        <v>2.0000087848759573</v>
      </c>
      <c r="GY23" s="6">
        <f>'at-risk$$'!GY23/'at-risk$$'!GY$120</f>
        <v>0</v>
      </c>
      <c r="GZ23" s="6">
        <f>'at-risk$$'!GZ23/'at-risk$$'!GZ$120</f>
        <v>2.0000087848759573</v>
      </c>
      <c r="HA23" s="6">
        <f>'at-risk$$'!HA23/'at-risk$$'!HA$120</f>
        <v>0</v>
      </c>
      <c r="HB23" s="6">
        <f>'at-risk$$'!HB23/'at-risk$$'!HB$120</f>
        <v>0</v>
      </c>
      <c r="HC23" s="6">
        <f>'at-risk$$'!HC23/'at-risk$$'!HC$120</f>
        <v>0</v>
      </c>
      <c r="HD23" s="6">
        <f>'at-risk$$'!HD23/'at-risk$$'!HD$120</f>
        <v>0</v>
      </c>
      <c r="HE23" s="6">
        <f>'at-risk$$'!HE23/'at-risk$$'!HE$120</f>
        <v>0</v>
      </c>
      <c r="HF23" s="6">
        <f>'at-risk$$'!HF23/'at-risk$$'!HF$120</f>
        <v>0</v>
      </c>
      <c r="HG23" s="6">
        <f>'at-risk$$'!HG23/'at-risk$$'!HG$120</f>
        <v>0</v>
      </c>
      <c r="HH23" s="6">
        <f>'at-risk$$'!HH23/'at-risk$$'!HH$120</f>
        <v>1</v>
      </c>
      <c r="HI23" s="6">
        <f>'at-risk$$'!HI23/'at-risk$$'!HI$120</f>
        <v>0</v>
      </c>
      <c r="HJ23" s="6">
        <f>'at-risk$$'!HJ23/'at-risk$$'!HJ$120</f>
        <v>0</v>
      </c>
      <c r="HK23" s="6">
        <f>'at-risk$$'!HK23/'at-risk$$'!HK$120</f>
        <v>0</v>
      </c>
      <c r="HL23" s="6">
        <f>'at-risk$$'!HL23/'at-risk$$'!HL$120</f>
        <v>0</v>
      </c>
      <c r="HM23" s="6">
        <f>'at-risk$$'!HM23/'at-risk$$'!HM$120</f>
        <v>0</v>
      </c>
      <c r="HN23" s="6">
        <f>'at-risk$$'!HN23/'at-risk$$'!HN$120</f>
        <v>0</v>
      </c>
      <c r="HO23" s="6">
        <f>'at-risk$$'!HO23/'at-risk$$'!HO$120</f>
        <v>0</v>
      </c>
      <c r="HP23" s="6">
        <f>'at-risk$$'!HP23/'at-risk$$'!HP$120</f>
        <v>0</v>
      </c>
      <c r="HQ23" s="6">
        <f>'at-risk$$'!HQ23/'at-risk$$'!HQ$120</f>
        <v>0</v>
      </c>
      <c r="HR23" s="6">
        <f>'at-risk$$'!HR23/'at-risk$$'!HR$120</f>
        <v>0</v>
      </c>
      <c r="HS23" s="6">
        <f>'at-risk$$'!HS23/'at-risk$$'!HS$120</f>
        <v>0</v>
      </c>
      <c r="HT23" s="6">
        <f>'at-risk$$'!HT23/'at-risk$$'!HT$120</f>
        <v>0</v>
      </c>
      <c r="HU23" s="6">
        <f>'at-risk$$'!HU23/'at-risk$$'!HU$120</f>
        <v>0</v>
      </c>
      <c r="HV23" s="6">
        <f>'at-risk$$'!HV23/'at-risk$$'!HV$120</f>
        <v>0</v>
      </c>
      <c r="HW23" s="6">
        <f>'at-risk$$'!HW23/'at-risk$$'!HW$120</f>
        <v>0</v>
      </c>
      <c r="HX23" s="6">
        <f>'at-risk$$'!HX23/'at-risk$$'!HX$120</f>
        <v>0</v>
      </c>
      <c r="HY23" s="6">
        <f>'at-risk$$'!HY23/'at-risk$$'!HY$120</f>
        <v>0</v>
      </c>
      <c r="HZ23" s="6">
        <f>'at-risk$$'!HZ23/'at-risk$$'!HZ$120</f>
        <v>0</v>
      </c>
      <c r="IA23" s="6">
        <f>'at-risk$$'!IA23/'at-risk$$'!IA$120</f>
        <v>0</v>
      </c>
      <c r="IB23" s="6">
        <f>'at-risk$$'!IB23/'at-risk$$'!IB$120</f>
        <v>0</v>
      </c>
      <c r="IC23" s="6">
        <f>'at-risk$$'!IC23/'at-risk$$'!IC$120</f>
        <v>0</v>
      </c>
      <c r="ID23" s="6">
        <f>'at-risk$$'!ID23/'at-risk$$'!ID$120</f>
        <v>0</v>
      </c>
      <c r="IE23" s="6">
        <f>'at-risk$$'!IE23/'at-risk$$'!IE$120</f>
        <v>0</v>
      </c>
      <c r="IF23" s="6">
        <f>'at-risk$$'!IF23/'at-risk$$'!IF$120</f>
        <v>0</v>
      </c>
      <c r="IG23" s="6">
        <f>'at-risk$$'!IG23/'at-risk$$'!IG$120</f>
        <v>0</v>
      </c>
      <c r="IH23" s="6">
        <f>'at-risk$$'!IH23/'at-risk$$'!IH$120</f>
        <v>0</v>
      </c>
      <c r="II23" s="6">
        <f>'at-risk$$'!II23/'at-risk$$'!II$120</f>
        <v>0</v>
      </c>
      <c r="IJ23" s="6">
        <f>'at-risk$$'!IJ23/'at-risk$$'!IJ$120</f>
        <v>0</v>
      </c>
      <c r="IK23" s="6">
        <f>'at-risk$$'!IK23/'at-risk$$'!IK$120</f>
        <v>0</v>
      </c>
      <c r="IL23" s="6">
        <f>'at-risk$$'!IL23/'at-risk$$'!IL$120</f>
        <v>0</v>
      </c>
      <c r="IM23" s="6">
        <f>'at-risk$$'!IM23/'at-risk$$'!IM$120</f>
        <v>0</v>
      </c>
      <c r="IN23" s="6">
        <f>'at-risk$$'!IN23/'at-risk$$'!IN$120</f>
        <v>0</v>
      </c>
      <c r="IO23" s="6">
        <f>'at-risk$$'!IO23/'at-risk$$'!IO$120</f>
        <v>0</v>
      </c>
      <c r="IP23" s="6">
        <f>'at-risk$$'!IP23/'at-risk$$'!IP$120</f>
        <v>0</v>
      </c>
      <c r="IQ23" s="6">
        <f>'at-risk$$'!IQ23/'at-risk$$'!IQ$120</f>
        <v>0</v>
      </c>
      <c r="IR23" s="6">
        <f>'at-risk$$'!IR23/'at-risk$$'!IR$120</f>
        <v>0</v>
      </c>
      <c r="IS23" s="6">
        <f>'at-risk$$'!IS23/'at-risk$$'!IS$120</f>
        <v>0</v>
      </c>
      <c r="IT23" s="6">
        <f>'at-risk$$'!IT23/'at-risk$$'!IT$120</f>
        <v>1</v>
      </c>
      <c r="IU23" s="6">
        <f>'at-risk$$'!IU23/'at-risk$$'!IU$120</f>
        <v>0</v>
      </c>
      <c r="IV23" s="6">
        <f>'at-risk$$'!IV23/'at-risk$$'!IV$120</f>
        <v>0</v>
      </c>
      <c r="IW23" s="6">
        <f>'at-risk$$'!IW23/'at-risk$$'!IW$120</f>
        <v>0</v>
      </c>
      <c r="IX23" s="6">
        <f>'at-risk$$'!IX23/'at-risk$$'!IX$120</f>
        <v>0</v>
      </c>
      <c r="IY23" s="6">
        <f>'at-risk$$'!IY23/'at-risk$$'!IY$120</f>
        <v>0</v>
      </c>
      <c r="IZ23" s="6">
        <f>'at-risk$$'!IZ23/'at-risk$$'!IZ$120</f>
        <v>0</v>
      </c>
      <c r="JA23" s="6">
        <f>'at-risk$$'!JA23/'at-risk$$'!JA$120</f>
        <v>0</v>
      </c>
      <c r="JB23" s="6">
        <f>'at-risk$$'!JB23/'at-risk$$'!JB$120</f>
        <v>0</v>
      </c>
      <c r="JC23" s="6">
        <f>'at-risk$$'!JC23/'at-risk$$'!JC$120</f>
        <v>0</v>
      </c>
      <c r="JD23" s="6">
        <f>'at-risk$$'!JD23/'at-risk$$'!JD$120</f>
        <v>0</v>
      </c>
      <c r="JE23" s="6">
        <f>'at-risk$$'!JE23/'at-risk$$'!JE$120</f>
        <v>0</v>
      </c>
      <c r="JF23" s="6">
        <f>'at-risk$$'!JF23/'at-risk$$'!JF$120</f>
        <v>0</v>
      </c>
      <c r="JG23" s="6">
        <f>'at-risk$$'!JG23/'at-risk$$'!JG$120</f>
        <v>0</v>
      </c>
      <c r="JH23" s="6">
        <f>'at-risk$$'!JH23/'at-risk$$'!JH$120</f>
        <v>0</v>
      </c>
      <c r="JI23" s="6">
        <f>'at-risk$$'!JI23/'at-risk$$'!JI$120</f>
        <v>0</v>
      </c>
      <c r="JJ23" s="6">
        <f>'at-risk$$'!JJ23/'at-risk$$'!JJ$120</f>
        <v>0</v>
      </c>
      <c r="JK23" s="6">
        <f>'at-risk$$'!JK23/'at-risk$$'!JK$120</f>
        <v>0</v>
      </c>
      <c r="JL23" s="6">
        <f>'at-risk$$'!JL23/'at-risk$$'!JL$120</f>
        <v>0</v>
      </c>
      <c r="JM23" s="6">
        <f>'at-risk$$'!JM23/'at-risk$$'!JM$120</f>
        <v>0</v>
      </c>
      <c r="JN23" s="6">
        <f>'at-risk$$'!JN23/'at-risk$$'!JN$120</f>
        <v>0</v>
      </c>
      <c r="JO23" s="6">
        <f>'at-risk$$'!JO23/'at-risk$$'!JO$120</f>
        <v>0</v>
      </c>
      <c r="JP23" s="6">
        <f>'at-risk$$'!JP23/'at-risk$$'!JP$120</f>
        <v>0</v>
      </c>
      <c r="JQ23" s="6">
        <f>'at-risk$$'!JQ23/'at-risk$$'!JQ$120</f>
        <v>0</v>
      </c>
      <c r="JR23" s="6">
        <f>'at-risk$$'!JR23/'at-risk$$'!JR$120</f>
        <v>0</v>
      </c>
      <c r="JS23" s="6">
        <f>'at-risk$$'!JS23/'at-risk$$'!JS$120</f>
        <v>0</v>
      </c>
      <c r="JT23" s="6">
        <f>'at-risk$$'!JT23/'at-risk$$'!JT$120</f>
        <v>0</v>
      </c>
      <c r="JU23" s="6">
        <f>'at-risk$$'!JU23/'at-risk$$'!JU$120</f>
        <v>0</v>
      </c>
      <c r="JV23" s="6">
        <f>'at-risk$$'!JV23/'at-risk$$'!JV$120</f>
        <v>0</v>
      </c>
      <c r="JW23" s="6">
        <f>'at-risk$$'!JW23/'at-risk$$'!JW$120</f>
        <v>0</v>
      </c>
      <c r="JX23" s="6">
        <f>'at-risk$$'!JX23/'at-risk$$'!JX$120</f>
        <v>0</v>
      </c>
      <c r="JY23" s="6">
        <f>'at-risk$$'!JY23/'at-risk$$'!JY$120</f>
        <v>0</v>
      </c>
      <c r="JZ23" s="6">
        <f>'at-risk$$'!JZ23/'at-risk$$'!JZ$120</f>
        <v>0</v>
      </c>
      <c r="KA23" s="6">
        <f>'at-risk$$'!KA23/'at-risk$$'!KA$120</f>
        <v>0</v>
      </c>
      <c r="KB23" s="6">
        <f>'at-risk$$'!KB23/'at-risk$$'!KB$120</f>
        <v>0.79749999999999999</v>
      </c>
      <c r="KC23" s="6">
        <f>'at-risk$$'!KC23/'at-risk$$'!KC$120</f>
        <v>0</v>
      </c>
      <c r="KD23" s="6">
        <f>'at-risk$$'!KD23/'at-risk$$'!KD$120</f>
        <v>0</v>
      </c>
      <c r="KE23" s="6">
        <f>'at-risk$$'!KE23/'at-risk$$'!KE$120</f>
        <v>0</v>
      </c>
      <c r="KF23" s="6">
        <f>'at-risk$$'!KF23/'at-risk$$'!KF$120</f>
        <v>0</v>
      </c>
      <c r="KG23" s="6">
        <f>'at-risk$$'!KG23/'at-risk$$'!KG$120</f>
        <v>0</v>
      </c>
      <c r="KH23" s="6">
        <f>'at-risk$$'!KH23/'at-risk$$'!KH$120</f>
        <v>0.29303710731604471</v>
      </c>
      <c r="KI23" s="6">
        <f>'at-risk$$'!KI23/'at-risk$$'!KI$120</f>
        <v>0.70696289268395529</v>
      </c>
      <c r="KJ23" s="6">
        <f>'at-risk$$'!KJ23/'at-risk$$'!KJ$120</f>
        <v>0</v>
      </c>
      <c r="KK23" s="6">
        <f>'at-risk$$'!KK23/'at-risk$$'!KK$120</f>
        <v>0</v>
      </c>
      <c r="KL23" s="6">
        <f>'at-risk$$'!KL23/'at-risk$$'!KL$120</f>
        <v>0</v>
      </c>
      <c r="KM23" s="6">
        <f>'at-risk$$'!KM23/'at-risk$$'!KM$120</f>
        <v>0</v>
      </c>
      <c r="KN23" s="6">
        <f>'at-risk$$'!KN23/'at-risk$$'!KN$120</f>
        <v>0</v>
      </c>
      <c r="KO23" s="6">
        <f>'at-risk$$'!KO23/'at-risk$$'!KO$120</f>
        <v>0</v>
      </c>
      <c r="KP23" s="6">
        <f>'at-risk$$'!KP23/'at-risk$$'!KP$120</f>
        <v>5</v>
      </c>
      <c r="KQ23" s="6">
        <f>'at-risk$$'!KQ23/'at-risk$$'!KQ$120</f>
        <v>0</v>
      </c>
      <c r="KU23" s="3">
        <v>2311</v>
      </c>
      <c r="KV23" s="3">
        <v>0</v>
      </c>
      <c r="KW23" s="3">
        <v>1639</v>
      </c>
      <c r="KX23" s="3">
        <v>0</v>
      </c>
      <c r="LM23" s="3">
        <v>1615</v>
      </c>
      <c r="LN23" s="3">
        <v>0</v>
      </c>
      <c r="ME23" s="3">
        <v>5919</v>
      </c>
      <c r="MF23" s="3">
        <v>0</v>
      </c>
      <c r="NJ23" s="6">
        <f>'at-risk$$'!NJ23/'at-risk$$'!NJ$120</f>
        <v>0</v>
      </c>
      <c r="NK23" s="6">
        <f>'at-risk$$'!NK23/'at-risk$$'!NK$120</f>
        <v>0</v>
      </c>
      <c r="OF23" s="3">
        <v>5266975</v>
      </c>
      <c r="OG23" s="3">
        <v>80475</v>
      </c>
      <c r="OK23" s="6">
        <f t="shared" si="13"/>
        <v>3.0000087848759573</v>
      </c>
      <c r="OL23" s="6">
        <f t="shared" si="0"/>
        <v>0</v>
      </c>
      <c r="OM23" s="6">
        <f t="shared" si="1"/>
        <v>3.0000087848759573</v>
      </c>
      <c r="ON23" s="6">
        <f t="shared" si="2"/>
        <v>0</v>
      </c>
      <c r="OO23" s="6">
        <f t="shared" si="3"/>
        <v>0</v>
      </c>
      <c r="OP23" s="6">
        <f t="shared" si="4"/>
        <v>0</v>
      </c>
      <c r="OQ23" s="3">
        <f t="shared" si="5"/>
        <v>0</v>
      </c>
      <c r="OR23" s="6">
        <f t="shared" si="6"/>
        <v>0</v>
      </c>
      <c r="OS23" s="6">
        <f>'at-risk$$'!OS23/'at-risk$$'!OS$120</f>
        <v>1</v>
      </c>
      <c r="OT23" s="6">
        <f>'at-risk$$'!OT23/'at-risk$$'!OT$120</f>
        <v>0</v>
      </c>
      <c r="OU23" s="6">
        <f>'at-risk$$'!OU23/'at-risk$$'!OU$120</f>
        <v>0</v>
      </c>
      <c r="OV23" s="6">
        <f>'at-risk$$'!OV23/'at-risk$$'!OV$120</f>
        <v>1</v>
      </c>
      <c r="OW23" s="6">
        <f>'at-risk$$'!OW23/'at-risk$$'!OW$120</f>
        <v>0</v>
      </c>
      <c r="OX23" s="6">
        <f>'at-risk$$'!OX23/'at-risk$$'!OX$120</f>
        <v>0</v>
      </c>
      <c r="OY23" s="6">
        <f>'at-risk$$'!OY23/'at-risk$$'!OY$120</f>
        <v>0</v>
      </c>
      <c r="OZ23" s="6">
        <f>'at-risk$$'!OZ23/'at-risk$$'!OZ$120</f>
        <v>0</v>
      </c>
      <c r="PA23" s="6">
        <f>'at-risk$$'!PA23/'at-risk$$'!PA$120</f>
        <v>0</v>
      </c>
      <c r="PB23" s="6">
        <f t="shared" si="7"/>
        <v>0</v>
      </c>
      <c r="PC23" s="6">
        <f t="shared" si="8"/>
        <v>0</v>
      </c>
      <c r="PD23" s="6"/>
      <c r="PE23" s="6"/>
      <c r="PF23" s="6">
        <f t="shared" si="9"/>
        <v>3.5000087848759573</v>
      </c>
      <c r="PG23" s="6">
        <f t="shared" si="10"/>
        <v>0</v>
      </c>
      <c r="PI23" s="6">
        <f t="shared" si="11"/>
        <v>14.000052709255744</v>
      </c>
      <c r="PJ23" s="6">
        <f>'at-risk$$'!PJ23/'at-risk$$'!PJ$120</f>
        <v>0</v>
      </c>
      <c r="PK23" s="6">
        <f>'at-risk$$'!PK23/'at-risk$$'!PK$120</f>
        <v>0</v>
      </c>
      <c r="PL23" s="5">
        <f t="shared" si="14"/>
        <v>11484</v>
      </c>
      <c r="PM23" s="5">
        <f>SUM(KV23,KX23,KZ23,LB23,LD23,LF23,LH23,LJ23,LL23,LN23,LP23,LR23,LT23,LV23,LX23,LZ23,MB23,MD23,MF23,MH23,MJ23,ML23,MN23,MP23,MR23,MT23,MV23,MX23,MZ23,NB23,ND23,NF23,NH23,)</f>
        <v>0</v>
      </c>
      <c r="PN23" s="5"/>
      <c r="PO23" s="5">
        <v>115050</v>
      </c>
      <c r="PQ23" s="6">
        <f t="shared" si="12"/>
        <v>30.500096633635536</v>
      </c>
    </row>
    <row r="24" spans="1:433" x14ac:dyDescent="0.25">
      <c r="A24" t="s">
        <v>160</v>
      </c>
      <c r="B24" s="2">
        <v>249</v>
      </c>
      <c r="C24" t="s">
        <v>338</v>
      </c>
      <c r="D24">
        <v>8</v>
      </c>
      <c r="E24">
        <v>290</v>
      </c>
      <c r="F24">
        <v>235</v>
      </c>
      <c r="G24" s="6">
        <f>'at-risk$$'!G24/'at-risk$$'!G$120</f>
        <v>1</v>
      </c>
      <c r="H24" s="6">
        <f>'at-risk$$'!H24/'at-risk$$'!H$120</f>
        <v>0</v>
      </c>
      <c r="I24" s="6">
        <f>'at-risk$$'!I24/'at-risk$$'!I$120</f>
        <v>0</v>
      </c>
      <c r="J24" s="6">
        <f>'at-risk$$'!J24/'at-risk$$'!J$120</f>
        <v>0</v>
      </c>
      <c r="K24" s="6"/>
      <c r="L24" s="6">
        <f>'at-risk$$'!L24/'at-risk$$'!L$120</f>
        <v>0</v>
      </c>
      <c r="M24" s="6">
        <f>'at-risk$$'!M24/'at-risk$$'!M$120</f>
        <v>0</v>
      </c>
      <c r="N24" s="6">
        <f>'at-risk$$'!N24/'at-risk$$'!N$120</f>
        <v>0.99999958310769044</v>
      </c>
      <c r="O24" s="6">
        <f>'at-risk$$'!O24/'at-risk$$'!O$120</f>
        <v>0</v>
      </c>
      <c r="P24" s="3">
        <v>7595</v>
      </c>
      <c r="Q24" s="3">
        <v>0</v>
      </c>
      <c r="R24" s="6">
        <f>'at-risk$$'!R24/'at-risk$$'!R$120</f>
        <v>1.0000062006078874</v>
      </c>
      <c r="S24" s="6">
        <f>'at-risk$$'!S24/'at-risk$$'!S$120</f>
        <v>0</v>
      </c>
      <c r="T24" s="6">
        <f>'at-risk$$'!T24/'at-risk$$'!T$120</f>
        <v>1.0000028305579711</v>
      </c>
      <c r="U24" s="6">
        <f>'at-risk$$'!U24/'at-risk$$'!U$120</f>
        <v>0</v>
      </c>
      <c r="V24" s="6">
        <f>'at-risk$$'!V24/'at-risk$$'!V$120</f>
        <v>2.0000093773333441</v>
      </c>
      <c r="W24" s="6">
        <f>'at-risk$$'!W24/'at-risk$$'!W$120</f>
        <v>0</v>
      </c>
      <c r="X24" s="6">
        <f>'at-risk$$'!X24/'at-risk$$'!X$120</f>
        <v>1</v>
      </c>
      <c r="Y24" s="6">
        <f>'at-risk$$'!Y24/'at-risk$$'!Y$120</f>
        <v>0</v>
      </c>
      <c r="Z24" s="6">
        <f>'at-risk$$'!Z24/'at-risk$$'!Z$120</f>
        <v>2.0000087848759573</v>
      </c>
      <c r="AA24" s="6">
        <f>'at-risk$$'!AA24/'at-risk$$'!AA$120</f>
        <v>0</v>
      </c>
      <c r="AB24" s="6">
        <f>'at-risk$$'!AB24/'at-risk$$'!AB$120</f>
        <v>0</v>
      </c>
      <c r="AC24" s="6">
        <f>'at-risk$$'!AC24/'at-risk$$'!AC$120</f>
        <v>0</v>
      </c>
      <c r="AD24" s="6">
        <f>'at-risk$$'!AD24/'at-risk$$'!AD$120</f>
        <v>2.0000087848759573</v>
      </c>
      <c r="AE24" s="6">
        <f>'at-risk$$'!AE24/'at-risk$$'!AE$120</f>
        <v>0</v>
      </c>
      <c r="AF24" s="6">
        <f>'at-risk$$'!AF24/'at-risk$$'!AF$120</f>
        <v>4.0000071489793685</v>
      </c>
      <c r="AG24" s="6">
        <f>'at-risk$$'!AG24/'at-risk$$'!AG$120</f>
        <v>0</v>
      </c>
      <c r="AH24" s="6">
        <f>'at-risk$$'!AH24/'at-risk$$'!AH$120</f>
        <v>0</v>
      </c>
      <c r="AI24" s="6">
        <f>'at-risk$$'!AI24/'at-risk$$'!AI$120</f>
        <v>0</v>
      </c>
      <c r="AJ24" s="6">
        <f>'at-risk$$'!AJ24/'at-risk$$'!AJ$120</f>
        <v>0</v>
      </c>
      <c r="AK24" s="6">
        <f>'at-risk$$'!AK24/'at-risk$$'!AK$120</f>
        <v>0</v>
      </c>
      <c r="AL24" s="6">
        <f>'at-risk$$'!AL24/'at-risk$$'!AL$120</f>
        <v>0</v>
      </c>
      <c r="AM24" s="6">
        <f>'at-risk$$'!AM24/'at-risk$$'!AM$120</f>
        <v>0</v>
      </c>
      <c r="AN24" s="6">
        <f>'at-risk$$'!AN24/'at-risk$$'!AN$120</f>
        <v>0</v>
      </c>
      <c r="AO24" s="6">
        <f>'at-risk$$'!AO24/'at-risk$$'!AO$120</f>
        <v>0</v>
      </c>
      <c r="AP24" s="6">
        <f>'at-risk$$'!AP24/'at-risk$$'!AP$120</f>
        <v>0</v>
      </c>
      <c r="AQ24" s="6">
        <f>'at-risk$$'!AQ24/'at-risk$$'!AQ$120</f>
        <v>1</v>
      </c>
      <c r="AR24" s="6">
        <f>'at-risk$$'!AR24/'at-risk$$'!AR$120</f>
        <v>0</v>
      </c>
      <c r="AS24" s="6">
        <f>'at-risk$$'!AS24/'at-risk$$'!AS$120</f>
        <v>0</v>
      </c>
      <c r="AT24" s="6">
        <f>'at-risk$$'!AT24/'at-risk$$'!AT$120</f>
        <v>0</v>
      </c>
      <c r="AU24" s="6">
        <f>'at-risk$$'!AU24/'at-risk$$'!AU$120</f>
        <v>2.0000087848759573</v>
      </c>
      <c r="AV24" s="6"/>
      <c r="AW24" s="6">
        <f>'at-risk$$'!AW24/'at-risk$$'!AW$120</f>
        <v>0</v>
      </c>
      <c r="AX24" s="6">
        <f>'at-risk$$'!AX24/'at-risk$$'!AX$120</f>
        <v>0</v>
      </c>
      <c r="AY24" s="6">
        <f>'at-risk$$'!AY24/'at-risk$$'!AY$120</f>
        <v>0</v>
      </c>
      <c r="AZ24" s="6">
        <f>'at-risk$$'!AZ24/'at-risk$$'!AZ$120</f>
        <v>0</v>
      </c>
      <c r="BA24" s="6">
        <f>'at-risk$$'!BA24/'at-risk$$'!BA$120</f>
        <v>0</v>
      </c>
      <c r="BB24" s="6">
        <f>'at-risk$$'!BB24/'at-risk$$'!BB$120</f>
        <v>0</v>
      </c>
      <c r="BC24" s="6">
        <f>'at-risk$$'!BC24/'at-risk$$'!BC$120</f>
        <v>0</v>
      </c>
      <c r="BD24" s="6">
        <f>'at-risk$$'!BD24/'at-risk$$'!BD$120</f>
        <v>0</v>
      </c>
      <c r="BE24" s="6">
        <f>'at-risk$$'!BE24/'at-risk$$'!BE$120</f>
        <v>0</v>
      </c>
      <c r="BF24" s="6">
        <f>'at-risk$$'!BF24/'at-risk$$'!BF$120</f>
        <v>0</v>
      </c>
      <c r="BG24" s="6">
        <f>'at-risk$$'!BG24/'at-risk$$'!BG$120</f>
        <v>0</v>
      </c>
      <c r="BH24" s="6">
        <f>'at-risk$$'!BH24/'at-risk$$'!BH$120</f>
        <v>0</v>
      </c>
      <c r="BI24" s="6">
        <f>'at-risk$$'!BI24/'at-risk$$'!BI$120</f>
        <v>0</v>
      </c>
      <c r="BJ24" s="6">
        <f>'at-risk$$'!BJ24/'at-risk$$'!BJ$120</f>
        <v>0</v>
      </c>
      <c r="BK24" s="6">
        <f>'at-risk$$'!BK24/'at-risk$$'!BK$120</f>
        <v>0</v>
      </c>
      <c r="BL24" s="6">
        <f>'at-risk$$'!BL24/'at-risk$$'!BL$120</f>
        <v>0</v>
      </c>
      <c r="BM24" s="6">
        <f>'at-risk$$'!BM24/'at-risk$$'!BM$120</f>
        <v>0</v>
      </c>
      <c r="BN24" s="6">
        <f>'at-risk$$'!BN24/'at-risk$$'!BN$120</f>
        <v>0</v>
      </c>
      <c r="BO24" s="6">
        <f>'at-risk$$'!BO24/'at-risk$$'!BO$120</f>
        <v>0</v>
      </c>
      <c r="BP24" s="6">
        <f>'at-risk$$'!BP24/'at-risk$$'!BP$120</f>
        <v>0</v>
      </c>
      <c r="BQ24" s="6">
        <f>'at-risk$$'!BQ24/'at-risk$$'!BQ$120</f>
        <v>0</v>
      </c>
      <c r="BR24" s="6">
        <f>'at-risk$$'!BR24/'at-risk$$'!BR$120</f>
        <v>0</v>
      </c>
      <c r="BS24" s="6">
        <f>'at-risk$$'!BS24/'at-risk$$'!BS$120</f>
        <v>0</v>
      </c>
      <c r="BT24" s="6">
        <f>'at-risk$$'!BT24/'at-risk$$'!BT$120</f>
        <v>1</v>
      </c>
      <c r="BU24" s="6">
        <f>'at-risk$$'!BU24/'at-risk$$'!BU$120</f>
        <v>0</v>
      </c>
      <c r="BV24" s="6">
        <f>'at-risk$$'!BV24/'at-risk$$'!BV$120</f>
        <v>3.0000087848759573</v>
      </c>
      <c r="BW24" s="6">
        <f>'at-risk$$'!BW24/'at-risk$$'!BW$120</f>
        <v>0</v>
      </c>
      <c r="BX24" s="6">
        <f>'at-risk$$'!BX24/'at-risk$$'!BX$120</f>
        <v>0</v>
      </c>
      <c r="BY24" s="6">
        <f>'at-risk$$'!BY24/'at-risk$$'!BY$120</f>
        <v>0</v>
      </c>
      <c r="BZ24" s="6">
        <f>'at-risk$$'!BZ24/'at-risk$$'!BZ$120</f>
        <v>0.99998902121025579</v>
      </c>
      <c r="CA24" s="6">
        <f>'at-risk$$'!CA24/'at-risk$$'!CA$120</f>
        <v>0</v>
      </c>
      <c r="CB24" s="6">
        <f>'at-risk$$'!CB24/'at-risk$$'!CB$120</f>
        <v>0</v>
      </c>
      <c r="CC24" s="6">
        <f>'at-risk$$'!CC24/'at-risk$$'!CC$120</f>
        <v>0</v>
      </c>
      <c r="CD24" s="6">
        <f>'at-risk$$'!CD24/'at-risk$$'!CD$120</f>
        <v>2</v>
      </c>
      <c r="CE24" s="6">
        <f>'at-risk$$'!CE24/'at-risk$$'!CE$120</f>
        <v>0</v>
      </c>
      <c r="CF24" s="6">
        <f>'at-risk$$'!CF24/'at-risk$$'!CF$120</f>
        <v>0</v>
      </c>
      <c r="CG24" s="6">
        <f>'at-risk$$'!CG24/'at-risk$$'!CG$120</f>
        <v>0</v>
      </c>
      <c r="CH24" s="6">
        <f>'at-risk$$'!CH24/'at-risk$$'!CH$120</f>
        <v>0</v>
      </c>
      <c r="CI24" s="6">
        <f>'at-risk$$'!CI24/'at-risk$$'!CI$120</f>
        <v>0</v>
      </c>
      <c r="CL24" s="6">
        <f>'at-risk$$'!CL24/'at-risk$$'!CL$120</f>
        <v>0</v>
      </c>
      <c r="CM24" s="6">
        <f>'at-risk$$'!CM24/'at-risk$$'!CM$120</f>
        <v>0</v>
      </c>
      <c r="CN24" s="6">
        <f>'at-risk$$'!CN24/'at-risk$$'!CN$120</f>
        <v>6.5746011666315274E-2</v>
      </c>
      <c r="CO24" s="6">
        <f>'at-risk$$'!CO24/'at-risk$$'!CO$120</f>
        <v>0</v>
      </c>
      <c r="CP24" s="6">
        <f>'at-risk$$'!CP24/'at-risk$$'!CP$120</f>
        <v>0</v>
      </c>
      <c r="CQ24" s="6">
        <f>'at-risk$$'!CQ24/'at-risk$$'!CQ$120</f>
        <v>0</v>
      </c>
      <c r="CR24" s="6">
        <f>'at-risk$$'!CR24/'at-risk$$'!CR$120</f>
        <v>0</v>
      </c>
      <c r="CS24" s="6">
        <f>'at-risk$$'!CS24/'at-risk$$'!CS$120</f>
        <v>0</v>
      </c>
      <c r="CT24" s="6">
        <f>'at-risk$$'!CT24/'at-risk$$'!CT$120</f>
        <v>0</v>
      </c>
      <c r="CU24" s="6">
        <f>'at-risk$$'!CU24/'at-risk$$'!CU$120</f>
        <v>0</v>
      </c>
      <c r="CV24" s="3">
        <v>20400</v>
      </c>
      <c r="CW24" s="3">
        <v>0</v>
      </c>
      <c r="CX24" s="3">
        <v>30600</v>
      </c>
      <c r="CY24" s="3">
        <v>0</v>
      </c>
      <c r="DD24" s="6">
        <f>'at-risk$$'!DD24/'at-risk$$'!DD$120</f>
        <v>0</v>
      </c>
      <c r="DE24" s="6">
        <f>'at-risk$$'!DE24/'at-risk$$'!DE$120</f>
        <v>0</v>
      </c>
      <c r="DX24" s="6">
        <f>'at-risk$$'!DX24/'at-risk$$'!DX$120</f>
        <v>0</v>
      </c>
      <c r="DY24" s="6">
        <f>'at-risk$$'!DY24/'at-risk$$'!DY$120</f>
        <v>0</v>
      </c>
      <c r="DZ24" s="6">
        <f>'at-risk$$'!DZ24/'at-risk$$'!DZ$120</f>
        <v>0</v>
      </c>
      <c r="EA24" s="6">
        <f>'at-risk$$'!EA24/'at-risk$$'!EA$120</f>
        <v>0</v>
      </c>
      <c r="EB24" s="6">
        <f>'at-risk$$'!EB24/'at-risk$$'!EB$120</f>
        <v>0</v>
      </c>
      <c r="EC24" s="6">
        <f>'at-risk$$'!EC24/'at-risk$$'!EC$120</f>
        <v>0</v>
      </c>
      <c r="EH24" s="3">
        <v>15325</v>
      </c>
      <c r="EI24" s="3">
        <v>0</v>
      </c>
      <c r="EL24" s="6">
        <f>'at-risk$$'!EL24/'at-risk$$'!EL$120</f>
        <v>0</v>
      </c>
      <c r="EM24" s="6">
        <f>'at-risk$$'!EM24/'at-risk$$'!EM$120</f>
        <v>0</v>
      </c>
      <c r="EN24" s="6">
        <f>'at-risk$$'!EN24/'at-risk$$'!EN$120</f>
        <v>0</v>
      </c>
      <c r="EO24" s="6">
        <f>'at-risk$$'!EO24/'at-risk$$'!EO$120</f>
        <v>0</v>
      </c>
      <c r="EP24" s="6">
        <f>'at-risk$$'!EP24/'at-risk$$'!EP$120</f>
        <v>0</v>
      </c>
      <c r="EQ24" s="6">
        <f>'at-risk$$'!EQ24/'at-risk$$'!EQ$120</f>
        <v>0</v>
      </c>
      <c r="ES24" s="6">
        <f>'at-risk$$'!ES24/'at-risk$$'!ES$120</f>
        <v>0</v>
      </c>
      <c r="ET24" s="6">
        <f>'at-risk$$'!ET24/'at-risk$$'!ET$120</f>
        <v>0</v>
      </c>
      <c r="EU24" s="6">
        <f>'at-risk$$'!EU24/'at-risk$$'!EU$120</f>
        <v>0</v>
      </c>
      <c r="EV24" s="6">
        <f>'at-risk$$'!EV24/'at-risk$$'!EV$120</f>
        <v>0</v>
      </c>
      <c r="EW24" s="6">
        <f>'at-risk$$'!EW24/'at-risk$$'!EW$120</f>
        <v>0</v>
      </c>
      <c r="EX24" s="6">
        <f>'at-risk$$'!EX24/'at-risk$$'!EX$120</f>
        <v>0</v>
      </c>
      <c r="EY24" s="6">
        <f>'at-risk$$'!EY24/'at-risk$$'!EY$120</f>
        <v>1</v>
      </c>
      <c r="EZ24" s="6">
        <f>'at-risk$$'!EZ24/'at-risk$$'!EZ$120</f>
        <v>0</v>
      </c>
      <c r="FA24" s="6">
        <f>'at-risk$$'!FA24/'at-risk$$'!FA$120</f>
        <v>0</v>
      </c>
      <c r="FB24" s="6">
        <f>'at-risk$$'!FB24/'at-risk$$'!FB$120</f>
        <v>0</v>
      </c>
      <c r="FC24" s="6">
        <f>'at-risk$$'!FC24/'at-risk$$'!FC$120</f>
        <v>0</v>
      </c>
      <c r="FD24" s="6">
        <f>'at-risk$$'!FD24/'at-risk$$'!FD$120</f>
        <v>0</v>
      </c>
      <c r="FE24" s="6">
        <f>'at-risk$$'!FE24/'at-risk$$'!FE$120</f>
        <v>0</v>
      </c>
      <c r="FF24" s="6">
        <f>'at-risk$$'!FF24/'at-risk$$'!FF$120</f>
        <v>0</v>
      </c>
      <c r="FG24" s="6">
        <f>'at-risk$$'!FG24/'at-risk$$'!FG$120</f>
        <v>1</v>
      </c>
      <c r="FH24" s="6">
        <f>'at-risk$$'!FH24/'at-risk$$'!FH$120</f>
        <v>0</v>
      </c>
      <c r="FI24" s="6">
        <f>'at-risk$$'!FI24/'at-risk$$'!FI$120</f>
        <v>1</v>
      </c>
      <c r="FJ24" s="6">
        <f>'at-risk$$'!FJ24/'at-risk$$'!FJ$120</f>
        <v>0</v>
      </c>
      <c r="FK24" s="6">
        <f>'at-risk$$'!FK24/'at-risk$$'!FK$120</f>
        <v>0</v>
      </c>
      <c r="FL24" s="6">
        <f>'at-risk$$'!FL24/'at-risk$$'!FL$120</f>
        <v>0</v>
      </c>
      <c r="FM24" s="6">
        <f>'at-risk$$'!FM24/'at-risk$$'!FM$120</f>
        <v>0</v>
      </c>
      <c r="FN24" s="6">
        <f>'at-risk$$'!FN24/'at-risk$$'!FN$120</f>
        <v>0</v>
      </c>
      <c r="FO24" s="6">
        <f>'at-risk$$'!FO24/'at-risk$$'!FO$120</f>
        <v>0</v>
      </c>
      <c r="FP24" s="6">
        <f>'at-risk$$'!FP24/'at-risk$$'!FP$120</f>
        <v>0</v>
      </c>
      <c r="FQ24" s="6">
        <f>'at-risk$$'!FQ24/'at-risk$$'!FQ$120</f>
        <v>0</v>
      </c>
      <c r="FR24" s="6">
        <f>'at-risk$$'!FR24/'at-risk$$'!FR$120</f>
        <v>0</v>
      </c>
      <c r="FS24" s="6">
        <f>'at-risk$$'!FS24/'at-risk$$'!FS$120</f>
        <v>0</v>
      </c>
      <c r="FT24" s="6">
        <f>'at-risk$$'!FT24/'at-risk$$'!FT$120</f>
        <v>0</v>
      </c>
      <c r="FU24" s="6">
        <f>'at-risk$$'!FU24/'at-risk$$'!FU$120</f>
        <v>0</v>
      </c>
      <c r="FV24" s="6">
        <f>'at-risk$$'!FV24/'at-risk$$'!FV$120</f>
        <v>0</v>
      </c>
      <c r="FW24" s="6">
        <f>'at-risk$$'!FW24/'at-risk$$'!FW$120</f>
        <v>1</v>
      </c>
      <c r="FX24" s="6">
        <f>'at-risk$$'!FX24/'at-risk$$'!FX$120</f>
        <v>0</v>
      </c>
      <c r="FY24" s="6">
        <f>'at-risk$$'!FY24/'at-risk$$'!FY$120</f>
        <v>0</v>
      </c>
      <c r="FZ24" s="6">
        <f>'at-risk$$'!FZ24/'at-risk$$'!FZ$120</f>
        <v>0</v>
      </c>
      <c r="GA24" s="6">
        <f>'at-risk$$'!GA24/'at-risk$$'!GA$120</f>
        <v>0</v>
      </c>
      <c r="GB24" s="6">
        <f>'at-risk$$'!GB24/'at-risk$$'!GB$120</f>
        <v>0</v>
      </c>
      <c r="GC24" s="6">
        <f>'at-risk$$'!GC24/'at-risk$$'!GC$120</f>
        <v>1</v>
      </c>
      <c r="GD24" s="6">
        <f>'at-risk$$'!GD24/'at-risk$$'!GD$120</f>
        <v>0</v>
      </c>
      <c r="GE24" s="6">
        <f>'at-risk$$'!GE24/'at-risk$$'!GE$120</f>
        <v>0</v>
      </c>
      <c r="GF24" s="6">
        <f>'at-risk$$'!GF24/'at-risk$$'!GF$120</f>
        <v>0</v>
      </c>
      <c r="GG24" s="6">
        <f>'at-risk$$'!GG24/'at-risk$$'!GG$120</f>
        <v>0</v>
      </c>
      <c r="GH24" s="6">
        <f>'at-risk$$'!GH24/'at-risk$$'!GH$120</f>
        <v>1.5000087848759576</v>
      </c>
      <c r="GI24" s="6">
        <f>'at-risk$$'!GI24/'at-risk$$'!GI$120</f>
        <v>0</v>
      </c>
      <c r="GJ24" s="6">
        <f>'at-risk$$'!GJ24/'at-risk$$'!GJ$120</f>
        <v>1</v>
      </c>
      <c r="GK24" s="6">
        <f>'at-risk$$'!GK24/'at-risk$$'!GK$120</f>
        <v>0</v>
      </c>
      <c r="GL24" s="6">
        <f>'at-risk$$'!GL24/'at-risk$$'!GL$120</f>
        <v>1</v>
      </c>
      <c r="GM24" s="6">
        <f>'at-risk$$'!GM24/'at-risk$$'!GM$120</f>
        <v>0</v>
      </c>
      <c r="GN24" s="6">
        <f>'at-risk$$'!GN24/'at-risk$$'!GN$120</f>
        <v>2.9999925956999398</v>
      </c>
      <c r="GO24" s="6">
        <f>'at-risk$$'!GO24/'at-risk$$'!GO$120</f>
        <v>0</v>
      </c>
      <c r="GP24" s="6">
        <f>'at-risk$$'!GP24/'at-risk$$'!GP$120</f>
        <v>3.0000087848759573</v>
      </c>
      <c r="GQ24" s="6">
        <f>'at-risk$$'!GQ24/'at-risk$$'!GQ$120</f>
        <v>0</v>
      </c>
      <c r="GR24" s="6">
        <f>'at-risk$$'!GR24/'at-risk$$'!GR$120</f>
        <v>0</v>
      </c>
      <c r="GS24" s="6">
        <f>'at-risk$$'!GS24/'at-risk$$'!GS$120</f>
        <v>3.0000087848759573</v>
      </c>
      <c r="GT24" s="6">
        <f>'at-risk$$'!GT24/'at-risk$$'!GT$120</f>
        <v>0</v>
      </c>
      <c r="GU24" s="6">
        <f>'at-risk$$'!GU24/'at-risk$$'!GU$120</f>
        <v>3.0000087848759573</v>
      </c>
      <c r="GV24" s="6">
        <f>'at-risk$$'!GV24/'at-risk$$'!GV$120</f>
        <v>0.37645828940895354</v>
      </c>
      <c r="GW24" s="6">
        <f>'at-risk$$'!GW24/'at-risk$$'!GW$120</f>
        <v>0.24482570806100218</v>
      </c>
      <c r="GX24" s="6">
        <f>'at-risk$$'!GX24/'at-risk$$'!GX$120</f>
        <v>2.0000087848759573</v>
      </c>
      <c r="GY24" s="6">
        <f>'at-risk$$'!GY24/'at-risk$$'!GY$120</f>
        <v>0</v>
      </c>
      <c r="GZ24" s="6">
        <f>'at-risk$$'!GZ24/'at-risk$$'!GZ$120</f>
        <v>3.0000087848759573</v>
      </c>
      <c r="HA24" s="6">
        <f>'at-risk$$'!HA24/'at-risk$$'!HA$120</f>
        <v>0</v>
      </c>
      <c r="HB24" s="6">
        <f>'at-risk$$'!HB24/'at-risk$$'!HB$120</f>
        <v>0</v>
      </c>
      <c r="HC24" s="6">
        <f>'at-risk$$'!HC24/'at-risk$$'!HC$120</f>
        <v>0</v>
      </c>
      <c r="HD24" s="6">
        <f>'at-risk$$'!HD24/'at-risk$$'!HD$120</f>
        <v>0</v>
      </c>
      <c r="HE24" s="6">
        <f>'at-risk$$'!HE24/'at-risk$$'!HE$120</f>
        <v>0</v>
      </c>
      <c r="HF24" s="6">
        <f>'at-risk$$'!HF24/'at-risk$$'!HF$120</f>
        <v>0</v>
      </c>
      <c r="HG24" s="6">
        <f>'at-risk$$'!HG24/'at-risk$$'!HG$120</f>
        <v>0</v>
      </c>
      <c r="HH24" s="6">
        <f>'at-risk$$'!HH24/'at-risk$$'!HH$120</f>
        <v>0</v>
      </c>
      <c r="HI24" s="6">
        <f>'at-risk$$'!HI24/'at-risk$$'!HI$120</f>
        <v>0</v>
      </c>
      <c r="HJ24" s="6">
        <f>'at-risk$$'!HJ24/'at-risk$$'!HJ$120</f>
        <v>0</v>
      </c>
      <c r="HK24" s="6">
        <f>'at-risk$$'!HK24/'at-risk$$'!HK$120</f>
        <v>0</v>
      </c>
      <c r="HL24" s="6">
        <f>'at-risk$$'!HL24/'at-risk$$'!HL$120</f>
        <v>0</v>
      </c>
      <c r="HM24" s="6">
        <f>'at-risk$$'!HM24/'at-risk$$'!HM$120</f>
        <v>0</v>
      </c>
      <c r="HN24" s="6">
        <f>'at-risk$$'!HN24/'at-risk$$'!HN$120</f>
        <v>0</v>
      </c>
      <c r="HO24" s="6">
        <f>'at-risk$$'!HO24/'at-risk$$'!HO$120</f>
        <v>0</v>
      </c>
      <c r="HP24" s="6">
        <f>'at-risk$$'!HP24/'at-risk$$'!HP$120</f>
        <v>0</v>
      </c>
      <c r="HQ24" s="6">
        <f>'at-risk$$'!HQ24/'at-risk$$'!HQ$120</f>
        <v>0</v>
      </c>
      <c r="HR24" s="6">
        <f>'at-risk$$'!HR24/'at-risk$$'!HR$120</f>
        <v>0</v>
      </c>
      <c r="HS24" s="6">
        <f>'at-risk$$'!HS24/'at-risk$$'!HS$120</f>
        <v>0</v>
      </c>
      <c r="HT24" s="6">
        <f>'at-risk$$'!HT24/'at-risk$$'!HT$120</f>
        <v>1</v>
      </c>
      <c r="HU24" s="6">
        <f>'at-risk$$'!HU24/'at-risk$$'!HU$120</f>
        <v>0</v>
      </c>
      <c r="HV24" s="6">
        <f>'at-risk$$'!HV24/'at-risk$$'!HV$120</f>
        <v>0</v>
      </c>
      <c r="HW24" s="6">
        <f>'at-risk$$'!HW24/'at-risk$$'!HW$120</f>
        <v>0</v>
      </c>
      <c r="HX24" s="6">
        <f>'at-risk$$'!HX24/'at-risk$$'!HX$120</f>
        <v>0</v>
      </c>
      <c r="HY24" s="6">
        <f>'at-risk$$'!HY24/'at-risk$$'!HY$120</f>
        <v>0</v>
      </c>
      <c r="HZ24" s="6">
        <f>'at-risk$$'!HZ24/'at-risk$$'!HZ$120</f>
        <v>0</v>
      </c>
      <c r="IA24" s="6">
        <f>'at-risk$$'!IA24/'at-risk$$'!IA$120</f>
        <v>0</v>
      </c>
      <c r="IB24" s="6">
        <f>'at-risk$$'!IB24/'at-risk$$'!IB$120</f>
        <v>0</v>
      </c>
      <c r="IC24" s="6">
        <f>'at-risk$$'!IC24/'at-risk$$'!IC$120</f>
        <v>0</v>
      </c>
      <c r="ID24" s="6">
        <f>'at-risk$$'!ID24/'at-risk$$'!ID$120</f>
        <v>0</v>
      </c>
      <c r="IE24" s="6">
        <f>'at-risk$$'!IE24/'at-risk$$'!IE$120</f>
        <v>0</v>
      </c>
      <c r="IF24" s="6">
        <f>'at-risk$$'!IF24/'at-risk$$'!IF$120</f>
        <v>0</v>
      </c>
      <c r="IG24" s="6">
        <f>'at-risk$$'!IG24/'at-risk$$'!IG$120</f>
        <v>0</v>
      </c>
      <c r="IH24" s="6">
        <f>'at-risk$$'!IH24/'at-risk$$'!IH$120</f>
        <v>0</v>
      </c>
      <c r="II24" s="6">
        <f>'at-risk$$'!II24/'at-risk$$'!II$120</f>
        <v>0</v>
      </c>
      <c r="IJ24" s="6">
        <f>'at-risk$$'!IJ24/'at-risk$$'!IJ$120</f>
        <v>0</v>
      </c>
      <c r="IK24" s="6">
        <f>'at-risk$$'!IK24/'at-risk$$'!IK$120</f>
        <v>0</v>
      </c>
      <c r="IL24" s="6">
        <f>'at-risk$$'!IL24/'at-risk$$'!IL$120</f>
        <v>0</v>
      </c>
      <c r="IM24" s="6">
        <f>'at-risk$$'!IM24/'at-risk$$'!IM$120</f>
        <v>0</v>
      </c>
      <c r="IN24" s="6">
        <f>'at-risk$$'!IN24/'at-risk$$'!IN$120</f>
        <v>0</v>
      </c>
      <c r="IO24" s="6">
        <f>'at-risk$$'!IO24/'at-risk$$'!IO$120</f>
        <v>0</v>
      </c>
      <c r="IP24" s="6">
        <f>'at-risk$$'!IP24/'at-risk$$'!IP$120</f>
        <v>0</v>
      </c>
      <c r="IQ24" s="6">
        <f>'at-risk$$'!IQ24/'at-risk$$'!IQ$120</f>
        <v>0</v>
      </c>
      <c r="IR24" s="6">
        <f>'at-risk$$'!IR24/'at-risk$$'!IR$120</f>
        <v>4.0000510646989733</v>
      </c>
      <c r="IS24" s="6">
        <f>'at-risk$$'!IS24/'at-risk$$'!IS$120</f>
        <v>0</v>
      </c>
      <c r="IT24" s="6">
        <f>'at-risk$$'!IT24/'at-risk$$'!IT$120</f>
        <v>0</v>
      </c>
      <c r="IU24" s="6">
        <f>'at-risk$$'!IU24/'at-risk$$'!IU$120</f>
        <v>0</v>
      </c>
      <c r="IV24" s="6">
        <f>'at-risk$$'!IV24/'at-risk$$'!IV$120</f>
        <v>0</v>
      </c>
      <c r="IW24" s="6">
        <f>'at-risk$$'!IW24/'at-risk$$'!IW$120</f>
        <v>0</v>
      </c>
      <c r="IX24" s="6">
        <f>'at-risk$$'!IX24/'at-risk$$'!IX$120</f>
        <v>0</v>
      </c>
      <c r="IY24" s="6">
        <f>'at-risk$$'!IY24/'at-risk$$'!IY$120</f>
        <v>0</v>
      </c>
      <c r="IZ24" s="6">
        <f>'at-risk$$'!IZ24/'at-risk$$'!IZ$120</f>
        <v>0</v>
      </c>
      <c r="JA24" s="6">
        <f>'at-risk$$'!JA24/'at-risk$$'!JA$120</f>
        <v>0</v>
      </c>
      <c r="JB24" s="6">
        <f>'at-risk$$'!JB24/'at-risk$$'!JB$120</f>
        <v>0</v>
      </c>
      <c r="JC24" s="6">
        <f>'at-risk$$'!JC24/'at-risk$$'!JC$120</f>
        <v>0</v>
      </c>
      <c r="JD24" s="6">
        <f>'at-risk$$'!JD24/'at-risk$$'!JD$120</f>
        <v>0</v>
      </c>
      <c r="JE24" s="6">
        <f>'at-risk$$'!JE24/'at-risk$$'!JE$120</f>
        <v>0</v>
      </c>
      <c r="JF24" s="6">
        <f>'at-risk$$'!JF24/'at-risk$$'!JF$120</f>
        <v>0</v>
      </c>
      <c r="JG24" s="6">
        <f>'at-risk$$'!JG24/'at-risk$$'!JG$120</f>
        <v>0</v>
      </c>
      <c r="JH24" s="6">
        <f>'at-risk$$'!JH24/'at-risk$$'!JH$120</f>
        <v>0</v>
      </c>
      <c r="JI24" s="6">
        <f>'at-risk$$'!JI24/'at-risk$$'!JI$120</f>
        <v>0</v>
      </c>
      <c r="JJ24" s="6">
        <f>'at-risk$$'!JJ24/'at-risk$$'!JJ$120</f>
        <v>0</v>
      </c>
      <c r="JK24" s="6">
        <f>'at-risk$$'!JK24/'at-risk$$'!JK$120</f>
        <v>0</v>
      </c>
      <c r="JL24" s="6">
        <f>'at-risk$$'!JL24/'at-risk$$'!JL$120</f>
        <v>0</v>
      </c>
      <c r="JM24" s="6">
        <f>'at-risk$$'!JM24/'at-risk$$'!JM$120</f>
        <v>0</v>
      </c>
      <c r="JN24" s="6">
        <f>'at-risk$$'!JN24/'at-risk$$'!JN$120</f>
        <v>0</v>
      </c>
      <c r="JO24" s="6">
        <f>'at-risk$$'!JO24/'at-risk$$'!JO$120</f>
        <v>0</v>
      </c>
      <c r="JP24" s="6">
        <f>'at-risk$$'!JP24/'at-risk$$'!JP$120</f>
        <v>1</v>
      </c>
      <c r="JQ24" s="6">
        <f>'at-risk$$'!JQ24/'at-risk$$'!JQ$120</f>
        <v>0</v>
      </c>
      <c r="JR24" s="6">
        <f>'at-risk$$'!JR24/'at-risk$$'!JR$120</f>
        <v>0</v>
      </c>
      <c r="JS24" s="6">
        <f>'at-risk$$'!JS24/'at-risk$$'!JS$120</f>
        <v>0</v>
      </c>
      <c r="JT24" s="6">
        <f>'at-risk$$'!JT24/'at-risk$$'!JT$120</f>
        <v>0</v>
      </c>
      <c r="JU24" s="6">
        <f>'at-risk$$'!JU24/'at-risk$$'!JU$120</f>
        <v>0</v>
      </c>
      <c r="JV24" s="6">
        <f>'at-risk$$'!JV24/'at-risk$$'!JV$120</f>
        <v>0</v>
      </c>
      <c r="JW24" s="6">
        <f>'at-risk$$'!JW24/'at-risk$$'!JW$120</f>
        <v>0</v>
      </c>
      <c r="JX24" s="6">
        <f>'at-risk$$'!JX24/'at-risk$$'!JX$120</f>
        <v>0</v>
      </c>
      <c r="JY24" s="6">
        <f>'at-risk$$'!JY24/'at-risk$$'!JY$120</f>
        <v>0</v>
      </c>
      <c r="JZ24" s="6">
        <f>'at-risk$$'!JZ24/'at-risk$$'!JZ$120</f>
        <v>0.47999695264215447</v>
      </c>
      <c r="KA24" s="6">
        <f>'at-risk$$'!KA24/'at-risk$$'!KA$120</f>
        <v>0</v>
      </c>
      <c r="KB24" s="6">
        <f>'at-risk$$'!KB24/'at-risk$$'!KB$120</f>
        <v>0</v>
      </c>
      <c r="KC24" s="6">
        <f>'at-risk$$'!KC24/'at-risk$$'!KC$120</f>
        <v>0</v>
      </c>
      <c r="KD24" s="6">
        <f>'at-risk$$'!KD24/'at-risk$$'!KD$120</f>
        <v>2.0000087848759573</v>
      </c>
      <c r="KE24" s="6">
        <f>'at-risk$$'!KE24/'at-risk$$'!KE$120</f>
        <v>0</v>
      </c>
      <c r="KF24" s="6">
        <f>'at-risk$$'!KF24/'at-risk$$'!KF$120</f>
        <v>0</v>
      </c>
      <c r="KG24" s="6">
        <f>'at-risk$$'!KG24/'at-risk$$'!KG$120</f>
        <v>0</v>
      </c>
      <c r="KH24" s="6">
        <f>'at-risk$$'!KH24/'at-risk$$'!KH$120</f>
        <v>0</v>
      </c>
      <c r="KI24" s="6">
        <f>'at-risk$$'!KI24/'at-risk$$'!KI$120</f>
        <v>0</v>
      </c>
      <c r="KJ24" s="6">
        <f>'at-risk$$'!KJ24/'at-risk$$'!KJ$120</f>
        <v>0</v>
      </c>
      <c r="KK24" s="6">
        <f>'at-risk$$'!KK24/'at-risk$$'!KK$120</f>
        <v>0</v>
      </c>
      <c r="KL24" s="6">
        <f>'at-risk$$'!KL24/'at-risk$$'!KL$120</f>
        <v>0</v>
      </c>
      <c r="KM24" s="6">
        <f>'at-risk$$'!KM24/'at-risk$$'!KM$120</f>
        <v>0</v>
      </c>
      <c r="KN24" s="6">
        <f>'at-risk$$'!KN24/'at-risk$$'!KN$120</f>
        <v>0</v>
      </c>
      <c r="KO24" s="6">
        <f>'at-risk$$'!KO24/'at-risk$$'!KO$120</f>
        <v>0</v>
      </c>
      <c r="KP24" s="6">
        <f>'at-risk$$'!KP24/'at-risk$$'!KP$120</f>
        <v>0</v>
      </c>
      <c r="KQ24" s="6">
        <f>'at-risk$$'!KQ24/'at-risk$$'!KQ$120</f>
        <v>0</v>
      </c>
      <c r="KU24" s="3">
        <v>8600</v>
      </c>
      <c r="KV24" s="3">
        <v>0</v>
      </c>
      <c r="KW24" s="3">
        <v>5001</v>
      </c>
      <c r="KX24" s="3">
        <v>0</v>
      </c>
      <c r="LC24" s="3">
        <v>30000</v>
      </c>
      <c r="LD24" s="3">
        <v>0</v>
      </c>
      <c r="LG24" s="3">
        <v>13948</v>
      </c>
      <c r="LH24" s="3">
        <v>0</v>
      </c>
      <c r="LI24" s="3">
        <v>6046</v>
      </c>
      <c r="LJ24" s="3">
        <v>0</v>
      </c>
      <c r="LM24" s="3">
        <v>1323</v>
      </c>
      <c r="LN24" s="3">
        <v>0</v>
      </c>
      <c r="LW24" s="3">
        <v>10341</v>
      </c>
      <c r="LX24" s="3">
        <v>0</v>
      </c>
      <c r="ME24" s="3">
        <v>4849</v>
      </c>
      <c r="MF24" s="3">
        <v>0</v>
      </c>
      <c r="NJ24" s="6">
        <f>'at-risk$$'!NJ24/'at-risk$$'!NJ$120</f>
        <v>0</v>
      </c>
      <c r="NK24" s="6">
        <f>'at-risk$$'!NK24/'at-risk$$'!NK$120</f>
        <v>0</v>
      </c>
      <c r="OF24" s="3">
        <v>5062426</v>
      </c>
      <c r="OG24" s="3">
        <v>710863</v>
      </c>
      <c r="OK24" s="6">
        <f t="shared" si="13"/>
        <v>1</v>
      </c>
      <c r="OL24" s="6">
        <f t="shared" si="0"/>
        <v>0</v>
      </c>
      <c r="OM24" s="6">
        <f t="shared" si="1"/>
        <v>3.0000087848759573</v>
      </c>
      <c r="ON24" s="6">
        <f t="shared" si="2"/>
        <v>0</v>
      </c>
      <c r="OO24" s="6">
        <f t="shared" si="3"/>
        <v>2</v>
      </c>
      <c r="OP24" s="6">
        <f t="shared" si="4"/>
        <v>0</v>
      </c>
      <c r="OQ24" s="3">
        <f t="shared" si="5"/>
        <v>0</v>
      </c>
      <c r="OR24" s="6">
        <f t="shared" si="6"/>
        <v>0</v>
      </c>
      <c r="OS24" s="6">
        <f>'at-risk$$'!OS24/'at-risk$$'!OS$120</f>
        <v>1</v>
      </c>
      <c r="OT24" s="6">
        <f>'at-risk$$'!OT24/'at-risk$$'!OT$120</f>
        <v>0</v>
      </c>
      <c r="OU24" s="6">
        <f>'at-risk$$'!OU24/'at-risk$$'!OU$120</f>
        <v>0</v>
      </c>
      <c r="OV24" s="6">
        <f>'at-risk$$'!OV24/'at-risk$$'!OV$120</f>
        <v>2</v>
      </c>
      <c r="OW24" s="6">
        <f>'at-risk$$'!OW24/'at-risk$$'!OW$120</f>
        <v>0</v>
      </c>
      <c r="OX24" s="6">
        <f>'at-risk$$'!OX24/'at-risk$$'!OX$120</f>
        <v>0</v>
      </c>
      <c r="OY24" s="6">
        <f>'at-risk$$'!OY24/'at-risk$$'!OY$120</f>
        <v>0</v>
      </c>
      <c r="OZ24" s="6">
        <f>'at-risk$$'!OZ24/'at-risk$$'!OZ$120</f>
        <v>0</v>
      </c>
      <c r="PA24" s="6">
        <f>'at-risk$$'!PA24/'at-risk$$'!PA$120</f>
        <v>0</v>
      </c>
      <c r="PB24" s="6">
        <f t="shared" si="7"/>
        <v>1</v>
      </c>
      <c r="PC24" s="6">
        <f t="shared" si="8"/>
        <v>0</v>
      </c>
      <c r="PD24" s="6"/>
      <c r="PE24" s="6"/>
      <c r="PF24" s="6">
        <f t="shared" si="9"/>
        <v>3.5000087848759573</v>
      </c>
      <c r="PG24" s="6">
        <f t="shared" si="10"/>
        <v>0</v>
      </c>
      <c r="PI24" s="6">
        <f t="shared" si="11"/>
        <v>8.3764846440368252</v>
      </c>
      <c r="PJ24" s="6">
        <f>'at-risk$$'!PJ24/'at-risk$$'!PJ$120</f>
        <v>2.6448432778129174</v>
      </c>
      <c r="PK24" s="6">
        <f>'at-risk$$'!PK24/'at-risk$$'!PK$120</f>
        <v>3.6</v>
      </c>
      <c r="PL24" s="5">
        <f t="shared" si="14"/>
        <v>80108</v>
      </c>
      <c r="PM24" s="5">
        <f>SUM(KV24,KX24,KZ24,LB24,LD24,LF24,LH24,LJ24,LL24,LN24,LP24,LR24,LT24,LV24,LX24,LZ24,MB24,MD24,MF24,MH24,MJ24,ML24,MN24,MP24,MR24,MT24,MV24,MX24,MZ24,NB24,ND24,NF24,NH24,)</f>
        <v>0</v>
      </c>
      <c r="PN24" s="5"/>
      <c r="PO24" s="5">
        <v>94250</v>
      </c>
      <c r="PQ24" s="6">
        <f t="shared" si="12"/>
        <v>27.18710907301989</v>
      </c>
    </row>
    <row r="25" spans="1:433" x14ac:dyDescent="0.25">
      <c r="A25" t="s">
        <v>161</v>
      </c>
      <c r="B25" s="2">
        <v>251</v>
      </c>
      <c r="C25" t="s">
        <v>338</v>
      </c>
      <c r="D25">
        <v>7</v>
      </c>
      <c r="E25">
        <v>280</v>
      </c>
      <c r="F25">
        <v>213</v>
      </c>
      <c r="G25" s="6">
        <f>'at-risk$$'!G25/'at-risk$$'!G$120</f>
        <v>1</v>
      </c>
      <c r="H25" s="6">
        <f>'at-risk$$'!H25/'at-risk$$'!H$120</f>
        <v>0</v>
      </c>
      <c r="I25" s="6">
        <f>'at-risk$$'!I25/'at-risk$$'!I$120</f>
        <v>0</v>
      </c>
      <c r="J25" s="6">
        <f>'at-risk$$'!J25/'at-risk$$'!J$120</f>
        <v>0</v>
      </c>
      <c r="K25" s="6"/>
      <c r="L25" s="6">
        <f>'at-risk$$'!L25/'at-risk$$'!L$120</f>
        <v>0</v>
      </c>
      <c r="M25" s="6">
        <f>'at-risk$$'!M25/'at-risk$$'!M$120</f>
        <v>0</v>
      </c>
      <c r="N25" s="6">
        <f>'at-risk$$'!N25/'at-risk$$'!N$120</f>
        <v>0.99999958310769044</v>
      </c>
      <c r="O25" s="6">
        <f>'at-risk$$'!O25/'at-risk$$'!O$120</f>
        <v>0</v>
      </c>
      <c r="P25" s="3">
        <v>7700</v>
      </c>
      <c r="Q25" s="3">
        <v>3125</v>
      </c>
      <c r="R25" s="6">
        <f>'at-risk$$'!R25/'at-risk$$'!R$120</f>
        <v>1.0000062006078874</v>
      </c>
      <c r="S25" s="6">
        <f>'at-risk$$'!S25/'at-risk$$'!S$120</f>
        <v>0</v>
      </c>
      <c r="T25" s="6">
        <f>'at-risk$$'!T25/'at-risk$$'!T$120</f>
        <v>1.8522838356990969</v>
      </c>
      <c r="U25" s="6">
        <f>'at-risk$$'!U25/'at-risk$$'!U$120</f>
        <v>0.14772182541684545</v>
      </c>
      <c r="V25" s="6">
        <f>'at-risk$$'!V25/'at-risk$$'!V$120</f>
        <v>0</v>
      </c>
      <c r="W25" s="6">
        <f>'at-risk$$'!W25/'at-risk$$'!W$120</f>
        <v>0</v>
      </c>
      <c r="X25" s="6">
        <f>'at-risk$$'!X25/'at-risk$$'!X$120</f>
        <v>1</v>
      </c>
      <c r="Y25" s="6">
        <f>'at-risk$$'!Y25/'at-risk$$'!Y$120</f>
        <v>0</v>
      </c>
      <c r="Z25" s="6">
        <f>'at-risk$$'!Z25/'at-risk$$'!Z$120</f>
        <v>2.0000087848759573</v>
      </c>
      <c r="AA25" s="6">
        <f>'at-risk$$'!AA25/'at-risk$$'!AA$120</f>
        <v>0</v>
      </c>
      <c r="AB25" s="6">
        <f>'at-risk$$'!AB25/'at-risk$$'!AB$120</f>
        <v>0</v>
      </c>
      <c r="AC25" s="6">
        <f>'at-risk$$'!AC25/'at-risk$$'!AC$120</f>
        <v>0</v>
      </c>
      <c r="AD25" s="6">
        <f>'at-risk$$'!AD25/'at-risk$$'!AD$120</f>
        <v>1</v>
      </c>
      <c r="AE25" s="6">
        <f>'at-risk$$'!AE25/'at-risk$$'!AE$120</f>
        <v>0</v>
      </c>
      <c r="AF25" s="6">
        <f>'at-risk$$'!AF25/'at-risk$$'!AF$120</f>
        <v>4.0000071489793685</v>
      </c>
      <c r="AG25" s="6">
        <f>'at-risk$$'!AG25/'at-risk$$'!AG$120</f>
        <v>0</v>
      </c>
      <c r="AH25" s="6">
        <f>'at-risk$$'!AH25/'at-risk$$'!AH$120</f>
        <v>0</v>
      </c>
      <c r="AI25" s="6">
        <f>'at-risk$$'!AI25/'at-risk$$'!AI$120</f>
        <v>0</v>
      </c>
      <c r="AJ25" s="6">
        <f>'at-risk$$'!AJ25/'at-risk$$'!AJ$120</f>
        <v>0</v>
      </c>
      <c r="AK25" s="6">
        <f>'at-risk$$'!AK25/'at-risk$$'!AK$120</f>
        <v>0</v>
      </c>
      <c r="AL25" s="6">
        <f>'at-risk$$'!AL25/'at-risk$$'!AL$120</f>
        <v>0</v>
      </c>
      <c r="AM25" s="6">
        <f>'at-risk$$'!AM25/'at-risk$$'!AM$120</f>
        <v>0</v>
      </c>
      <c r="AN25" s="6">
        <f>'at-risk$$'!AN25/'at-risk$$'!AN$120</f>
        <v>0</v>
      </c>
      <c r="AO25" s="6">
        <f>'at-risk$$'!AO25/'at-risk$$'!AO$120</f>
        <v>0</v>
      </c>
      <c r="AP25" s="6">
        <f>'at-risk$$'!AP25/'at-risk$$'!AP$120</f>
        <v>0</v>
      </c>
      <c r="AQ25" s="6">
        <f>'at-risk$$'!AQ25/'at-risk$$'!AQ$120</f>
        <v>1</v>
      </c>
      <c r="AR25" s="6">
        <f>'at-risk$$'!AR25/'at-risk$$'!AR$120</f>
        <v>0</v>
      </c>
      <c r="AS25" s="6">
        <f>'at-risk$$'!AS25/'at-risk$$'!AS$120</f>
        <v>0</v>
      </c>
      <c r="AT25" s="6">
        <f>'at-risk$$'!AT25/'at-risk$$'!AT$120</f>
        <v>0</v>
      </c>
      <c r="AU25" s="6">
        <f>'at-risk$$'!AU25/'at-risk$$'!AU$120</f>
        <v>1</v>
      </c>
      <c r="AV25" s="6"/>
      <c r="AW25" s="6">
        <f>'at-risk$$'!AW25/'at-risk$$'!AW$120</f>
        <v>0</v>
      </c>
      <c r="AX25" s="6">
        <f>'at-risk$$'!AX25/'at-risk$$'!AX$120</f>
        <v>0</v>
      </c>
      <c r="AY25" s="6">
        <f>'at-risk$$'!AY25/'at-risk$$'!AY$120</f>
        <v>0</v>
      </c>
      <c r="AZ25" s="6">
        <f>'at-risk$$'!AZ25/'at-risk$$'!AZ$120</f>
        <v>4.0000175697519147</v>
      </c>
      <c r="BA25" s="6">
        <f>'at-risk$$'!BA25/'at-risk$$'!BA$120</f>
        <v>0</v>
      </c>
      <c r="BB25" s="6">
        <f>'at-risk$$'!BB25/'at-risk$$'!BB$120</f>
        <v>0</v>
      </c>
      <c r="BC25" s="6">
        <f>'at-risk$$'!BC25/'at-risk$$'!BC$120</f>
        <v>0</v>
      </c>
      <c r="BD25" s="6">
        <f>'at-risk$$'!BD25/'at-risk$$'!BD$120</f>
        <v>0</v>
      </c>
      <c r="BE25" s="6">
        <f>'at-risk$$'!BE25/'at-risk$$'!BE$120</f>
        <v>0</v>
      </c>
      <c r="BF25" s="6">
        <f>'at-risk$$'!BF25/'at-risk$$'!BF$120</f>
        <v>2.0000087848759573</v>
      </c>
      <c r="BG25" s="6">
        <f>'at-risk$$'!BG25/'at-risk$$'!BG$120</f>
        <v>0</v>
      </c>
      <c r="BH25" s="6">
        <f>'at-risk$$'!BH25/'at-risk$$'!BH$120</f>
        <v>0</v>
      </c>
      <c r="BI25" s="6">
        <f>'at-risk$$'!BI25/'at-risk$$'!BI$120</f>
        <v>0</v>
      </c>
      <c r="BJ25" s="6">
        <f>'at-risk$$'!BJ25/'at-risk$$'!BJ$120</f>
        <v>0</v>
      </c>
      <c r="BK25" s="6">
        <f>'at-risk$$'!BK25/'at-risk$$'!BK$120</f>
        <v>0</v>
      </c>
      <c r="BL25" s="6">
        <f>'at-risk$$'!BL25/'at-risk$$'!BL$120</f>
        <v>0</v>
      </c>
      <c r="BM25" s="6">
        <f>'at-risk$$'!BM25/'at-risk$$'!BM$120</f>
        <v>0</v>
      </c>
      <c r="BN25" s="6">
        <f>'at-risk$$'!BN25/'at-risk$$'!BN$120</f>
        <v>0</v>
      </c>
      <c r="BO25" s="6">
        <f>'at-risk$$'!BO25/'at-risk$$'!BO$120</f>
        <v>0</v>
      </c>
      <c r="BP25" s="6">
        <f>'at-risk$$'!BP25/'at-risk$$'!BP$120</f>
        <v>0</v>
      </c>
      <c r="BQ25" s="6">
        <f>'at-risk$$'!BQ25/'at-risk$$'!BQ$120</f>
        <v>0</v>
      </c>
      <c r="BR25" s="6">
        <f>'at-risk$$'!BR25/'at-risk$$'!BR$120</f>
        <v>0</v>
      </c>
      <c r="BS25" s="6">
        <f>'at-risk$$'!BS25/'at-risk$$'!BS$120</f>
        <v>0</v>
      </c>
      <c r="BT25" s="6">
        <f>'at-risk$$'!BT25/'at-risk$$'!BT$120</f>
        <v>0</v>
      </c>
      <c r="BU25" s="6">
        <f>'at-risk$$'!BU25/'at-risk$$'!BU$120</f>
        <v>0</v>
      </c>
      <c r="BV25" s="6">
        <f>'at-risk$$'!BV25/'at-risk$$'!BV$120</f>
        <v>2.0000087848759573</v>
      </c>
      <c r="BW25" s="6">
        <f>'at-risk$$'!BW25/'at-risk$$'!BW$120</f>
        <v>0</v>
      </c>
      <c r="BX25" s="6">
        <f>'at-risk$$'!BX25/'at-risk$$'!BX$120</f>
        <v>0</v>
      </c>
      <c r="BY25" s="6">
        <f>'at-risk$$'!BY25/'at-risk$$'!BY$120</f>
        <v>0</v>
      </c>
      <c r="BZ25" s="6">
        <f>'at-risk$$'!BZ25/'at-risk$$'!BZ$120</f>
        <v>11.999995914868933</v>
      </c>
      <c r="CA25" s="6">
        <f>'at-risk$$'!CA25/'at-risk$$'!CA$120</f>
        <v>0</v>
      </c>
      <c r="CB25" s="6">
        <f>'at-risk$$'!CB25/'at-risk$$'!CB$120</f>
        <v>0</v>
      </c>
      <c r="CC25" s="6">
        <f>'at-risk$$'!CC25/'at-risk$$'!CC$120</f>
        <v>0</v>
      </c>
      <c r="CD25" s="6">
        <f>'at-risk$$'!CD25/'at-risk$$'!CD$120</f>
        <v>0</v>
      </c>
      <c r="CE25" s="6">
        <f>'at-risk$$'!CE25/'at-risk$$'!CE$120</f>
        <v>1</v>
      </c>
      <c r="CF25" s="6">
        <f>'at-risk$$'!CF25/'at-risk$$'!CF$120</f>
        <v>0</v>
      </c>
      <c r="CG25" s="6">
        <f>'at-risk$$'!CG25/'at-risk$$'!CG$120</f>
        <v>0</v>
      </c>
      <c r="CH25" s="6">
        <f>'at-risk$$'!CH25/'at-risk$$'!CH$120</f>
        <v>0.9999965685612755</v>
      </c>
      <c r="CI25" s="6">
        <f>'at-risk$$'!CI25/'at-risk$$'!CI$120</f>
        <v>0</v>
      </c>
      <c r="CL25" s="6">
        <f>'at-risk$$'!CL25/'at-risk$$'!CL$120</f>
        <v>0</v>
      </c>
      <c r="CM25" s="6">
        <f>'at-risk$$'!CM25/'at-risk$$'!CM$120</f>
        <v>0</v>
      </c>
      <c r="CN25" s="6">
        <f>'at-risk$$'!CN25/'at-risk$$'!CN$120</f>
        <v>0.36444936397498068</v>
      </c>
      <c r="CO25" s="6">
        <f>'at-risk$$'!CO25/'at-risk$$'!CO$120</f>
        <v>0</v>
      </c>
      <c r="CP25" s="6">
        <f>'at-risk$$'!CP25/'at-risk$$'!CP$120</f>
        <v>0</v>
      </c>
      <c r="CQ25" s="6">
        <f>'at-risk$$'!CQ25/'at-risk$$'!CQ$120</f>
        <v>0</v>
      </c>
      <c r="CR25" s="6">
        <f>'at-risk$$'!CR25/'at-risk$$'!CR$120</f>
        <v>0</v>
      </c>
      <c r="CS25" s="6">
        <f>'at-risk$$'!CS25/'at-risk$$'!CS$120</f>
        <v>0</v>
      </c>
      <c r="CT25" s="6">
        <f>'at-risk$$'!CT25/'at-risk$$'!CT$120</f>
        <v>0</v>
      </c>
      <c r="CU25" s="6">
        <f>'at-risk$$'!CU25/'at-risk$$'!CU$120</f>
        <v>0</v>
      </c>
      <c r="CV25" s="3">
        <v>17000</v>
      </c>
      <c r="CW25" s="3">
        <v>0</v>
      </c>
      <c r="CX25" s="3">
        <v>27200</v>
      </c>
      <c r="CY25" s="3">
        <v>0</v>
      </c>
      <c r="DD25" s="6">
        <f>'at-risk$$'!DD25/'at-risk$$'!DD$120</f>
        <v>0</v>
      </c>
      <c r="DE25" s="6">
        <f>'at-risk$$'!DE25/'at-risk$$'!DE$120</f>
        <v>0</v>
      </c>
      <c r="DX25" s="6">
        <f>'at-risk$$'!DX25/'at-risk$$'!DX$120</f>
        <v>0</v>
      </c>
      <c r="DY25" s="6">
        <f>'at-risk$$'!DY25/'at-risk$$'!DY$120</f>
        <v>0</v>
      </c>
      <c r="DZ25" s="6">
        <f>'at-risk$$'!DZ25/'at-risk$$'!DZ$120</f>
        <v>0</v>
      </c>
      <c r="EA25" s="6">
        <f>'at-risk$$'!EA25/'at-risk$$'!EA$120</f>
        <v>0</v>
      </c>
      <c r="EB25" s="6">
        <f>'at-risk$$'!EB25/'at-risk$$'!EB$120</f>
        <v>0</v>
      </c>
      <c r="EC25" s="6">
        <f>'at-risk$$'!EC25/'at-risk$$'!EC$120</f>
        <v>0</v>
      </c>
      <c r="EL25" s="6">
        <f>'at-risk$$'!EL25/'at-risk$$'!EL$120</f>
        <v>0</v>
      </c>
      <c r="EM25" s="6">
        <f>'at-risk$$'!EM25/'at-risk$$'!EM$120</f>
        <v>0</v>
      </c>
      <c r="EN25" s="6">
        <f>'at-risk$$'!EN25/'at-risk$$'!EN$120</f>
        <v>0</v>
      </c>
      <c r="EO25" s="6">
        <f>'at-risk$$'!EO25/'at-risk$$'!EO$120</f>
        <v>0</v>
      </c>
      <c r="EP25" s="6">
        <f>'at-risk$$'!EP25/'at-risk$$'!EP$120</f>
        <v>0</v>
      </c>
      <c r="EQ25" s="6">
        <f>'at-risk$$'!EQ25/'at-risk$$'!EQ$120</f>
        <v>0</v>
      </c>
      <c r="ES25" s="6">
        <f>'at-risk$$'!ES25/'at-risk$$'!ES$120</f>
        <v>0</v>
      </c>
      <c r="ET25" s="6">
        <f>'at-risk$$'!ET25/'at-risk$$'!ET$120</f>
        <v>0</v>
      </c>
      <c r="EU25" s="6">
        <f>'at-risk$$'!EU25/'at-risk$$'!EU$120</f>
        <v>0</v>
      </c>
      <c r="EV25" s="6">
        <f>'at-risk$$'!EV25/'at-risk$$'!EV$120</f>
        <v>0</v>
      </c>
      <c r="EW25" s="6">
        <f>'at-risk$$'!EW25/'at-risk$$'!EW$120</f>
        <v>1</v>
      </c>
      <c r="EX25" s="6">
        <f>'at-risk$$'!EX25/'at-risk$$'!EX$120</f>
        <v>0</v>
      </c>
      <c r="EY25" s="6">
        <f>'at-risk$$'!EY25/'at-risk$$'!EY$120</f>
        <v>0</v>
      </c>
      <c r="EZ25" s="6">
        <f>'at-risk$$'!EZ25/'at-risk$$'!EZ$120</f>
        <v>0</v>
      </c>
      <c r="FA25" s="6">
        <f>'at-risk$$'!FA25/'at-risk$$'!FA$120</f>
        <v>0</v>
      </c>
      <c r="FB25" s="6">
        <f>'at-risk$$'!FB25/'at-risk$$'!FB$120</f>
        <v>0</v>
      </c>
      <c r="FC25" s="6">
        <f>'at-risk$$'!FC25/'at-risk$$'!FC$120</f>
        <v>0</v>
      </c>
      <c r="FD25" s="6">
        <f>'at-risk$$'!FD25/'at-risk$$'!FD$120</f>
        <v>0</v>
      </c>
      <c r="FE25" s="6">
        <f>'at-risk$$'!FE25/'at-risk$$'!FE$120</f>
        <v>0</v>
      </c>
      <c r="FF25" s="6">
        <f>'at-risk$$'!FF25/'at-risk$$'!FF$120</f>
        <v>0</v>
      </c>
      <c r="FG25" s="6">
        <f>'at-risk$$'!FG25/'at-risk$$'!FG$120</f>
        <v>0</v>
      </c>
      <c r="FH25" s="6">
        <f>'at-risk$$'!FH25/'at-risk$$'!FH$120</f>
        <v>1</v>
      </c>
      <c r="FI25" s="6">
        <f>'at-risk$$'!FI25/'at-risk$$'!FI$120</f>
        <v>0</v>
      </c>
      <c r="FJ25" s="6">
        <f>'at-risk$$'!FJ25/'at-risk$$'!FJ$120</f>
        <v>0</v>
      </c>
      <c r="FK25" s="6">
        <f>'at-risk$$'!FK25/'at-risk$$'!FK$120</f>
        <v>0</v>
      </c>
      <c r="FL25" s="6">
        <f>'at-risk$$'!FL25/'at-risk$$'!FL$120</f>
        <v>0</v>
      </c>
      <c r="FM25" s="6">
        <f>'at-risk$$'!FM25/'at-risk$$'!FM$120</f>
        <v>0.5</v>
      </c>
      <c r="FN25" s="6">
        <f>'at-risk$$'!FN25/'at-risk$$'!FN$120</f>
        <v>0</v>
      </c>
      <c r="FO25" s="6">
        <f>'at-risk$$'!FO25/'at-risk$$'!FO$120</f>
        <v>0</v>
      </c>
      <c r="FP25" s="6">
        <f>'at-risk$$'!FP25/'at-risk$$'!FP$120</f>
        <v>0</v>
      </c>
      <c r="FQ25" s="6">
        <f>'at-risk$$'!FQ25/'at-risk$$'!FQ$120</f>
        <v>0</v>
      </c>
      <c r="FR25" s="6">
        <f>'at-risk$$'!FR25/'at-risk$$'!FR$120</f>
        <v>0</v>
      </c>
      <c r="FS25" s="6">
        <f>'at-risk$$'!FS25/'at-risk$$'!FS$120</f>
        <v>0</v>
      </c>
      <c r="FT25" s="6">
        <f>'at-risk$$'!FT25/'at-risk$$'!FT$120</f>
        <v>0</v>
      </c>
      <c r="FU25" s="6">
        <f>'at-risk$$'!FU25/'at-risk$$'!FU$120</f>
        <v>0</v>
      </c>
      <c r="FV25" s="6">
        <f>'at-risk$$'!FV25/'at-risk$$'!FV$120</f>
        <v>0</v>
      </c>
      <c r="FW25" s="6">
        <f>'at-risk$$'!FW25/'at-risk$$'!FW$120</f>
        <v>0</v>
      </c>
      <c r="FX25" s="6">
        <f>'at-risk$$'!FX25/'at-risk$$'!FX$120</f>
        <v>0</v>
      </c>
      <c r="FY25" s="6">
        <f>'at-risk$$'!FY25/'at-risk$$'!FY$120</f>
        <v>1</v>
      </c>
      <c r="FZ25" s="6">
        <f>'at-risk$$'!FZ25/'at-risk$$'!FZ$120</f>
        <v>0</v>
      </c>
      <c r="GA25" s="6">
        <f>'at-risk$$'!GA25/'at-risk$$'!GA$120</f>
        <v>0</v>
      </c>
      <c r="GB25" s="6">
        <f>'at-risk$$'!GB25/'at-risk$$'!GB$120</f>
        <v>0</v>
      </c>
      <c r="GC25" s="6">
        <f>'at-risk$$'!GC25/'at-risk$$'!GC$120</f>
        <v>0</v>
      </c>
      <c r="GD25" s="6">
        <f>'at-risk$$'!GD25/'at-risk$$'!GD$120</f>
        <v>0</v>
      </c>
      <c r="GE25" s="6">
        <f>'at-risk$$'!GE25/'at-risk$$'!GE$120</f>
        <v>0</v>
      </c>
      <c r="GF25" s="6">
        <f>'at-risk$$'!GF25/'at-risk$$'!GF$120</f>
        <v>1</v>
      </c>
      <c r="GG25" s="6">
        <f>'at-risk$$'!GG25/'at-risk$$'!GG$120</f>
        <v>0</v>
      </c>
      <c r="GH25" s="6">
        <f>'at-risk$$'!GH25/'at-risk$$'!GH$120</f>
        <v>1</v>
      </c>
      <c r="GI25" s="6">
        <f>'at-risk$$'!GI25/'at-risk$$'!GI$120</f>
        <v>0</v>
      </c>
      <c r="GJ25" s="6">
        <f>'at-risk$$'!GJ25/'at-risk$$'!GJ$120</f>
        <v>1</v>
      </c>
      <c r="GK25" s="6">
        <f>'at-risk$$'!GK25/'at-risk$$'!GK$120</f>
        <v>0</v>
      </c>
      <c r="GL25" s="6">
        <f>'at-risk$$'!GL25/'at-risk$$'!GL$120</f>
        <v>0</v>
      </c>
      <c r="GM25" s="6">
        <f>'at-risk$$'!GM25/'at-risk$$'!GM$120</f>
        <v>0</v>
      </c>
      <c r="GN25" s="6">
        <f>'at-risk$$'!GN25/'at-risk$$'!GN$120</f>
        <v>0</v>
      </c>
      <c r="GO25" s="6">
        <f>'at-risk$$'!GO25/'at-risk$$'!GO$120</f>
        <v>0</v>
      </c>
      <c r="GP25" s="6">
        <f>'at-risk$$'!GP25/'at-risk$$'!GP$120</f>
        <v>0</v>
      </c>
      <c r="GQ25" s="6">
        <f>'at-risk$$'!GQ25/'at-risk$$'!GQ$120</f>
        <v>2.0000087848759573</v>
      </c>
      <c r="GR25" s="6">
        <f>'at-risk$$'!GR25/'at-risk$$'!GR$120</f>
        <v>0.66882774615222429</v>
      </c>
      <c r="GS25" s="6">
        <f>'at-risk$$'!GS25/'at-risk$$'!GS$120</f>
        <v>0</v>
      </c>
      <c r="GT25" s="6">
        <f>'at-risk$$'!GT25/'at-risk$$'!GT$120</f>
        <v>2.0000087848759573</v>
      </c>
      <c r="GU25" s="6">
        <f>'at-risk$$'!GU25/'at-risk$$'!GU$120</f>
        <v>0</v>
      </c>
      <c r="GV25" s="6">
        <f>'at-risk$$'!GV25/'at-risk$$'!GV$120</f>
        <v>2.0000087848759573</v>
      </c>
      <c r="GW25" s="6">
        <f>'at-risk$$'!GW25/'at-risk$$'!GW$120</f>
        <v>0</v>
      </c>
      <c r="GX25" s="6">
        <f>'at-risk$$'!GX25/'at-risk$$'!GX$120</f>
        <v>2.0000087848759573</v>
      </c>
      <c r="GY25" s="6">
        <f>'at-risk$$'!GY25/'at-risk$$'!GY$120</f>
        <v>0</v>
      </c>
      <c r="GZ25" s="6">
        <f>'at-risk$$'!GZ25/'at-risk$$'!GZ$120</f>
        <v>2.0000087848759573</v>
      </c>
      <c r="HA25" s="6">
        <f>'at-risk$$'!HA25/'at-risk$$'!HA$120</f>
        <v>0</v>
      </c>
      <c r="HB25" s="6">
        <f>'at-risk$$'!HB25/'at-risk$$'!HB$120</f>
        <v>0</v>
      </c>
      <c r="HC25" s="6">
        <f>'at-risk$$'!HC25/'at-risk$$'!HC$120</f>
        <v>0</v>
      </c>
      <c r="HD25" s="6">
        <f>'at-risk$$'!HD25/'at-risk$$'!HD$120</f>
        <v>0</v>
      </c>
      <c r="HE25" s="6">
        <f>'at-risk$$'!HE25/'at-risk$$'!HE$120</f>
        <v>0</v>
      </c>
      <c r="HF25" s="6">
        <f>'at-risk$$'!HF25/'at-risk$$'!HF$120</f>
        <v>0</v>
      </c>
      <c r="HG25" s="6">
        <f>'at-risk$$'!HG25/'at-risk$$'!HG$120</f>
        <v>0</v>
      </c>
      <c r="HH25" s="6">
        <f>'at-risk$$'!HH25/'at-risk$$'!HH$120</f>
        <v>0</v>
      </c>
      <c r="HI25" s="6">
        <f>'at-risk$$'!HI25/'at-risk$$'!HI$120</f>
        <v>0</v>
      </c>
      <c r="HJ25" s="6">
        <f>'at-risk$$'!HJ25/'at-risk$$'!HJ$120</f>
        <v>0</v>
      </c>
      <c r="HK25" s="6">
        <f>'at-risk$$'!HK25/'at-risk$$'!HK$120</f>
        <v>0</v>
      </c>
      <c r="HL25" s="6">
        <f>'at-risk$$'!HL25/'at-risk$$'!HL$120</f>
        <v>0</v>
      </c>
      <c r="HM25" s="6">
        <f>'at-risk$$'!HM25/'at-risk$$'!HM$120</f>
        <v>0</v>
      </c>
      <c r="HN25" s="6">
        <f>'at-risk$$'!HN25/'at-risk$$'!HN$120</f>
        <v>0</v>
      </c>
      <c r="HO25" s="6">
        <f>'at-risk$$'!HO25/'at-risk$$'!HO$120</f>
        <v>0</v>
      </c>
      <c r="HP25" s="6">
        <f>'at-risk$$'!HP25/'at-risk$$'!HP$120</f>
        <v>0</v>
      </c>
      <c r="HQ25" s="6">
        <f>'at-risk$$'!HQ25/'at-risk$$'!HQ$120</f>
        <v>0</v>
      </c>
      <c r="HR25" s="6">
        <f>'at-risk$$'!HR25/'at-risk$$'!HR$120</f>
        <v>0</v>
      </c>
      <c r="HS25" s="6">
        <f>'at-risk$$'!HS25/'at-risk$$'!HS$120</f>
        <v>0</v>
      </c>
      <c r="HT25" s="6">
        <f>'at-risk$$'!HT25/'at-risk$$'!HT$120</f>
        <v>0</v>
      </c>
      <c r="HU25" s="6">
        <f>'at-risk$$'!HU25/'at-risk$$'!HU$120</f>
        <v>0</v>
      </c>
      <c r="HV25" s="6">
        <f>'at-risk$$'!HV25/'at-risk$$'!HV$120</f>
        <v>0</v>
      </c>
      <c r="HW25" s="6">
        <f>'at-risk$$'!HW25/'at-risk$$'!HW$120</f>
        <v>0</v>
      </c>
      <c r="HX25" s="6">
        <f>'at-risk$$'!HX25/'at-risk$$'!HX$120</f>
        <v>0</v>
      </c>
      <c r="HY25" s="6">
        <f>'at-risk$$'!HY25/'at-risk$$'!HY$120</f>
        <v>0</v>
      </c>
      <c r="HZ25" s="6">
        <f>'at-risk$$'!HZ25/'at-risk$$'!HZ$120</f>
        <v>1</v>
      </c>
      <c r="IA25" s="6">
        <f>'at-risk$$'!IA25/'at-risk$$'!IA$120</f>
        <v>0</v>
      </c>
      <c r="IB25" s="6">
        <f>'at-risk$$'!IB25/'at-risk$$'!IB$120</f>
        <v>0</v>
      </c>
      <c r="IC25" s="6">
        <f>'at-risk$$'!IC25/'at-risk$$'!IC$120</f>
        <v>0</v>
      </c>
      <c r="ID25" s="6">
        <f>'at-risk$$'!ID25/'at-risk$$'!ID$120</f>
        <v>0</v>
      </c>
      <c r="IE25" s="6">
        <f>'at-risk$$'!IE25/'at-risk$$'!IE$120</f>
        <v>0</v>
      </c>
      <c r="IF25" s="6">
        <f>'at-risk$$'!IF25/'at-risk$$'!IF$120</f>
        <v>0</v>
      </c>
      <c r="IG25" s="6">
        <f>'at-risk$$'!IG25/'at-risk$$'!IG$120</f>
        <v>0</v>
      </c>
      <c r="IH25" s="6">
        <f>'at-risk$$'!IH25/'at-risk$$'!IH$120</f>
        <v>0</v>
      </c>
      <c r="II25" s="6">
        <f>'at-risk$$'!II25/'at-risk$$'!II$120</f>
        <v>0</v>
      </c>
      <c r="IJ25" s="6">
        <f>'at-risk$$'!IJ25/'at-risk$$'!IJ$120</f>
        <v>0</v>
      </c>
      <c r="IK25" s="6">
        <f>'at-risk$$'!IK25/'at-risk$$'!IK$120</f>
        <v>1</v>
      </c>
      <c r="IL25" s="6">
        <f>'at-risk$$'!IL25/'at-risk$$'!IL$120</f>
        <v>0</v>
      </c>
      <c r="IM25" s="6">
        <f>'at-risk$$'!IM25/'at-risk$$'!IM$120</f>
        <v>0</v>
      </c>
      <c r="IN25" s="6">
        <f>'at-risk$$'!IN25/'at-risk$$'!IN$120</f>
        <v>0</v>
      </c>
      <c r="IO25" s="6">
        <f>'at-risk$$'!IO25/'at-risk$$'!IO$120</f>
        <v>0</v>
      </c>
      <c r="IP25" s="6">
        <f>'at-risk$$'!IP25/'at-risk$$'!IP$120</f>
        <v>0</v>
      </c>
      <c r="IQ25" s="6">
        <f>'at-risk$$'!IQ25/'at-risk$$'!IQ$120</f>
        <v>0</v>
      </c>
      <c r="IR25" s="6">
        <f>'at-risk$$'!IR25/'at-risk$$'!IR$120</f>
        <v>0</v>
      </c>
      <c r="IS25" s="6">
        <f>'at-risk$$'!IS25/'at-risk$$'!IS$120</f>
        <v>0</v>
      </c>
      <c r="IT25" s="6">
        <f>'at-risk$$'!IT25/'at-risk$$'!IT$120</f>
        <v>0</v>
      </c>
      <c r="IU25" s="6">
        <f>'at-risk$$'!IU25/'at-risk$$'!IU$120</f>
        <v>0</v>
      </c>
      <c r="IV25" s="6">
        <f>'at-risk$$'!IV25/'at-risk$$'!IV$120</f>
        <v>0</v>
      </c>
      <c r="IW25" s="6">
        <f>'at-risk$$'!IW25/'at-risk$$'!IW$120</f>
        <v>0</v>
      </c>
      <c r="IX25" s="6">
        <f>'at-risk$$'!IX25/'at-risk$$'!IX$120</f>
        <v>0</v>
      </c>
      <c r="IY25" s="6">
        <f>'at-risk$$'!IY25/'at-risk$$'!IY$120</f>
        <v>0</v>
      </c>
      <c r="IZ25" s="6">
        <f>'at-risk$$'!IZ25/'at-risk$$'!IZ$120</f>
        <v>0</v>
      </c>
      <c r="JA25" s="6">
        <f>'at-risk$$'!JA25/'at-risk$$'!JA$120</f>
        <v>0</v>
      </c>
      <c r="JB25" s="6">
        <f>'at-risk$$'!JB25/'at-risk$$'!JB$120</f>
        <v>0</v>
      </c>
      <c r="JC25" s="6">
        <f>'at-risk$$'!JC25/'at-risk$$'!JC$120</f>
        <v>0</v>
      </c>
      <c r="JD25" s="6">
        <f>'at-risk$$'!JD25/'at-risk$$'!JD$120</f>
        <v>0</v>
      </c>
      <c r="JE25" s="6">
        <f>'at-risk$$'!JE25/'at-risk$$'!JE$120</f>
        <v>0</v>
      </c>
      <c r="JF25" s="6">
        <f>'at-risk$$'!JF25/'at-risk$$'!JF$120</f>
        <v>0</v>
      </c>
      <c r="JG25" s="6">
        <f>'at-risk$$'!JG25/'at-risk$$'!JG$120</f>
        <v>0</v>
      </c>
      <c r="JH25" s="6">
        <f>'at-risk$$'!JH25/'at-risk$$'!JH$120</f>
        <v>0</v>
      </c>
      <c r="JI25" s="6">
        <f>'at-risk$$'!JI25/'at-risk$$'!JI$120</f>
        <v>0</v>
      </c>
      <c r="JJ25" s="6">
        <f>'at-risk$$'!JJ25/'at-risk$$'!JJ$120</f>
        <v>0</v>
      </c>
      <c r="JK25" s="6">
        <f>'at-risk$$'!JK25/'at-risk$$'!JK$120</f>
        <v>0</v>
      </c>
      <c r="JL25" s="6">
        <f>'at-risk$$'!JL25/'at-risk$$'!JL$120</f>
        <v>0</v>
      </c>
      <c r="JM25" s="6">
        <f>'at-risk$$'!JM25/'at-risk$$'!JM$120</f>
        <v>0</v>
      </c>
      <c r="JN25" s="6">
        <f>'at-risk$$'!JN25/'at-risk$$'!JN$120</f>
        <v>0</v>
      </c>
      <c r="JO25" s="6">
        <f>'at-risk$$'!JO25/'at-risk$$'!JO$120</f>
        <v>0</v>
      </c>
      <c r="JP25" s="6">
        <f>'at-risk$$'!JP25/'at-risk$$'!JP$120</f>
        <v>0</v>
      </c>
      <c r="JQ25" s="6">
        <f>'at-risk$$'!JQ25/'at-risk$$'!JQ$120</f>
        <v>0</v>
      </c>
      <c r="JR25" s="6">
        <f>'at-risk$$'!JR25/'at-risk$$'!JR$120</f>
        <v>0</v>
      </c>
      <c r="JS25" s="6">
        <f>'at-risk$$'!JS25/'at-risk$$'!JS$120</f>
        <v>0</v>
      </c>
      <c r="JT25" s="6">
        <f>'at-risk$$'!JT25/'at-risk$$'!JT$120</f>
        <v>2.0000087848759573</v>
      </c>
      <c r="JU25" s="6">
        <f>'at-risk$$'!JU25/'at-risk$$'!JU$120</f>
        <v>0</v>
      </c>
      <c r="JV25" s="6">
        <f>'at-risk$$'!JV25/'at-risk$$'!JV$120</f>
        <v>0</v>
      </c>
      <c r="JW25" s="6">
        <f>'at-risk$$'!JW25/'at-risk$$'!JW$120</f>
        <v>0</v>
      </c>
      <c r="JX25" s="6">
        <f>'at-risk$$'!JX25/'at-risk$$'!JX$120</f>
        <v>0</v>
      </c>
      <c r="JY25" s="6">
        <f>'at-risk$$'!JY25/'at-risk$$'!JY$120</f>
        <v>0</v>
      </c>
      <c r="JZ25" s="6">
        <f>'at-risk$$'!JZ25/'at-risk$$'!JZ$120</f>
        <v>0</v>
      </c>
      <c r="KA25" s="6">
        <f>'at-risk$$'!KA25/'at-risk$$'!KA$120</f>
        <v>0</v>
      </c>
      <c r="KB25" s="6">
        <f>'at-risk$$'!KB25/'at-risk$$'!KB$120</f>
        <v>0</v>
      </c>
      <c r="KC25" s="6">
        <f>'at-risk$$'!KC25/'at-risk$$'!KC$120</f>
        <v>0</v>
      </c>
      <c r="KD25" s="6">
        <f>'at-risk$$'!KD25/'at-risk$$'!KD$120</f>
        <v>0</v>
      </c>
      <c r="KE25" s="6">
        <f>'at-risk$$'!KE25/'at-risk$$'!KE$120</f>
        <v>0</v>
      </c>
      <c r="KF25" s="6">
        <f>'at-risk$$'!KF25/'at-risk$$'!KF$120</f>
        <v>0</v>
      </c>
      <c r="KG25" s="6">
        <f>'at-risk$$'!KG25/'at-risk$$'!KG$120</f>
        <v>0</v>
      </c>
      <c r="KH25" s="6">
        <f>'at-risk$$'!KH25/'at-risk$$'!KH$120</f>
        <v>0</v>
      </c>
      <c r="KI25" s="6">
        <f>'at-risk$$'!KI25/'at-risk$$'!KI$120</f>
        <v>0</v>
      </c>
      <c r="KJ25" s="6">
        <f>'at-risk$$'!KJ25/'at-risk$$'!KJ$120</f>
        <v>0</v>
      </c>
      <c r="KK25" s="6">
        <f>'at-risk$$'!KK25/'at-risk$$'!KK$120</f>
        <v>0</v>
      </c>
      <c r="KL25" s="6">
        <f>'at-risk$$'!KL25/'at-risk$$'!KL$120</f>
        <v>0</v>
      </c>
      <c r="KM25" s="6">
        <f>'at-risk$$'!KM25/'at-risk$$'!KM$120</f>
        <v>0</v>
      </c>
      <c r="KN25" s="6">
        <f>'at-risk$$'!KN25/'at-risk$$'!KN$120</f>
        <v>0</v>
      </c>
      <c r="KO25" s="6">
        <f>'at-risk$$'!KO25/'at-risk$$'!KO$120</f>
        <v>0</v>
      </c>
      <c r="KP25" s="6">
        <f>'at-risk$$'!KP25/'at-risk$$'!KP$120</f>
        <v>2</v>
      </c>
      <c r="KQ25" s="6">
        <f>'at-risk$$'!KQ25/'at-risk$$'!KQ$120</f>
        <v>0</v>
      </c>
      <c r="KU25" s="3">
        <v>10851</v>
      </c>
      <c r="KV25" s="3">
        <v>0</v>
      </c>
      <c r="KW25" s="3">
        <v>10000</v>
      </c>
      <c r="KX25" s="3">
        <v>0</v>
      </c>
      <c r="LC25" s="3">
        <v>150300</v>
      </c>
      <c r="LD25" s="3">
        <v>0</v>
      </c>
      <c r="LI25" s="3">
        <v>10750</v>
      </c>
      <c r="LJ25" s="3">
        <v>0</v>
      </c>
      <c r="LK25" s="3">
        <v>21499</v>
      </c>
      <c r="LL25" s="3">
        <v>0</v>
      </c>
      <c r="LM25" s="3">
        <v>1277</v>
      </c>
      <c r="LN25" s="3">
        <v>0</v>
      </c>
      <c r="MA25" s="3">
        <v>12556</v>
      </c>
      <c r="MB25" s="3">
        <v>3568</v>
      </c>
      <c r="ME25" s="3">
        <v>4682</v>
      </c>
      <c r="MF25" s="3">
        <v>0</v>
      </c>
      <c r="NJ25" s="6">
        <f>'at-risk$$'!NJ25/'at-risk$$'!NJ$120</f>
        <v>0</v>
      </c>
      <c r="NK25" s="6">
        <f>'at-risk$$'!NK25/'at-risk$$'!NK$120</f>
        <v>0</v>
      </c>
      <c r="OF25" s="3">
        <v>5192464</v>
      </c>
      <c r="OG25" s="3">
        <v>528452</v>
      </c>
      <c r="OK25" s="6">
        <f t="shared" si="13"/>
        <v>6.000026354627872</v>
      </c>
      <c r="OL25" s="6">
        <f t="shared" si="0"/>
        <v>0</v>
      </c>
      <c r="OM25" s="6">
        <f t="shared" si="1"/>
        <v>2.0000087848759573</v>
      </c>
      <c r="ON25" s="6">
        <f t="shared" si="2"/>
        <v>0</v>
      </c>
      <c r="OO25" s="6">
        <f t="shared" si="3"/>
        <v>0</v>
      </c>
      <c r="OP25" s="6">
        <f t="shared" si="4"/>
        <v>1</v>
      </c>
      <c r="OQ25" s="3">
        <f t="shared" si="5"/>
        <v>0</v>
      </c>
      <c r="OR25" s="6">
        <f t="shared" si="6"/>
        <v>0</v>
      </c>
      <c r="OS25" s="6">
        <f>'at-risk$$'!OS25/'at-risk$$'!OS$120</f>
        <v>1</v>
      </c>
      <c r="OT25" s="6">
        <f>'at-risk$$'!OT25/'at-risk$$'!OT$120</f>
        <v>0</v>
      </c>
      <c r="OU25" s="6">
        <f>'at-risk$$'!OU25/'at-risk$$'!OU$120</f>
        <v>0</v>
      </c>
      <c r="OV25" s="6">
        <f>'at-risk$$'!OV25/'at-risk$$'!OV$120</f>
        <v>0</v>
      </c>
      <c r="OW25" s="6">
        <f>'at-risk$$'!OW25/'at-risk$$'!OW$120</f>
        <v>0</v>
      </c>
      <c r="OX25" s="6">
        <f>'at-risk$$'!OX25/'at-risk$$'!OX$120</f>
        <v>1</v>
      </c>
      <c r="OY25" s="6">
        <f>'at-risk$$'!OY25/'at-risk$$'!OY$120</f>
        <v>1</v>
      </c>
      <c r="OZ25" s="6">
        <f>'at-risk$$'!OZ25/'at-risk$$'!OZ$120</f>
        <v>0</v>
      </c>
      <c r="PA25" s="6">
        <f>'at-risk$$'!PA25/'at-risk$$'!PA$120</f>
        <v>1</v>
      </c>
      <c r="PB25" s="6">
        <f t="shared" si="7"/>
        <v>1</v>
      </c>
      <c r="PC25" s="6">
        <f t="shared" si="8"/>
        <v>0</v>
      </c>
      <c r="PD25" s="6"/>
      <c r="PE25" s="6"/>
      <c r="PF25" s="6">
        <f t="shared" si="9"/>
        <v>3</v>
      </c>
      <c r="PG25" s="6">
        <f t="shared" si="10"/>
        <v>0</v>
      </c>
      <c r="PI25" s="6">
        <f t="shared" si="11"/>
        <v>8.6688628856560541</v>
      </c>
      <c r="PJ25" s="6">
        <f>'at-risk$$'!PJ25/'at-risk$$'!PJ$120</f>
        <v>0</v>
      </c>
      <c r="PK25" s="6">
        <f>'at-risk$$'!PK25/'at-risk$$'!PK$120</f>
        <v>2.0000087848759573</v>
      </c>
      <c r="PL25" s="5">
        <f t="shared" si="14"/>
        <v>221915</v>
      </c>
      <c r="PM25" s="5">
        <f>SUM(KV25,KX25,KZ25,LB25,LD25,LF25,LH25,LJ25,LL25,LN25,LP25,LR25,LT25,LV25,LX25,LZ25,MB25,MD25,MF25,MH25,MJ25,ML25,MN25,MP25,MR25,MT25,MV25,MX25,MZ25,NB25,ND25,NF25,NH25,)</f>
        <v>3568</v>
      </c>
      <c r="PN25" s="5"/>
      <c r="PO25" s="5">
        <v>91000</v>
      </c>
      <c r="PQ25" s="6">
        <f t="shared" si="12"/>
        <v>27.033364958886786</v>
      </c>
    </row>
    <row r="26" spans="1:433" x14ac:dyDescent="0.25">
      <c r="A26" t="s">
        <v>163</v>
      </c>
      <c r="B26" s="2">
        <v>252</v>
      </c>
      <c r="C26" t="s">
        <v>338</v>
      </c>
      <c r="D26">
        <v>2</v>
      </c>
      <c r="E26">
        <v>379</v>
      </c>
      <c r="F26">
        <v>341</v>
      </c>
      <c r="G26" s="6">
        <f>'at-risk$$'!G26/'at-risk$$'!G$120</f>
        <v>1</v>
      </c>
      <c r="H26" s="6">
        <f>'at-risk$$'!H26/'at-risk$$'!H$120</f>
        <v>0</v>
      </c>
      <c r="I26" s="6">
        <f>'at-risk$$'!I26/'at-risk$$'!I$120</f>
        <v>0</v>
      </c>
      <c r="J26" s="6">
        <f>'at-risk$$'!J26/'at-risk$$'!J$120</f>
        <v>0</v>
      </c>
      <c r="K26" s="6"/>
      <c r="L26" s="6">
        <f>'at-risk$$'!L26/'at-risk$$'!L$120</f>
        <v>0</v>
      </c>
      <c r="M26" s="6">
        <f>'at-risk$$'!M26/'at-risk$$'!M$120</f>
        <v>0</v>
      </c>
      <c r="N26" s="6">
        <f>'at-risk$$'!N26/'at-risk$$'!N$120</f>
        <v>0</v>
      </c>
      <c r="O26" s="6">
        <f>'at-risk$$'!O26/'at-risk$$'!O$120</f>
        <v>0</v>
      </c>
      <c r="P26" s="3">
        <v>5748</v>
      </c>
      <c r="Q26" s="3">
        <v>0</v>
      </c>
      <c r="R26" s="6">
        <f>'at-risk$$'!R26/'at-risk$$'!R$120</f>
        <v>1.0000062006078874</v>
      </c>
      <c r="S26" s="6">
        <f>'at-risk$$'!S26/'at-risk$$'!S$120</f>
        <v>0</v>
      </c>
      <c r="T26" s="6">
        <f>'at-risk$$'!T26/'at-risk$$'!T$120</f>
        <v>2.9999918413329065</v>
      </c>
      <c r="U26" s="6">
        <f>'at-risk$$'!U26/'at-risk$$'!U$120</f>
        <v>0</v>
      </c>
      <c r="V26" s="6">
        <f>'at-risk$$'!V26/'at-risk$$'!V$120</f>
        <v>0</v>
      </c>
      <c r="W26" s="6">
        <f>'at-risk$$'!W26/'at-risk$$'!W$120</f>
        <v>0</v>
      </c>
      <c r="X26" s="6">
        <f>'at-risk$$'!X26/'at-risk$$'!X$120</f>
        <v>1</v>
      </c>
      <c r="Y26" s="6">
        <f>'at-risk$$'!Y26/'at-risk$$'!Y$120</f>
        <v>0</v>
      </c>
      <c r="Z26" s="6">
        <f>'at-risk$$'!Z26/'at-risk$$'!Z$120</f>
        <v>0</v>
      </c>
      <c r="AA26" s="6">
        <f>'at-risk$$'!AA26/'at-risk$$'!AA$120</f>
        <v>0</v>
      </c>
      <c r="AB26" s="6">
        <f>'at-risk$$'!AB26/'at-risk$$'!AB$120</f>
        <v>0</v>
      </c>
      <c r="AC26" s="6">
        <f>'at-risk$$'!AC26/'at-risk$$'!AC$120</f>
        <v>0</v>
      </c>
      <c r="AD26" s="6">
        <f>'at-risk$$'!AD26/'at-risk$$'!AD$120</f>
        <v>2.0000087848759573</v>
      </c>
      <c r="AE26" s="6">
        <f>'at-risk$$'!AE26/'at-risk$$'!AE$120</f>
        <v>0</v>
      </c>
      <c r="AF26" s="6">
        <f>'at-risk$$'!AF26/'at-risk$$'!AF$120</f>
        <v>2.0000035744896842</v>
      </c>
      <c r="AG26" s="6">
        <f>'at-risk$$'!AG26/'at-risk$$'!AG$120</f>
        <v>0</v>
      </c>
      <c r="AH26" s="6">
        <f>'at-risk$$'!AH26/'at-risk$$'!AH$120</f>
        <v>0</v>
      </c>
      <c r="AI26" s="6">
        <f>'at-risk$$'!AI26/'at-risk$$'!AI$120</f>
        <v>0</v>
      </c>
      <c r="AJ26" s="6">
        <f>'at-risk$$'!AJ26/'at-risk$$'!AJ$120</f>
        <v>0</v>
      </c>
      <c r="AK26" s="6">
        <f>'at-risk$$'!AK26/'at-risk$$'!AK$120</f>
        <v>0</v>
      </c>
      <c r="AL26" s="6">
        <f>'at-risk$$'!AL26/'at-risk$$'!AL$120</f>
        <v>0</v>
      </c>
      <c r="AM26" s="6">
        <f>'at-risk$$'!AM26/'at-risk$$'!AM$120</f>
        <v>0</v>
      </c>
      <c r="AN26" s="6">
        <f>'at-risk$$'!AN26/'at-risk$$'!AN$120</f>
        <v>0</v>
      </c>
      <c r="AO26" s="6">
        <f>'at-risk$$'!AO26/'at-risk$$'!AO$120</f>
        <v>0</v>
      </c>
      <c r="AP26" s="6">
        <f>'at-risk$$'!AP26/'at-risk$$'!AP$120</f>
        <v>0</v>
      </c>
      <c r="AQ26" s="6">
        <f>'at-risk$$'!AQ26/'at-risk$$'!AQ$120</f>
        <v>1</v>
      </c>
      <c r="AR26" s="6">
        <f>'at-risk$$'!AR26/'at-risk$$'!AR$120</f>
        <v>0</v>
      </c>
      <c r="AS26" s="6">
        <f>'at-risk$$'!AS26/'at-risk$$'!AS$120</f>
        <v>0</v>
      </c>
      <c r="AT26" s="6">
        <f>'at-risk$$'!AT26/'at-risk$$'!AT$120</f>
        <v>0</v>
      </c>
      <c r="AU26" s="6">
        <f>'at-risk$$'!AU26/'at-risk$$'!AU$120</f>
        <v>1</v>
      </c>
      <c r="AV26" s="6"/>
      <c r="AW26" s="6">
        <f>'at-risk$$'!AW26/'at-risk$$'!AW$120</f>
        <v>0</v>
      </c>
      <c r="AX26" s="6">
        <f>'at-risk$$'!AX26/'at-risk$$'!AX$120</f>
        <v>0</v>
      </c>
      <c r="AY26" s="6">
        <f>'at-risk$$'!AY26/'at-risk$$'!AY$120</f>
        <v>0</v>
      </c>
      <c r="AZ26" s="6">
        <f>'at-risk$$'!AZ26/'at-risk$$'!AZ$120</f>
        <v>0</v>
      </c>
      <c r="BA26" s="6">
        <f>'at-risk$$'!BA26/'at-risk$$'!BA$120</f>
        <v>0</v>
      </c>
      <c r="BB26" s="6">
        <f>'at-risk$$'!BB26/'at-risk$$'!BB$120</f>
        <v>0</v>
      </c>
      <c r="BC26" s="6">
        <f>'at-risk$$'!BC26/'at-risk$$'!BC$120</f>
        <v>0</v>
      </c>
      <c r="BD26" s="6">
        <f>'at-risk$$'!BD26/'at-risk$$'!BD$120</f>
        <v>0</v>
      </c>
      <c r="BE26" s="6">
        <f>'at-risk$$'!BE26/'at-risk$$'!BE$120</f>
        <v>0</v>
      </c>
      <c r="BF26" s="6">
        <f>'at-risk$$'!BF26/'at-risk$$'!BF$120</f>
        <v>0</v>
      </c>
      <c r="BG26" s="6">
        <f>'at-risk$$'!BG26/'at-risk$$'!BG$120</f>
        <v>0</v>
      </c>
      <c r="BH26" s="6">
        <f>'at-risk$$'!BH26/'at-risk$$'!BH$120</f>
        <v>0</v>
      </c>
      <c r="BI26" s="6">
        <f>'at-risk$$'!BI26/'at-risk$$'!BI$120</f>
        <v>0</v>
      </c>
      <c r="BJ26" s="6">
        <f>'at-risk$$'!BJ26/'at-risk$$'!BJ$120</f>
        <v>0</v>
      </c>
      <c r="BK26" s="6">
        <f>'at-risk$$'!BK26/'at-risk$$'!BK$120</f>
        <v>0</v>
      </c>
      <c r="BL26" s="6">
        <f>'at-risk$$'!BL26/'at-risk$$'!BL$120</f>
        <v>0</v>
      </c>
      <c r="BM26" s="6">
        <f>'at-risk$$'!BM26/'at-risk$$'!BM$120</f>
        <v>0</v>
      </c>
      <c r="BN26" s="6">
        <f>'at-risk$$'!BN26/'at-risk$$'!BN$120</f>
        <v>0</v>
      </c>
      <c r="BO26" s="6">
        <f>'at-risk$$'!BO26/'at-risk$$'!BO$120</f>
        <v>0</v>
      </c>
      <c r="BP26" s="6">
        <f>'at-risk$$'!BP26/'at-risk$$'!BP$120</f>
        <v>0</v>
      </c>
      <c r="BQ26" s="6">
        <f>'at-risk$$'!BQ26/'at-risk$$'!BQ$120</f>
        <v>0</v>
      </c>
      <c r="BR26" s="6">
        <f>'at-risk$$'!BR26/'at-risk$$'!BR$120</f>
        <v>0</v>
      </c>
      <c r="BS26" s="6">
        <f>'at-risk$$'!BS26/'at-risk$$'!BS$120</f>
        <v>0</v>
      </c>
      <c r="BT26" s="6">
        <f>'at-risk$$'!BT26/'at-risk$$'!BT$120</f>
        <v>0</v>
      </c>
      <c r="BU26" s="6">
        <f>'at-risk$$'!BU26/'at-risk$$'!BU$120</f>
        <v>0</v>
      </c>
      <c r="BV26" s="6">
        <f>'at-risk$$'!BV26/'at-risk$$'!BV$120</f>
        <v>3.0000087848759573</v>
      </c>
      <c r="BW26" s="6">
        <f>'at-risk$$'!BW26/'at-risk$$'!BW$120</f>
        <v>0</v>
      </c>
      <c r="BX26" s="6">
        <f>'at-risk$$'!BX26/'at-risk$$'!BX$120</f>
        <v>0</v>
      </c>
      <c r="BY26" s="6">
        <f>'at-risk$$'!BY26/'at-risk$$'!BY$120</f>
        <v>0</v>
      </c>
      <c r="BZ26" s="6">
        <f>'at-risk$$'!BZ26/'at-risk$$'!BZ$120</f>
        <v>0</v>
      </c>
      <c r="CA26" s="6">
        <f>'at-risk$$'!CA26/'at-risk$$'!CA$120</f>
        <v>0</v>
      </c>
      <c r="CB26" s="6">
        <f>'at-risk$$'!CB26/'at-risk$$'!CB$120</f>
        <v>0</v>
      </c>
      <c r="CC26" s="6">
        <f>'at-risk$$'!CC26/'at-risk$$'!CC$120</f>
        <v>0</v>
      </c>
      <c r="CD26" s="6">
        <f>'at-risk$$'!CD26/'at-risk$$'!CD$120</f>
        <v>1</v>
      </c>
      <c r="CE26" s="6">
        <f>'at-risk$$'!CE26/'at-risk$$'!CE$120</f>
        <v>0</v>
      </c>
      <c r="CF26" s="6">
        <f>'at-risk$$'!CF26/'at-risk$$'!CF$120</f>
        <v>0</v>
      </c>
      <c r="CG26" s="6">
        <f>'at-risk$$'!CG26/'at-risk$$'!CG$120</f>
        <v>0</v>
      </c>
      <c r="CH26" s="6">
        <f>'at-risk$$'!CH26/'at-risk$$'!CH$120</f>
        <v>0</v>
      </c>
      <c r="CI26" s="6">
        <f>'at-risk$$'!CI26/'at-risk$$'!CI$120</f>
        <v>0</v>
      </c>
      <c r="CL26" s="6">
        <f>'at-risk$$'!CL26/'at-risk$$'!CL$120</f>
        <v>2.0000087848759573</v>
      </c>
      <c r="CM26" s="6">
        <f>'at-risk$$'!CM26/'at-risk$$'!CM$120</f>
        <v>0</v>
      </c>
      <c r="CN26" s="6">
        <f>'at-risk$$'!CN26/'at-risk$$'!CN$120</f>
        <v>0</v>
      </c>
      <c r="CO26" s="6">
        <f>'at-risk$$'!CO26/'at-risk$$'!CO$120</f>
        <v>0</v>
      </c>
      <c r="CP26" s="6">
        <f>'at-risk$$'!CP26/'at-risk$$'!CP$120</f>
        <v>0</v>
      </c>
      <c r="CQ26" s="6">
        <f>'at-risk$$'!CQ26/'at-risk$$'!CQ$120</f>
        <v>0</v>
      </c>
      <c r="CR26" s="6">
        <f>'at-risk$$'!CR26/'at-risk$$'!CR$120</f>
        <v>0</v>
      </c>
      <c r="CS26" s="6">
        <f>'at-risk$$'!CS26/'at-risk$$'!CS$120</f>
        <v>0</v>
      </c>
      <c r="CT26" s="6">
        <f>'at-risk$$'!CT26/'at-risk$$'!CT$120</f>
        <v>0</v>
      </c>
      <c r="CU26" s="6">
        <f>'at-risk$$'!CU26/'at-risk$$'!CU$120</f>
        <v>0</v>
      </c>
      <c r="DD26" s="6">
        <f>'at-risk$$'!DD26/'at-risk$$'!DD$120</f>
        <v>0</v>
      </c>
      <c r="DE26" s="6">
        <f>'at-risk$$'!DE26/'at-risk$$'!DE$120</f>
        <v>0</v>
      </c>
      <c r="DX26" s="6">
        <f>'at-risk$$'!DX26/'at-risk$$'!DX$120</f>
        <v>0</v>
      </c>
      <c r="DY26" s="6">
        <f>'at-risk$$'!DY26/'at-risk$$'!DY$120</f>
        <v>0</v>
      </c>
      <c r="DZ26" s="6">
        <f>'at-risk$$'!DZ26/'at-risk$$'!DZ$120</f>
        <v>0</v>
      </c>
      <c r="EA26" s="6">
        <f>'at-risk$$'!EA26/'at-risk$$'!EA$120</f>
        <v>0</v>
      </c>
      <c r="EB26" s="6">
        <f>'at-risk$$'!EB26/'at-risk$$'!EB$120</f>
        <v>0</v>
      </c>
      <c r="EC26" s="6">
        <f>'at-risk$$'!EC26/'at-risk$$'!EC$120</f>
        <v>0</v>
      </c>
      <c r="EL26" s="6">
        <f>'at-risk$$'!EL26/'at-risk$$'!EL$120</f>
        <v>0</v>
      </c>
      <c r="EM26" s="6">
        <f>'at-risk$$'!EM26/'at-risk$$'!EM$120</f>
        <v>0</v>
      </c>
      <c r="EN26" s="6">
        <f>'at-risk$$'!EN26/'at-risk$$'!EN$120</f>
        <v>0</v>
      </c>
      <c r="EO26" s="6">
        <f>'at-risk$$'!EO26/'at-risk$$'!EO$120</f>
        <v>0</v>
      </c>
      <c r="EP26" s="6">
        <f>'at-risk$$'!EP26/'at-risk$$'!EP$120</f>
        <v>0</v>
      </c>
      <c r="EQ26" s="6">
        <f>'at-risk$$'!EQ26/'at-risk$$'!EQ$120</f>
        <v>0</v>
      </c>
      <c r="ES26" s="6">
        <f>'at-risk$$'!ES26/'at-risk$$'!ES$120</f>
        <v>0</v>
      </c>
      <c r="ET26" s="6">
        <f>'at-risk$$'!ET26/'at-risk$$'!ET$120</f>
        <v>0</v>
      </c>
      <c r="EU26" s="6">
        <f>'at-risk$$'!EU26/'at-risk$$'!EU$120</f>
        <v>0</v>
      </c>
      <c r="EV26" s="6">
        <f>'at-risk$$'!EV26/'at-risk$$'!EV$120</f>
        <v>0</v>
      </c>
      <c r="EW26" s="6">
        <f>'at-risk$$'!EW26/'at-risk$$'!EW$120</f>
        <v>0</v>
      </c>
      <c r="EX26" s="6">
        <f>'at-risk$$'!EX26/'at-risk$$'!EX$120</f>
        <v>0</v>
      </c>
      <c r="EY26" s="6">
        <f>'at-risk$$'!EY26/'at-risk$$'!EY$120</f>
        <v>1</v>
      </c>
      <c r="EZ26" s="6">
        <f>'at-risk$$'!EZ26/'at-risk$$'!EZ$120</f>
        <v>0</v>
      </c>
      <c r="FA26" s="6">
        <f>'at-risk$$'!FA26/'at-risk$$'!FA$120</f>
        <v>0</v>
      </c>
      <c r="FB26" s="6">
        <f>'at-risk$$'!FB26/'at-risk$$'!FB$120</f>
        <v>0</v>
      </c>
      <c r="FC26" s="6">
        <f>'at-risk$$'!FC26/'at-risk$$'!FC$120</f>
        <v>0</v>
      </c>
      <c r="FD26" s="6">
        <f>'at-risk$$'!FD26/'at-risk$$'!FD$120</f>
        <v>0</v>
      </c>
      <c r="FE26" s="6">
        <f>'at-risk$$'!FE26/'at-risk$$'!FE$120</f>
        <v>0</v>
      </c>
      <c r="FF26" s="6">
        <f>'at-risk$$'!FF26/'at-risk$$'!FF$120</f>
        <v>0</v>
      </c>
      <c r="FG26" s="6">
        <f>'at-risk$$'!FG26/'at-risk$$'!FG$120</f>
        <v>0.80000351395038305</v>
      </c>
      <c r="FH26" s="6">
        <f>'at-risk$$'!FH26/'at-risk$$'!FH$120</f>
        <v>0</v>
      </c>
      <c r="FI26" s="6">
        <f>'at-risk$$'!FI26/'at-risk$$'!FI$120</f>
        <v>1</v>
      </c>
      <c r="FJ26" s="6">
        <f>'at-risk$$'!FJ26/'at-risk$$'!FJ$120</f>
        <v>0</v>
      </c>
      <c r="FK26" s="6">
        <f>'at-risk$$'!FK26/'at-risk$$'!FK$120</f>
        <v>0</v>
      </c>
      <c r="FL26" s="6">
        <f>'at-risk$$'!FL26/'at-risk$$'!FL$120</f>
        <v>0</v>
      </c>
      <c r="FM26" s="6">
        <f>'at-risk$$'!FM26/'at-risk$$'!FM$120</f>
        <v>1.4000149175803684</v>
      </c>
      <c r="FN26" s="6">
        <f>'at-risk$$'!FN26/'at-risk$$'!FN$120</f>
        <v>0</v>
      </c>
      <c r="FO26" s="6">
        <f>'at-risk$$'!FO26/'at-risk$$'!FO$120</f>
        <v>0</v>
      </c>
      <c r="FP26" s="6">
        <f>'at-risk$$'!FP26/'at-risk$$'!FP$120</f>
        <v>0</v>
      </c>
      <c r="FQ26" s="6">
        <f>'at-risk$$'!FQ26/'at-risk$$'!FQ$120</f>
        <v>1</v>
      </c>
      <c r="FR26" s="6">
        <f>'at-risk$$'!FR26/'at-risk$$'!FR$120</f>
        <v>0</v>
      </c>
      <c r="FS26" s="6">
        <f>'at-risk$$'!FS26/'at-risk$$'!FS$120</f>
        <v>0</v>
      </c>
      <c r="FT26" s="6">
        <f>'at-risk$$'!FT26/'at-risk$$'!FT$120</f>
        <v>0</v>
      </c>
      <c r="FU26" s="6">
        <f>'at-risk$$'!FU26/'at-risk$$'!FU$120</f>
        <v>0</v>
      </c>
      <c r="FV26" s="6">
        <f>'at-risk$$'!FV26/'at-risk$$'!FV$120</f>
        <v>0</v>
      </c>
      <c r="FW26" s="6">
        <f>'at-risk$$'!FW26/'at-risk$$'!FW$120</f>
        <v>1</v>
      </c>
      <c r="FX26" s="6">
        <f>'at-risk$$'!FX26/'at-risk$$'!FX$120</f>
        <v>0</v>
      </c>
      <c r="FY26" s="6">
        <f>'at-risk$$'!FY26/'at-risk$$'!FY$120</f>
        <v>0</v>
      </c>
      <c r="FZ26" s="6">
        <f>'at-risk$$'!FZ26/'at-risk$$'!FZ$120</f>
        <v>0</v>
      </c>
      <c r="GA26" s="6">
        <f>'at-risk$$'!GA26/'at-risk$$'!GA$120</f>
        <v>0</v>
      </c>
      <c r="GB26" s="6">
        <f>'at-risk$$'!GB26/'at-risk$$'!GB$120</f>
        <v>0</v>
      </c>
      <c r="GC26" s="6">
        <f>'at-risk$$'!GC26/'at-risk$$'!GC$120</f>
        <v>0</v>
      </c>
      <c r="GD26" s="6">
        <f>'at-risk$$'!GD26/'at-risk$$'!GD$120</f>
        <v>0</v>
      </c>
      <c r="GE26" s="6">
        <f>'at-risk$$'!GE26/'at-risk$$'!GE$120</f>
        <v>0</v>
      </c>
      <c r="GF26" s="6">
        <f>'at-risk$$'!GF26/'at-risk$$'!GF$120</f>
        <v>1</v>
      </c>
      <c r="GG26" s="6">
        <f>'at-risk$$'!GG26/'at-risk$$'!GG$120</f>
        <v>0</v>
      </c>
      <c r="GH26" s="6">
        <f>'at-risk$$'!GH26/'at-risk$$'!GH$120</f>
        <v>2.0000087848759573</v>
      </c>
      <c r="GI26" s="6">
        <f>'at-risk$$'!GI26/'at-risk$$'!GI$120</f>
        <v>0</v>
      </c>
      <c r="GJ26" s="6">
        <f>'at-risk$$'!GJ26/'at-risk$$'!GJ$120</f>
        <v>1</v>
      </c>
      <c r="GK26" s="6">
        <f>'at-risk$$'!GK26/'at-risk$$'!GK$120</f>
        <v>0</v>
      </c>
      <c r="GL26" s="6">
        <f>'at-risk$$'!GL26/'at-risk$$'!GL$120</f>
        <v>0</v>
      </c>
      <c r="GM26" s="6">
        <f>'at-risk$$'!GM26/'at-risk$$'!GM$120</f>
        <v>0</v>
      </c>
      <c r="GN26" s="6">
        <f>'at-risk$$'!GN26/'at-risk$$'!GN$120</f>
        <v>0</v>
      </c>
      <c r="GO26" s="6">
        <f>'at-risk$$'!GO26/'at-risk$$'!GO$120</f>
        <v>0</v>
      </c>
      <c r="GP26" s="6">
        <f>'at-risk$$'!GP26/'at-risk$$'!GP$120</f>
        <v>3.0000087848759573</v>
      </c>
      <c r="GQ26" s="6">
        <f>'at-risk$$'!GQ26/'at-risk$$'!GQ$120</f>
        <v>0</v>
      </c>
      <c r="GR26" s="6">
        <f>'at-risk$$'!GR26/'at-risk$$'!GR$120</f>
        <v>3.0000087848759573</v>
      </c>
      <c r="GS26" s="6">
        <f>'at-risk$$'!GS26/'at-risk$$'!GS$120</f>
        <v>0</v>
      </c>
      <c r="GT26" s="6">
        <f>'at-risk$$'!GT26/'at-risk$$'!GT$120</f>
        <v>3.0000087848759573</v>
      </c>
      <c r="GU26" s="6">
        <f>'at-risk$$'!GU26/'at-risk$$'!GU$120</f>
        <v>0</v>
      </c>
      <c r="GV26" s="6">
        <f>'at-risk$$'!GV26/'at-risk$$'!GV$120</f>
        <v>3.0000087848759573</v>
      </c>
      <c r="GW26" s="6">
        <f>'at-risk$$'!GW26/'at-risk$$'!GW$120</f>
        <v>0</v>
      </c>
      <c r="GX26" s="6">
        <f>'at-risk$$'!GX26/'at-risk$$'!GX$120</f>
        <v>3.0000087848759573</v>
      </c>
      <c r="GY26" s="6">
        <f>'at-risk$$'!GY26/'at-risk$$'!GY$120</f>
        <v>0</v>
      </c>
      <c r="GZ26" s="6">
        <f>'at-risk$$'!GZ26/'at-risk$$'!GZ$120</f>
        <v>3.0000087848759573</v>
      </c>
      <c r="HA26" s="6">
        <f>'at-risk$$'!HA26/'at-risk$$'!HA$120</f>
        <v>0</v>
      </c>
      <c r="HB26" s="6">
        <f>'at-risk$$'!HB26/'at-risk$$'!HB$120</f>
        <v>0</v>
      </c>
      <c r="HC26" s="6">
        <f>'at-risk$$'!HC26/'at-risk$$'!HC$120</f>
        <v>0</v>
      </c>
      <c r="HD26" s="6">
        <f>'at-risk$$'!HD26/'at-risk$$'!HD$120</f>
        <v>0</v>
      </c>
      <c r="HE26" s="6">
        <f>'at-risk$$'!HE26/'at-risk$$'!HE$120</f>
        <v>0</v>
      </c>
      <c r="HF26" s="6">
        <f>'at-risk$$'!HF26/'at-risk$$'!HF$120</f>
        <v>0</v>
      </c>
      <c r="HG26" s="6">
        <f>'at-risk$$'!HG26/'at-risk$$'!HG$120</f>
        <v>0</v>
      </c>
      <c r="HH26" s="6">
        <f>'at-risk$$'!HH26/'at-risk$$'!HH$120</f>
        <v>0</v>
      </c>
      <c r="HI26" s="6">
        <f>'at-risk$$'!HI26/'at-risk$$'!HI$120</f>
        <v>0</v>
      </c>
      <c r="HJ26" s="6">
        <f>'at-risk$$'!HJ26/'at-risk$$'!HJ$120</f>
        <v>0</v>
      </c>
      <c r="HK26" s="6">
        <f>'at-risk$$'!HK26/'at-risk$$'!HK$120</f>
        <v>0</v>
      </c>
      <c r="HL26" s="6">
        <f>'at-risk$$'!HL26/'at-risk$$'!HL$120</f>
        <v>0</v>
      </c>
      <c r="HM26" s="6">
        <f>'at-risk$$'!HM26/'at-risk$$'!HM$120</f>
        <v>0</v>
      </c>
      <c r="HN26" s="6">
        <f>'at-risk$$'!HN26/'at-risk$$'!HN$120</f>
        <v>0</v>
      </c>
      <c r="HO26" s="6">
        <f>'at-risk$$'!HO26/'at-risk$$'!HO$120</f>
        <v>0</v>
      </c>
      <c r="HP26" s="6">
        <f>'at-risk$$'!HP26/'at-risk$$'!HP$120</f>
        <v>0</v>
      </c>
      <c r="HQ26" s="6">
        <f>'at-risk$$'!HQ26/'at-risk$$'!HQ$120</f>
        <v>0</v>
      </c>
      <c r="HR26" s="6">
        <f>'at-risk$$'!HR26/'at-risk$$'!HR$120</f>
        <v>0</v>
      </c>
      <c r="HS26" s="6">
        <f>'at-risk$$'!HS26/'at-risk$$'!HS$120</f>
        <v>0</v>
      </c>
      <c r="HT26" s="6">
        <f>'at-risk$$'!HT26/'at-risk$$'!HT$120</f>
        <v>0</v>
      </c>
      <c r="HU26" s="6">
        <f>'at-risk$$'!HU26/'at-risk$$'!HU$120</f>
        <v>0</v>
      </c>
      <c r="HV26" s="6">
        <f>'at-risk$$'!HV26/'at-risk$$'!HV$120</f>
        <v>0</v>
      </c>
      <c r="HW26" s="6">
        <f>'at-risk$$'!HW26/'at-risk$$'!HW$120</f>
        <v>0</v>
      </c>
      <c r="HX26" s="6">
        <f>'at-risk$$'!HX26/'at-risk$$'!HX$120</f>
        <v>0</v>
      </c>
      <c r="HY26" s="6">
        <f>'at-risk$$'!HY26/'at-risk$$'!HY$120</f>
        <v>0</v>
      </c>
      <c r="HZ26" s="6">
        <f>'at-risk$$'!HZ26/'at-risk$$'!HZ$120</f>
        <v>0</v>
      </c>
      <c r="IA26" s="6">
        <f>'at-risk$$'!IA26/'at-risk$$'!IA$120</f>
        <v>0</v>
      </c>
      <c r="IB26" s="6">
        <f>'at-risk$$'!IB26/'at-risk$$'!IB$120</f>
        <v>0</v>
      </c>
      <c r="IC26" s="6">
        <f>'at-risk$$'!IC26/'at-risk$$'!IC$120</f>
        <v>0</v>
      </c>
      <c r="ID26" s="6">
        <f>'at-risk$$'!ID26/'at-risk$$'!ID$120</f>
        <v>0</v>
      </c>
      <c r="IE26" s="6">
        <f>'at-risk$$'!IE26/'at-risk$$'!IE$120</f>
        <v>0</v>
      </c>
      <c r="IF26" s="6">
        <f>'at-risk$$'!IF26/'at-risk$$'!IF$120</f>
        <v>0</v>
      </c>
      <c r="IG26" s="6">
        <f>'at-risk$$'!IG26/'at-risk$$'!IG$120</f>
        <v>0</v>
      </c>
      <c r="IH26" s="6">
        <f>'at-risk$$'!IH26/'at-risk$$'!IH$120</f>
        <v>0</v>
      </c>
      <c r="II26" s="6">
        <f>'at-risk$$'!II26/'at-risk$$'!II$120</f>
        <v>0</v>
      </c>
      <c r="IJ26" s="6">
        <f>'at-risk$$'!IJ26/'at-risk$$'!IJ$120</f>
        <v>0</v>
      </c>
      <c r="IK26" s="6">
        <f>'at-risk$$'!IK26/'at-risk$$'!IK$120</f>
        <v>0</v>
      </c>
      <c r="IL26" s="6">
        <f>'at-risk$$'!IL26/'at-risk$$'!IL$120</f>
        <v>0</v>
      </c>
      <c r="IM26" s="6">
        <f>'at-risk$$'!IM26/'at-risk$$'!IM$120</f>
        <v>0</v>
      </c>
      <c r="IN26" s="6">
        <f>'at-risk$$'!IN26/'at-risk$$'!IN$120</f>
        <v>0</v>
      </c>
      <c r="IO26" s="6">
        <f>'at-risk$$'!IO26/'at-risk$$'!IO$120</f>
        <v>0</v>
      </c>
      <c r="IP26" s="6">
        <f>'at-risk$$'!IP26/'at-risk$$'!IP$120</f>
        <v>0</v>
      </c>
      <c r="IQ26" s="6">
        <f>'at-risk$$'!IQ26/'at-risk$$'!IQ$120</f>
        <v>0</v>
      </c>
      <c r="IR26" s="6">
        <f>'at-risk$$'!IR26/'at-risk$$'!IR$120</f>
        <v>1.0549711484450799</v>
      </c>
      <c r="IS26" s="6">
        <f>'at-risk$$'!IS26/'at-risk$$'!IS$120</f>
        <v>2.9450799162538939</v>
      </c>
      <c r="IT26" s="6">
        <f>'at-risk$$'!IT26/'at-risk$$'!IT$120</f>
        <v>0</v>
      </c>
      <c r="IU26" s="6">
        <f>'at-risk$$'!IU26/'at-risk$$'!IU$120</f>
        <v>0</v>
      </c>
      <c r="IV26" s="6">
        <f>'at-risk$$'!IV26/'at-risk$$'!IV$120</f>
        <v>0</v>
      </c>
      <c r="IW26" s="6">
        <f>'at-risk$$'!IW26/'at-risk$$'!IW$120</f>
        <v>0</v>
      </c>
      <c r="IX26" s="6">
        <f>'at-risk$$'!IX26/'at-risk$$'!IX$120</f>
        <v>0</v>
      </c>
      <c r="IY26" s="6">
        <f>'at-risk$$'!IY26/'at-risk$$'!IY$120</f>
        <v>0</v>
      </c>
      <c r="IZ26" s="6">
        <f>'at-risk$$'!IZ26/'at-risk$$'!IZ$120</f>
        <v>0</v>
      </c>
      <c r="JA26" s="6">
        <f>'at-risk$$'!JA26/'at-risk$$'!JA$120</f>
        <v>0</v>
      </c>
      <c r="JB26" s="6">
        <f>'at-risk$$'!JB26/'at-risk$$'!JB$120</f>
        <v>0</v>
      </c>
      <c r="JC26" s="6">
        <f>'at-risk$$'!JC26/'at-risk$$'!JC$120</f>
        <v>0</v>
      </c>
      <c r="JD26" s="6">
        <f>'at-risk$$'!JD26/'at-risk$$'!JD$120</f>
        <v>0</v>
      </c>
      <c r="JE26" s="6">
        <f>'at-risk$$'!JE26/'at-risk$$'!JE$120</f>
        <v>0</v>
      </c>
      <c r="JF26" s="6">
        <f>'at-risk$$'!JF26/'at-risk$$'!JF$120</f>
        <v>0</v>
      </c>
      <c r="JG26" s="6">
        <f>'at-risk$$'!JG26/'at-risk$$'!JG$120</f>
        <v>0</v>
      </c>
      <c r="JH26" s="6">
        <f>'at-risk$$'!JH26/'at-risk$$'!JH$120</f>
        <v>0</v>
      </c>
      <c r="JI26" s="6">
        <f>'at-risk$$'!JI26/'at-risk$$'!JI$120</f>
        <v>0</v>
      </c>
      <c r="JJ26" s="6">
        <f>'at-risk$$'!JJ26/'at-risk$$'!JJ$120</f>
        <v>0</v>
      </c>
      <c r="JK26" s="6">
        <f>'at-risk$$'!JK26/'at-risk$$'!JK$120</f>
        <v>0</v>
      </c>
      <c r="JL26" s="6">
        <f>'at-risk$$'!JL26/'at-risk$$'!JL$120</f>
        <v>0</v>
      </c>
      <c r="JM26" s="6">
        <f>'at-risk$$'!JM26/'at-risk$$'!JM$120</f>
        <v>0</v>
      </c>
      <c r="JN26" s="6">
        <f>'at-risk$$'!JN26/'at-risk$$'!JN$120</f>
        <v>0</v>
      </c>
      <c r="JO26" s="6">
        <f>'at-risk$$'!JO26/'at-risk$$'!JO$120</f>
        <v>0</v>
      </c>
      <c r="JP26" s="6">
        <f>'at-risk$$'!JP26/'at-risk$$'!JP$120</f>
        <v>0</v>
      </c>
      <c r="JQ26" s="6">
        <f>'at-risk$$'!JQ26/'at-risk$$'!JQ$120</f>
        <v>0</v>
      </c>
      <c r="JR26" s="6">
        <f>'at-risk$$'!JR26/'at-risk$$'!JR$120</f>
        <v>0</v>
      </c>
      <c r="JS26" s="6">
        <f>'at-risk$$'!JS26/'at-risk$$'!JS$120</f>
        <v>0</v>
      </c>
      <c r="JT26" s="6">
        <f>'at-risk$$'!JT26/'at-risk$$'!JT$120</f>
        <v>0</v>
      </c>
      <c r="JU26" s="6">
        <f>'at-risk$$'!JU26/'at-risk$$'!JU$120</f>
        <v>0</v>
      </c>
      <c r="JV26" s="6">
        <f>'at-risk$$'!JV26/'at-risk$$'!JV$120</f>
        <v>0</v>
      </c>
      <c r="JW26" s="6">
        <f>'at-risk$$'!JW26/'at-risk$$'!JW$120</f>
        <v>0</v>
      </c>
      <c r="JX26" s="6">
        <f>'at-risk$$'!JX26/'at-risk$$'!JX$120</f>
        <v>0</v>
      </c>
      <c r="JY26" s="6">
        <f>'at-risk$$'!JY26/'at-risk$$'!JY$120</f>
        <v>0</v>
      </c>
      <c r="JZ26" s="6">
        <f>'at-risk$$'!JZ26/'at-risk$$'!JZ$120</f>
        <v>0</v>
      </c>
      <c r="KA26" s="6">
        <f>'at-risk$$'!KA26/'at-risk$$'!KA$120</f>
        <v>0</v>
      </c>
      <c r="KB26" s="6">
        <f>'at-risk$$'!KB26/'at-risk$$'!KB$120</f>
        <v>0</v>
      </c>
      <c r="KC26" s="6">
        <f>'at-risk$$'!KC26/'at-risk$$'!KC$120</f>
        <v>0</v>
      </c>
      <c r="KD26" s="6">
        <f>'at-risk$$'!KD26/'at-risk$$'!KD$120</f>
        <v>0</v>
      </c>
      <c r="KE26" s="6">
        <f>'at-risk$$'!KE26/'at-risk$$'!KE$120</f>
        <v>0</v>
      </c>
      <c r="KF26" s="6">
        <f>'at-risk$$'!KF26/'at-risk$$'!KF$120</f>
        <v>0</v>
      </c>
      <c r="KG26" s="6">
        <f>'at-risk$$'!KG26/'at-risk$$'!KG$120</f>
        <v>0</v>
      </c>
      <c r="KH26" s="6">
        <f>'at-risk$$'!KH26/'at-risk$$'!KH$120</f>
        <v>1.5000087848759576</v>
      </c>
      <c r="KI26" s="6">
        <f>'at-risk$$'!KI26/'at-risk$$'!KI$120</f>
        <v>0</v>
      </c>
      <c r="KJ26" s="6">
        <f>'at-risk$$'!KJ26/'at-risk$$'!KJ$120</f>
        <v>0</v>
      </c>
      <c r="KK26" s="6">
        <f>'at-risk$$'!KK26/'at-risk$$'!KK$120</f>
        <v>0</v>
      </c>
      <c r="KL26" s="6">
        <f>'at-risk$$'!KL26/'at-risk$$'!KL$120</f>
        <v>0</v>
      </c>
      <c r="KM26" s="6">
        <f>'at-risk$$'!KM26/'at-risk$$'!KM$120</f>
        <v>0</v>
      </c>
      <c r="KN26" s="6">
        <f>'at-risk$$'!KN26/'at-risk$$'!KN$120</f>
        <v>0</v>
      </c>
      <c r="KO26" s="6">
        <f>'at-risk$$'!KO26/'at-risk$$'!KO$120</f>
        <v>0</v>
      </c>
      <c r="KP26" s="6">
        <f>'at-risk$$'!KP26/'at-risk$$'!KP$120</f>
        <v>0</v>
      </c>
      <c r="KQ26" s="6">
        <f>'at-risk$$'!KQ26/'at-risk$$'!KQ$120</f>
        <v>0</v>
      </c>
      <c r="KU26" s="3">
        <v>3689</v>
      </c>
      <c r="KV26" s="3">
        <v>0</v>
      </c>
      <c r="KW26" s="3">
        <v>2341</v>
      </c>
      <c r="KX26" s="3">
        <v>0</v>
      </c>
      <c r="LI26" s="3">
        <v>7524</v>
      </c>
      <c r="LJ26" s="3">
        <v>1</v>
      </c>
      <c r="LM26" s="3">
        <v>1729</v>
      </c>
      <c r="LN26" s="3">
        <v>0</v>
      </c>
      <c r="ME26" s="3">
        <v>6337</v>
      </c>
      <c r="MF26" s="3">
        <v>0</v>
      </c>
      <c r="NJ26" s="6">
        <f>'at-risk$$'!NJ26/'at-risk$$'!NJ$120</f>
        <v>0</v>
      </c>
      <c r="NK26" s="6">
        <f>'at-risk$$'!NK26/'at-risk$$'!NK$120</f>
        <v>0</v>
      </c>
      <c r="OF26" s="3">
        <v>5102348</v>
      </c>
      <c r="OG26" s="3">
        <v>115348</v>
      </c>
      <c r="OK26" s="6">
        <f t="shared" si="13"/>
        <v>0</v>
      </c>
      <c r="OL26" s="6">
        <f t="shared" si="0"/>
        <v>0</v>
      </c>
      <c r="OM26" s="6">
        <f t="shared" si="1"/>
        <v>3.0000087848759573</v>
      </c>
      <c r="ON26" s="6">
        <f t="shared" si="2"/>
        <v>0</v>
      </c>
      <c r="OO26" s="6">
        <f t="shared" si="3"/>
        <v>1</v>
      </c>
      <c r="OP26" s="6">
        <f t="shared" si="4"/>
        <v>0</v>
      </c>
      <c r="OQ26" s="3">
        <f t="shared" si="5"/>
        <v>0</v>
      </c>
      <c r="OR26" s="6">
        <f t="shared" si="6"/>
        <v>0</v>
      </c>
      <c r="OS26" s="6">
        <f>'at-risk$$'!OS26/'at-risk$$'!OS$120</f>
        <v>1</v>
      </c>
      <c r="OT26" s="6">
        <f>'at-risk$$'!OT26/'at-risk$$'!OT$120</f>
        <v>0</v>
      </c>
      <c r="OU26" s="6">
        <f>'at-risk$$'!OU26/'at-risk$$'!OU$120</f>
        <v>0</v>
      </c>
      <c r="OV26" s="6">
        <f>'at-risk$$'!OV26/'at-risk$$'!OV$120</f>
        <v>1.8000035139503829</v>
      </c>
      <c r="OW26" s="6">
        <f>'at-risk$$'!OW26/'at-risk$$'!OW$120</f>
        <v>0</v>
      </c>
      <c r="OX26" s="6">
        <f>'at-risk$$'!OX26/'at-risk$$'!OX$120</f>
        <v>0</v>
      </c>
      <c r="OY26" s="6">
        <f>'at-risk$$'!OY26/'at-risk$$'!OY$120</f>
        <v>0</v>
      </c>
      <c r="OZ26" s="6">
        <f>'at-risk$$'!OZ26/'at-risk$$'!OZ$120</f>
        <v>0</v>
      </c>
      <c r="PA26" s="6">
        <f>'at-risk$$'!PA26/'at-risk$$'!PA$120</f>
        <v>0</v>
      </c>
      <c r="PB26" s="6">
        <f t="shared" si="7"/>
        <v>2</v>
      </c>
      <c r="PC26" s="6">
        <f t="shared" si="8"/>
        <v>0</v>
      </c>
      <c r="PD26" s="6"/>
      <c r="PE26" s="6"/>
      <c r="PF26" s="6">
        <f t="shared" si="9"/>
        <v>4.0000087848759573</v>
      </c>
      <c r="PG26" s="6">
        <f t="shared" si="10"/>
        <v>0</v>
      </c>
      <c r="PI26" s="6">
        <f t="shared" si="11"/>
        <v>18.000052709255744</v>
      </c>
      <c r="PJ26" s="6">
        <f>'at-risk$$'!PJ26/'at-risk$$'!PJ$120</f>
        <v>0</v>
      </c>
      <c r="PK26" s="6">
        <f>'at-risk$$'!PK26/'at-risk$$'!PK$120</f>
        <v>0</v>
      </c>
      <c r="PL26" s="5">
        <f t="shared" si="14"/>
        <v>21620</v>
      </c>
      <c r="PN26" s="5">
        <f>SUM(KV26,KX26,KZ26,LB26,LD26,LF26,LH26,LJ26,LL26,LN26,LP26,LR26,LT26,LV26,LX26,LZ26,MB26,MD26,MF26,MH26,MJ26,ML26,MN26,MP26,MR26,MT26,MV26,MX26,MZ26,NB26,ND26,NF26,NH26,)</f>
        <v>1</v>
      </c>
      <c r="PO26" s="5">
        <v>123175</v>
      </c>
      <c r="PQ26" s="6">
        <f t="shared" si="12"/>
        <v>30.500096633635536</v>
      </c>
    </row>
    <row r="27" spans="1:433" x14ac:dyDescent="0.25">
      <c r="A27" t="s">
        <v>166</v>
      </c>
      <c r="B27" s="2">
        <v>339</v>
      </c>
      <c r="C27" t="s">
        <v>338</v>
      </c>
      <c r="D27">
        <v>6</v>
      </c>
      <c r="E27">
        <v>431</v>
      </c>
      <c r="F27">
        <v>325</v>
      </c>
      <c r="G27" s="6">
        <f>'at-risk$$'!G27/'at-risk$$'!G$120</f>
        <v>1</v>
      </c>
      <c r="H27" s="6">
        <f>'at-risk$$'!H27/'at-risk$$'!H$120</f>
        <v>0</v>
      </c>
      <c r="I27" s="6">
        <f>'at-risk$$'!I27/'at-risk$$'!I$120</f>
        <v>0</v>
      </c>
      <c r="J27" s="6">
        <f>'at-risk$$'!J27/'at-risk$$'!J$120</f>
        <v>0</v>
      </c>
      <c r="K27" s="6"/>
      <c r="L27" s="6">
        <f>'at-risk$$'!L27/'at-risk$$'!L$120</f>
        <v>0</v>
      </c>
      <c r="M27" s="6">
        <f>'at-risk$$'!M27/'at-risk$$'!M$120</f>
        <v>0</v>
      </c>
      <c r="N27" s="6">
        <f>'at-risk$$'!N27/'at-risk$$'!N$120</f>
        <v>0.99999958310769044</v>
      </c>
      <c r="O27" s="6">
        <f>'at-risk$$'!O27/'at-risk$$'!O$120</f>
        <v>0</v>
      </c>
      <c r="P27" s="3">
        <v>7808</v>
      </c>
      <c r="Q27" s="3">
        <v>0</v>
      </c>
      <c r="R27" s="6">
        <f>'at-risk$$'!R27/'at-risk$$'!R$120</f>
        <v>1.0000062006078874</v>
      </c>
      <c r="S27" s="6">
        <f>'at-risk$$'!S27/'at-risk$$'!S$120</f>
        <v>0</v>
      </c>
      <c r="T27" s="6">
        <f>'at-risk$$'!T27/'at-risk$$'!T$120</f>
        <v>2.0000056611159422</v>
      </c>
      <c r="U27" s="6">
        <f>'at-risk$$'!U27/'at-risk$$'!U$120</f>
        <v>0</v>
      </c>
      <c r="V27" s="6">
        <f>'at-risk$$'!V27/'at-risk$$'!V$120</f>
        <v>0.99999492061110518</v>
      </c>
      <c r="W27" s="6">
        <f>'at-risk$$'!W27/'at-risk$$'!W$120</f>
        <v>0</v>
      </c>
      <c r="X27" s="6">
        <f>'at-risk$$'!X27/'at-risk$$'!X$120</f>
        <v>1</v>
      </c>
      <c r="Y27" s="6">
        <f>'at-risk$$'!Y27/'at-risk$$'!Y$120</f>
        <v>0</v>
      </c>
      <c r="Z27" s="6">
        <f>'at-risk$$'!Z27/'at-risk$$'!Z$120</f>
        <v>3.0000087848759573</v>
      </c>
      <c r="AA27" s="6">
        <f>'at-risk$$'!AA27/'at-risk$$'!AA$120</f>
        <v>0</v>
      </c>
      <c r="AB27" s="6">
        <f>'at-risk$$'!AB27/'at-risk$$'!AB$120</f>
        <v>1</v>
      </c>
      <c r="AC27" s="6">
        <f>'at-risk$$'!AC27/'at-risk$$'!AC$120</f>
        <v>0</v>
      </c>
      <c r="AD27" s="6">
        <f>'at-risk$$'!AD27/'at-risk$$'!AD$120</f>
        <v>3.0000087848759573</v>
      </c>
      <c r="AE27" s="6">
        <f>'at-risk$$'!AE27/'at-risk$$'!AE$120</f>
        <v>0</v>
      </c>
      <c r="AF27" s="6">
        <f>'at-risk$$'!AF27/'at-risk$$'!AF$120</f>
        <v>6.9999997446793083</v>
      </c>
      <c r="AG27" s="6">
        <f>'at-risk$$'!AG27/'at-risk$$'!AG$120</f>
        <v>0</v>
      </c>
      <c r="AH27" s="6">
        <f>'at-risk$$'!AH27/'at-risk$$'!AH$120</f>
        <v>0</v>
      </c>
      <c r="AI27" s="6">
        <f>'at-risk$$'!AI27/'at-risk$$'!AI$120</f>
        <v>0</v>
      </c>
      <c r="AJ27" s="6">
        <f>'at-risk$$'!AJ27/'at-risk$$'!AJ$120</f>
        <v>0</v>
      </c>
      <c r="AK27" s="6">
        <f>'at-risk$$'!AK27/'at-risk$$'!AK$120</f>
        <v>0</v>
      </c>
      <c r="AL27" s="6">
        <f>'at-risk$$'!AL27/'at-risk$$'!AL$120</f>
        <v>0</v>
      </c>
      <c r="AM27" s="6">
        <f>'at-risk$$'!AM27/'at-risk$$'!AM$120</f>
        <v>0</v>
      </c>
      <c r="AN27" s="6">
        <f>'at-risk$$'!AN27/'at-risk$$'!AN$120</f>
        <v>0</v>
      </c>
      <c r="AO27" s="6">
        <f>'at-risk$$'!AO27/'at-risk$$'!AO$120</f>
        <v>0</v>
      </c>
      <c r="AP27" s="6">
        <f>'at-risk$$'!AP27/'at-risk$$'!AP$120</f>
        <v>0</v>
      </c>
      <c r="AQ27" s="6">
        <f>'at-risk$$'!AQ27/'at-risk$$'!AQ$120</f>
        <v>1</v>
      </c>
      <c r="AR27" s="6">
        <f>'at-risk$$'!AR27/'at-risk$$'!AR$120</f>
        <v>0</v>
      </c>
      <c r="AS27" s="6">
        <f>'at-risk$$'!AS27/'at-risk$$'!AS$120</f>
        <v>0</v>
      </c>
      <c r="AT27" s="6">
        <f>'at-risk$$'!AT27/'at-risk$$'!AT$120</f>
        <v>0</v>
      </c>
      <c r="AU27" s="6">
        <f>'at-risk$$'!AU27/'at-risk$$'!AU$120</f>
        <v>1</v>
      </c>
      <c r="AV27" s="6"/>
      <c r="AW27" s="6">
        <f>'at-risk$$'!AW27/'at-risk$$'!AW$120</f>
        <v>0</v>
      </c>
      <c r="AX27" s="6">
        <f>'at-risk$$'!AX27/'at-risk$$'!AX$120</f>
        <v>0</v>
      </c>
      <c r="AY27" s="6">
        <f>'at-risk$$'!AY27/'at-risk$$'!AY$120</f>
        <v>0</v>
      </c>
      <c r="AZ27" s="6">
        <f>'at-risk$$'!AZ27/'at-risk$$'!AZ$120</f>
        <v>0</v>
      </c>
      <c r="BA27" s="6">
        <f>'at-risk$$'!BA27/'at-risk$$'!BA$120</f>
        <v>0</v>
      </c>
      <c r="BB27" s="6">
        <f>'at-risk$$'!BB27/'at-risk$$'!BB$120</f>
        <v>0</v>
      </c>
      <c r="BC27" s="6">
        <f>'at-risk$$'!BC27/'at-risk$$'!BC$120</f>
        <v>0</v>
      </c>
      <c r="BD27" s="6">
        <f>'at-risk$$'!BD27/'at-risk$$'!BD$120</f>
        <v>0</v>
      </c>
      <c r="BE27" s="6">
        <f>'at-risk$$'!BE27/'at-risk$$'!BE$120</f>
        <v>0</v>
      </c>
      <c r="BF27" s="6">
        <f>'at-risk$$'!BF27/'at-risk$$'!BF$120</f>
        <v>0</v>
      </c>
      <c r="BG27" s="6">
        <f>'at-risk$$'!BG27/'at-risk$$'!BG$120</f>
        <v>0</v>
      </c>
      <c r="BH27" s="6">
        <f>'at-risk$$'!BH27/'at-risk$$'!BH$120</f>
        <v>2.0000087848759573</v>
      </c>
      <c r="BI27" s="6">
        <f>'at-risk$$'!BI27/'at-risk$$'!BI$120</f>
        <v>0</v>
      </c>
      <c r="BJ27" s="6">
        <f>'at-risk$$'!BJ27/'at-risk$$'!BJ$120</f>
        <v>1</v>
      </c>
      <c r="BK27" s="6">
        <f>'at-risk$$'!BK27/'at-risk$$'!BK$120</f>
        <v>0</v>
      </c>
      <c r="BL27" s="6">
        <f>'at-risk$$'!BL27/'at-risk$$'!BL$120</f>
        <v>0</v>
      </c>
      <c r="BM27" s="6">
        <f>'at-risk$$'!BM27/'at-risk$$'!BM$120</f>
        <v>0</v>
      </c>
      <c r="BN27" s="6">
        <f>'at-risk$$'!BN27/'at-risk$$'!BN$120</f>
        <v>0</v>
      </c>
      <c r="BO27" s="6">
        <f>'at-risk$$'!BO27/'at-risk$$'!BO$120</f>
        <v>0</v>
      </c>
      <c r="BP27" s="6">
        <f>'at-risk$$'!BP27/'at-risk$$'!BP$120</f>
        <v>0</v>
      </c>
      <c r="BQ27" s="6">
        <f>'at-risk$$'!BQ27/'at-risk$$'!BQ$120</f>
        <v>0</v>
      </c>
      <c r="BR27" s="6">
        <f>'at-risk$$'!BR27/'at-risk$$'!BR$120</f>
        <v>0</v>
      </c>
      <c r="BS27" s="6">
        <f>'at-risk$$'!BS27/'at-risk$$'!BS$120</f>
        <v>0</v>
      </c>
      <c r="BT27" s="6">
        <f>'at-risk$$'!BT27/'at-risk$$'!BT$120</f>
        <v>1</v>
      </c>
      <c r="BU27" s="6">
        <f>'at-risk$$'!BU27/'at-risk$$'!BU$120</f>
        <v>0</v>
      </c>
      <c r="BV27" s="6">
        <f>'at-risk$$'!BV27/'at-risk$$'!BV$120</f>
        <v>5.0000175697519147</v>
      </c>
      <c r="BW27" s="6">
        <f>'at-risk$$'!BW27/'at-risk$$'!BW$120</f>
        <v>0</v>
      </c>
      <c r="BX27" s="6">
        <f>'at-risk$$'!BX27/'at-risk$$'!BX$120</f>
        <v>1</v>
      </c>
      <c r="BY27" s="6">
        <f>'at-risk$$'!BY27/'at-risk$$'!BY$120</f>
        <v>0</v>
      </c>
      <c r="BZ27" s="6">
        <f>'at-risk$$'!BZ27/'at-risk$$'!BZ$120</f>
        <v>6.0000107234690523</v>
      </c>
      <c r="CA27" s="6">
        <f>'at-risk$$'!CA27/'at-risk$$'!CA$120</f>
        <v>0</v>
      </c>
      <c r="CB27" s="6">
        <f>'at-risk$$'!CB27/'at-risk$$'!CB$120</f>
        <v>0</v>
      </c>
      <c r="CC27" s="6">
        <f>'at-risk$$'!CC27/'at-risk$$'!CC$120</f>
        <v>0</v>
      </c>
      <c r="CD27" s="6">
        <f>'at-risk$$'!CD27/'at-risk$$'!CD$120</f>
        <v>0</v>
      </c>
      <c r="CE27" s="6">
        <f>'at-risk$$'!CE27/'at-risk$$'!CE$120</f>
        <v>1</v>
      </c>
      <c r="CF27" s="6">
        <f>'at-risk$$'!CF27/'at-risk$$'!CF$120</f>
        <v>0</v>
      </c>
      <c r="CG27" s="6">
        <f>'at-risk$$'!CG27/'at-risk$$'!CG$120</f>
        <v>0</v>
      </c>
      <c r="CH27" s="6">
        <f>'at-risk$$'!CH27/'at-risk$$'!CH$120</f>
        <v>0</v>
      </c>
      <c r="CI27" s="6">
        <f>'at-risk$$'!CI27/'at-risk$$'!CI$120</f>
        <v>0</v>
      </c>
      <c r="CL27" s="6">
        <f>'at-risk$$'!CL27/'at-risk$$'!CL$120</f>
        <v>1</v>
      </c>
      <c r="CM27" s="6">
        <f>'at-risk$$'!CM27/'at-risk$$'!CM$120</f>
        <v>0</v>
      </c>
      <c r="CN27" s="6">
        <f>'at-risk$$'!CN27/'at-risk$$'!CN$120</f>
        <v>0</v>
      </c>
      <c r="CO27" s="6">
        <f>'at-risk$$'!CO27/'at-risk$$'!CO$120</f>
        <v>0</v>
      </c>
      <c r="CP27" s="6">
        <f>'at-risk$$'!CP27/'at-risk$$'!CP$120</f>
        <v>0</v>
      </c>
      <c r="CQ27" s="6">
        <f>'at-risk$$'!CQ27/'at-risk$$'!CQ$120</f>
        <v>0</v>
      </c>
      <c r="CR27" s="6">
        <f>'at-risk$$'!CR27/'at-risk$$'!CR$120</f>
        <v>0</v>
      </c>
      <c r="CS27" s="6">
        <f>'at-risk$$'!CS27/'at-risk$$'!CS$120</f>
        <v>0</v>
      </c>
      <c r="CT27" s="6">
        <f>'at-risk$$'!CT27/'at-risk$$'!CT$120</f>
        <v>0</v>
      </c>
      <c r="CU27" s="6">
        <f>'at-risk$$'!CU27/'at-risk$$'!CU$120</f>
        <v>0</v>
      </c>
      <c r="CV27" s="3">
        <v>17000</v>
      </c>
      <c r="CW27" s="3">
        <v>0</v>
      </c>
      <c r="CX27" s="3">
        <v>17000</v>
      </c>
      <c r="CY27" s="3">
        <v>0</v>
      </c>
      <c r="DD27" s="6">
        <f>'at-risk$$'!DD27/'at-risk$$'!DD$120</f>
        <v>0</v>
      </c>
      <c r="DE27" s="6">
        <f>'at-risk$$'!DE27/'at-risk$$'!DE$120</f>
        <v>0</v>
      </c>
      <c r="DX27" s="6">
        <f>'at-risk$$'!DX27/'at-risk$$'!DX$120</f>
        <v>0</v>
      </c>
      <c r="DY27" s="6">
        <f>'at-risk$$'!DY27/'at-risk$$'!DY$120</f>
        <v>0</v>
      </c>
      <c r="DZ27" s="6">
        <f>'at-risk$$'!DZ27/'at-risk$$'!DZ$120</f>
        <v>0</v>
      </c>
      <c r="EA27" s="6">
        <f>'at-risk$$'!EA27/'at-risk$$'!EA$120</f>
        <v>0</v>
      </c>
      <c r="EB27" s="6">
        <f>'at-risk$$'!EB27/'at-risk$$'!EB$120</f>
        <v>0</v>
      </c>
      <c r="EC27" s="6">
        <f>'at-risk$$'!EC27/'at-risk$$'!EC$120</f>
        <v>0</v>
      </c>
      <c r="EL27" s="6">
        <f>'at-risk$$'!EL27/'at-risk$$'!EL$120</f>
        <v>0</v>
      </c>
      <c r="EM27" s="6">
        <f>'at-risk$$'!EM27/'at-risk$$'!EM$120</f>
        <v>0</v>
      </c>
      <c r="EN27" s="6">
        <f>'at-risk$$'!EN27/'at-risk$$'!EN$120</f>
        <v>0</v>
      </c>
      <c r="EO27" s="6">
        <f>'at-risk$$'!EO27/'at-risk$$'!EO$120</f>
        <v>0</v>
      </c>
      <c r="EP27" s="6">
        <f>'at-risk$$'!EP27/'at-risk$$'!EP$120</f>
        <v>0</v>
      </c>
      <c r="EQ27" s="6">
        <f>'at-risk$$'!EQ27/'at-risk$$'!EQ$120</f>
        <v>0</v>
      </c>
      <c r="ES27" s="6">
        <f>'at-risk$$'!ES27/'at-risk$$'!ES$120</f>
        <v>0</v>
      </c>
      <c r="ET27" s="6">
        <f>'at-risk$$'!ET27/'at-risk$$'!ET$120</f>
        <v>0</v>
      </c>
      <c r="EU27" s="6">
        <f>'at-risk$$'!EU27/'at-risk$$'!EU$120</f>
        <v>0</v>
      </c>
      <c r="EV27" s="6">
        <f>'at-risk$$'!EV27/'at-risk$$'!EV$120</f>
        <v>1</v>
      </c>
      <c r="EW27" s="6">
        <f>'at-risk$$'!EW27/'at-risk$$'!EW$120</f>
        <v>0</v>
      </c>
      <c r="EX27" s="6">
        <f>'at-risk$$'!EX27/'at-risk$$'!EX$120</f>
        <v>0</v>
      </c>
      <c r="EY27" s="6">
        <f>'at-risk$$'!EY27/'at-risk$$'!EY$120</f>
        <v>1</v>
      </c>
      <c r="EZ27" s="6">
        <f>'at-risk$$'!EZ27/'at-risk$$'!EZ$120</f>
        <v>0</v>
      </c>
      <c r="FA27" s="6">
        <f>'at-risk$$'!FA27/'at-risk$$'!FA$120</f>
        <v>0</v>
      </c>
      <c r="FB27" s="6">
        <f>'at-risk$$'!FB27/'at-risk$$'!FB$120</f>
        <v>0</v>
      </c>
      <c r="FC27" s="6">
        <f>'at-risk$$'!FC27/'at-risk$$'!FC$120</f>
        <v>0</v>
      </c>
      <c r="FD27" s="6">
        <f>'at-risk$$'!FD27/'at-risk$$'!FD$120</f>
        <v>0</v>
      </c>
      <c r="FE27" s="6">
        <f>'at-risk$$'!FE27/'at-risk$$'!FE$120</f>
        <v>0</v>
      </c>
      <c r="FF27" s="6">
        <f>'at-risk$$'!FF27/'at-risk$$'!FF$120</f>
        <v>0</v>
      </c>
      <c r="FG27" s="6">
        <f>'at-risk$$'!FG27/'at-risk$$'!FG$120</f>
        <v>0</v>
      </c>
      <c r="FH27" s="6">
        <f>'at-risk$$'!FH27/'at-risk$$'!FH$120</f>
        <v>0</v>
      </c>
      <c r="FI27" s="6">
        <f>'at-risk$$'!FI27/'at-risk$$'!FI$120</f>
        <v>1</v>
      </c>
      <c r="FJ27" s="6">
        <f>'at-risk$$'!FJ27/'at-risk$$'!FJ$120</f>
        <v>0</v>
      </c>
      <c r="FK27" s="6">
        <f>'at-risk$$'!FK27/'at-risk$$'!FK$120</f>
        <v>0.99998917596631565</v>
      </c>
      <c r="FL27" s="6">
        <f>'at-risk$$'!FL27/'at-risk$$'!FL$120</f>
        <v>0</v>
      </c>
      <c r="FM27" s="6">
        <f>'at-risk$$'!FM27/'at-risk$$'!FM$120</f>
        <v>0</v>
      </c>
      <c r="FN27" s="6">
        <f>'at-risk$$'!FN27/'at-risk$$'!FN$120</f>
        <v>0</v>
      </c>
      <c r="FO27" s="6">
        <f>'at-risk$$'!FO27/'at-risk$$'!FO$120</f>
        <v>0</v>
      </c>
      <c r="FP27" s="6">
        <f>'at-risk$$'!FP27/'at-risk$$'!FP$120</f>
        <v>0</v>
      </c>
      <c r="FQ27" s="6">
        <f>'at-risk$$'!FQ27/'at-risk$$'!FQ$120</f>
        <v>0</v>
      </c>
      <c r="FR27" s="6">
        <f>'at-risk$$'!FR27/'at-risk$$'!FR$120</f>
        <v>0</v>
      </c>
      <c r="FS27" s="6">
        <f>'at-risk$$'!FS27/'at-risk$$'!FS$120</f>
        <v>0</v>
      </c>
      <c r="FT27" s="6">
        <f>'at-risk$$'!FT27/'at-risk$$'!FT$120</f>
        <v>0</v>
      </c>
      <c r="FU27" s="6">
        <f>'at-risk$$'!FU27/'at-risk$$'!FU$120</f>
        <v>0</v>
      </c>
      <c r="FV27" s="6">
        <f>'at-risk$$'!FV27/'at-risk$$'!FV$120</f>
        <v>0</v>
      </c>
      <c r="FW27" s="6">
        <f>'at-risk$$'!FW27/'at-risk$$'!FW$120</f>
        <v>0</v>
      </c>
      <c r="FX27" s="6">
        <f>'at-risk$$'!FX27/'at-risk$$'!FX$120</f>
        <v>0</v>
      </c>
      <c r="FY27" s="6">
        <f>'at-risk$$'!FY27/'at-risk$$'!FY$120</f>
        <v>0</v>
      </c>
      <c r="FZ27" s="6">
        <f>'at-risk$$'!FZ27/'at-risk$$'!FZ$120</f>
        <v>0</v>
      </c>
      <c r="GA27" s="6">
        <f>'at-risk$$'!GA27/'at-risk$$'!GA$120</f>
        <v>0</v>
      </c>
      <c r="GB27" s="6">
        <f>'at-risk$$'!GB27/'at-risk$$'!GB$120</f>
        <v>0</v>
      </c>
      <c r="GC27" s="6">
        <f>'at-risk$$'!GC27/'at-risk$$'!GC$120</f>
        <v>0</v>
      </c>
      <c r="GD27" s="6">
        <f>'at-risk$$'!GD27/'at-risk$$'!GD$120</f>
        <v>0</v>
      </c>
      <c r="GE27" s="6">
        <f>'at-risk$$'!GE27/'at-risk$$'!GE$120</f>
        <v>0</v>
      </c>
      <c r="GF27" s="6">
        <f>'at-risk$$'!GF27/'at-risk$$'!GF$120</f>
        <v>1</v>
      </c>
      <c r="GG27" s="6">
        <f>'at-risk$$'!GG27/'at-risk$$'!GG$120</f>
        <v>0</v>
      </c>
      <c r="GH27" s="6">
        <f>'at-risk$$'!GH27/'at-risk$$'!GH$120</f>
        <v>1</v>
      </c>
      <c r="GI27" s="6">
        <f>'at-risk$$'!GI27/'at-risk$$'!GI$120</f>
        <v>0</v>
      </c>
      <c r="GJ27" s="6">
        <f>'at-risk$$'!GJ27/'at-risk$$'!GJ$120</f>
        <v>1</v>
      </c>
      <c r="GK27" s="6">
        <f>'at-risk$$'!GK27/'at-risk$$'!GK$120</f>
        <v>0</v>
      </c>
      <c r="GL27" s="6">
        <f>'at-risk$$'!GL27/'at-risk$$'!GL$120</f>
        <v>0</v>
      </c>
      <c r="GM27" s="6">
        <f>'at-risk$$'!GM27/'at-risk$$'!GM$120</f>
        <v>0</v>
      </c>
      <c r="GN27" s="6">
        <f>'at-risk$$'!GN27/'at-risk$$'!GN$120</f>
        <v>0</v>
      </c>
      <c r="GO27" s="6">
        <f>'at-risk$$'!GO27/'at-risk$$'!GO$120</f>
        <v>2.9999925956999398</v>
      </c>
      <c r="GP27" s="6">
        <f>'at-risk$$'!GP27/'at-risk$$'!GP$120</f>
        <v>3.0000087848759573</v>
      </c>
      <c r="GQ27" s="6">
        <f>'at-risk$$'!GQ27/'at-risk$$'!GQ$120</f>
        <v>0</v>
      </c>
      <c r="GR27" s="6">
        <f>'at-risk$$'!GR27/'at-risk$$'!GR$120</f>
        <v>1.280887623866751</v>
      </c>
      <c r="GS27" s="6">
        <f>'at-risk$$'!GS27/'at-risk$$'!GS$120</f>
        <v>0</v>
      </c>
      <c r="GT27" s="6">
        <f>'at-risk$$'!GT27/'at-risk$$'!GT$120</f>
        <v>3.0000087848759573</v>
      </c>
      <c r="GU27" s="6">
        <f>'at-risk$$'!GU27/'at-risk$$'!GU$120</f>
        <v>0</v>
      </c>
      <c r="GV27" s="6">
        <f>'at-risk$$'!GV27/'at-risk$$'!GV$120</f>
        <v>3.0000087848759573</v>
      </c>
      <c r="GW27" s="6">
        <f>'at-risk$$'!GW27/'at-risk$$'!GW$120</f>
        <v>0</v>
      </c>
      <c r="GX27" s="6">
        <f>'at-risk$$'!GX27/'at-risk$$'!GX$120</f>
        <v>3.0000087848759573</v>
      </c>
      <c r="GY27" s="6">
        <f>'at-risk$$'!GY27/'at-risk$$'!GY$120</f>
        <v>0</v>
      </c>
      <c r="GZ27" s="6">
        <f>'at-risk$$'!GZ27/'at-risk$$'!GZ$120</f>
        <v>3.0000087848759573</v>
      </c>
      <c r="HA27" s="6">
        <f>'at-risk$$'!HA27/'at-risk$$'!HA$120</f>
        <v>0</v>
      </c>
      <c r="HB27" s="6">
        <f>'at-risk$$'!HB27/'at-risk$$'!HB$120</f>
        <v>0</v>
      </c>
      <c r="HC27" s="6">
        <f>'at-risk$$'!HC27/'at-risk$$'!HC$120</f>
        <v>0</v>
      </c>
      <c r="HD27" s="6">
        <f>'at-risk$$'!HD27/'at-risk$$'!HD$120</f>
        <v>0</v>
      </c>
      <c r="HE27" s="6">
        <f>'at-risk$$'!HE27/'at-risk$$'!HE$120</f>
        <v>0</v>
      </c>
      <c r="HF27" s="6">
        <f>'at-risk$$'!HF27/'at-risk$$'!HF$120</f>
        <v>0</v>
      </c>
      <c r="HG27" s="6">
        <f>'at-risk$$'!HG27/'at-risk$$'!HG$120</f>
        <v>0</v>
      </c>
      <c r="HH27" s="6">
        <f>'at-risk$$'!HH27/'at-risk$$'!HH$120</f>
        <v>0</v>
      </c>
      <c r="HI27" s="6">
        <f>'at-risk$$'!HI27/'at-risk$$'!HI$120</f>
        <v>0</v>
      </c>
      <c r="HJ27" s="6">
        <f>'at-risk$$'!HJ27/'at-risk$$'!HJ$120</f>
        <v>0</v>
      </c>
      <c r="HK27" s="6">
        <f>'at-risk$$'!HK27/'at-risk$$'!HK$120</f>
        <v>0</v>
      </c>
      <c r="HL27" s="6">
        <f>'at-risk$$'!HL27/'at-risk$$'!HL$120</f>
        <v>0</v>
      </c>
      <c r="HM27" s="6">
        <f>'at-risk$$'!HM27/'at-risk$$'!HM$120</f>
        <v>0</v>
      </c>
      <c r="HN27" s="6">
        <f>'at-risk$$'!HN27/'at-risk$$'!HN$120</f>
        <v>0</v>
      </c>
      <c r="HO27" s="6">
        <f>'at-risk$$'!HO27/'at-risk$$'!HO$120</f>
        <v>0</v>
      </c>
      <c r="HP27" s="6">
        <f>'at-risk$$'!HP27/'at-risk$$'!HP$120</f>
        <v>0</v>
      </c>
      <c r="HQ27" s="6">
        <f>'at-risk$$'!HQ27/'at-risk$$'!HQ$120</f>
        <v>0</v>
      </c>
      <c r="HR27" s="6">
        <f>'at-risk$$'!HR27/'at-risk$$'!HR$120</f>
        <v>0</v>
      </c>
      <c r="HS27" s="6">
        <f>'at-risk$$'!HS27/'at-risk$$'!HS$120</f>
        <v>0</v>
      </c>
      <c r="HT27" s="6">
        <f>'at-risk$$'!HT27/'at-risk$$'!HT$120</f>
        <v>0</v>
      </c>
      <c r="HU27" s="6">
        <f>'at-risk$$'!HU27/'at-risk$$'!HU$120</f>
        <v>0</v>
      </c>
      <c r="HV27" s="6">
        <f>'at-risk$$'!HV27/'at-risk$$'!HV$120</f>
        <v>1</v>
      </c>
      <c r="HW27" s="6">
        <f>'at-risk$$'!HW27/'at-risk$$'!HW$120</f>
        <v>0</v>
      </c>
      <c r="HX27" s="6">
        <f>'at-risk$$'!HX27/'at-risk$$'!HX$120</f>
        <v>0</v>
      </c>
      <c r="HY27" s="6">
        <f>'at-risk$$'!HY27/'at-risk$$'!HY$120</f>
        <v>0</v>
      </c>
      <c r="HZ27" s="6">
        <f>'at-risk$$'!HZ27/'at-risk$$'!HZ$120</f>
        <v>0</v>
      </c>
      <c r="IA27" s="6">
        <f>'at-risk$$'!IA27/'at-risk$$'!IA$120</f>
        <v>0</v>
      </c>
      <c r="IB27" s="6">
        <f>'at-risk$$'!IB27/'at-risk$$'!IB$120</f>
        <v>0</v>
      </c>
      <c r="IC27" s="6">
        <f>'at-risk$$'!IC27/'at-risk$$'!IC$120</f>
        <v>0</v>
      </c>
      <c r="ID27" s="6">
        <f>'at-risk$$'!ID27/'at-risk$$'!ID$120</f>
        <v>0</v>
      </c>
      <c r="IE27" s="6">
        <f>'at-risk$$'!IE27/'at-risk$$'!IE$120</f>
        <v>0</v>
      </c>
      <c r="IF27" s="6">
        <f>'at-risk$$'!IF27/'at-risk$$'!IF$120</f>
        <v>0</v>
      </c>
      <c r="IG27" s="6">
        <f>'at-risk$$'!IG27/'at-risk$$'!IG$120</f>
        <v>0</v>
      </c>
      <c r="IH27" s="6">
        <f>'at-risk$$'!IH27/'at-risk$$'!IH$120</f>
        <v>0</v>
      </c>
      <c r="II27" s="6">
        <f>'at-risk$$'!II27/'at-risk$$'!II$120</f>
        <v>0</v>
      </c>
      <c r="IJ27" s="6">
        <f>'at-risk$$'!IJ27/'at-risk$$'!IJ$120</f>
        <v>0</v>
      </c>
      <c r="IK27" s="6">
        <f>'at-risk$$'!IK27/'at-risk$$'!IK$120</f>
        <v>0</v>
      </c>
      <c r="IL27" s="6">
        <f>'at-risk$$'!IL27/'at-risk$$'!IL$120</f>
        <v>0</v>
      </c>
      <c r="IM27" s="6">
        <f>'at-risk$$'!IM27/'at-risk$$'!IM$120</f>
        <v>0</v>
      </c>
      <c r="IN27" s="6">
        <f>'at-risk$$'!IN27/'at-risk$$'!IN$120</f>
        <v>0</v>
      </c>
      <c r="IO27" s="6">
        <f>'at-risk$$'!IO27/'at-risk$$'!IO$120</f>
        <v>0</v>
      </c>
      <c r="IP27" s="6">
        <f>'at-risk$$'!IP27/'at-risk$$'!IP$120</f>
        <v>0</v>
      </c>
      <c r="IQ27" s="6">
        <f>'at-risk$$'!IQ27/'at-risk$$'!IQ$120</f>
        <v>0</v>
      </c>
      <c r="IR27" s="6">
        <f>'at-risk$$'!IR27/'at-risk$$'!IR$120</f>
        <v>0</v>
      </c>
      <c r="IS27" s="6">
        <f>'at-risk$$'!IS27/'at-risk$$'!IS$120</f>
        <v>0</v>
      </c>
      <c r="IT27" s="6">
        <f>'at-risk$$'!IT27/'at-risk$$'!IT$120</f>
        <v>0</v>
      </c>
      <c r="IU27" s="6">
        <f>'at-risk$$'!IU27/'at-risk$$'!IU$120</f>
        <v>0</v>
      </c>
      <c r="IV27" s="6">
        <f>'at-risk$$'!IV27/'at-risk$$'!IV$120</f>
        <v>0</v>
      </c>
      <c r="IW27" s="6">
        <f>'at-risk$$'!IW27/'at-risk$$'!IW$120</f>
        <v>0</v>
      </c>
      <c r="IX27" s="6">
        <f>'at-risk$$'!IX27/'at-risk$$'!IX$120</f>
        <v>0</v>
      </c>
      <c r="IY27" s="6">
        <f>'at-risk$$'!IY27/'at-risk$$'!IY$120</f>
        <v>0</v>
      </c>
      <c r="IZ27" s="6">
        <f>'at-risk$$'!IZ27/'at-risk$$'!IZ$120</f>
        <v>0</v>
      </c>
      <c r="JA27" s="6">
        <f>'at-risk$$'!JA27/'at-risk$$'!JA$120</f>
        <v>0</v>
      </c>
      <c r="JB27" s="6">
        <f>'at-risk$$'!JB27/'at-risk$$'!JB$120</f>
        <v>0</v>
      </c>
      <c r="JC27" s="6">
        <f>'at-risk$$'!JC27/'at-risk$$'!JC$120</f>
        <v>0</v>
      </c>
      <c r="JD27" s="6">
        <f>'at-risk$$'!JD27/'at-risk$$'!JD$120</f>
        <v>0</v>
      </c>
      <c r="JE27" s="6">
        <f>'at-risk$$'!JE27/'at-risk$$'!JE$120</f>
        <v>0</v>
      </c>
      <c r="JF27" s="6">
        <f>'at-risk$$'!JF27/'at-risk$$'!JF$120</f>
        <v>1</v>
      </c>
      <c r="JG27" s="6">
        <f>'at-risk$$'!JG27/'at-risk$$'!JG$120</f>
        <v>0</v>
      </c>
      <c r="JH27" s="6">
        <f>'at-risk$$'!JH27/'at-risk$$'!JH$120</f>
        <v>0</v>
      </c>
      <c r="JI27" s="6">
        <f>'at-risk$$'!JI27/'at-risk$$'!JI$120</f>
        <v>0</v>
      </c>
      <c r="JJ27" s="6">
        <f>'at-risk$$'!JJ27/'at-risk$$'!JJ$120</f>
        <v>0</v>
      </c>
      <c r="JK27" s="6">
        <f>'at-risk$$'!JK27/'at-risk$$'!JK$120</f>
        <v>0</v>
      </c>
      <c r="JL27" s="6">
        <f>'at-risk$$'!JL27/'at-risk$$'!JL$120</f>
        <v>0</v>
      </c>
      <c r="JM27" s="6">
        <f>'at-risk$$'!JM27/'at-risk$$'!JM$120</f>
        <v>0</v>
      </c>
      <c r="JN27" s="6">
        <f>'at-risk$$'!JN27/'at-risk$$'!JN$120</f>
        <v>0</v>
      </c>
      <c r="JO27" s="6">
        <f>'at-risk$$'!JO27/'at-risk$$'!JO$120</f>
        <v>0</v>
      </c>
      <c r="JP27" s="6">
        <f>'at-risk$$'!JP27/'at-risk$$'!JP$120</f>
        <v>0</v>
      </c>
      <c r="JQ27" s="6">
        <f>'at-risk$$'!JQ27/'at-risk$$'!JQ$120</f>
        <v>0</v>
      </c>
      <c r="JR27" s="6">
        <f>'at-risk$$'!JR27/'at-risk$$'!JR$120</f>
        <v>0</v>
      </c>
      <c r="JS27" s="6">
        <f>'at-risk$$'!JS27/'at-risk$$'!JS$120</f>
        <v>0</v>
      </c>
      <c r="JT27" s="6">
        <f>'at-risk$$'!JT27/'at-risk$$'!JT$120</f>
        <v>0</v>
      </c>
      <c r="JU27" s="6">
        <f>'at-risk$$'!JU27/'at-risk$$'!JU$120</f>
        <v>1</v>
      </c>
      <c r="JV27" s="6">
        <f>'at-risk$$'!JV27/'at-risk$$'!JV$120</f>
        <v>0</v>
      </c>
      <c r="JW27" s="6">
        <f>'at-risk$$'!JW27/'at-risk$$'!JW$120</f>
        <v>0</v>
      </c>
      <c r="JX27" s="6">
        <f>'at-risk$$'!JX27/'at-risk$$'!JX$120</f>
        <v>0</v>
      </c>
      <c r="JY27" s="6">
        <f>'at-risk$$'!JY27/'at-risk$$'!JY$120</f>
        <v>0</v>
      </c>
      <c r="JZ27" s="6">
        <f>'at-risk$$'!JZ27/'at-risk$$'!JZ$120</f>
        <v>1</v>
      </c>
      <c r="KA27" s="6">
        <f>'at-risk$$'!KA27/'at-risk$$'!KA$120</f>
        <v>0</v>
      </c>
      <c r="KB27" s="6">
        <f>'at-risk$$'!KB27/'at-risk$$'!KB$120</f>
        <v>1.25</v>
      </c>
      <c r="KC27" s="6">
        <f>'at-risk$$'!KC27/'at-risk$$'!KC$120</f>
        <v>0</v>
      </c>
      <c r="KD27" s="6">
        <f>'at-risk$$'!KD27/'at-risk$$'!KD$120</f>
        <v>0</v>
      </c>
      <c r="KE27" s="6">
        <f>'at-risk$$'!KE27/'at-risk$$'!KE$120</f>
        <v>0</v>
      </c>
      <c r="KF27" s="6">
        <f>'at-risk$$'!KF27/'at-risk$$'!KF$120</f>
        <v>0</v>
      </c>
      <c r="KG27" s="6">
        <f>'at-risk$$'!KG27/'at-risk$$'!KG$120</f>
        <v>0</v>
      </c>
      <c r="KH27" s="6">
        <f>'at-risk$$'!KH27/'at-risk$$'!KH$120</f>
        <v>0</v>
      </c>
      <c r="KI27" s="6">
        <f>'at-risk$$'!KI27/'at-risk$$'!KI$120</f>
        <v>1</v>
      </c>
      <c r="KJ27" s="6">
        <f>'at-risk$$'!KJ27/'at-risk$$'!KJ$120</f>
        <v>0</v>
      </c>
      <c r="KK27" s="6">
        <f>'at-risk$$'!KK27/'at-risk$$'!KK$120</f>
        <v>0</v>
      </c>
      <c r="KL27" s="6">
        <f>'at-risk$$'!KL27/'at-risk$$'!KL$120</f>
        <v>0</v>
      </c>
      <c r="KM27" s="6">
        <f>'at-risk$$'!KM27/'at-risk$$'!KM$120</f>
        <v>0</v>
      </c>
      <c r="KN27" s="6">
        <f>'at-risk$$'!KN27/'at-risk$$'!KN$120</f>
        <v>0</v>
      </c>
      <c r="KO27" s="6">
        <f>'at-risk$$'!KO27/'at-risk$$'!KO$120</f>
        <v>0</v>
      </c>
      <c r="KP27" s="6">
        <f>'at-risk$$'!KP27/'at-risk$$'!KP$120</f>
        <v>0</v>
      </c>
      <c r="KQ27" s="6">
        <f>'at-risk$$'!KQ27/'at-risk$$'!KQ$120</f>
        <v>0</v>
      </c>
      <c r="KU27" s="3">
        <v>30269</v>
      </c>
      <c r="KV27" s="3">
        <v>0</v>
      </c>
      <c r="KW27" s="3">
        <v>27000</v>
      </c>
      <c r="KX27" s="3">
        <v>0</v>
      </c>
      <c r="LC27" s="3">
        <v>15529</v>
      </c>
      <c r="LD27" s="3">
        <v>74471</v>
      </c>
      <c r="LI27" s="3">
        <v>22840</v>
      </c>
      <c r="LJ27" s="3">
        <v>0</v>
      </c>
      <c r="LM27" s="3">
        <v>1966</v>
      </c>
      <c r="LN27" s="3">
        <v>0</v>
      </c>
      <c r="ME27" s="3">
        <v>7206</v>
      </c>
      <c r="MF27" s="3">
        <v>0</v>
      </c>
      <c r="NJ27" s="6">
        <f>'at-risk$$'!NJ27/'at-risk$$'!NJ$120</f>
        <v>0</v>
      </c>
      <c r="NK27" s="6">
        <f>'at-risk$$'!NK27/'at-risk$$'!NK$120</f>
        <v>0</v>
      </c>
      <c r="OF27" s="3">
        <v>6418488</v>
      </c>
      <c r="OG27" s="3">
        <v>635752</v>
      </c>
      <c r="OK27" s="6">
        <f t="shared" si="13"/>
        <v>4.0000087848759573</v>
      </c>
      <c r="OL27" s="6">
        <f t="shared" si="0"/>
        <v>0</v>
      </c>
      <c r="OM27" s="6">
        <f t="shared" si="1"/>
        <v>6.0000175697519147</v>
      </c>
      <c r="ON27" s="6">
        <f t="shared" si="2"/>
        <v>0</v>
      </c>
      <c r="OO27" s="6">
        <f t="shared" si="3"/>
        <v>0</v>
      </c>
      <c r="OP27" s="6">
        <f t="shared" si="4"/>
        <v>1</v>
      </c>
      <c r="OQ27" s="3">
        <f t="shared" si="5"/>
        <v>0</v>
      </c>
      <c r="OR27" s="6">
        <f t="shared" si="6"/>
        <v>0</v>
      </c>
      <c r="OS27" s="6">
        <f>'at-risk$$'!OS27/'at-risk$$'!OS$120</f>
        <v>1</v>
      </c>
      <c r="OT27" s="6">
        <f>'at-risk$$'!OT27/'at-risk$$'!OT$120</f>
        <v>0</v>
      </c>
      <c r="OU27" s="6">
        <f>'at-risk$$'!OU27/'at-risk$$'!OU$120</f>
        <v>1</v>
      </c>
      <c r="OV27" s="6">
        <f>'at-risk$$'!OV27/'at-risk$$'!OV$120</f>
        <v>1</v>
      </c>
      <c r="OW27" s="6">
        <f>'at-risk$$'!OW27/'at-risk$$'!OW$120</f>
        <v>0</v>
      </c>
      <c r="OX27" s="6">
        <f>'at-risk$$'!OX27/'at-risk$$'!OX$120</f>
        <v>0</v>
      </c>
      <c r="OY27" s="6">
        <f>'at-risk$$'!OY27/'at-risk$$'!OY$120</f>
        <v>0</v>
      </c>
      <c r="OZ27" s="6">
        <f>'at-risk$$'!OZ27/'at-risk$$'!OZ$120</f>
        <v>0</v>
      </c>
      <c r="PA27" s="6">
        <f>'at-risk$$'!PA27/'at-risk$$'!PA$120</f>
        <v>0</v>
      </c>
      <c r="PB27" s="6">
        <f t="shared" si="7"/>
        <v>0</v>
      </c>
      <c r="PC27" s="6">
        <f t="shared" si="8"/>
        <v>0</v>
      </c>
      <c r="PD27" s="6"/>
      <c r="PE27" s="6"/>
      <c r="PF27" s="6">
        <f t="shared" si="9"/>
        <v>4</v>
      </c>
      <c r="PG27" s="6">
        <f t="shared" si="10"/>
        <v>0</v>
      </c>
      <c r="PI27" s="6">
        <f t="shared" si="11"/>
        <v>16.280931548246539</v>
      </c>
      <c r="PJ27" s="6">
        <f>'at-risk$$'!PJ27/'at-risk$$'!PJ$120</f>
        <v>0</v>
      </c>
      <c r="PK27" s="6">
        <f>'at-risk$$'!PK27/'at-risk$$'!PK$120</f>
        <v>0</v>
      </c>
      <c r="PL27" s="5">
        <f t="shared" si="14"/>
        <v>104810</v>
      </c>
      <c r="PM27" s="5">
        <f>SUM(KV27,KX27,KZ27,LB27,LD27,LF27,LH27,LJ27,LL27,LN27,LP27,LR27,LT27,LV27,LX27,LZ27,MB27,MD27,MF27,MH27,MJ27,ML27,MN27,MP27,MR27,MT27,MV27,MX27,MZ27,NB27,ND27,NF27,NH27,)-PN27</f>
        <v>39206</v>
      </c>
      <c r="PN27" s="5">
        <f>PO27-PL27</f>
        <v>35265</v>
      </c>
      <c r="PO27" s="5">
        <v>140075</v>
      </c>
      <c r="PQ27" s="6">
        <f t="shared" si="12"/>
        <v>39.280975472626331</v>
      </c>
    </row>
    <row r="28" spans="1:433" x14ac:dyDescent="0.25">
      <c r="A28" t="s">
        <v>167</v>
      </c>
      <c r="B28" s="2">
        <v>254</v>
      </c>
      <c r="C28" t="s">
        <v>338</v>
      </c>
      <c r="D28">
        <v>3</v>
      </c>
      <c r="E28">
        <v>678</v>
      </c>
      <c r="F28">
        <v>600</v>
      </c>
      <c r="G28" s="6">
        <f>'at-risk$$'!G28/'at-risk$$'!G$120</f>
        <v>1</v>
      </c>
      <c r="H28" s="6">
        <f>'at-risk$$'!H28/'at-risk$$'!H$120</f>
        <v>0</v>
      </c>
      <c r="I28" s="6">
        <f>'at-risk$$'!I28/'at-risk$$'!I$120</f>
        <v>0.5</v>
      </c>
      <c r="J28" s="6">
        <f>'at-risk$$'!J28/'at-risk$$'!J$120</f>
        <v>0</v>
      </c>
      <c r="K28" s="6"/>
      <c r="L28" s="6">
        <f>'at-risk$$'!L28/'at-risk$$'!L$120</f>
        <v>0</v>
      </c>
      <c r="M28" s="6">
        <f>'at-risk$$'!M28/'at-risk$$'!M$120</f>
        <v>0</v>
      </c>
      <c r="N28" s="6">
        <f>'at-risk$$'!N28/'at-risk$$'!N$120</f>
        <v>0.99999958310769044</v>
      </c>
      <c r="O28" s="6">
        <f>'at-risk$$'!O28/'at-risk$$'!O$120</f>
        <v>0</v>
      </c>
      <c r="P28" s="3">
        <v>10000</v>
      </c>
      <c r="Q28" s="3">
        <v>0</v>
      </c>
      <c r="R28" s="6">
        <f>'at-risk$$'!R28/'at-risk$$'!R$120</f>
        <v>1.9999997469139639</v>
      </c>
      <c r="S28" s="6">
        <f>'at-risk$$'!S28/'at-risk$$'!S$120</f>
        <v>0</v>
      </c>
      <c r="T28" s="6">
        <f>'at-risk$$'!T28/'at-risk$$'!T$120</f>
        <v>1.0000028305579711</v>
      </c>
      <c r="U28" s="6">
        <f>'at-risk$$'!U28/'at-risk$$'!U$120</f>
        <v>0</v>
      </c>
      <c r="V28" s="6">
        <f>'at-risk$$'!V28/'at-risk$$'!V$120</f>
        <v>2.0000093773333441</v>
      </c>
      <c r="W28" s="6">
        <f>'at-risk$$'!W28/'at-risk$$'!W$120</f>
        <v>0</v>
      </c>
      <c r="X28" s="6">
        <f>'at-risk$$'!X28/'at-risk$$'!X$120</f>
        <v>1</v>
      </c>
      <c r="Y28" s="6">
        <f>'at-risk$$'!Y28/'at-risk$$'!Y$120</f>
        <v>0</v>
      </c>
      <c r="Z28" s="6">
        <f>'at-risk$$'!Z28/'at-risk$$'!Z$120</f>
        <v>0</v>
      </c>
      <c r="AA28" s="6">
        <f>'at-risk$$'!AA28/'at-risk$$'!AA$120</f>
        <v>0</v>
      </c>
      <c r="AB28" s="6">
        <f>'at-risk$$'!AB28/'at-risk$$'!AB$120</f>
        <v>0</v>
      </c>
      <c r="AC28" s="6">
        <f>'at-risk$$'!AC28/'at-risk$$'!AC$120</f>
        <v>0</v>
      </c>
      <c r="AD28" s="6">
        <f>'at-risk$$'!AD28/'at-risk$$'!AD$120</f>
        <v>4.0000175697519147</v>
      </c>
      <c r="AE28" s="6">
        <f>'at-risk$$'!AE28/'at-risk$$'!AE$120</f>
        <v>0</v>
      </c>
      <c r="AF28" s="6">
        <f>'at-risk$$'!AF28/'at-risk$$'!AF$120</f>
        <v>4.0000071489793685</v>
      </c>
      <c r="AG28" s="6">
        <f>'at-risk$$'!AG28/'at-risk$$'!AG$120</f>
        <v>0</v>
      </c>
      <c r="AH28" s="6">
        <f>'at-risk$$'!AH28/'at-risk$$'!AH$120</f>
        <v>0</v>
      </c>
      <c r="AI28" s="6">
        <f>'at-risk$$'!AI28/'at-risk$$'!AI$120</f>
        <v>0</v>
      </c>
      <c r="AJ28" s="6">
        <f>'at-risk$$'!AJ28/'at-risk$$'!AJ$120</f>
        <v>0</v>
      </c>
      <c r="AK28" s="6">
        <f>'at-risk$$'!AK28/'at-risk$$'!AK$120</f>
        <v>0</v>
      </c>
      <c r="AL28" s="6">
        <f>'at-risk$$'!AL28/'at-risk$$'!AL$120</f>
        <v>0</v>
      </c>
      <c r="AM28" s="6">
        <f>'at-risk$$'!AM28/'at-risk$$'!AM$120</f>
        <v>0</v>
      </c>
      <c r="AN28" s="6">
        <f>'at-risk$$'!AN28/'at-risk$$'!AN$120</f>
        <v>0</v>
      </c>
      <c r="AO28" s="6">
        <f>'at-risk$$'!AO28/'at-risk$$'!AO$120</f>
        <v>0</v>
      </c>
      <c r="AP28" s="6">
        <f>'at-risk$$'!AP28/'at-risk$$'!AP$120</f>
        <v>0</v>
      </c>
      <c r="AQ28" s="6">
        <f>'at-risk$$'!AQ28/'at-risk$$'!AQ$120</f>
        <v>1</v>
      </c>
      <c r="AR28" s="6">
        <f>'at-risk$$'!AR28/'at-risk$$'!AR$120</f>
        <v>0</v>
      </c>
      <c r="AS28" s="6">
        <f>'at-risk$$'!AS28/'at-risk$$'!AS$120</f>
        <v>0</v>
      </c>
      <c r="AT28" s="6">
        <f>'at-risk$$'!AT28/'at-risk$$'!AT$120</f>
        <v>0</v>
      </c>
      <c r="AU28" s="6">
        <f>'at-risk$$'!AU28/'at-risk$$'!AU$120</f>
        <v>1</v>
      </c>
      <c r="AV28" s="6"/>
      <c r="AW28" s="6">
        <f>'at-risk$$'!AW28/'at-risk$$'!AW$120</f>
        <v>0</v>
      </c>
      <c r="AX28" s="6">
        <f>'at-risk$$'!AX28/'at-risk$$'!AX$120</f>
        <v>0</v>
      </c>
      <c r="AY28" s="6">
        <f>'at-risk$$'!AY28/'at-risk$$'!AY$120</f>
        <v>0</v>
      </c>
      <c r="AZ28" s="6">
        <f>'at-risk$$'!AZ28/'at-risk$$'!AZ$120</f>
        <v>0</v>
      </c>
      <c r="BA28" s="6">
        <f>'at-risk$$'!BA28/'at-risk$$'!BA$120</f>
        <v>0</v>
      </c>
      <c r="BB28" s="6">
        <f>'at-risk$$'!BB28/'at-risk$$'!BB$120</f>
        <v>0</v>
      </c>
      <c r="BC28" s="6">
        <f>'at-risk$$'!BC28/'at-risk$$'!BC$120</f>
        <v>0</v>
      </c>
      <c r="BD28" s="6">
        <f>'at-risk$$'!BD28/'at-risk$$'!BD$120</f>
        <v>0</v>
      </c>
      <c r="BE28" s="6">
        <f>'at-risk$$'!BE28/'at-risk$$'!BE$120</f>
        <v>0</v>
      </c>
      <c r="BF28" s="6">
        <f>'at-risk$$'!BF28/'at-risk$$'!BF$120</f>
        <v>0</v>
      </c>
      <c r="BG28" s="6">
        <f>'at-risk$$'!BG28/'at-risk$$'!BG$120</f>
        <v>0</v>
      </c>
      <c r="BH28" s="6">
        <f>'at-risk$$'!BH28/'at-risk$$'!BH$120</f>
        <v>0</v>
      </c>
      <c r="BI28" s="6">
        <f>'at-risk$$'!BI28/'at-risk$$'!BI$120</f>
        <v>0</v>
      </c>
      <c r="BJ28" s="6">
        <f>'at-risk$$'!BJ28/'at-risk$$'!BJ$120</f>
        <v>0</v>
      </c>
      <c r="BK28" s="6">
        <f>'at-risk$$'!BK28/'at-risk$$'!BK$120</f>
        <v>0</v>
      </c>
      <c r="BL28" s="6">
        <f>'at-risk$$'!BL28/'at-risk$$'!BL$120</f>
        <v>0</v>
      </c>
      <c r="BM28" s="6">
        <f>'at-risk$$'!BM28/'at-risk$$'!BM$120</f>
        <v>0</v>
      </c>
      <c r="BN28" s="6">
        <f>'at-risk$$'!BN28/'at-risk$$'!BN$120</f>
        <v>0</v>
      </c>
      <c r="BO28" s="6">
        <f>'at-risk$$'!BO28/'at-risk$$'!BO$120</f>
        <v>0</v>
      </c>
      <c r="BP28" s="6">
        <f>'at-risk$$'!BP28/'at-risk$$'!BP$120</f>
        <v>0</v>
      </c>
      <c r="BQ28" s="6">
        <f>'at-risk$$'!BQ28/'at-risk$$'!BQ$120</f>
        <v>0</v>
      </c>
      <c r="BR28" s="6">
        <f>'at-risk$$'!BR28/'at-risk$$'!BR$120</f>
        <v>0</v>
      </c>
      <c r="BS28" s="6">
        <f>'at-risk$$'!BS28/'at-risk$$'!BS$120</f>
        <v>0</v>
      </c>
      <c r="BT28" s="6">
        <f>'at-risk$$'!BT28/'at-risk$$'!BT$120</f>
        <v>0</v>
      </c>
      <c r="BU28" s="6">
        <f>'at-risk$$'!BU28/'at-risk$$'!BU$120</f>
        <v>0</v>
      </c>
      <c r="BV28" s="6">
        <f>'at-risk$$'!BV28/'at-risk$$'!BV$120</f>
        <v>10.000039531941809</v>
      </c>
      <c r="BW28" s="6">
        <f>'at-risk$$'!BW28/'at-risk$$'!BW$120</f>
        <v>0</v>
      </c>
      <c r="BX28" s="6">
        <f>'at-risk$$'!BX28/'at-risk$$'!BX$120</f>
        <v>0</v>
      </c>
      <c r="BY28" s="6">
        <f>'at-risk$$'!BY28/'at-risk$$'!BY$120</f>
        <v>0</v>
      </c>
      <c r="BZ28" s="6">
        <f>'at-risk$$'!BZ28/'at-risk$$'!BZ$120</f>
        <v>0</v>
      </c>
      <c r="CA28" s="6">
        <f>'at-risk$$'!CA28/'at-risk$$'!CA$120</f>
        <v>0</v>
      </c>
      <c r="CB28" s="6">
        <f>'at-risk$$'!CB28/'at-risk$$'!CB$120</f>
        <v>0</v>
      </c>
      <c r="CC28" s="6">
        <f>'at-risk$$'!CC28/'at-risk$$'!CC$120</f>
        <v>0</v>
      </c>
      <c r="CD28" s="6">
        <f>'at-risk$$'!CD28/'at-risk$$'!CD$120</f>
        <v>0</v>
      </c>
      <c r="CE28" s="6">
        <f>'at-risk$$'!CE28/'at-risk$$'!CE$120</f>
        <v>0</v>
      </c>
      <c r="CF28" s="6">
        <f>'at-risk$$'!CF28/'at-risk$$'!CF$120</f>
        <v>0</v>
      </c>
      <c r="CG28" s="6">
        <f>'at-risk$$'!CG28/'at-risk$$'!CG$120</f>
        <v>0</v>
      </c>
      <c r="CH28" s="6">
        <f>'at-risk$$'!CH28/'at-risk$$'!CH$120</f>
        <v>0</v>
      </c>
      <c r="CI28" s="6">
        <f>'at-risk$$'!CI28/'at-risk$$'!CI$120</f>
        <v>0</v>
      </c>
      <c r="CL28" s="6">
        <f>'at-risk$$'!CL28/'at-risk$$'!CL$120</f>
        <v>1</v>
      </c>
      <c r="CM28" s="6">
        <f>'at-risk$$'!CM28/'at-risk$$'!CM$120</f>
        <v>0</v>
      </c>
      <c r="CN28" s="6">
        <f>'at-risk$$'!CN28/'at-risk$$'!CN$120</f>
        <v>0</v>
      </c>
      <c r="CO28" s="6">
        <f>'at-risk$$'!CO28/'at-risk$$'!CO$120</f>
        <v>0</v>
      </c>
      <c r="CP28" s="6">
        <f>'at-risk$$'!CP28/'at-risk$$'!CP$120</f>
        <v>0</v>
      </c>
      <c r="CQ28" s="6">
        <f>'at-risk$$'!CQ28/'at-risk$$'!CQ$120</f>
        <v>0</v>
      </c>
      <c r="CR28" s="6">
        <f>'at-risk$$'!CR28/'at-risk$$'!CR$120</f>
        <v>0</v>
      </c>
      <c r="CS28" s="6">
        <f>'at-risk$$'!CS28/'at-risk$$'!CS$120</f>
        <v>0</v>
      </c>
      <c r="CT28" s="6">
        <f>'at-risk$$'!CT28/'at-risk$$'!CT$120</f>
        <v>0</v>
      </c>
      <c r="CU28" s="6">
        <f>'at-risk$$'!CU28/'at-risk$$'!CU$120</f>
        <v>0</v>
      </c>
      <c r="DD28" s="6">
        <f>'at-risk$$'!DD28/'at-risk$$'!DD$120</f>
        <v>0</v>
      </c>
      <c r="DE28" s="6">
        <f>'at-risk$$'!DE28/'at-risk$$'!DE$120</f>
        <v>0</v>
      </c>
      <c r="DX28" s="6">
        <f>'at-risk$$'!DX28/'at-risk$$'!DX$120</f>
        <v>0</v>
      </c>
      <c r="DY28" s="6">
        <f>'at-risk$$'!DY28/'at-risk$$'!DY$120</f>
        <v>0</v>
      </c>
      <c r="DZ28" s="6">
        <f>'at-risk$$'!DZ28/'at-risk$$'!DZ$120</f>
        <v>0</v>
      </c>
      <c r="EA28" s="6">
        <f>'at-risk$$'!EA28/'at-risk$$'!EA$120</f>
        <v>0</v>
      </c>
      <c r="EB28" s="6">
        <f>'at-risk$$'!EB28/'at-risk$$'!EB$120</f>
        <v>0</v>
      </c>
      <c r="EC28" s="6">
        <f>'at-risk$$'!EC28/'at-risk$$'!EC$120</f>
        <v>0</v>
      </c>
      <c r="EL28" s="6">
        <f>'at-risk$$'!EL28/'at-risk$$'!EL$120</f>
        <v>0</v>
      </c>
      <c r="EM28" s="6">
        <f>'at-risk$$'!EM28/'at-risk$$'!EM$120</f>
        <v>0</v>
      </c>
      <c r="EN28" s="6">
        <f>'at-risk$$'!EN28/'at-risk$$'!EN$120</f>
        <v>0</v>
      </c>
      <c r="EO28" s="6">
        <f>'at-risk$$'!EO28/'at-risk$$'!EO$120</f>
        <v>0</v>
      </c>
      <c r="EP28" s="6">
        <f>'at-risk$$'!EP28/'at-risk$$'!EP$120</f>
        <v>0</v>
      </c>
      <c r="EQ28" s="6">
        <f>'at-risk$$'!EQ28/'at-risk$$'!EQ$120</f>
        <v>0</v>
      </c>
      <c r="ES28" s="6">
        <f>'at-risk$$'!ES28/'at-risk$$'!ES$120</f>
        <v>0</v>
      </c>
      <c r="ET28" s="6">
        <f>'at-risk$$'!ET28/'at-risk$$'!ET$120</f>
        <v>0</v>
      </c>
      <c r="EU28" s="6">
        <f>'at-risk$$'!EU28/'at-risk$$'!EU$120</f>
        <v>0</v>
      </c>
      <c r="EV28" s="6">
        <f>'at-risk$$'!EV28/'at-risk$$'!EV$120</f>
        <v>0</v>
      </c>
      <c r="EW28" s="6">
        <f>'at-risk$$'!EW28/'at-risk$$'!EW$120</f>
        <v>0</v>
      </c>
      <c r="EX28" s="6">
        <f>'at-risk$$'!EX28/'at-risk$$'!EX$120</f>
        <v>0</v>
      </c>
      <c r="EY28" s="6">
        <f>'at-risk$$'!EY28/'at-risk$$'!EY$120</f>
        <v>1</v>
      </c>
      <c r="EZ28" s="6">
        <f>'at-risk$$'!EZ28/'at-risk$$'!EZ$120</f>
        <v>0</v>
      </c>
      <c r="FA28" s="6">
        <f>'at-risk$$'!FA28/'at-risk$$'!FA$120</f>
        <v>0</v>
      </c>
      <c r="FB28" s="6">
        <f>'at-risk$$'!FB28/'at-risk$$'!FB$120</f>
        <v>0</v>
      </c>
      <c r="FC28" s="6">
        <f>'at-risk$$'!FC28/'at-risk$$'!FC$120</f>
        <v>0</v>
      </c>
      <c r="FD28" s="6">
        <f>'at-risk$$'!FD28/'at-risk$$'!FD$120</f>
        <v>0</v>
      </c>
      <c r="FE28" s="6">
        <f>'at-risk$$'!FE28/'at-risk$$'!FE$120</f>
        <v>0</v>
      </c>
      <c r="FF28" s="6">
        <f>'at-risk$$'!FF28/'at-risk$$'!FF$120</f>
        <v>0</v>
      </c>
      <c r="FG28" s="6">
        <f>'at-risk$$'!FG28/'at-risk$$'!FG$120</f>
        <v>1</v>
      </c>
      <c r="FH28" s="6">
        <f>'at-risk$$'!FH28/'at-risk$$'!FH$120</f>
        <v>0</v>
      </c>
      <c r="FI28" s="6">
        <f>'at-risk$$'!FI28/'at-risk$$'!FI$120</f>
        <v>1</v>
      </c>
      <c r="FJ28" s="6">
        <f>'at-risk$$'!FJ28/'at-risk$$'!FJ$120</f>
        <v>0</v>
      </c>
      <c r="FK28" s="6">
        <f>'at-risk$$'!FK28/'at-risk$$'!FK$120</f>
        <v>0.99998917596631565</v>
      </c>
      <c r="FL28" s="6">
        <f>'at-risk$$'!FL28/'at-risk$$'!FL$120</f>
        <v>0</v>
      </c>
      <c r="FM28" s="6">
        <f>'at-risk$$'!FM28/'at-risk$$'!FM$120</f>
        <v>0</v>
      </c>
      <c r="FN28" s="6">
        <f>'at-risk$$'!FN28/'at-risk$$'!FN$120</f>
        <v>0</v>
      </c>
      <c r="FO28" s="6">
        <f>'at-risk$$'!FO28/'at-risk$$'!FO$120</f>
        <v>0</v>
      </c>
      <c r="FP28" s="6">
        <f>'at-risk$$'!FP28/'at-risk$$'!FP$120</f>
        <v>0</v>
      </c>
      <c r="FQ28" s="6">
        <f>'at-risk$$'!FQ28/'at-risk$$'!FQ$120</f>
        <v>0.40000559879066122</v>
      </c>
      <c r="FR28" s="6">
        <f>'at-risk$$'!FR28/'at-risk$$'!FR$120</f>
        <v>0</v>
      </c>
      <c r="FS28" s="6">
        <f>'at-risk$$'!FS28/'at-risk$$'!FS$120</f>
        <v>0</v>
      </c>
      <c r="FT28" s="6">
        <f>'at-risk$$'!FT28/'at-risk$$'!FT$120</f>
        <v>0</v>
      </c>
      <c r="FU28" s="6">
        <f>'at-risk$$'!FU28/'at-risk$$'!FU$120</f>
        <v>0</v>
      </c>
      <c r="FV28" s="6">
        <f>'at-risk$$'!FV28/'at-risk$$'!FV$120</f>
        <v>0</v>
      </c>
      <c r="FW28" s="6">
        <f>'at-risk$$'!FW28/'at-risk$$'!FW$120</f>
        <v>0</v>
      </c>
      <c r="FX28" s="6">
        <f>'at-risk$$'!FX28/'at-risk$$'!FX$120</f>
        <v>0</v>
      </c>
      <c r="FY28" s="6">
        <f>'at-risk$$'!FY28/'at-risk$$'!FY$120</f>
        <v>1</v>
      </c>
      <c r="FZ28" s="6">
        <f>'at-risk$$'!FZ28/'at-risk$$'!FZ$120</f>
        <v>0</v>
      </c>
      <c r="GA28" s="6">
        <f>'at-risk$$'!GA28/'at-risk$$'!GA$120</f>
        <v>0</v>
      </c>
      <c r="GB28" s="6">
        <f>'at-risk$$'!GB28/'at-risk$$'!GB$120</f>
        <v>0</v>
      </c>
      <c r="GC28" s="6">
        <f>'at-risk$$'!GC28/'at-risk$$'!GC$120</f>
        <v>0</v>
      </c>
      <c r="GD28" s="6">
        <f>'at-risk$$'!GD28/'at-risk$$'!GD$120</f>
        <v>0</v>
      </c>
      <c r="GE28" s="6">
        <f>'at-risk$$'!GE28/'at-risk$$'!GE$120</f>
        <v>0</v>
      </c>
      <c r="GF28" s="6">
        <f>'at-risk$$'!GF28/'at-risk$$'!GF$120</f>
        <v>1.5000087848759576</v>
      </c>
      <c r="GG28" s="6">
        <f>'at-risk$$'!GG28/'at-risk$$'!GG$120</f>
        <v>0</v>
      </c>
      <c r="GH28" s="6">
        <f>'at-risk$$'!GH28/'at-risk$$'!GH$120</f>
        <v>2.0000087848759573</v>
      </c>
      <c r="GI28" s="6">
        <f>'at-risk$$'!GI28/'at-risk$$'!GI$120</f>
        <v>0</v>
      </c>
      <c r="GJ28" s="6">
        <f>'at-risk$$'!GJ28/'at-risk$$'!GJ$120</f>
        <v>1.5000087848759576</v>
      </c>
      <c r="GK28" s="6">
        <f>'at-risk$$'!GK28/'at-risk$$'!GK$120</f>
        <v>0</v>
      </c>
      <c r="GL28" s="6">
        <f>'at-risk$$'!GL28/'at-risk$$'!GL$120</f>
        <v>0</v>
      </c>
      <c r="GM28" s="6">
        <f>'at-risk$$'!GM28/'at-risk$$'!GM$120</f>
        <v>0</v>
      </c>
      <c r="GN28" s="6">
        <f>'at-risk$$'!GN28/'at-risk$$'!GN$120</f>
        <v>4.9999961701896245</v>
      </c>
      <c r="GO28" s="6">
        <f>'at-risk$$'!GO28/'at-risk$$'!GO$120</f>
        <v>0</v>
      </c>
      <c r="GP28" s="6">
        <f>'at-risk$$'!GP28/'at-risk$$'!GP$120</f>
        <v>5.0000175697519147</v>
      </c>
      <c r="GQ28" s="6">
        <f>'at-risk$$'!GQ28/'at-risk$$'!GQ$120</f>
        <v>0</v>
      </c>
      <c r="GR28" s="6">
        <f>'at-risk$$'!GR28/'at-risk$$'!GR$120</f>
        <v>5.0000175697519147</v>
      </c>
      <c r="GS28" s="6">
        <f>'at-risk$$'!GS28/'at-risk$$'!GS$120</f>
        <v>0</v>
      </c>
      <c r="GT28" s="6">
        <f>'at-risk$$'!GT28/'at-risk$$'!GT$120</f>
        <v>4.0000175697519147</v>
      </c>
      <c r="GU28" s="6">
        <f>'at-risk$$'!GU28/'at-risk$$'!GU$120</f>
        <v>0</v>
      </c>
      <c r="GV28" s="6">
        <f>'at-risk$$'!GV28/'at-risk$$'!GV$120</f>
        <v>5.0000175697519147</v>
      </c>
      <c r="GW28" s="6">
        <f>'at-risk$$'!GW28/'at-risk$$'!GW$120</f>
        <v>0</v>
      </c>
      <c r="GX28" s="6">
        <f>'at-risk$$'!GX28/'at-risk$$'!GX$120</f>
        <v>4.0000175697519147</v>
      </c>
      <c r="GY28" s="6">
        <f>'at-risk$$'!GY28/'at-risk$$'!GY$120</f>
        <v>0</v>
      </c>
      <c r="GZ28" s="6">
        <f>'at-risk$$'!GZ28/'at-risk$$'!GZ$120</f>
        <v>5.0000175697519147</v>
      </c>
      <c r="HA28" s="6">
        <f>'at-risk$$'!HA28/'at-risk$$'!HA$120</f>
        <v>0</v>
      </c>
      <c r="HB28" s="6">
        <f>'at-risk$$'!HB28/'at-risk$$'!HB$120</f>
        <v>0</v>
      </c>
      <c r="HC28" s="6">
        <f>'at-risk$$'!HC28/'at-risk$$'!HC$120</f>
        <v>0</v>
      </c>
      <c r="HD28" s="6">
        <f>'at-risk$$'!HD28/'at-risk$$'!HD$120</f>
        <v>0</v>
      </c>
      <c r="HE28" s="6">
        <f>'at-risk$$'!HE28/'at-risk$$'!HE$120</f>
        <v>0</v>
      </c>
      <c r="HF28" s="6">
        <f>'at-risk$$'!HF28/'at-risk$$'!HF$120</f>
        <v>0</v>
      </c>
      <c r="HG28" s="6">
        <f>'at-risk$$'!HG28/'at-risk$$'!HG$120</f>
        <v>0</v>
      </c>
      <c r="HH28" s="6">
        <f>'at-risk$$'!HH28/'at-risk$$'!HH$120</f>
        <v>0</v>
      </c>
      <c r="HI28" s="6">
        <f>'at-risk$$'!HI28/'at-risk$$'!HI$120</f>
        <v>0</v>
      </c>
      <c r="HJ28" s="6">
        <f>'at-risk$$'!HJ28/'at-risk$$'!HJ$120</f>
        <v>0</v>
      </c>
      <c r="HK28" s="6">
        <f>'at-risk$$'!HK28/'at-risk$$'!HK$120</f>
        <v>0</v>
      </c>
      <c r="HL28" s="6">
        <f>'at-risk$$'!HL28/'at-risk$$'!HL$120</f>
        <v>0</v>
      </c>
      <c r="HM28" s="6">
        <f>'at-risk$$'!HM28/'at-risk$$'!HM$120</f>
        <v>0</v>
      </c>
      <c r="HN28" s="6">
        <f>'at-risk$$'!HN28/'at-risk$$'!HN$120</f>
        <v>2.0000087848759573</v>
      </c>
      <c r="HO28" s="6">
        <f>'at-risk$$'!HO28/'at-risk$$'!HO$120</f>
        <v>0</v>
      </c>
      <c r="HP28" s="6">
        <f>'at-risk$$'!HP28/'at-risk$$'!HP$120</f>
        <v>0</v>
      </c>
      <c r="HQ28" s="6">
        <f>'at-risk$$'!HQ28/'at-risk$$'!HQ$120</f>
        <v>0</v>
      </c>
      <c r="HR28" s="6">
        <f>'at-risk$$'!HR28/'at-risk$$'!HR$120</f>
        <v>0</v>
      </c>
      <c r="HS28" s="6">
        <f>'at-risk$$'!HS28/'at-risk$$'!HS$120</f>
        <v>0</v>
      </c>
      <c r="HT28" s="6">
        <f>'at-risk$$'!HT28/'at-risk$$'!HT$120</f>
        <v>0</v>
      </c>
      <c r="HU28" s="6">
        <f>'at-risk$$'!HU28/'at-risk$$'!HU$120</f>
        <v>0</v>
      </c>
      <c r="HV28" s="6">
        <f>'at-risk$$'!HV28/'at-risk$$'!HV$120</f>
        <v>1</v>
      </c>
      <c r="HW28" s="6">
        <f>'at-risk$$'!HW28/'at-risk$$'!HW$120</f>
        <v>0</v>
      </c>
      <c r="HX28" s="6">
        <f>'at-risk$$'!HX28/'at-risk$$'!HX$120</f>
        <v>0</v>
      </c>
      <c r="HY28" s="6">
        <f>'at-risk$$'!HY28/'at-risk$$'!HY$120</f>
        <v>0</v>
      </c>
      <c r="HZ28" s="6">
        <f>'at-risk$$'!HZ28/'at-risk$$'!HZ$120</f>
        <v>0</v>
      </c>
      <c r="IA28" s="6">
        <f>'at-risk$$'!IA28/'at-risk$$'!IA$120</f>
        <v>0</v>
      </c>
      <c r="IB28" s="6">
        <f>'at-risk$$'!IB28/'at-risk$$'!IB$120</f>
        <v>0</v>
      </c>
      <c r="IC28" s="6">
        <f>'at-risk$$'!IC28/'at-risk$$'!IC$120</f>
        <v>0</v>
      </c>
      <c r="ID28" s="6">
        <f>'at-risk$$'!ID28/'at-risk$$'!ID$120</f>
        <v>0</v>
      </c>
      <c r="IE28" s="6">
        <f>'at-risk$$'!IE28/'at-risk$$'!IE$120</f>
        <v>0</v>
      </c>
      <c r="IF28" s="6">
        <f>'at-risk$$'!IF28/'at-risk$$'!IF$120</f>
        <v>0</v>
      </c>
      <c r="IG28" s="6">
        <f>'at-risk$$'!IG28/'at-risk$$'!IG$120</f>
        <v>0</v>
      </c>
      <c r="IH28" s="6">
        <f>'at-risk$$'!IH28/'at-risk$$'!IH$120</f>
        <v>1</v>
      </c>
      <c r="II28" s="6">
        <f>'at-risk$$'!II28/'at-risk$$'!II$120</f>
        <v>0</v>
      </c>
      <c r="IJ28" s="6">
        <f>'at-risk$$'!IJ28/'at-risk$$'!IJ$120</f>
        <v>0</v>
      </c>
      <c r="IK28" s="6">
        <f>'at-risk$$'!IK28/'at-risk$$'!IK$120</f>
        <v>0</v>
      </c>
      <c r="IL28" s="6">
        <f>'at-risk$$'!IL28/'at-risk$$'!IL$120</f>
        <v>0</v>
      </c>
      <c r="IM28" s="6">
        <f>'at-risk$$'!IM28/'at-risk$$'!IM$120</f>
        <v>0</v>
      </c>
      <c r="IN28" s="6">
        <f>'at-risk$$'!IN28/'at-risk$$'!IN$120</f>
        <v>0</v>
      </c>
      <c r="IO28" s="6">
        <f>'at-risk$$'!IO28/'at-risk$$'!IO$120</f>
        <v>0</v>
      </c>
      <c r="IP28" s="6">
        <f>'at-risk$$'!IP28/'at-risk$$'!IP$120</f>
        <v>0</v>
      </c>
      <c r="IQ28" s="6">
        <f>'at-risk$$'!IQ28/'at-risk$$'!IQ$120</f>
        <v>0</v>
      </c>
      <c r="IR28" s="6">
        <f>'at-risk$$'!IR28/'at-risk$$'!IR$120</f>
        <v>0</v>
      </c>
      <c r="IS28" s="6">
        <f>'at-risk$$'!IS28/'at-risk$$'!IS$120</f>
        <v>0</v>
      </c>
      <c r="IT28" s="6">
        <f>'at-risk$$'!IT28/'at-risk$$'!IT$120</f>
        <v>0</v>
      </c>
      <c r="IU28" s="6">
        <f>'at-risk$$'!IU28/'at-risk$$'!IU$120</f>
        <v>0</v>
      </c>
      <c r="IV28" s="6">
        <f>'at-risk$$'!IV28/'at-risk$$'!IV$120</f>
        <v>0</v>
      </c>
      <c r="IW28" s="6">
        <f>'at-risk$$'!IW28/'at-risk$$'!IW$120</f>
        <v>0</v>
      </c>
      <c r="IX28" s="6">
        <f>'at-risk$$'!IX28/'at-risk$$'!IX$120</f>
        <v>0</v>
      </c>
      <c r="IY28" s="6">
        <f>'at-risk$$'!IY28/'at-risk$$'!IY$120</f>
        <v>0</v>
      </c>
      <c r="IZ28" s="6">
        <f>'at-risk$$'!IZ28/'at-risk$$'!IZ$120</f>
        <v>0</v>
      </c>
      <c r="JA28" s="6">
        <f>'at-risk$$'!JA28/'at-risk$$'!JA$120</f>
        <v>0</v>
      </c>
      <c r="JB28" s="6">
        <f>'at-risk$$'!JB28/'at-risk$$'!JB$120</f>
        <v>0</v>
      </c>
      <c r="JC28" s="6">
        <f>'at-risk$$'!JC28/'at-risk$$'!JC$120</f>
        <v>0</v>
      </c>
      <c r="JD28" s="6">
        <f>'at-risk$$'!JD28/'at-risk$$'!JD$120</f>
        <v>0</v>
      </c>
      <c r="JE28" s="6">
        <f>'at-risk$$'!JE28/'at-risk$$'!JE$120</f>
        <v>0</v>
      </c>
      <c r="JF28" s="6">
        <f>'at-risk$$'!JF28/'at-risk$$'!JF$120</f>
        <v>0</v>
      </c>
      <c r="JG28" s="6">
        <f>'at-risk$$'!JG28/'at-risk$$'!JG$120</f>
        <v>0</v>
      </c>
      <c r="JH28" s="6">
        <f>'at-risk$$'!JH28/'at-risk$$'!JH$120</f>
        <v>0</v>
      </c>
      <c r="JI28" s="6">
        <f>'at-risk$$'!JI28/'at-risk$$'!JI$120</f>
        <v>0</v>
      </c>
      <c r="JJ28" s="6">
        <f>'at-risk$$'!JJ28/'at-risk$$'!JJ$120</f>
        <v>0</v>
      </c>
      <c r="JK28" s="6">
        <f>'at-risk$$'!JK28/'at-risk$$'!JK$120</f>
        <v>0</v>
      </c>
      <c r="JL28" s="6">
        <f>'at-risk$$'!JL28/'at-risk$$'!JL$120</f>
        <v>0</v>
      </c>
      <c r="JM28" s="6">
        <f>'at-risk$$'!JM28/'at-risk$$'!JM$120</f>
        <v>0</v>
      </c>
      <c r="JN28" s="6">
        <f>'at-risk$$'!JN28/'at-risk$$'!JN$120</f>
        <v>0</v>
      </c>
      <c r="JO28" s="6">
        <f>'at-risk$$'!JO28/'at-risk$$'!JO$120</f>
        <v>0</v>
      </c>
      <c r="JP28" s="6">
        <f>'at-risk$$'!JP28/'at-risk$$'!JP$120</f>
        <v>0</v>
      </c>
      <c r="JQ28" s="6">
        <f>'at-risk$$'!JQ28/'at-risk$$'!JQ$120</f>
        <v>0</v>
      </c>
      <c r="JR28" s="6">
        <f>'at-risk$$'!JR28/'at-risk$$'!JR$120</f>
        <v>0</v>
      </c>
      <c r="JS28" s="6">
        <f>'at-risk$$'!JS28/'at-risk$$'!JS$120</f>
        <v>0</v>
      </c>
      <c r="JT28" s="6">
        <f>'at-risk$$'!JT28/'at-risk$$'!JT$120</f>
        <v>0</v>
      </c>
      <c r="JU28" s="6">
        <f>'at-risk$$'!JU28/'at-risk$$'!JU$120</f>
        <v>0</v>
      </c>
      <c r="JV28" s="6">
        <f>'at-risk$$'!JV28/'at-risk$$'!JV$120</f>
        <v>0</v>
      </c>
      <c r="JW28" s="6">
        <f>'at-risk$$'!JW28/'at-risk$$'!JW$120</f>
        <v>0</v>
      </c>
      <c r="JX28" s="6">
        <f>'at-risk$$'!JX28/'at-risk$$'!JX$120</f>
        <v>0</v>
      </c>
      <c r="JY28" s="6">
        <f>'at-risk$$'!JY28/'at-risk$$'!JY$120</f>
        <v>0</v>
      </c>
      <c r="JZ28" s="6">
        <f>'at-risk$$'!JZ28/'at-risk$$'!JZ$120</f>
        <v>0.65000142844899012</v>
      </c>
      <c r="KA28" s="6">
        <f>'at-risk$$'!KA28/'at-risk$$'!KA$120</f>
        <v>0.34999857155100994</v>
      </c>
      <c r="KB28" s="6">
        <f>'at-risk$$'!KB28/'at-risk$$'!KB$120</f>
        <v>0</v>
      </c>
      <c r="KC28" s="6">
        <f>'at-risk$$'!KC28/'at-risk$$'!KC$120</f>
        <v>0</v>
      </c>
      <c r="KD28" s="6">
        <f>'at-risk$$'!KD28/'at-risk$$'!KD$120</f>
        <v>0</v>
      </c>
      <c r="KE28" s="6">
        <f>'at-risk$$'!KE28/'at-risk$$'!KE$120</f>
        <v>0</v>
      </c>
      <c r="KF28" s="6">
        <f>'at-risk$$'!KF28/'at-risk$$'!KF$120</f>
        <v>0</v>
      </c>
      <c r="KG28" s="6">
        <f>'at-risk$$'!KG28/'at-risk$$'!KG$120</f>
        <v>0</v>
      </c>
      <c r="KH28" s="6">
        <f>'at-risk$$'!KH28/'at-risk$$'!KH$120</f>
        <v>0</v>
      </c>
      <c r="KI28" s="6">
        <f>'at-risk$$'!KI28/'at-risk$$'!KI$120</f>
        <v>0</v>
      </c>
      <c r="KJ28" s="6">
        <f>'at-risk$$'!KJ28/'at-risk$$'!KJ$120</f>
        <v>0</v>
      </c>
      <c r="KK28" s="6">
        <f>'at-risk$$'!KK28/'at-risk$$'!KK$120</f>
        <v>0</v>
      </c>
      <c r="KL28" s="6">
        <f>'at-risk$$'!KL28/'at-risk$$'!KL$120</f>
        <v>0</v>
      </c>
      <c r="KM28" s="6">
        <f>'at-risk$$'!KM28/'at-risk$$'!KM$120</f>
        <v>0</v>
      </c>
      <c r="KN28" s="6">
        <f>'at-risk$$'!KN28/'at-risk$$'!KN$120</f>
        <v>0</v>
      </c>
      <c r="KO28" s="6">
        <f>'at-risk$$'!KO28/'at-risk$$'!KO$120</f>
        <v>0</v>
      </c>
      <c r="KP28" s="6">
        <f>'at-risk$$'!KP28/'at-risk$$'!KP$120</f>
        <v>0</v>
      </c>
      <c r="KQ28" s="6">
        <f>'at-risk$$'!KQ28/'at-risk$$'!KQ$120</f>
        <v>0</v>
      </c>
      <c r="KU28" s="3">
        <v>30057</v>
      </c>
      <c r="KV28" s="3">
        <v>0</v>
      </c>
      <c r="KW28" s="3">
        <v>8081</v>
      </c>
      <c r="KX28" s="3">
        <v>0</v>
      </c>
      <c r="LI28" s="3">
        <v>15670</v>
      </c>
      <c r="LJ28" s="3">
        <v>802</v>
      </c>
      <c r="LM28" s="3">
        <v>3092</v>
      </c>
      <c r="LN28" s="3">
        <v>0</v>
      </c>
      <c r="ME28" s="3">
        <v>11336</v>
      </c>
      <c r="MF28" s="3">
        <v>0</v>
      </c>
      <c r="MW28" s="3">
        <v>13767</v>
      </c>
      <c r="MX28" s="3">
        <v>0</v>
      </c>
      <c r="NJ28" s="6">
        <f>'at-risk$$'!NJ28/'at-risk$$'!NJ$120</f>
        <v>0</v>
      </c>
      <c r="NK28" s="6">
        <f>'at-risk$$'!NK28/'at-risk$$'!NK$120</f>
        <v>0</v>
      </c>
      <c r="OF28" s="3">
        <v>8076908.5</v>
      </c>
      <c r="OG28" s="3">
        <v>37555</v>
      </c>
      <c r="OK28" s="6">
        <f t="shared" si="13"/>
        <v>0</v>
      </c>
      <c r="OL28" s="6">
        <f t="shared" si="0"/>
        <v>0</v>
      </c>
      <c r="OM28" s="6">
        <f t="shared" si="1"/>
        <v>10.000039531941809</v>
      </c>
      <c r="ON28" s="6">
        <f t="shared" si="2"/>
        <v>0</v>
      </c>
      <c r="OO28" s="6">
        <f t="shared" si="3"/>
        <v>0</v>
      </c>
      <c r="OP28" s="6">
        <f t="shared" si="4"/>
        <v>0</v>
      </c>
      <c r="OQ28" s="3">
        <f t="shared" si="5"/>
        <v>0</v>
      </c>
      <c r="OR28" s="6">
        <f t="shared" si="6"/>
        <v>0</v>
      </c>
      <c r="OS28" s="6">
        <f>'at-risk$$'!OS28/'at-risk$$'!OS$120</f>
        <v>1</v>
      </c>
      <c r="OT28" s="6">
        <f>'at-risk$$'!OT28/'at-risk$$'!OT$120</f>
        <v>0</v>
      </c>
      <c r="OU28" s="6">
        <f>'at-risk$$'!OU28/'at-risk$$'!OU$120</f>
        <v>0</v>
      </c>
      <c r="OV28" s="6">
        <f>'at-risk$$'!OV28/'at-risk$$'!OV$120</f>
        <v>2</v>
      </c>
      <c r="OW28" s="6">
        <f>'at-risk$$'!OW28/'at-risk$$'!OW$120</f>
        <v>0</v>
      </c>
      <c r="OX28" s="6">
        <f>'at-risk$$'!OX28/'at-risk$$'!OX$120</f>
        <v>0</v>
      </c>
      <c r="OY28" s="6">
        <f>'at-risk$$'!OY28/'at-risk$$'!OY$120</f>
        <v>1</v>
      </c>
      <c r="OZ28" s="6">
        <f>'at-risk$$'!OZ28/'at-risk$$'!OZ$120</f>
        <v>0</v>
      </c>
      <c r="PA28" s="6">
        <f>'at-risk$$'!PA28/'at-risk$$'!PA$120</f>
        <v>0</v>
      </c>
      <c r="PB28" s="6">
        <f t="shared" si="7"/>
        <v>1.4000055987906612</v>
      </c>
      <c r="PC28" s="6">
        <f t="shared" si="8"/>
        <v>0</v>
      </c>
      <c r="PD28" s="6"/>
      <c r="PE28" s="6"/>
      <c r="PF28" s="6">
        <f t="shared" si="9"/>
        <v>6.000026354627872</v>
      </c>
      <c r="PG28" s="6">
        <f t="shared" si="10"/>
        <v>0</v>
      </c>
      <c r="PI28" s="6">
        <f t="shared" si="11"/>
        <v>28.000105418511488</v>
      </c>
      <c r="PJ28" s="6">
        <f>'at-risk$$'!PJ28/'at-risk$$'!PJ$120</f>
        <v>0</v>
      </c>
      <c r="PK28" s="6">
        <f>'at-risk$$'!PK28/'at-risk$$'!PK$120</f>
        <v>0</v>
      </c>
      <c r="PL28" s="5">
        <f t="shared" si="14"/>
        <v>82003</v>
      </c>
      <c r="PN28" s="5">
        <f>SUM(KV28,KX28,KZ28,LB28,LD28,LF28,LH28,LJ28,LL28,LN28,LP28,LR28,LT28,LV28,LX28,LZ28,MB28,MD28,MF28,MH28,MJ28,ML28,MN28,MP28,MR28,MT28,MV28,MX28,MZ28,NB28,ND28,NF28,NH28,)</f>
        <v>802</v>
      </c>
      <c r="PO28" s="5">
        <v>220350</v>
      </c>
      <c r="PQ28" s="6">
        <f t="shared" si="12"/>
        <v>52.000197659709059</v>
      </c>
    </row>
    <row r="29" spans="1:433" x14ac:dyDescent="0.25">
      <c r="A29" t="s">
        <v>169</v>
      </c>
      <c r="B29" s="2">
        <v>336</v>
      </c>
      <c r="C29" t="s">
        <v>338</v>
      </c>
      <c r="D29">
        <v>4</v>
      </c>
      <c r="E29">
        <v>401</v>
      </c>
      <c r="F29">
        <v>303</v>
      </c>
      <c r="G29" s="6">
        <f>'at-risk$$'!G29/'at-risk$$'!G$120</f>
        <v>1</v>
      </c>
      <c r="H29" s="6">
        <f>'at-risk$$'!H29/'at-risk$$'!H$120</f>
        <v>0</v>
      </c>
      <c r="I29" s="6">
        <f>'at-risk$$'!I29/'at-risk$$'!I$120</f>
        <v>0</v>
      </c>
      <c r="J29" s="6">
        <f>'at-risk$$'!J29/'at-risk$$'!J$120</f>
        <v>1</v>
      </c>
      <c r="K29" s="6"/>
      <c r="L29" s="6">
        <f>'at-risk$$'!L29/'at-risk$$'!L$120</f>
        <v>0</v>
      </c>
      <c r="M29" s="6">
        <f>'at-risk$$'!M29/'at-risk$$'!M$120</f>
        <v>0</v>
      </c>
      <c r="N29" s="6">
        <f>'at-risk$$'!N29/'at-risk$$'!N$120</f>
        <v>0</v>
      </c>
      <c r="O29" s="6">
        <f>'at-risk$$'!O29/'at-risk$$'!O$120</f>
        <v>0</v>
      </c>
      <c r="P29" s="3">
        <v>12000</v>
      </c>
      <c r="Q29" s="3">
        <v>0</v>
      </c>
      <c r="R29" s="6">
        <f>'at-risk$$'!R29/'at-risk$$'!R$120</f>
        <v>1.0000062006078874</v>
      </c>
      <c r="S29" s="6">
        <f>'at-risk$$'!S29/'at-risk$$'!S$120</f>
        <v>0</v>
      </c>
      <c r="T29" s="6">
        <f>'at-risk$$'!T29/'at-risk$$'!T$120</f>
        <v>2.0000056611159422</v>
      </c>
      <c r="U29" s="6">
        <f>'at-risk$$'!U29/'at-risk$$'!U$120</f>
        <v>0</v>
      </c>
      <c r="V29" s="6">
        <f>'at-risk$$'!V29/'at-risk$$'!V$120</f>
        <v>0.99999492061110518</v>
      </c>
      <c r="W29" s="6">
        <f>'at-risk$$'!W29/'at-risk$$'!W$120</f>
        <v>0</v>
      </c>
      <c r="X29" s="6">
        <f>'at-risk$$'!X29/'at-risk$$'!X$120</f>
        <v>1</v>
      </c>
      <c r="Y29" s="6">
        <f>'at-risk$$'!Y29/'at-risk$$'!Y$120</f>
        <v>0</v>
      </c>
      <c r="Z29" s="6">
        <f>'at-risk$$'!Z29/'at-risk$$'!Z$120</f>
        <v>3.0000087848759573</v>
      </c>
      <c r="AA29" s="6">
        <f>'at-risk$$'!AA29/'at-risk$$'!AA$120</f>
        <v>0</v>
      </c>
      <c r="AB29" s="6">
        <f>'at-risk$$'!AB29/'at-risk$$'!AB$120</f>
        <v>0</v>
      </c>
      <c r="AC29" s="6">
        <f>'at-risk$$'!AC29/'at-risk$$'!AC$120</f>
        <v>0</v>
      </c>
      <c r="AD29" s="6">
        <f>'at-risk$$'!AD29/'at-risk$$'!AD$120</f>
        <v>3.0000087848759573</v>
      </c>
      <c r="AE29" s="6">
        <f>'at-risk$$'!AE29/'at-risk$$'!AE$120</f>
        <v>0</v>
      </c>
      <c r="AF29" s="6">
        <f>'at-risk$$'!AF29/'at-risk$$'!AF$120</f>
        <v>6.0000107234690523</v>
      </c>
      <c r="AG29" s="6">
        <f>'at-risk$$'!AG29/'at-risk$$'!AG$120</f>
        <v>0</v>
      </c>
      <c r="AH29" s="6">
        <f>'at-risk$$'!AH29/'at-risk$$'!AH$120</f>
        <v>0</v>
      </c>
      <c r="AI29" s="6">
        <f>'at-risk$$'!AI29/'at-risk$$'!AI$120</f>
        <v>0</v>
      </c>
      <c r="AJ29" s="6">
        <f>'at-risk$$'!AJ29/'at-risk$$'!AJ$120</f>
        <v>0</v>
      </c>
      <c r="AK29" s="6">
        <f>'at-risk$$'!AK29/'at-risk$$'!AK$120</f>
        <v>0</v>
      </c>
      <c r="AL29" s="6">
        <f>'at-risk$$'!AL29/'at-risk$$'!AL$120</f>
        <v>0</v>
      </c>
      <c r="AM29" s="6">
        <f>'at-risk$$'!AM29/'at-risk$$'!AM$120</f>
        <v>0</v>
      </c>
      <c r="AN29" s="6">
        <f>'at-risk$$'!AN29/'at-risk$$'!AN$120</f>
        <v>0</v>
      </c>
      <c r="AO29" s="6">
        <f>'at-risk$$'!AO29/'at-risk$$'!AO$120</f>
        <v>0</v>
      </c>
      <c r="AP29" s="6">
        <f>'at-risk$$'!AP29/'at-risk$$'!AP$120</f>
        <v>0</v>
      </c>
      <c r="AQ29" s="6">
        <f>'at-risk$$'!AQ29/'at-risk$$'!AQ$120</f>
        <v>1</v>
      </c>
      <c r="AR29" s="6">
        <f>'at-risk$$'!AR29/'at-risk$$'!AR$120</f>
        <v>0</v>
      </c>
      <c r="AS29" s="6">
        <f>'at-risk$$'!AS29/'at-risk$$'!AS$120</f>
        <v>0</v>
      </c>
      <c r="AT29" s="6">
        <f>'at-risk$$'!AT29/'at-risk$$'!AT$120</f>
        <v>0</v>
      </c>
      <c r="AU29" s="6">
        <f>'at-risk$$'!AU29/'at-risk$$'!AU$120</f>
        <v>1</v>
      </c>
      <c r="AV29" s="6"/>
      <c r="AW29" s="6">
        <f>'at-risk$$'!AW29/'at-risk$$'!AW$120</f>
        <v>0</v>
      </c>
      <c r="AX29" s="6">
        <f>'at-risk$$'!AX29/'at-risk$$'!AX$120</f>
        <v>0</v>
      </c>
      <c r="AY29" s="6">
        <f>'at-risk$$'!AY29/'at-risk$$'!AY$120</f>
        <v>0</v>
      </c>
      <c r="AZ29" s="6">
        <f>'at-risk$$'!AZ29/'at-risk$$'!AZ$120</f>
        <v>0</v>
      </c>
      <c r="BA29" s="6">
        <f>'at-risk$$'!BA29/'at-risk$$'!BA$120</f>
        <v>0</v>
      </c>
      <c r="BB29" s="6">
        <f>'at-risk$$'!BB29/'at-risk$$'!BB$120</f>
        <v>0</v>
      </c>
      <c r="BC29" s="6">
        <f>'at-risk$$'!BC29/'at-risk$$'!BC$120</f>
        <v>0</v>
      </c>
      <c r="BD29" s="6">
        <f>'at-risk$$'!BD29/'at-risk$$'!BD$120</f>
        <v>0</v>
      </c>
      <c r="BE29" s="6">
        <f>'at-risk$$'!BE29/'at-risk$$'!BE$120</f>
        <v>0</v>
      </c>
      <c r="BF29" s="6">
        <f>'at-risk$$'!BF29/'at-risk$$'!BF$120</f>
        <v>0</v>
      </c>
      <c r="BG29" s="6">
        <f>'at-risk$$'!BG29/'at-risk$$'!BG$120</f>
        <v>0</v>
      </c>
      <c r="BH29" s="6">
        <f>'at-risk$$'!BH29/'at-risk$$'!BH$120</f>
        <v>2.0000087848759573</v>
      </c>
      <c r="BI29" s="6">
        <f>'at-risk$$'!BI29/'at-risk$$'!BI$120</f>
        <v>0</v>
      </c>
      <c r="BJ29" s="6">
        <f>'at-risk$$'!BJ29/'at-risk$$'!BJ$120</f>
        <v>1</v>
      </c>
      <c r="BK29" s="6">
        <f>'at-risk$$'!BK29/'at-risk$$'!BK$120</f>
        <v>0</v>
      </c>
      <c r="BL29" s="6">
        <f>'at-risk$$'!BL29/'at-risk$$'!BL$120</f>
        <v>0</v>
      </c>
      <c r="BM29" s="6">
        <f>'at-risk$$'!BM29/'at-risk$$'!BM$120</f>
        <v>0</v>
      </c>
      <c r="BN29" s="6">
        <f>'at-risk$$'!BN29/'at-risk$$'!BN$120</f>
        <v>0</v>
      </c>
      <c r="BO29" s="6">
        <f>'at-risk$$'!BO29/'at-risk$$'!BO$120</f>
        <v>0</v>
      </c>
      <c r="BP29" s="6">
        <f>'at-risk$$'!BP29/'at-risk$$'!BP$120</f>
        <v>0</v>
      </c>
      <c r="BQ29" s="6">
        <f>'at-risk$$'!BQ29/'at-risk$$'!BQ$120</f>
        <v>0</v>
      </c>
      <c r="BR29" s="6">
        <f>'at-risk$$'!BR29/'at-risk$$'!BR$120</f>
        <v>0</v>
      </c>
      <c r="BS29" s="6">
        <f>'at-risk$$'!BS29/'at-risk$$'!BS$120</f>
        <v>0</v>
      </c>
      <c r="BT29" s="6">
        <f>'at-risk$$'!BT29/'at-risk$$'!BT$120</f>
        <v>1</v>
      </c>
      <c r="BU29" s="6">
        <f>'at-risk$$'!BU29/'at-risk$$'!BU$120</f>
        <v>0</v>
      </c>
      <c r="BV29" s="6">
        <f>'at-risk$$'!BV29/'at-risk$$'!BV$120</f>
        <v>3.0000087848759573</v>
      </c>
      <c r="BW29" s="6">
        <f>'at-risk$$'!BW29/'at-risk$$'!BW$120</f>
        <v>0</v>
      </c>
      <c r="BX29" s="6">
        <f>'at-risk$$'!BX29/'at-risk$$'!BX$120</f>
        <v>0</v>
      </c>
      <c r="BY29" s="6">
        <f>'at-risk$$'!BY29/'at-risk$$'!BY$120</f>
        <v>0</v>
      </c>
      <c r="BZ29" s="6">
        <f>'at-risk$$'!BZ29/'at-risk$$'!BZ$120</f>
        <v>6.0000107234690523</v>
      </c>
      <c r="CA29" s="6">
        <f>'at-risk$$'!CA29/'at-risk$$'!CA$120</f>
        <v>0</v>
      </c>
      <c r="CB29" s="6">
        <f>'at-risk$$'!CB29/'at-risk$$'!CB$120</f>
        <v>0</v>
      </c>
      <c r="CC29" s="6">
        <f>'at-risk$$'!CC29/'at-risk$$'!CC$120</f>
        <v>0</v>
      </c>
      <c r="CD29" s="6">
        <f>'at-risk$$'!CD29/'at-risk$$'!CD$120</f>
        <v>0</v>
      </c>
      <c r="CE29" s="6">
        <f>'at-risk$$'!CE29/'at-risk$$'!CE$120</f>
        <v>0</v>
      </c>
      <c r="CF29" s="6">
        <f>'at-risk$$'!CF29/'at-risk$$'!CF$120</f>
        <v>0</v>
      </c>
      <c r="CG29" s="6">
        <f>'at-risk$$'!CG29/'at-risk$$'!CG$120</f>
        <v>0</v>
      </c>
      <c r="CH29" s="6">
        <f>'at-risk$$'!CH29/'at-risk$$'!CH$120</f>
        <v>0</v>
      </c>
      <c r="CI29" s="6">
        <f>'at-risk$$'!CI29/'at-risk$$'!CI$120</f>
        <v>0</v>
      </c>
      <c r="CL29" s="6">
        <f>'at-risk$$'!CL29/'at-risk$$'!CL$120</f>
        <v>2.0000087848759573</v>
      </c>
      <c r="CM29" s="6">
        <f>'at-risk$$'!CM29/'at-risk$$'!CM$120</f>
        <v>0</v>
      </c>
      <c r="CN29" s="6">
        <f>'at-risk$$'!CN29/'at-risk$$'!CN$120</f>
        <v>0</v>
      </c>
      <c r="CO29" s="6">
        <f>'at-risk$$'!CO29/'at-risk$$'!CO$120</f>
        <v>0</v>
      </c>
      <c r="CP29" s="6">
        <f>'at-risk$$'!CP29/'at-risk$$'!CP$120</f>
        <v>0</v>
      </c>
      <c r="CQ29" s="6">
        <f>'at-risk$$'!CQ29/'at-risk$$'!CQ$120</f>
        <v>0</v>
      </c>
      <c r="CR29" s="6">
        <f>'at-risk$$'!CR29/'at-risk$$'!CR$120</f>
        <v>0</v>
      </c>
      <c r="CS29" s="6">
        <f>'at-risk$$'!CS29/'at-risk$$'!CS$120</f>
        <v>0</v>
      </c>
      <c r="CT29" s="6">
        <f>'at-risk$$'!CT29/'at-risk$$'!CT$120</f>
        <v>0</v>
      </c>
      <c r="CU29" s="6">
        <f>'at-risk$$'!CU29/'at-risk$$'!CU$120</f>
        <v>0</v>
      </c>
      <c r="CV29" s="3">
        <v>17000</v>
      </c>
      <c r="CW29" s="3">
        <v>0</v>
      </c>
      <c r="CX29" s="3">
        <v>17000</v>
      </c>
      <c r="CY29" s="3">
        <v>0</v>
      </c>
      <c r="DD29" s="6">
        <f>'at-risk$$'!DD29/'at-risk$$'!DD$120</f>
        <v>0</v>
      </c>
      <c r="DE29" s="6">
        <f>'at-risk$$'!DE29/'at-risk$$'!DE$120</f>
        <v>0</v>
      </c>
      <c r="DX29" s="6">
        <f>'at-risk$$'!DX29/'at-risk$$'!DX$120</f>
        <v>0</v>
      </c>
      <c r="DY29" s="6">
        <f>'at-risk$$'!DY29/'at-risk$$'!DY$120</f>
        <v>0</v>
      </c>
      <c r="DZ29" s="6">
        <f>'at-risk$$'!DZ29/'at-risk$$'!DZ$120</f>
        <v>0</v>
      </c>
      <c r="EA29" s="6">
        <f>'at-risk$$'!EA29/'at-risk$$'!EA$120</f>
        <v>0</v>
      </c>
      <c r="EB29" s="6">
        <f>'at-risk$$'!EB29/'at-risk$$'!EB$120</f>
        <v>0</v>
      </c>
      <c r="EC29" s="6">
        <f>'at-risk$$'!EC29/'at-risk$$'!EC$120</f>
        <v>0</v>
      </c>
      <c r="EH29" s="3">
        <v>15325</v>
      </c>
      <c r="EI29" s="3">
        <v>0</v>
      </c>
      <c r="EL29" s="6">
        <f>'at-risk$$'!EL29/'at-risk$$'!EL$120</f>
        <v>0</v>
      </c>
      <c r="EM29" s="6">
        <f>'at-risk$$'!EM29/'at-risk$$'!EM$120</f>
        <v>0</v>
      </c>
      <c r="EN29" s="6">
        <f>'at-risk$$'!EN29/'at-risk$$'!EN$120</f>
        <v>0</v>
      </c>
      <c r="EO29" s="6">
        <f>'at-risk$$'!EO29/'at-risk$$'!EO$120</f>
        <v>0</v>
      </c>
      <c r="EP29" s="6">
        <f>'at-risk$$'!EP29/'at-risk$$'!EP$120</f>
        <v>0</v>
      </c>
      <c r="EQ29" s="6">
        <f>'at-risk$$'!EQ29/'at-risk$$'!EQ$120</f>
        <v>0</v>
      </c>
      <c r="ES29" s="6">
        <f>'at-risk$$'!ES29/'at-risk$$'!ES$120</f>
        <v>0</v>
      </c>
      <c r="ET29" s="6">
        <f>'at-risk$$'!ET29/'at-risk$$'!ET$120</f>
        <v>0</v>
      </c>
      <c r="EU29" s="6">
        <f>'at-risk$$'!EU29/'at-risk$$'!EU$120</f>
        <v>0</v>
      </c>
      <c r="EV29" s="6">
        <f>'at-risk$$'!EV29/'at-risk$$'!EV$120</f>
        <v>0</v>
      </c>
      <c r="EW29" s="6">
        <f>'at-risk$$'!EW29/'at-risk$$'!EW$120</f>
        <v>0</v>
      </c>
      <c r="EX29" s="6">
        <f>'at-risk$$'!EX29/'at-risk$$'!EX$120</f>
        <v>0</v>
      </c>
      <c r="EY29" s="6">
        <f>'at-risk$$'!EY29/'at-risk$$'!EY$120</f>
        <v>1</v>
      </c>
      <c r="EZ29" s="6">
        <f>'at-risk$$'!EZ29/'at-risk$$'!EZ$120</f>
        <v>0</v>
      </c>
      <c r="FA29" s="6">
        <f>'at-risk$$'!FA29/'at-risk$$'!FA$120</f>
        <v>0</v>
      </c>
      <c r="FB29" s="6">
        <f>'at-risk$$'!FB29/'at-risk$$'!FB$120</f>
        <v>0</v>
      </c>
      <c r="FC29" s="6">
        <f>'at-risk$$'!FC29/'at-risk$$'!FC$120</f>
        <v>0</v>
      </c>
      <c r="FD29" s="6">
        <f>'at-risk$$'!FD29/'at-risk$$'!FD$120</f>
        <v>0</v>
      </c>
      <c r="FE29" s="6">
        <f>'at-risk$$'!FE29/'at-risk$$'!FE$120</f>
        <v>0</v>
      </c>
      <c r="FF29" s="6">
        <f>'at-risk$$'!FF29/'at-risk$$'!FF$120</f>
        <v>0</v>
      </c>
      <c r="FG29" s="6">
        <f>'at-risk$$'!FG29/'at-risk$$'!FG$120</f>
        <v>0</v>
      </c>
      <c r="FH29" s="6">
        <f>'at-risk$$'!FH29/'at-risk$$'!FH$120</f>
        <v>0</v>
      </c>
      <c r="FI29" s="6">
        <f>'at-risk$$'!FI29/'at-risk$$'!FI$120</f>
        <v>0.50000878487595757</v>
      </c>
      <c r="FJ29" s="6">
        <f>'at-risk$$'!FJ29/'at-risk$$'!FJ$120</f>
        <v>0.5</v>
      </c>
      <c r="FK29" s="6">
        <f>'at-risk$$'!FK29/'at-risk$$'!FK$120</f>
        <v>0</v>
      </c>
      <c r="FL29" s="6">
        <f>'at-risk$$'!FL29/'at-risk$$'!FL$120</f>
        <v>0</v>
      </c>
      <c r="FM29" s="6">
        <f>'at-risk$$'!FM29/'at-risk$$'!FM$120</f>
        <v>0</v>
      </c>
      <c r="FN29" s="6">
        <f>'at-risk$$'!FN29/'at-risk$$'!FN$120</f>
        <v>0</v>
      </c>
      <c r="FO29" s="6">
        <f>'at-risk$$'!FO29/'at-risk$$'!FO$120</f>
        <v>0</v>
      </c>
      <c r="FP29" s="6">
        <f>'at-risk$$'!FP29/'at-risk$$'!FP$120</f>
        <v>0</v>
      </c>
      <c r="FQ29" s="6">
        <f>'at-risk$$'!FQ29/'at-risk$$'!FQ$120</f>
        <v>1</v>
      </c>
      <c r="FR29" s="6">
        <f>'at-risk$$'!FR29/'at-risk$$'!FR$120</f>
        <v>0</v>
      </c>
      <c r="FS29" s="6">
        <f>'at-risk$$'!FS29/'at-risk$$'!FS$120</f>
        <v>0</v>
      </c>
      <c r="FT29" s="6">
        <f>'at-risk$$'!FT29/'at-risk$$'!FT$120</f>
        <v>0</v>
      </c>
      <c r="FU29" s="6">
        <f>'at-risk$$'!FU29/'at-risk$$'!FU$120</f>
        <v>0</v>
      </c>
      <c r="FV29" s="6">
        <f>'at-risk$$'!FV29/'at-risk$$'!FV$120</f>
        <v>0</v>
      </c>
      <c r="FW29" s="6">
        <f>'at-risk$$'!FW29/'at-risk$$'!FW$120</f>
        <v>1</v>
      </c>
      <c r="FX29" s="6">
        <f>'at-risk$$'!FX29/'at-risk$$'!FX$120</f>
        <v>0</v>
      </c>
      <c r="FY29" s="6">
        <f>'at-risk$$'!FY29/'at-risk$$'!FY$120</f>
        <v>0</v>
      </c>
      <c r="FZ29" s="6">
        <f>'at-risk$$'!FZ29/'at-risk$$'!FZ$120</f>
        <v>0</v>
      </c>
      <c r="GA29" s="6">
        <f>'at-risk$$'!GA29/'at-risk$$'!GA$120</f>
        <v>0</v>
      </c>
      <c r="GB29" s="6">
        <f>'at-risk$$'!GB29/'at-risk$$'!GB$120</f>
        <v>0</v>
      </c>
      <c r="GC29" s="6">
        <f>'at-risk$$'!GC29/'at-risk$$'!GC$120</f>
        <v>0</v>
      </c>
      <c r="GD29" s="6">
        <f>'at-risk$$'!GD29/'at-risk$$'!GD$120</f>
        <v>0</v>
      </c>
      <c r="GE29" s="6">
        <f>'at-risk$$'!GE29/'at-risk$$'!GE$120</f>
        <v>0</v>
      </c>
      <c r="GF29" s="6">
        <f>'at-risk$$'!GF29/'at-risk$$'!GF$120</f>
        <v>1</v>
      </c>
      <c r="GG29" s="6">
        <f>'at-risk$$'!GG29/'at-risk$$'!GG$120</f>
        <v>0</v>
      </c>
      <c r="GH29" s="6">
        <f>'at-risk$$'!GH29/'at-risk$$'!GH$120</f>
        <v>1</v>
      </c>
      <c r="GI29" s="6">
        <f>'at-risk$$'!GI29/'at-risk$$'!GI$120</f>
        <v>0</v>
      </c>
      <c r="GJ29" s="6">
        <f>'at-risk$$'!GJ29/'at-risk$$'!GJ$120</f>
        <v>1</v>
      </c>
      <c r="GK29" s="6">
        <f>'at-risk$$'!GK29/'at-risk$$'!GK$120</f>
        <v>0</v>
      </c>
      <c r="GL29" s="6">
        <f>'at-risk$$'!GL29/'at-risk$$'!GL$120</f>
        <v>1</v>
      </c>
      <c r="GM29" s="6">
        <f>'at-risk$$'!GM29/'at-risk$$'!GM$120</f>
        <v>0</v>
      </c>
      <c r="GN29" s="6">
        <f>'at-risk$$'!GN29/'at-risk$$'!GN$120</f>
        <v>2.0000035744896842</v>
      </c>
      <c r="GO29" s="6">
        <f>'at-risk$$'!GO29/'at-risk$$'!GO$120</f>
        <v>0</v>
      </c>
      <c r="GP29" s="6">
        <f>'at-risk$$'!GP29/'at-risk$$'!GP$120</f>
        <v>3.0000087848759573</v>
      </c>
      <c r="GQ29" s="6">
        <f>'at-risk$$'!GQ29/'at-risk$$'!GQ$120</f>
        <v>0</v>
      </c>
      <c r="GR29" s="6">
        <f>'at-risk$$'!GR29/'at-risk$$'!GR$120</f>
        <v>2.1784823248295733</v>
      </c>
      <c r="GS29" s="6">
        <f>'at-risk$$'!GS29/'at-risk$$'!GS$120</f>
        <v>0</v>
      </c>
      <c r="GT29" s="6">
        <f>'at-risk$$'!GT29/'at-risk$$'!GT$120</f>
        <v>2.0000087848759573</v>
      </c>
      <c r="GU29" s="6">
        <f>'at-risk$$'!GU29/'at-risk$$'!GU$120</f>
        <v>0</v>
      </c>
      <c r="GV29" s="6">
        <f>'at-risk$$'!GV29/'at-risk$$'!GV$120</f>
        <v>2.0000087848759573</v>
      </c>
      <c r="GW29" s="6">
        <f>'at-risk$$'!GW29/'at-risk$$'!GW$120</f>
        <v>0</v>
      </c>
      <c r="GX29" s="6">
        <f>'at-risk$$'!GX29/'at-risk$$'!GX$120</f>
        <v>2.0000087848759573</v>
      </c>
      <c r="GY29" s="6">
        <f>'at-risk$$'!GY29/'at-risk$$'!GY$120</f>
        <v>0</v>
      </c>
      <c r="GZ29" s="6">
        <f>'at-risk$$'!GZ29/'at-risk$$'!GZ$120</f>
        <v>2.0000087848759573</v>
      </c>
      <c r="HA29" s="6">
        <f>'at-risk$$'!HA29/'at-risk$$'!HA$120</f>
        <v>0</v>
      </c>
      <c r="HB29" s="6">
        <f>'at-risk$$'!HB29/'at-risk$$'!HB$120</f>
        <v>0</v>
      </c>
      <c r="HC29" s="6">
        <f>'at-risk$$'!HC29/'at-risk$$'!HC$120</f>
        <v>0</v>
      </c>
      <c r="HD29" s="6">
        <f>'at-risk$$'!HD29/'at-risk$$'!HD$120</f>
        <v>0</v>
      </c>
      <c r="HE29" s="6">
        <f>'at-risk$$'!HE29/'at-risk$$'!HE$120</f>
        <v>0</v>
      </c>
      <c r="HF29" s="6">
        <f>'at-risk$$'!HF29/'at-risk$$'!HF$120</f>
        <v>0</v>
      </c>
      <c r="HG29" s="6">
        <f>'at-risk$$'!HG29/'at-risk$$'!HG$120</f>
        <v>0</v>
      </c>
      <c r="HH29" s="6">
        <f>'at-risk$$'!HH29/'at-risk$$'!HH$120</f>
        <v>0</v>
      </c>
      <c r="HI29" s="6">
        <f>'at-risk$$'!HI29/'at-risk$$'!HI$120</f>
        <v>0</v>
      </c>
      <c r="HJ29" s="6">
        <f>'at-risk$$'!HJ29/'at-risk$$'!HJ$120</f>
        <v>0</v>
      </c>
      <c r="HK29" s="6">
        <f>'at-risk$$'!HK29/'at-risk$$'!HK$120</f>
        <v>0</v>
      </c>
      <c r="HL29" s="6">
        <f>'at-risk$$'!HL29/'at-risk$$'!HL$120</f>
        <v>0</v>
      </c>
      <c r="HM29" s="6">
        <f>'at-risk$$'!HM29/'at-risk$$'!HM$120</f>
        <v>0</v>
      </c>
      <c r="HN29" s="6">
        <f>'at-risk$$'!HN29/'at-risk$$'!HN$120</f>
        <v>0</v>
      </c>
      <c r="HO29" s="6">
        <f>'at-risk$$'!HO29/'at-risk$$'!HO$120</f>
        <v>0</v>
      </c>
      <c r="HP29" s="6">
        <f>'at-risk$$'!HP29/'at-risk$$'!HP$120</f>
        <v>0</v>
      </c>
      <c r="HQ29" s="6">
        <f>'at-risk$$'!HQ29/'at-risk$$'!HQ$120</f>
        <v>0</v>
      </c>
      <c r="HR29" s="6">
        <f>'at-risk$$'!HR29/'at-risk$$'!HR$120</f>
        <v>0</v>
      </c>
      <c r="HS29" s="6">
        <f>'at-risk$$'!HS29/'at-risk$$'!HS$120</f>
        <v>0</v>
      </c>
      <c r="HT29" s="6">
        <f>'at-risk$$'!HT29/'at-risk$$'!HT$120</f>
        <v>0</v>
      </c>
      <c r="HU29" s="6">
        <f>'at-risk$$'!HU29/'at-risk$$'!HU$120</f>
        <v>0</v>
      </c>
      <c r="HV29" s="6">
        <f>'at-risk$$'!HV29/'at-risk$$'!HV$120</f>
        <v>0</v>
      </c>
      <c r="HW29" s="6">
        <f>'at-risk$$'!HW29/'at-risk$$'!HW$120</f>
        <v>0</v>
      </c>
      <c r="HX29" s="6">
        <f>'at-risk$$'!HX29/'at-risk$$'!HX$120</f>
        <v>0</v>
      </c>
      <c r="HY29" s="6">
        <f>'at-risk$$'!HY29/'at-risk$$'!HY$120</f>
        <v>0</v>
      </c>
      <c r="HZ29" s="6">
        <f>'at-risk$$'!HZ29/'at-risk$$'!HZ$120</f>
        <v>0</v>
      </c>
      <c r="IA29" s="6">
        <f>'at-risk$$'!IA29/'at-risk$$'!IA$120</f>
        <v>0</v>
      </c>
      <c r="IB29" s="6">
        <f>'at-risk$$'!IB29/'at-risk$$'!IB$120</f>
        <v>1</v>
      </c>
      <c r="IC29" s="6">
        <f>'at-risk$$'!IC29/'at-risk$$'!IC$120</f>
        <v>0</v>
      </c>
      <c r="ID29" s="6">
        <f>'at-risk$$'!ID29/'at-risk$$'!ID$120</f>
        <v>0</v>
      </c>
      <c r="IE29" s="6">
        <f>'at-risk$$'!IE29/'at-risk$$'!IE$120</f>
        <v>0</v>
      </c>
      <c r="IF29" s="6">
        <f>'at-risk$$'!IF29/'at-risk$$'!IF$120</f>
        <v>0</v>
      </c>
      <c r="IG29" s="6">
        <f>'at-risk$$'!IG29/'at-risk$$'!IG$120</f>
        <v>0</v>
      </c>
      <c r="IH29" s="6">
        <f>'at-risk$$'!IH29/'at-risk$$'!IH$120</f>
        <v>0</v>
      </c>
      <c r="II29" s="6">
        <f>'at-risk$$'!II29/'at-risk$$'!II$120</f>
        <v>0</v>
      </c>
      <c r="IJ29" s="6">
        <f>'at-risk$$'!IJ29/'at-risk$$'!IJ$120</f>
        <v>0</v>
      </c>
      <c r="IK29" s="6">
        <f>'at-risk$$'!IK29/'at-risk$$'!IK$120</f>
        <v>1</v>
      </c>
      <c r="IL29" s="6">
        <f>'at-risk$$'!IL29/'at-risk$$'!IL$120</f>
        <v>0</v>
      </c>
      <c r="IM29" s="6">
        <f>'at-risk$$'!IM29/'at-risk$$'!IM$120</f>
        <v>0</v>
      </c>
      <c r="IN29" s="6">
        <f>'at-risk$$'!IN29/'at-risk$$'!IN$120</f>
        <v>0</v>
      </c>
      <c r="IO29" s="6">
        <f>'at-risk$$'!IO29/'at-risk$$'!IO$120</f>
        <v>0</v>
      </c>
      <c r="IP29" s="6">
        <f>'at-risk$$'!IP29/'at-risk$$'!IP$120</f>
        <v>0</v>
      </c>
      <c r="IQ29" s="6">
        <f>'at-risk$$'!IQ29/'at-risk$$'!IQ$120</f>
        <v>0</v>
      </c>
      <c r="IR29" s="6">
        <f>'at-risk$$'!IR29/'at-risk$$'!IR$120</f>
        <v>0</v>
      </c>
      <c r="IS29" s="6">
        <f>'at-risk$$'!IS29/'at-risk$$'!IS$120</f>
        <v>0</v>
      </c>
      <c r="IT29" s="6">
        <f>'at-risk$$'!IT29/'at-risk$$'!IT$120</f>
        <v>0</v>
      </c>
      <c r="IU29" s="6">
        <f>'at-risk$$'!IU29/'at-risk$$'!IU$120</f>
        <v>0</v>
      </c>
      <c r="IV29" s="6">
        <f>'at-risk$$'!IV29/'at-risk$$'!IV$120</f>
        <v>0</v>
      </c>
      <c r="IW29" s="6">
        <f>'at-risk$$'!IW29/'at-risk$$'!IW$120</f>
        <v>0</v>
      </c>
      <c r="IX29" s="6">
        <f>'at-risk$$'!IX29/'at-risk$$'!IX$120</f>
        <v>0</v>
      </c>
      <c r="IY29" s="6">
        <f>'at-risk$$'!IY29/'at-risk$$'!IY$120</f>
        <v>0</v>
      </c>
      <c r="IZ29" s="6">
        <f>'at-risk$$'!IZ29/'at-risk$$'!IZ$120</f>
        <v>0</v>
      </c>
      <c r="JA29" s="6">
        <f>'at-risk$$'!JA29/'at-risk$$'!JA$120</f>
        <v>0</v>
      </c>
      <c r="JB29" s="6">
        <f>'at-risk$$'!JB29/'at-risk$$'!JB$120</f>
        <v>0</v>
      </c>
      <c r="JC29" s="6">
        <f>'at-risk$$'!JC29/'at-risk$$'!JC$120</f>
        <v>0</v>
      </c>
      <c r="JD29" s="6">
        <f>'at-risk$$'!JD29/'at-risk$$'!JD$120</f>
        <v>0</v>
      </c>
      <c r="JE29" s="6">
        <f>'at-risk$$'!JE29/'at-risk$$'!JE$120</f>
        <v>0</v>
      </c>
      <c r="JF29" s="6">
        <f>'at-risk$$'!JF29/'at-risk$$'!JF$120</f>
        <v>0</v>
      </c>
      <c r="JG29" s="6">
        <f>'at-risk$$'!JG29/'at-risk$$'!JG$120</f>
        <v>0</v>
      </c>
      <c r="JH29" s="6">
        <f>'at-risk$$'!JH29/'at-risk$$'!JH$120</f>
        <v>0</v>
      </c>
      <c r="JI29" s="6">
        <f>'at-risk$$'!JI29/'at-risk$$'!JI$120</f>
        <v>0</v>
      </c>
      <c r="JJ29" s="6">
        <f>'at-risk$$'!JJ29/'at-risk$$'!JJ$120</f>
        <v>0</v>
      </c>
      <c r="JK29" s="6">
        <f>'at-risk$$'!JK29/'at-risk$$'!JK$120</f>
        <v>0</v>
      </c>
      <c r="JL29" s="6">
        <f>'at-risk$$'!JL29/'at-risk$$'!JL$120</f>
        <v>0</v>
      </c>
      <c r="JM29" s="6">
        <f>'at-risk$$'!JM29/'at-risk$$'!JM$120</f>
        <v>0</v>
      </c>
      <c r="JN29" s="6">
        <f>'at-risk$$'!JN29/'at-risk$$'!JN$120</f>
        <v>0</v>
      </c>
      <c r="JO29" s="6">
        <f>'at-risk$$'!JO29/'at-risk$$'!JO$120</f>
        <v>0</v>
      </c>
      <c r="JP29" s="6">
        <f>'at-risk$$'!JP29/'at-risk$$'!JP$120</f>
        <v>0</v>
      </c>
      <c r="JQ29" s="6">
        <f>'at-risk$$'!JQ29/'at-risk$$'!JQ$120</f>
        <v>0</v>
      </c>
      <c r="JR29" s="6">
        <f>'at-risk$$'!JR29/'at-risk$$'!JR$120</f>
        <v>0</v>
      </c>
      <c r="JS29" s="6">
        <f>'at-risk$$'!JS29/'at-risk$$'!JS$120</f>
        <v>0</v>
      </c>
      <c r="JT29" s="6">
        <f>'at-risk$$'!JT29/'at-risk$$'!JT$120</f>
        <v>0</v>
      </c>
      <c r="JU29" s="6">
        <f>'at-risk$$'!JU29/'at-risk$$'!JU$120</f>
        <v>0</v>
      </c>
      <c r="JV29" s="6">
        <f>'at-risk$$'!JV29/'at-risk$$'!JV$120</f>
        <v>0</v>
      </c>
      <c r="JW29" s="6">
        <f>'at-risk$$'!JW29/'at-risk$$'!JW$120</f>
        <v>0</v>
      </c>
      <c r="JX29" s="6">
        <f>'at-risk$$'!JX29/'at-risk$$'!JX$120</f>
        <v>0</v>
      </c>
      <c r="JY29" s="6">
        <f>'at-risk$$'!JY29/'at-risk$$'!JY$120</f>
        <v>0</v>
      </c>
      <c r="JZ29" s="6">
        <f>'at-risk$$'!JZ29/'at-risk$$'!JZ$120</f>
        <v>0</v>
      </c>
      <c r="KA29" s="6">
        <f>'at-risk$$'!KA29/'at-risk$$'!KA$120</f>
        <v>0</v>
      </c>
      <c r="KB29" s="6">
        <f>'at-risk$$'!KB29/'at-risk$$'!KB$120</f>
        <v>0</v>
      </c>
      <c r="KC29" s="6">
        <f>'at-risk$$'!KC29/'at-risk$$'!KC$120</f>
        <v>0</v>
      </c>
      <c r="KD29" s="6">
        <f>'at-risk$$'!KD29/'at-risk$$'!KD$120</f>
        <v>1</v>
      </c>
      <c r="KE29" s="6">
        <f>'at-risk$$'!KE29/'at-risk$$'!KE$120</f>
        <v>0</v>
      </c>
      <c r="KF29" s="6">
        <f>'at-risk$$'!KF29/'at-risk$$'!KF$120</f>
        <v>0</v>
      </c>
      <c r="KG29" s="6">
        <f>'at-risk$$'!KG29/'at-risk$$'!KG$120</f>
        <v>0</v>
      </c>
      <c r="KH29" s="6">
        <f>'at-risk$$'!KH29/'at-risk$$'!KH$120</f>
        <v>0</v>
      </c>
      <c r="KI29" s="6">
        <f>'at-risk$$'!KI29/'at-risk$$'!KI$120</f>
        <v>0</v>
      </c>
      <c r="KJ29" s="6">
        <f>'at-risk$$'!KJ29/'at-risk$$'!KJ$120</f>
        <v>0</v>
      </c>
      <c r="KK29" s="6">
        <f>'at-risk$$'!KK29/'at-risk$$'!KK$120</f>
        <v>0</v>
      </c>
      <c r="KL29" s="6">
        <f>'at-risk$$'!KL29/'at-risk$$'!KL$120</f>
        <v>0</v>
      </c>
      <c r="KM29" s="6">
        <f>'at-risk$$'!KM29/'at-risk$$'!KM$120</f>
        <v>1</v>
      </c>
      <c r="KN29" s="6">
        <f>'at-risk$$'!KN29/'at-risk$$'!KN$120</f>
        <v>0</v>
      </c>
      <c r="KO29" s="6">
        <f>'at-risk$$'!KO29/'at-risk$$'!KO$120</f>
        <v>0</v>
      </c>
      <c r="KP29" s="6">
        <f>'at-risk$$'!KP29/'at-risk$$'!KP$120</f>
        <v>1</v>
      </c>
      <c r="KQ29" s="6">
        <f>'at-risk$$'!KQ29/'at-risk$$'!KQ$120</f>
        <v>0</v>
      </c>
      <c r="KU29" s="3">
        <v>34052</v>
      </c>
      <c r="KV29" s="3">
        <v>0</v>
      </c>
      <c r="KW29" s="3">
        <v>10560</v>
      </c>
      <c r="KX29" s="3">
        <v>0</v>
      </c>
      <c r="LC29" s="3">
        <v>100000</v>
      </c>
      <c r="LD29" s="3">
        <v>0</v>
      </c>
      <c r="LI29" s="3">
        <v>12364</v>
      </c>
      <c r="LJ29" s="3">
        <v>3400</v>
      </c>
      <c r="LK29" s="3">
        <v>8526</v>
      </c>
      <c r="LL29" s="3">
        <v>0</v>
      </c>
      <c r="LM29" s="3">
        <v>1829</v>
      </c>
      <c r="LN29" s="3">
        <v>0</v>
      </c>
      <c r="LQ29" s="3">
        <v>3000</v>
      </c>
      <c r="LR29" s="3">
        <v>0</v>
      </c>
      <c r="LW29" s="3">
        <v>843</v>
      </c>
      <c r="LX29" s="3">
        <v>9157</v>
      </c>
      <c r="LY29" s="3">
        <v>725</v>
      </c>
      <c r="LZ29" s="3">
        <v>0</v>
      </c>
      <c r="ME29" s="3">
        <v>6705</v>
      </c>
      <c r="MF29" s="3">
        <v>0</v>
      </c>
      <c r="MI29" s="3">
        <v>0</v>
      </c>
      <c r="MJ29" s="3">
        <v>7500</v>
      </c>
      <c r="MM29" s="3">
        <v>10116</v>
      </c>
      <c r="MN29" s="3">
        <v>0</v>
      </c>
      <c r="MY29" s="3">
        <v>15000</v>
      </c>
      <c r="MZ29" s="3">
        <v>0</v>
      </c>
      <c r="NJ29" s="6">
        <f>'at-risk$$'!NJ29/'at-risk$$'!NJ$120</f>
        <v>0</v>
      </c>
      <c r="NK29" s="6">
        <f>'at-risk$$'!NK29/'at-risk$$'!NK$120</f>
        <v>0</v>
      </c>
      <c r="OF29" s="3">
        <v>5934517</v>
      </c>
      <c r="OG29" s="3">
        <v>418469</v>
      </c>
      <c r="OK29" s="6">
        <f t="shared" si="13"/>
        <v>4.0000087848759573</v>
      </c>
      <c r="OL29" s="6">
        <f t="shared" si="0"/>
        <v>0</v>
      </c>
      <c r="OM29" s="6">
        <f t="shared" si="1"/>
        <v>3.0000087848759573</v>
      </c>
      <c r="ON29" s="6">
        <f t="shared" si="2"/>
        <v>0</v>
      </c>
      <c r="OO29" s="6">
        <f t="shared" si="3"/>
        <v>0</v>
      </c>
      <c r="OP29" s="6">
        <f t="shared" si="4"/>
        <v>0</v>
      </c>
      <c r="OQ29" s="3">
        <f t="shared" si="5"/>
        <v>0</v>
      </c>
      <c r="OR29" s="6">
        <f t="shared" si="6"/>
        <v>0</v>
      </c>
      <c r="OS29" s="6">
        <f>'at-risk$$'!OS29/'at-risk$$'!OS$120</f>
        <v>1</v>
      </c>
      <c r="OT29" s="6">
        <f>'at-risk$$'!OT29/'at-risk$$'!OT$120</f>
        <v>0</v>
      </c>
      <c r="OU29" s="6">
        <f>'at-risk$$'!OU29/'at-risk$$'!OU$120</f>
        <v>0</v>
      </c>
      <c r="OV29" s="6">
        <f>'at-risk$$'!OV29/'at-risk$$'!OV$120</f>
        <v>0.50000878487595757</v>
      </c>
      <c r="OW29" s="6">
        <f>'at-risk$$'!OW29/'at-risk$$'!OW$120</f>
        <v>0</v>
      </c>
      <c r="OX29" s="6">
        <f>'at-risk$$'!OX29/'at-risk$$'!OX$120</f>
        <v>0.5</v>
      </c>
      <c r="OY29" s="6">
        <f>'at-risk$$'!OY29/'at-risk$$'!OY$120</f>
        <v>1</v>
      </c>
      <c r="OZ29" s="6">
        <f>'at-risk$$'!OZ29/'at-risk$$'!OZ$120</f>
        <v>1</v>
      </c>
      <c r="PA29" s="6">
        <f>'at-risk$$'!PA29/'at-risk$$'!PA$120</f>
        <v>0</v>
      </c>
      <c r="PB29" s="6">
        <f t="shared" si="7"/>
        <v>2</v>
      </c>
      <c r="PC29" s="6">
        <f t="shared" si="8"/>
        <v>0</v>
      </c>
      <c r="PD29" s="6"/>
      <c r="PE29" s="6"/>
      <c r="PF29" s="6">
        <f t="shared" si="9"/>
        <v>4</v>
      </c>
      <c r="PG29" s="6">
        <f t="shared" si="10"/>
        <v>0</v>
      </c>
      <c r="PI29" s="6">
        <f t="shared" si="11"/>
        <v>13.17852624920936</v>
      </c>
      <c r="PJ29" s="6">
        <f>'at-risk$$'!PJ29/'at-risk$$'!PJ$120</f>
        <v>0</v>
      </c>
      <c r="PK29" s="6">
        <f>'at-risk$$'!PK29/'at-risk$$'!PK$120</f>
        <v>0</v>
      </c>
      <c r="PL29" s="5">
        <f t="shared" si="14"/>
        <v>203720</v>
      </c>
      <c r="PM29" s="5">
        <f>SUM(KV29,KX29,KZ29,LB29,LD29,LF29,LH29,LJ29,LL29,LN29,LP29,LR29,LT29,LV29,LX29,LZ29,MB29,MD29,MF29,MH29,MJ29,ML29,MN29,MP29,MR29,MT29,MV29,MX29,MZ29,NB29,ND29,NF29,NH29,)</f>
        <v>20057</v>
      </c>
      <c r="PN29" s="5"/>
      <c r="PO29" s="5">
        <v>130325</v>
      </c>
      <c r="PQ29" s="6">
        <f t="shared" si="12"/>
        <v>35.178570173589158</v>
      </c>
    </row>
    <row r="30" spans="1:433" x14ac:dyDescent="0.25">
      <c r="A30" t="s">
        <v>172</v>
      </c>
      <c r="B30" s="2">
        <v>257</v>
      </c>
      <c r="C30" t="s">
        <v>338</v>
      </c>
      <c r="D30">
        <v>8</v>
      </c>
      <c r="E30">
        <v>292</v>
      </c>
      <c r="F30">
        <v>224</v>
      </c>
      <c r="G30" s="6">
        <f>'at-risk$$'!G30/'at-risk$$'!G$120</f>
        <v>1</v>
      </c>
      <c r="H30" s="6">
        <f>'at-risk$$'!H30/'at-risk$$'!H$120</f>
        <v>0</v>
      </c>
      <c r="I30" s="6">
        <f>'at-risk$$'!I30/'at-risk$$'!I$120</f>
        <v>0</v>
      </c>
      <c r="J30" s="6">
        <f>'at-risk$$'!J30/'at-risk$$'!J$120</f>
        <v>0</v>
      </c>
      <c r="K30" s="6"/>
      <c r="L30" s="6">
        <f>'at-risk$$'!L30/'at-risk$$'!L$120</f>
        <v>0</v>
      </c>
      <c r="M30" s="6">
        <f>'at-risk$$'!M30/'at-risk$$'!M$120</f>
        <v>0</v>
      </c>
      <c r="N30" s="6">
        <f>'at-risk$$'!N30/'at-risk$$'!N$120</f>
        <v>0</v>
      </c>
      <c r="O30" s="6">
        <f>'at-risk$$'!O30/'at-risk$$'!O$120</f>
        <v>0</v>
      </c>
      <c r="R30" s="6">
        <f>'at-risk$$'!R30/'at-risk$$'!R$120</f>
        <v>1.0000062006078874</v>
      </c>
      <c r="S30" s="6">
        <f>'at-risk$$'!S30/'at-risk$$'!S$120</f>
        <v>0</v>
      </c>
      <c r="T30" s="6">
        <f>'at-risk$$'!T30/'at-risk$$'!T$120</f>
        <v>1.0000028305579711</v>
      </c>
      <c r="U30" s="6">
        <f>'at-risk$$'!U30/'at-risk$$'!U$120</f>
        <v>0</v>
      </c>
      <c r="V30" s="6">
        <f>'at-risk$$'!V30/'at-risk$$'!V$120</f>
        <v>0.99999492061110518</v>
      </c>
      <c r="W30" s="6">
        <f>'at-risk$$'!W30/'at-risk$$'!W$120</f>
        <v>0</v>
      </c>
      <c r="X30" s="6">
        <f>'at-risk$$'!X30/'at-risk$$'!X$120</f>
        <v>1</v>
      </c>
      <c r="Y30" s="6">
        <f>'at-risk$$'!Y30/'at-risk$$'!Y$120</f>
        <v>0</v>
      </c>
      <c r="Z30" s="6">
        <f>'at-risk$$'!Z30/'at-risk$$'!Z$120</f>
        <v>2.0000087848759573</v>
      </c>
      <c r="AA30" s="6">
        <f>'at-risk$$'!AA30/'at-risk$$'!AA$120</f>
        <v>0</v>
      </c>
      <c r="AB30" s="6">
        <f>'at-risk$$'!AB30/'at-risk$$'!AB$120</f>
        <v>1</v>
      </c>
      <c r="AC30" s="6">
        <f>'at-risk$$'!AC30/'at-risk$$'!AC$120</f>
        <v>0</v>
      </c>
      <c r="AD30" s="6">
        <f>'at-risk$$'!AD30/'at-risk$$'!AD$120</f>
        <v>2.0000087848759573</v>
      </c>
      <c r="AE30" s="6">
        <f>'at-risk$$'!AE30/'at-risk$$'!AE$120</f>
        <v>0</v>
      </c>
      <c r="AF30" s="6">
        <f>'at-risk$$'!AF30/'at-risk$$'!AF$120</f>
        <v>4.9999961701896245</v>
      </c>
      <c r="AG30" s="6">
        <f>'at-risk$$'!AG30/'at-risk$$'!AG$120</f>
        <v>0</v>
      </c>
      <c r="AH30" s="6">
        <f>'at-risk$$'!AH30/'at-risk$$'!AH$120</f>
        <v>0</v>
      </c>
      <c r="AI30" s="6">
        <f>'at-risk$$'!AI30/'at-risk$$'!AI$120</f>
        <v>0</v>
      </c>
      <c r="AJ30" s="6">
        <f>'at-risk$$'!AJ30/'at-risk$$'!AJ$120</f>
        <v>0</v>
      </c>
      <c r="AK30" s="6">
        <f>'at-risk$$'!AK30/'at-risk$$'!AK$120</f>
        <v>0</v>
      </c>
      <c r="AL30" s="6">
        <f>'at-risk$$'!AL30/'at-risk$$'!AL$120</f>
        <v>0</v>
      </c>
      <c r="AM30" s="6">
        <f>'at-risk$$'!AM30/'at-risk$$'!AM$120</f>
        <v>0</v>
      </c>
      <c r="AN30" s="6">
        <f>'at-risk$$'!AN30/'at-risk$$'!AN$120</f>
        <v>0</v>
      </c>
      <c r="AO30" s="6">
        <f>'at-risk$$'!AO30/'at-risk$$'!AO$120</f>
        <v>0</v>
      </c>
      <c r="AP30" s="6">
        <f>'at-risk$$'!AP30/'at-risk$$'!AP$120</f>
        <v>0</v>
      </c>
      <c r="AQ30" s="6">
        <f>'at-risk$$'!AQ30/'at-risk$$'!AQ$120</f>
        <v>1</v>
      </c>
      <c r="AR30" s="6">
        <f>'at-risk$$'!AR30/'at-risk$$'!AR$120</f>
        <v>0</v>
      </c>
      <c r="AS30" s="6">
        <f>'at-risk$$'!AS30/'at-risk$$'!AS$120</f>
        <v>0</v>
      </c>
      <c r="AT30" s="6">
        <f>'at-risk$$'!AT30/'at-risk$$'!AT$120</f>
        <v>0</v>
      </c>
      <c r="AU30" s="6">
        <f>'at-risk$$'!AU30/'at-risk$$'!AU$120</f>
        <v>1</v>
      </c>
      <c r="AV30" s="6"/>
      <c r="AW30" s="6">
        <f>'at-risk$$'!AW30/'at-risk$$'!AW$120</f>
        <v>0</v>
      </c>
      <c r="AX30" s="6">
        <f>'at-risk$$'!AX30/'at-risk$$'!AX$120</f>
        <v>0</v>
      </c>
      <c r="AY30" s="6">
        <f>'at-risk$$'!AY30/'at-risk$$'!AY$120</f>
        <v>0</v>
      </c>
      <c r="AZ30" s="6">
        <f>'at-risk$$'!AZ30/'at-risk$$'!AZ$120</f>
        <v>0</v>
      </c>
      <c r="BA30" s="6">
        <f>'at-risk$$'!BA30/'at-risk$$'!BA$120</f>
        <v>0</v>
      </c>
      <c r="BB30" s="6">
        <f>'at-risk$$'!BB30/'at-risk$$'!BB$120</f>
        <v>0</v>
      </c>
      <c r="BC30" s="6">
        <f>'at-risk$$'!BC30/'at-risk$$'!BC$120</f>
        <v>0</v>
      </c>
      <c r="BD30" s="6">
        <f>'at-risk$$'!BD30/'at-risk$$'!BD$120</f>
        <v>0</v>
      </c>
      <c r="BE30" s="6">
        <f>'at-risk$$'!BE30/'at-risk$$'!BE$120</f>
        <v>0</v>
      </c>
      <c r="BF30" s="6">
        <f>'at-risk$$'!BF30/'at-risk$$'!BF$120</f>
        <v>0</v>
      </c>
      <c r="BG30" s="6">
        <f>'at-risk$$'!BG30/'at-risk$$'!BG$120</f>
        <v>0</v>
      </c>
      <c r="BH30" s="6">
        <f>'at-risk$$'!BH30/'at-risk$$'!BH$120</f>
        <v>0</v>
      </c>
      <c r="BI30" s="6">
        <f>'at-risk$$'!BI30/'at-risk$$'!BI$120</f>
        <v>0</v>
      </c>
      <c r="BJ30" s="6">
        <f>'at-risk$$'!BJ30/'at-risk$$'!BJ$120</f>
        <v>0</v>
      </c>
      <c r="BK30" s="6">
        <f>'at-risk$$'!BK30/'at-risk$$'!BK$120</f>
        <v>0</v>
      </c>
      <c r="BL30" s="6">
        <f>'at-risk$$'!BL30/'at-risk$$'!BL$120</f>
        <v>0</v>
      </c>
      <c r="BM30" s="6">
        <f>'at-risk$$'!BM30/'at-risk$$'!BM$120</f>
        <v>0</v>
      </c>
      <c r="BN30" s="6">
        <f>'at-risk$$'!BN30/'at-risk$$'!BN$120</f>
        <v>0</v>
      </c>
      <c r="BO30" s="6">
        <f>'at-risk$$'!BO30/'at-risk$$'!BO$120</f>
        <v>0</v>
      </c>
      <c r="BP30" s="6">
        <f>'at-risk$$'!BP30/'at-risk$$'!BP$120</f>
        <v>0</v>
      </c>
      <c r="BQ30" s="6">
        <f>'at-risk$$'!BQ30/'at-risk$$'!BQ$120</f>
        <v>0</v>
      </c>
      <c r="BR30" s="6">
        <f>'at-risk$$'!BR30/'at-risk$$'!BR$120</f>
        <v>0</v>
      </c>
      <c r="BS30" s="6">
        <f>'at-risk$$'!BS30/'at-risk$$'!BS$120</f>
        <v>0</v>
      </c>
      <c r="BT30" s="6">
        <f>'at-risk$$'!BT30/'at-risk$$'!BT$120</f>
        <v>0</v>
      </c>
      <c r="BU30" s="6">
        <f>'at-risk$$'!BU30/'at-risk$$'!BU$120</f>
        <v>0</v>
      </c>
      <c r="BV30" s="6">
        <f>'at-risk$$'!BV30/'at-risk$$'!BV$120</f>
        <v>3.0000087848759573</v>
      </c>
      <c r="BW30" s="6">
        <f>'at-risk$$'!BW30/'at-risk$$'!BW$120</f>
        <v>0</v>
      </c>
      <c r="BX30" s="6">
        <f>'at-risk$$'!BX30/'at-risk$$'!BX$120</f>
        <v>0</v>
      </c>
      <c r="BY30" s="6">
        <f>'at-risk$$'!BY30/'at-risk$$'!BY$120</f>
        <v>0</v>
      </c>
      <c r="BZ30" s="6">
        <f>'at-risk$$'!BZ30/'at-risk$$'!BZ$120</f>
        <v>0</v>
      </c>
      <c r="CA30" s="6">
        <f>'at-risk$$'!CA30/'at-risk$$'!CA$120</f>
        <v>0</v>
      </c>
      <c r="CB30" s="6">
        <f>'at-risk$$'!CB30/'at-risk$$'!CB$120</f>
        <v>0</v>
      </c>
      <c r="CC30" s="6">
        <f>'at-risk$$'!CC30/'at-risk$$'!CC$120</f>
        <v>0</v>
      </c>
      <c r="CD30" s="6">
        <f>'at-risk$$'!CD30/'at-risk$$'!CD$120</f>
        <v>0</v>
      </c>
      <c r="CE30" s="6">
        <f>'at-risk$$'!CE30/'at-risk$$'!CE$120</f>
        <v>0</v>
      </c>
      <c r="CF30" s="6">
        <f>'at-risk$$'!CF30/'at-risk$$'!CF$120</f>
        <v>0</v>
      </c>
      <c r="CG30" s="6">
        <f>'at-risk$$'!CG30/'at-risk$$'!CG$120</f>
        <v>0</v>
      </c>
      <c r="CH30" s="6">
        <f>'at-risk$$'!CH30/'at-risk$$'!CH$120</f>
        <v>0</v>
      </c>
      <c r="CI30" s="6">
        <f>'at-risk$$'!CI30/'at-risk$$'!CI$120</f>
        <v>0</v>
      </c>
      <c r="CL30" s="6">
        <f>'at-risk$$'!CL30/'at-risk$$'!CL$120</f>
        <v>0</v>
      </c>
      <c r="CM30" s="6">
        <f>'at-risk$$'!CM30/'at-risk$$'!CM$120</f>
        <v>0</v>
      </c>
      <c r="CN30" s="6">
        <f>'at-risk$$'!CN30/'at-risk$$'!CN$120</f>
        <v>0.36444936397498068</v>
      </c>
      <c r="CO30" s="6">
        <f>'at-risk$$'!CO30/'at-risk$$'!CO$120</f>
        <v>0</v>
      </c>
      <c r="CP30" s="6">
        <f>'at-risk$$'!CP30/'at-risk$$'!CP$120</f>
        <v>0</v>
      </c>
      <c r="CQ30" s="6">
        <f>'at-risk$$'!CQ30/'at-risk$$'!CQ$120</f>
        <v>0</v>
      </c>
      <c r="CR30" s="6">
        <f>'at-risk$$'!CR30/'at-risk$$'!CR$120</f>
        <v>0</v>
      </c>
      <c r="CS30" s="6">
        <f>'at-risk$$'!CS30/'at-risk$$'!CS$120</f>
        <v>0</v>
      </c>
      <c r="CT30" s="6">
        <f>'at-risk$$'!CT30/'at-risk$$'!CT$120</f>
        <v>0</v>
      </c>
      <c r="CU30" s="6">
        <f>'at-risk$$'!CU30/'at-risk$$'!CU$120</f>
        <v>0</v>
      </c>
      <c r="CV30" s="3">
        <v>17000</v>
      </c>
      <c r="CW30" s="3">
        <v>0</v>
      </c>
      <c r="CX30" s="3">
        <v>27200</v>
      </c>
      <c r="CY30" s="3">
        <v>0</v>
      </c>
      <c r="DD30" s="6">
        <f>'at-risk$$'!DD30/'at-risk$$'!DD$120</f>
        <v>0</v>
      </c>
      <c r="DE30" s="6">
        <f>'at-risk$$'!DE30/'at-risk$$'!DE$120</f>
        <v>0</v>
      </c>
      <c r="DX30" s="6">
        <f>'at-risk$$'!DX30/'at-risk$$'!DX$120</f>
        <v>0</v>
      </c>
      <c r="DY30" s="6">
        <f>'at-risk$$'!DY30/'at-risk$$'!DY$120</f>
        <v>0</v>
      </c>
      <c r="DZ30" s="6">
        <f>'at-risk$$'!DZ30/'at-risk$$'!DZ$120</f>
        <v>0</v>
      </c>
      <c r="EA30" s="6">
        <f>'at-risk$$'!EA30/'at-risk$$'!EA$120</f>
        <v>0</v>
      </c>
      <c r="EB30" s="6">
        <f>'at-risk$$'!EB30/'at-risk$$'!EB$120</f>
        <v>0</v>
      </c>
      <c r="EC30" s="6">
        <f>'at-risk$$'!EC30/'at-risk$$'!EC$120</f>
        <v>0</v>
      </c>
      <c r="EH30" s="3">
        <v>15325</v>
      </c>
      <c r="EI30" s="3">
        <v>0</v>
      </c>
      <c r="EL30" s="6">
        <f>'at-risk$$'!EL30/'at-risk$$'!EL$120</f>
        <v>0</v>
      </c>
      <c r="EM30" s="6">
        <f>'at-risk$$'!EM30/'at-risk$$'!EM$120</f>
        <v>0</v>
      </c>
      <c r="EN30" s="6">
        <f>'at-risk$$'!EN30/'at-risk$$'!EN$120</f>
        <v>0</v>
      </c>
      <c r="EO30" s="6">
        <f>'at-risk$$'!EO30/'at-risk$$'!EO$120</f>
        <v>0</v>
      </c>
      <c r="EP30" s="6">
        <f>'at-risk$$'!EP30/'at-risk$$'!EP$120</f>
        <v>0</v>
      </c>
      <c r="EQ30" s="6">
        <f>'at-risk$$'!EQ30/'at-risk$$'!EQ$120</f>
        <v>0</v>
      </c>
      <c r="ES30" s="6">
        <f>'at-risk$$'!ES30/'at-risk$$'!ES$120</f>
        <v>0</v>
      </c>
      <c r="ET30" s="6">
        <f>'at-risk$$'!ET30/'at-risk$$'!ET$120</f>
        <v>0</v>
      </c>
      <c r="EU30" s="6">
        <f>'at-risk$$'!EU30/'at-risk$$'!EU$120</f>
        <v>0</v>
      </c>
      <c r="EV30" s="6">
        <f>'at-risk$$'!EV30/'at-risk$$'!EV$120</f>
        <v>0</v>
      </c>
      <c r="EW30" s="6">
        <f>'at-risk$$'!EW30/'at-risk$$'!EW$120</f>
        <v>0</v>
      </c>
      <c r="EX30" s="6">
        <f>'at-risk$$'!EX30/'at-risk$$'!EX$120</f>
        <v>0</v>
      </c>
      <c r="EY30" s="6">
        <f>'at-risk$$'!EY30/'at-risk$$'!EY$120</f>
        <v>1</v>
      </c>
      <c r="EZ30" s="6">
        <f>'at-risk$$'!EZ30/'at-risk$$'!EZ$120</f>
        <v>0</v>
      </c>
      <c r="FA30" s="6">
        <f>'at-risk$$'!FA30/'at-risk$$'!FA$120</f>
        <v>0</v>
      </c>
      <c r="FB30" s="6">
        <f>'at-risk$$'!FB30/'at-risk$$'!FB$120</f>
        <v>0</v>
      </c>
      <c r="FC30" s="6">
        <f>'at-risk$$'!FC30/'at-risk$$'!FC$120</f>
        <v>0</v>
      </c>
      <c r="FD30" s="6">
        <f>'at-risk$$'!FD30/'at-risk$$'!FD$120</f>
        <v>0</v>
      </c>
      <c r="FE30" s="6">
        <f>'at-risk$$'!FE30/'at-risk$$'!FE$120</f>
        <v>0</v>
      </c>
      <c r="FF30" s="6">
        <f>'at-risk$$'!FF30/'at-risk$$'!FF$120</f>
        <v>0</v>
      </c>
      <c r="FG30" s="6">
        <f>'at-risk$$'!FG30/'at-risk$$'!FG$120</f>
        <v>0.5</v>
      </c>
      <c r="FH30" s="6">
        <f>'at-risk$$'!FH30/'at-risk$$'!FH$120</f>
        <v>0.5</v>
      </c>
      <c r="FI30" s="6">
        <f>'at-risk$$'!FI30/'at-risk$$'!FI$120</f>
        <v>1</v>
      </c>
      <c r="FJ30" s="6">
        <f>'at-risk$$'!FJ30/'at-risk$$'!FJ$120</f>
        <v>0</v>
      </c>
      <c r="FK30" s="6">
        <f>'at-risk$$'!FK30/'at-risk$$'!FK$120</f>
        <v>0</v>
      </c>
      <c r="FL30" s="6">
        <f>'at-risk$$'!FL30/'at-risk$$'!FL$120</f>
        <v>0</v>
      </c>
      <c r="FM30" s="6">
        <f>'at-risk$$'!FM30/'at-risk$$'!FM$120</f>
        <v>0</v>
      </c>
      <c r="FN30" s="6">
        <f>'at-risk$$'!FN30/'at-risk$$'!FN$120</f>
        <v>0</v>
      </c>
      <c r="FO30" s="6">
        <f>'at-risk$$'!FO30/'at-risk$$'!FO$120</f>
        <v>1.0499957146530297</v>
      </c>
      <c r="FP30" s="6">
        <f>'at-risk$$'!FP30/'at-risk$$'!FP$120</f>
        <v>1.9499947623537031</v>
      </c>
      <c r="FQ30" s="6">
        <f>'at-risk$$'!FQ30/'at-risk$$'!FQ$120</f>
        <v>0</v>
      </c>
      <c r="FR30" s="6">
        <f>'at-risk$$'!FR30/'at-risk$$'!FR$120</f>
        <v>0</v>
      </c>
      <c r="FS30" s="6">
        <f>'at-risk$$'!FS30/'at-risk$$'!FS$120</f>
        <v>0</v>
      </c>
      <c r="FT30" s="6">
        <f>'at-risk$$'!FT30/'at-risk$$'!FT$120</f>
        <v>0</v>
      </c>
      <c r="FU30" s="6">
        <f>'at-risk$$'!FU30/'at-risk$$'!FU$120</f>
        <v>0</v>
      </c>
      <c r="FV30" s="6">
        <f>'at-risk$$'!FV30/'at-risk$$'!FV$120</f>
        <v>0</v>
      </c>
      <c r="FW30" s="6">
        <f>'at-risk$$'!FW30/'at-risk$$'!FW$120</f>
        <v>0</v>
      </c>
      <c r="FX30" s="6">
        <f>'at-risk$$'!FX30/'at-risk$$'!FX$120</f>
        <v>0</v>
      </c>
      <c r="FY30" s="6">
        <f>'at-risk$$'!FY30/'at-risk$$'!FY$120</f>
        <v>0</v>
      </c>
      <c r="FZ30" s="6">
        <f>'at-risk$$'!FZ30/'at-risk$$'!FZ$120</f>
        <v>0</v>
      </c>
      <c r="GA30" s="6">
        <f>'at-risk$$'!GA30/'at-risk$$'!GA$120</f>
        <v>0</v>
      </c>
      <c r="GB30" s="6">
        <f>'at-risk$$'!GB30/'at-risk$$'!GB$120</f>
        <v>0</v>
      </c>
      <c r="GC30" s="6">
        <f>'at-risk$$'!GC30/'at-risk$$'!GC$120</f>
        <v>1</v>
      </c>
      <c r="GD30" s="6">
        <f>'at-risk$$'!GD30/'at-risk$$'!GD$120</f>
        <v>0</v>
      </c>
      <c r="GE30" s="6">
        <f>'at-risk$$'!GE30/'at-risk$$'!GE$120</f>
        <v>0</v>
      </c>
      <c r="GF30" s="6">
        <f>'at-risk$$'!GF30/'at-risk$$'!GF$120</f>
        <v>0</v>
      </c>
      <c r="GG30" s="6">
        <f>'at-risk$$'!GG30/'at-risk$$'!GG$120</f>
        <v>1</v>
      </c>
      <c r="GH30" s="6">
        <f>'at-risk$$'!GH30/'at-risk$$'!GH$120</f>
        <v>0</v>
      </c>
      <c r="GI30" s="6">
        <f>'at-risk$$'!GI30/'at-risk$$'!GI$120</f>
        <v>1</v>
      </c>
      <c r="GJ30" s="6">
        <f>'at-risk$$'!GJ30/'at-risk$$'!GJ$120</f>
        <v>0</v>
      </c>
      <c r="GK30" s="6">
        <f>'at-risk$$'!GK30/'at-risk$$'!GK$120</f>
        <v>0</v>
      </c>
      <c r="GL30" s="6">
        <f>'at-risk$$'!GL30/'at-risk$$'!GL$120</f>
        <v>0</v>
      </c>
      <c r="GM30" s="6">
        <f>'at-risk$$'!GM30/'at-risk$$'!GM$120</f>
        <v>0</v>
      </c>
      <c r="GN30" s="6">
        <f>'at-risk$$'!GN30/'at-risk$$'!GN$120</f>
        <v>2.0000035744896842</v>
      </c>
      <c r="GO30" s="6">
        <f>'at-risk$$'!GO30/'at-risk$$'!GO$120</f>
        <v>0</v>
      </c>
      <c r="GP30" s="6">
        <f>'at-risk$$'!GP30/'at-risk$$'!GP$120</f>
        <v>2.0000087848759573</v>
      </c>
      <c r="GQ30" s="6">
        <f>'at-risk$$'!GQ30/'at-risk$$'!GQ$120</f>
        <v>0</v>
      </c>
      <c r="GR30" s="6">
        <f>'at-risk$$'!GR30/'at-risk$$'!GR$120</f>
        <v>0.61177876168388501</v>
      </c>
      <c r="GS30" s="6">
        <f>'at-risk$$'!GS30/'at-risk$$'!GS$120</f>
        <v>0</v>
      </c>
      <c r="GT30" s="6">
        <f>'at-risk$$'!GT30/'at-risk$$'!GT$120</f>
        <v>2.0000087848759573</v>
      </c>
      <c r="GU30" s="6">
        <f>'at-risk$$'!GU30/'at-risk$$'!GU$120</f>
        <v>0</v>
      </c>
      <c r="GV30" s="6">
        <f>'at-risk$$'!GV30/'at-risk$$'!GV$120</f>
        <v>2.0000087848759573</v>
      </c>
      <c r="GW30" s="6">
        <f>'at-risk$$'!GW30/'at-risk$$'!GW$120</f>
        <v>0</v>
      </c>
      <c r="GX30" s="6">
        <f>'at-risk$$'!GX30/'at-risk$$'!GX$120</f>
        <v>2.0000087848759573</v>
      </c>
      <c r="GY30" s="6">
        <f>'at-risk$$'!GY30/'at-risk$$'!GY$120</f>
        <v>0</v>
      </c>
      <c r="GZ30" s="6">
        <f>'at-risk$$'!GZ30/'at-risk$$'!GZ$120</f>
        <v>2.0000087848759573</v>
      </c>
      <c r="HA30" s="6">
        <f>'at-risk$$'!HA30/'at-risk$$'!HA$120</f>
        <v>0</v>
      </c>
      <c r="HB30" s="6">
        <f>'at-risk$$'!HB30/'at-risk$$'!HB$120</f>
        <v>0</v>
      </c>
      <c r="HC30" s="6">
        <f>'at-risk$$'!HC30/'at-risk$$'!HC$120</f>
        <v>0</v>
      </c>
      <c r="HD30" s="6">
        <f>'at-risk$$'!HD30/'at-risk$$'!HD$120</f>
        <v>0</v>
      </c>
      <c r="HE30" s="6">
        <f>'at-risk$$'!HE30/'at-risk$$'!HE$120</f>
        <v>0</v>
      </c>
      <c r="HF30" s="6">
        <f>'at-risk$$'!HF30/'at-risk$$'!HF$120</f>
        <v>0</v>
      </c>
      <c r="HG30" s="6">
        <f>'at-risk$$'!HG30/'at-risk$$'!HG$120</f>
        <v>0</v>
      </c>
      <c r="HH30" s="6">
        <f>'at-risk$$'!HH30/'at-risk$$'!HH$120</f>
        <v>0</v>
      </c>
      <c r="HI30" s="6">
        <f>'at-risk$$'!HI30/'at-risk$$'!HI$120</f>
        <v>0</v>
      </c>
      <c r="HJ30" s="6">
        <f>'at-risk$$'!HJ30/'at-risk$$'!HJ$120</f>
        <v>0</v>
      </c>
      <c r="HK30" s="6">
        <f>'at-risk$$'!HK30/'at-risk$$'!HK$120</f>
        <v>0</v>
      </c>
      <c r="HL30" s="6">
        <f>'at-risk$$'!HL30/'at-risk$$'!HL$120</f>
        <v>0</v>
      </c>
      <c r="HM30" s="6">
        <f>'at-risk$$'!HM30/'at-risk$$'!HM$120</f>
        <v>0</v>
      </c>
      <c r="HN30" s="6">
        <f>'at-risk$$'!HN30/'at-risk$$'!HN$120</f>
        <v>0</v>
      </c>
      <c r="HO30" s="6">
        <f>'at-risk$$'!HO30/'at-risk$$'!HO$120</f>
        <v>0</v>
      </c>
      <c r="HP30" s="6">
        <f>'at-risk$$'!HP30/'at-risk$$'!HP$120</f>
        <v>0</v>
      </c>
      <c r="HQ30" s="6">
        <f>'at-risk$$'!HQ30/'at-risk$$'!HQ$120</f>
        <v>0</v>
      </c>
      <c r="HR30" s="6">
        <f>'at-risk$$'!HR30/'at-risk$$'!HR$120</f>
        <v>0</v>
      </c>
      <c r="HS30" s="6">
        <f>'at-risk$$'!HS30/'at-risk$$'!HS$120</f>
        <v>0</v>
      </c>
      <c r="HT30" s="6">
        <f>'at-risk$$'!HT30/'at-risk$$'!HT$120</f>
        <v>0</v>
      </c>
      <c r="HU30" s="6">
        <f>'at-risk$$'!HU30/'at-risk$$'!HU$120</f>
        <v>1</v>
      </c>
      <c r="HV30" s="6">
        <f>'at-risk$$'!HV30/'at-risk$$'!HV$120</f>
        <v>0</v>
      </c>
      <c r="HW30" s="6">
        <f>'at-risk$$'!HW30/'at-risk$$'!HW$120</f>
        <v>0</v>
      </c>
      <c r="HX30" s="6">
        <f>'at-risk$$'!HX30/'at-risk$$'!HX$120</f>
        <v>0</v>
      </c>
      <c r="HY30" s="6">
        <f>'at-risk$$'!HY30/'at-risk$$'!HY$120</f>
        <v>0</v>
      </c>
      <c r="HZ30" s="6">
        <f>'at-risk$$'!HZ30/'at-risk$$'!HZ$120</f>
        <v>0</v>
      </c>
      <c r="IA30" s="6">
        <f>'at-risk$$'!IA30/'at-risk$$'!IA$120</f>
        <v>0</v>
      </c>
      <c r="IB30" s="6">
        <f>'at-risk$$'!IB30/'at-risk$$'!IB$120</f>
        <v>0</v>
      </c>
      <c r="IC30" s="6">
        <f>'at-risk$$'!IC30/'at-risk$$'!IC$120</f>
        <v>0</v>
      </c>
      <c r="ID30" s="6">
        <f>'at-risk$$'!ID30/'at-risk$$'!ID$120</f>
        <v>0</v>
      </c>
      <c r="IE30" s="6">
        <f>'at-risk$$'!IE30/'at-risk$$'!IE$120</f>
        <v>0</v>
      </c>
      <c r="IF30" s="6">
        <f>'at-risk$$'!IF30/'at-risk$$'!IF$120</f>
        <v>0</v>
      </c>
      <c r="IG30" s="6">
        <f>'at-risk$$'!IG30/'at-risk$$'!IG$120</f>
        <v>0</v>
      </c>
      <c r="IH30" s="6">
        <f>'at-risk$$'!IH30/'at-risk$$'!IH$120</f>
        <v>0</v>
      </c>
      <c r="II30" s="6">
        <f>'at-risk$$'!II30/'at-risk$$'!II$120</f>
        <v>0</v>
      </c>
      <c r="IJ30" s="6">
        <f>'at-risk$$'!IJ30/'at-risk$$'!IJ$120</f>
        <v>1</v>
      </c>
      <c r="IK30" s="6">
        <f>'at-risk$$'!IK30/'at-risk$$'!IK$120</f>
        <v>0</v>
      </c>
      <c r="IL30" s="6">
        <f>'at-risk$$'!IL30/'at-risk$$'!IL$120</f>
        <v>0</v>
      </c>
      <c r="IM30" s="6">
        <f>'at-risk$$'!IM30/'at-risk$$'!IM$120</f>
        <v>0</v>
      </c>
      <c r="IN30" s="6">
        <f>'at-risk$$'!IN30/'at-risk$$'!IN$120</f>
        <v>0</v>
      </c>
      <c r="IO30" s="6">
        <f>'at-risk$$'!IO30/'at-risk$$'!IO$120</f>
        <v>0</v>
      </c>
      <c r="IP30" s="6">
        <f>'at-risk$$'!IP30/'at-risk$$'!IP$120</f>
        <v>0</v>
      </c>
      <c r="IQ30" s="6">
        <f>'at-risk$$'!IQ30/'at-risk$$'!IQ$120</f>
        <v>0</v>
      </c>
      <c r="IR30" s="6">
        <f>'at-risk$$'!IR30/'at-risk$$'!IR$120</f>
        <v>0</v>
      </c>
      <c r="IS30" s="6">
        <f>'at-risk$$'!IS30/'at-risk$$'!IS$120</f>
        <v>0</v>
      </c>
      <c r="IT30" s="6">
        <f>'at-risk$$'!IT30/'at-risk$$'!IT$120</f>
        <v>0</v>
      </c>
      <c r="IU30" s="6">
        <f>'at-risk$$'!IU30/'at-risk$$'!IU$120</f>
        <v>0</v>
      </c>
      <c r="IV30" s="6">
        <f>'at-risk$$'!IV30/'at-risk$$'!IV$120</f>
        <v>0</v>
      </c>
      <c r="IW30" s="6">
        <f>'at-risk$$'!IW30/'at-risk$$'!IW$120</f>
        <v>0</v>
      </c>
      <c r="IX30" s="6">
        <f>'at-risk$$'!IX30/'at-risk$$'!IX$120</f>
        <v>0</v>
      </c>
      <c r="IY30" s="6">
        <f>'at-risk$$'!IY30/'at-risk$$'!IY$120</f>
        <v>0</v>
      </c>
      <c r="IZ30" s="6">
        <f>'at-risk$$'!IZ30/'at-risk$$'!IZ$120</f>
        <v>0</v>
      </c>
      <c r="JA30" s="6">
        <f>'at-risk$$'!JA30/'at-risk$$'!JA$120</f>
        <v>0</v>
      </c>
      <c r="JB30" s="6">
        <f>'at-risk$$'!JB30/'at-risk$$'!JB$120</f>
        <v>0</v>
      </c>
      <c r="JC30" s="6">
        <f>'at-risk$$'!JC30/'at-risk$$'!JC$120</f>
        <v>0</v>
      </c>
      <c r="JD30" s="6">
        <f>'at-risk$$'!JD30/'at-risk$$'!JD$120</f>
        <v>0</v>
      </c>
      <c r="JE30" s="6">
        <f>'at-risk$$'!JE30/'at-risk$$'!JE$120</f>
        <v>0</v>
      </c>
      <c r="JF30" s="6">
        <f>'at-risk$$'!JF30/'at-risk$$'!JF$120</f>
        <v>1</v>
      </c>
      <c r="JG30" s="6">
        <f>'at-risk$$'!JG30/'at-risk$$'!JG$120</f>
        <v>0</v>
      </c>
      <c r="JH30" s="6">
        <f>'at-risk$$'!JH30/'at-risk$$'!JH$120</f>
        <v>0</v>
      </c>
      <c r="JI30" s="6">
        <f>'at-risk$$'!JI30/'at-risk$$'!JI$120</f>
        <v>0</v>
      </c>
      <c r="JJ30" s="6">
        <f>'at-risk$$'!JJ30/'at-risk$$'!JJ$120</f>
        <v>0</v>
      </c>
      <c r="JK30" s="6">
        <f>'at-risk$$'!JK30/'at-risk$$'!JK$120</f>
        <v>0</v>
      </c>
      <c r="JL30" s="6">
        <f>'at-risk$$'!JL30/'at-risk$$'!JL$120</f>
        <v>0</v>
      </c>
      <c r="JM30" s="6">
        <f>'at-risk$$'!JM30/'at-risk$$'!JM$120</f>
        <v>0</v>
      </c>
      <c r="JN30" s="6">
        <f>'at-risk$$'!JN30/'at-risk$$'!JN$120</f>
        <v>0</v>
      </c>
      <c r="JO30" s="6">
        <f>'at-risk$$'!JO30/'at-risk$$'!JO$120</f>
        <v>0</v>
      </c>
      <c r="JP30" s="6">
        <f>'at-risk$$'!JP30/'at-risk$$'!JP$120</f>
        <v>1</v>
      </c>
      <c r="JQ30" s="6">
        <f>'at-risk$$'!JQ30/'at-risk$$'!JQ$120</f>
        <v>0</v>
      </c>
      <c r="JR30" s="6">
        <f>'at-risk$$'!JR30/'at-risk$$'!JR$120</f>
        <v>0</v>
      </c>
      <c r="JS30" s="6">
        <f>'at-risk$$'!JS30/'at-risk$$'!JS$120</f>
        <v>0</v>
      </c>
      <c r="JT30" s="6">
        <f>'at-risk$$'!JT30/'at-risk$$'!JT$120</f>
        <v>0</v>
      </c>
      <c r="JU30" s="6">
        <f>'at-risk$$'!JU30/'at-risk$$'!JU$120</f>
        <v>0</v>
      </c>
      <c r="JV30" s="6">
        <f>'at-risk$$'!JV30/'at-risk$$'!JV$120</f>
        <v>0</v>
      </c>
      <c r="JW30" s="6">
        <f>'at-risk$$'!JW30/'at-risk$$'!JW$120</f>
        <v>0</v>
      </c>
      <c r="JX30" s="6">
        <f>'at-risk$$'!JX30/'at-risk$$'!JX$120</f>
        <v>0</v>
      </c>
      <c r="JY30" s="6">
        <f>'at-risk$$'!JY30/'at-risk$$'!JY$120</f>
        <v>0</v>
      </c>
      <c r="JZ30" s="6">
        <f>'at-risk$$'!JZ30/'at-risk$$'!JZ$120</f>
        <v>0</v>
      </c>
      <c r="KA30" s="6">
        <f>'at-risk$$'!KA30/'at-risk$$'!KA$120</f>
        <v>0</v>
      </c>
      <c r="KB30" s="6">
        <f>'at-risk$$'!KB30/'at-risk$$'!KB$120</f>
        <v>0</v>
      </c>
      <c r="KC30" s="6">
        <f>'at-risk$$'!KC30/'at-risk$$'!KC$120</f>
        <v>0</v>
      </c>
      <c r="KD30" s="6">
        <f>'at-risk$$'!KD30/'at-risk$$'!KD$120</f>
        <v>1.1792114695340501</v>
      </c>
      <c r="KE30" s="6">
        <f>'at-risk$$'!KE30/'at-risk$$'!KE$120</f>
        <v>0.32078853046594979</v>
      </c>
      <c r="KF30" s="6">
        <f>'at-risk$$'!KF30/'at-risk$$'!KF$120</f>
        <v>0</v>
      </c>
      <c r="KG30" s="6">
        <f>'at-risk$$'!KG30/'at-risk$$'!KG$120</f>
        <v>0</v>
      </c>
      <c r="KH30" s="6">
        <f>'at-risk$$'!KH30/'at-risk$$'!KH$120</f>
        <v>0</v>
      </c>
      <c r="KI30" s="6">
        <f>'at-risk$$'!KI30/'at-risk$$'!KI$120</f>
        <v>0</v>
      </c>
      <c r="KJ30" s="6">
        <f>'at-risk$$'!KJ30/'at-risk$$'!KJ$120</f>
        <v>1</v>
      </c>
      <c r="KK30" s="6">
        <f>'at-risk$$'!KK30/'at-risk$$'!KK$120</f>
        <v>0</v>
      </c>
      <c r="KL30" s="6">
        <f>'at-risk$$'!KL30/'at-risk$$'!KL$120</f>
        <v>0</v>
      </c>
      <c r="KM30" s="6">
        <f>'at-risk$$'!KM30/'at-risk$$'!KM$120</f>
        <v>0</v>
      </c>
      <c r="KN30" s="6">
        <f>'at-risk$$'!KN30/'at-risk$$'!KN$120</f>
        <v>0</v>
      </c>
      <c r="KO30" s="6">
        <f>'at-risk$$'!KO30/'at-risk$$'!KO$120</f>
        <v>0</v>
      </c>
      <c r="KP30" s="6">
        <f>'at-risk$$'!KP30/'at-risk$$'!KP$120</f>
        <v>0</v>
      </c>
      <c r="KQ30" s="6">
        <f>'at-risk$$'!KQ30/'at-risk$$'!KQ$120</f>
        <v>0</v>
      </c>
      <c r="KW30" s="3">
        <v>3001</v>
      </c>
      <c r="KX30" s="3">
        <v>0</v>
      </c>
      <c r="LC30" s="3">
        <v>49118</v>
      </c>
      <c r="LD30" s="3">
        <v>1421</v>
      </c>
      <c r="LI30" s="3">
        <v>4000</v>
      </c>
      <c r="LJ30" s="3">
        <v>0</v>
      </c>
      <c r="LM30" s="3">
        <v>1332</v>
      </c>
      <c r="LN30" s="3">
        <v>0</v>
      </c>
      <c r="ME30" s="3">
        <v>4882</v>
      </c>
      <c r="MF30" s="3">
        <v>0</v>
      </c>
      <c r="NJ30" s="6">
        <f>'at-risk$$'!NJ30/'at-risk$$'!NJ$120</f>
        <v>0</v>
      </c>
      <c r="NK30" s="6">
        <f>'at-risk$$'!NK30/'at-risk$$'!NK$120</f>
        <v>0</v>
      </c>
      <c r="OF30" s="3">
        <v>4351034</v>
      </c>
      <c r="OG30" s="3">
        <v>641116</v>
      </c>
      <c r="OK30" s="6">
        <f t="shared" si="13"/>
        <v>0</v>
      </c>
      <c r="OL30" s="6">
        <f t="shared" si="0"/>
        <v>0</v>
      </c>
      <c r="OM30" s="6">
        <f t="shared" si="1"/>
        <v>3.0000087848759573</v>
      </c>
      <c r="ON30" s="6">
        <f t="shared" si="2"/>
        <v>0</v>
      </c>
      <c r="OO30" s="6">
        <f t="shared" si="3"/>
        <v>0</v>
      </c>
      <c r="OP30" s="6">
        <f t="shared" si="4"/>
        <v>0</v>
      </c>
      <c r="OQ30" s="3">
        <f t="shared" si="5"/>
        <v>0</v>
      </c>
      <c r="OR30" s="6">
        <f t="shared" si="6"/>
        <v>0</v>
      </c>
      <c r="OS30" s="6">
        <f>'at-risk$$'!OS30/'at-risk$$'!OS$120</f>
        <v>1</v>
      </c>
      <c r="OT30" s="6">
        <f>'at-risk$$'!OT30/'at-risk$$'!OT$120</f>
        <v>0</v>
      </c>
      <c r="OU30" s="6">
        <f>'at-risk$$'!OU30/'at-risk$$'!OU$120</f>
        <v>0</v>
      </c>
      <c r="OV30" s="6">
        <f>'at-risk$$'!OV30/'at-risk$$'!OV$120</f>
        <v>1.5</v>
      </c>
      <c r="OW30" s="6">
        <f>'at-risk$$'!OW30/'at-risk$$'!OW$120</f>
        <v>0.5</v>
      </c>
      <c r="OX30" s="6">
        <f>'at-risk$$'!OX30/'at-risk$$'!OX$120</f>
        <v>0</v>
      </c>
      <c r="OY30" s="6">
        <f>'at-risk$$'!OY30/'at-risk$$'!OY$120</f>
        <v>1</v>
      </c>
      <c r="OZ30" s="6">
        <f>'at-risk$$'!OZ30/'at-risk$$'!OZ$120</f>
        <v>0</v>
      </c>
      <c r="PA30" s="6">
        <f>'at-risk$$'!PA30/'at-risk$$'!PA$120</f>
        <v>0</v>
      </c>
      <c r="PB30" s="6">
        <f t="shared" si="7"/>
        <v>1.0499957146530297</v>
      </c>
      <c r="PC30" s="6">
        <f t="shared" si="8"/>
        <v>1.9499947623537031</v>
      </c>
      <c r="PD30" s="6"/>
      <c r="PE30" s="6"/>
      <c r="PF30" s="6">
        <f t="shared" si="9"/>
        <v>0</v>
      </c>
      <c r="PG30" s="6">
        <f t="shared" si="10"/>
        <v>2</v>
      </c>
      <c r="PI30" s="6">
        <f t="shared" si="11"/>
        <v>10.611822686063672</v>
      </c>
      <c r="PJ30" s="6">
        <f>'at-risk$$'!PJ30/'at-risk$$'!PJ$120</f>
        <v>1</v>
      </c>
      <c r="PK30" s="6">
        <f>'at-risk$$'!PK30/'at-risk$$'!PK$120</f>
        <v>0</v>
      </c>
      <c r="PL30" s="5">
        <f t="shared" si="14"/>
        <v>62333</v>
      </c>
      <c r="PN30" s="5">
        <f>SUM(KV30,KX30,KZ30,LB30,LD30,LF30,LH30,LJ30,LL30,LN30,LP30,LR30,LT30,LV30,LX30,LZ30,MB30,MD30,MF30,MH30,MJ30,ML30,MN30,MP30,MR30,MT30,MV30,MX30,MZ30,NB30,ND30,NF30,NH30,)</f>
        <v>1421</v>
      </c>
      <c r="PO30" s="5">
        <v>94900</v>
      </c>
      <c r="PQ30" s="6">
        <f t="shared" si="12"/>
        <v>23.97629840466653</v>
      </c>
    </row>
    <row r="31" spans="1:433" x14ac:dyDescent="0.25">
      <c r="A31" t="s">
        <v>173</v>
      </c>
      <c r="B31" s="2">
        <v>272</v>
      </c>
      <c r="C31" t="s">
        <v>338</v>
      </c>
      <c r="D31">
        <v>3</v>
      </c>
      <c r="E31">
        <v>350</v>
      </c>
      <c r="F31">
        <v>292</v>
      </c>
      <c r="G31" s="6">
        <f>'at-risk$$'!G31/'at-risk$$'!G$120</f>
        <v>1</v>
      </c>
      <c r="H31" s="6">
        <f>'at-risk$$'!H31/'at-risk$$'!H$120</f>
        <v>0</v>
      </c>
      <c r="I31" s="6">
        <f>'at-risk$$'!I31/'at-risk$$'!I$120</f>
        <v>1</v>
      </c>
      <c r="J31" s="6">
        <f>'at-risk$$'!J31/'at-risk$$'!J$120</f>
        <v>0</v>
      </c>
      <c r="K31" s="6"/>
      <c r="L31" s="6">
        <f>'at-risk$$'!L31/'at-risk$$'!L$120</f>
        <v>0</v>
      </c>
      <c r="M31" s="6">
        <f>'at-risk$$'!M31/'at-risk$$'!M$120</f>
        <v>0</v>
      </c>
      <c r="N31" s="6">
        <f>'at-risk$$'!N31/'at-risk$$'!N$120</f>
        <v>0.99999958310769044</v>
      </c>
      <c r="O31" s="6">
        <f>'at-risk$$'!O31/'at-risk$$'!O$120</f>
        <v>0</v>
      </c>
      <c r="P31" s="3">
        <v>17817</v>
      </c>
      <c r="Q31" s="3">
        <v>0</v>
      </c>
      <c r="R31" s="6">
        <f>'at-risk$$'!R31/'at-risk$$'!R$120</f>
        <v>1.0000062006078874</v>
      </c>
      <c r="S31" s="6">
        <f>'at-risk$$'!S31/'at-risk$$'!S$120</f>
        <v>0</v>
      </c>
      <c r="T31" s="6">
        <f>'at-risk$$'!T31/'at-risk$$'!T$120</f>
        <v>1.0000028305579711</v>
      </c>
      <c r="U31" s="6">
        <f>'at-risk$$'!U31/'at-risk$$'!U$120</f>
        <v>0</v>
      </c>
      <c r="V31" s="6">
        <f>'at-risk$$'!V31/'at-risk$$'!V$120</f>
        <v>0.99999492061110518</v>
      </c>
      <c r="W31" s="6">
        <f>'at-risk$$'!W31/'at-risk$$'!W$120</f>
        <v>0</v>
      </c>
      <c r="X31" s="6">
        <f>'at-risk$$'!X31/'at-risk$$'!X$120</f>
        <v>1</v>
      </c>
      <c r="Y31" s="6">
        <f>'at-risk$$'!Y31/'at-risk$$'!Y$120</f>
        <v>0</v>
      </c>
      <c r="Z31" s="6">
        <f>'at-risk$$'!Z31/'at-risk$$'!Z$120</f>
        <v>0</v>
      </c>
      <c r="AA31" s="6">
        <f>'at-risk$$'!AA31/'at-risk$$'!AA$120</f>
        <v>0</v>
      </c>
      <c r="AB31" s="6">
        <f>'at-risk$$'!AB31/'at-risk$$'!AB$120</f>
        <v>0</v>
      </c>
      <c r="AC31" s="6">
        <f>'at-risk$$'!AC31/'at-risk$$'!AC$120</f>
        <v>0</v>
      </c>
      <c r="AD31" s="6">
        <f>'at-risk$$'!AD31/'at-risk$$'!AD$120</f>
        <v>3.0000087848759573</v>
      </c>
      <c r="AE31" s="6">
        <f>'at-risk$$'!AE31/'at-risk$$'!AE$120</f>
        <v>0</v>
      </c>
      <c r="AF31" s="6">
        <f>'at-risk$$'!AF31/'at-risk$$'!AF$120</f>
        <v>2.0000035744896842</v>
      </c>
      <c r="AG31" s="6">
        <f>'at-risk$$'!AG31/'at-risk$$'!AG$120</f>
        <v>0</v>
      </c>
      <c r="AH31" s="6">
        <f>'at-risk$$'!AH31/'at-risk$$'!AH$120</f>
        <v>0</v>
      </c>
      <c r="AI31" s="6">
        <f>'at-risk$$'!AI31/'at-risk$$'!AI$120</f>
        <v>0</v>
      </c>
      <c r="AJ31" s="6">
        <f>'at-risk$$'!AJ31/'at-risk$$'!AJ$120</f>
        <v>0</v>
      </c>
      <c r="AK31" s="6">
        <f>'at-risk$$'!AK31/'at-risk$$'!AK$120</f>
        <v>0</v>
      </c>
      <c r="AL31" s="6">
        <f>'at-risk$$'!AL31/'at-risk$$'!AL$120</f>
        <v>0</v>
      </c>
      <c r="AM31" s="6">
        <f>'at-risk$$'!AM31/'at-risk$$'!AM$120</f>
        <v>0</v>
      </c>
      <c r="AN31" s="6">
        <f>'at-risk$$'!AN31/'at-risk$$'!AN$120</f>
        <v>0</v>
      </c>
      <c r="AO31" s="6">
        <f>'at-risk$$'!AO31/'at-risk$$'!AO$120</f>
        <v>0</v>
      </c>
      <c r="AP31" s="6">
        <f>'at-risk$$'!AP31/'at-risk$$'!AP$120</f>
        <v>0</v>
      </c>
      <c r="AQ31" s="6">
        <f>'at-risk$$'!AQ31/'at-risk$$'!AQ$120</f>
        <v>0.35860742146320895</v>
      </c>
      <c r="AR31" s="6">
        <f>'at-risk$$'!AR31/'at-risk$$'!AR$120</f>
        <v>0.14139257853679105</v>
      </c>
      <c r="AS31" s="6">
        <f>'at-risk$$'!AS31/'at-risk$$'!AS$120</f>
        <v>0</v>
      </c>
      <c r="AT31" s="6">
        <f>'at-risk$$'!AT31/'at-risk$$'!AT$120</f>
        <v>0</v>
      </c>
      <c r="AU31" s="6">
        <f>'at-risk$$'!AU31/'at-risk$$'!AU$120</f>
        <v>0.50000878487595757</v>
      </c>
      <c r="AV31" s="6"/>
      <c r="AW31" s="6">
        <f>'at-risk$$'!AW31/'at-risk$$'!AW$120</f>
        <v>0</v>
      </c>
      <c r="AX31" s="6">
        <f>'at-risk$$'!AX31/'at-risk$$'!AX$120</f>
        <v>0</v>
      </c>
      <c r="AY31" s="6">
        <f>'at-risk$$'!AY31/'at-risk$$'!AY$120</f>
        <v>0</v>
      </c>
      <c r="AZ31" s="6">
        <f>'at-risk$$'!AZ31/'at-risk$$'!AZ$120</f>
        <v>0</v>
      </c>
      <c r="BA31" s="6">
        <f>'at-risk$$'!BA31/'at-risk$$'!BA$120</f>
        <v>0</v>
      </c>
      <c r="BB31" s="6">
        <f>'at-risk$$'!BB31/'at-risk$$'!BB$120</f>
        <v>0</v>
      </c>
      <c r="BC31" s="6">
        <f>'at-risk$$'!BC31/'at-risk$$'!BC$120</f>
        <v>0</v>
      </c>
      <c r="BD31" s="6">
        <f>'at-risk$$'!BD31/'at-risk$$'!BD$120</f>
        <v>0</v>
      </c>
      <c r="BE31" s="6">
        <f>'at-risk$$'!BE31/'at-risk$$'!BE$120</f>
        <v>0</v>
      </c>
      <c r="BF31" s="6">
        <f>'at-risk$$'!BF31/'at-risk$$'!BF$120</f>
        <v>0</v>
      </c>
      <c r="BG31" s="6">
        <f>'at-risk$$'!BG31/'at-risk$$'!BG$120</f>
        <v>0</v>
      </c>
      <c r="BH31" s="6">
        <f>'at-risk$$'!BH31/'at-risk$$'!BH$120</f>
        <v>0</v>
      </c>
      <c r="BI31" s="6">
        <f>'at-risk$$'!BI31/'at-risk$$'!BI$120</f>
        <v>0</v>
      </c>
      <c r="BJ31" s="6">
        <f>'at-risk$$'!BJ31/'at-risk$$'!BJ$120</f>
        <v>0</v>
      </c>
      <c r="BK31" s="6">
        <f>'at-risk$$'!BK31/'at-risk$$'!BK$120</f>
        <v>0</v>
      </c>
      <c r="BL31" s="6">
        <f>'at-risk$$'!BL31/'at-risk$$'!BL$120</f>
        <v>0</v>
      </c>
      <c r="BM31" s="6">
        <f>'at-risk$$'!BM31/'at-risk$$'!BM$120</f>
        <v>0</v>
      </c>
      <c r="BN31" s="6">
        <f>'at-risk$$'!BN31/'at-risk$$'!BN$120</f>
        <v>0</v>
      </c>
      <c r="BO31" s="6">
        <f>'at-risk$$'!BO31/'at-risk$$'!BO$120</f>
        <v>0</v>
      </c>
      <c r="BP31" s="6">
        <f>'at-risk$$'!BP31/'at-risk$$'!BP$120</f>
        <v>0</v>
      </c>
      <c r="BQ31" s="6">
        <f>'at-risk$$'!BQ31/'at-risk$$'!BQ$120</f>
        <v>0</v>
      </c>
      <c r="BR31" s="6">
        <f>'at-risk$$'!BR31/'at-risk$$'!BR$120</f>
        <v>0</v>
      </c>
      <c r="BS31" s="6">
        <f>'at-risk$$'!BS31/'at-risk$$'!BS$120</f>
        <v>0</v>
      </c>
      <c r="BT31" s="6">
        <f>'at-risk$$'!BT31/'at-risk$$'!BT$120</f>
        <v>0</v>
      </c>
      <c r="BU31" s="6">
        <f>'at-risk$$'!BU31/'at-risk$$'!BU$120</f>
        <v>0</v>
      </c>
      <c r="BV31" s="6">
        <f>'at-risk$$'!BV31/'at-risk$$'!BV$120</f>
        <v>3.0000087848759573</v>
      </c>
      <c r="BW31" s="6">
        <f>'at-risk$$'!BW31/'at-risk$$'!BW$120</f>
        <v>0</v>
      </c>
      <c r="BX31" s="6">
        <f>'at-risk$$'!BX31/'at-risk$$'!BX$120</f>
        <v>0</v>
      </c>
      <c r="BY31" s="6">
        <f>'at-risk$$'!BY31/'at-risk$$'!BY$120</f>
        <v>0</v>
      </c>
      <c r="BZ31" s="6">
        <f>'at-risk$$'!BZ31/'at-risk$$'!BZ$120</f>
        <v>0</v>
      </c>
      <c r="CA31" s="6">
        <f>'at-risk$$'!CA31/'at-risk$$'!CA$120</f>
        <v>0</v>
      </c>
      <c r="CB31" s="6">
        <f>'at-risk$$'!CB31/'at-risk$$'!CB$120</f>
        <v>0</v>
      </c>
      <c r="CC31" s="6">
        <f>'at-risk$$'!CC31/'at-risk$$'!CC$120</f>
        <v>0</v>
      </c>
      <c r="CD31" s="6">
        <f>'at-risk$$'!CD31/'at-risk$$'!CD$120</f>
        <v>0</v>
      </c>
      <c r="CE31" s="6">
        <f>'at-risk$$'!CE31/'at-risk$$'!CE$120</f>
        <v>0</v>
      </c>
      <c r="CF31" s="6">
        <f>'at-risk$$'!CF31/'at-risk$$'!CF$120</f>
        <v>0</v>
      </c>
      <c r="CG31" s="6">
        <f>'at-risk$$'!CG31/'at-risk$$'!CG$120</f>
        <v>0</v>
      </c>
      <c r="CH31" s="6">
        <f>'at-risk$$'!CH31/'at-risk$$'!CH$120</f>
        <v>0</v>
      </c>
      <c r="CI31" s="6">
        <f>'at-risk$$'!CI31/'at-risk$$'!CI$120</f>
        <v>0</v>
      </c>
      <c r="CL31" s="6">
        <f>'at-risk$$'!CL31/'at-risk$$'!CL$120</f>
        <v>1</v>
      </c>
      <c r="CM31" s="6">
        <f>'at-risk$$'!CM31/'at-risk$$'!CM$120</f>
        <v>0</v>
      </c>
      <c r="CN31" s="6">
        <f>'at-risk$$'!CN31/'at-risk$$'!CN$120</f>
        <v>0</v>
      </c>
      <c r="CO31" s="6">
        <f>'at-risk$$'!CO31/'at-risk$$'!CO$120</f>
        <v>0</v>
      </c>
      <c r="CP31" s="6">
        <f>'at-risk$$'!CP31/'at-risk$$'!CP$120</f>
        <v>0.99998902121025579</v>
      </c>
      <c r="CQ31" s="6">
        <f>'at-risk$$'!CQ31/'at-risk$$'!CQ$120</f>
        <v>0</v>
      </c>
      <c r="CR31" s="6">
        <f>'at-risk$$'!CR31/'at-risk$$'!CR$120</f>
        <v>0</v>
      </c>
      <c r="CS31" s="6">
        <f>'at-risk$$'!CS31/'at-risk$$'!CS$120</f>
        <v>0</v>
      </c>
      <c r="CT31" s="6">
        <f>'at-risk$$'!CT31/'at-risk$$'!CT$120</f>
        <v>0</v>
      </c>
      <c r="CU31" s="6">
        <f>'at-risk$$'!CU31/'at-risk$$'!CU$120</f>
        <v>0</v>
      </c>
      <c r="DD31" s="6">
        <f>'at-risk$$'!DD31/'at-risk$$'!DD$120</f>
        <v>0</v>
      </c>
      <c r="DE31" s="6">
        <f>'at-risk$$'!DE31/'at-risk$$'!DE$120</f>
        <v>0</v>
      </c>
      <c r="DX31" s="6">
        <f>'at-risk$$'!DX31/'at-risk$$'!DX$120</f>
        <v>0</v>
      </c>
      <c r="DY31" s="6">
        <f>'at-risk$$'!DY31/'at-risk$$'!DY$120</f>
        <v>0</v>
      </c>
      <c r="DZ31" s="6">
        <f>'at-risk$$'!DZ31/'at-risk$$'!DZ$120</f>
        <v>0</v>
      </c>
      <c r="EA31" s="6">
        <f>'at-risk$$'!EA31/'at-risk$$'!EA$120</f>
        <v>0</v>
      </c>
      <c r="EB31" s="6">
        <f>'at-risk$$'!EB31/'at-risk$$'!EB$120</f>
        <v>0</v>
      </c>
      <c r="EC31" s="6">
        <f>'at-risk$$'!EC31/'at-risk$$'!EC$120</f>
        <v>0</v>
      </c>
      <c r="EL31" s="6">
        <f>'at-risk$$'!EL31/'at-risk$$'!EL$120</f>
        <v>0</v>
      </c>
      <c r="EM31" s="6">
        <f>'at-risk$$'!EM31/'at-risk$$'!EM$120</f>
        <v>0</v>
      </c>
      <c r="EN31" s="6">
        <f>'at-risk$$'!EN31/'at-risk$$'!EN$120</f>
        <v>0</v>
      </c>
      <c r="EO31" s="6">
        <f>'at-risk$$'!EO31/'at-risk$$'!EO$120</f>
        <v>0</v>
      </c>
      <c r="EP31" s="6">
        <f>'at-risk$$'!EP31/'at-risk$$'!EP$120</f>
        <v>0</v>
      </c>
      <c r="EQ31" s="6">
        <f>'at-risk$$'!EQ31/'at-risk$$'!EQ$120</f>
        <v>0</v>
      </c>
      <c r="ES31" s="6">
        <f>'at-risk$$'!ES31/'at-risk$$'!ES$120</f>
        <v>0</v>
      </c>
      <c r="ET31" s="6">
        <f>'at-risk$$'!ET31/'at-risk$$'!ET$120</f>
        <v>0</v>
      </c>
      <c r="EU31" s="6">
        <f>'at-risk$$'!EU31/'at-risk$$'!EU$120</f>
        <v>0</v>
      </c>
      <c r="EV31" s="6">
        <f>'at-risk$$'!EV31/'at-risk$$'!EV$120</f>
        <v>0</v>
      </c>
      <c r="EW31" s="6">
        <f>'at-risk$$'!EW31/'at-risk$$'!EW$120</f>
        <v>0</v>
      </c>
      <c r="EX31" s="6">
        <f>'at-risk$$'!EX31/'at-risk$$'!EX$120</f>
        <v>0</v>
      </c>
      <c r="EY31" s="6">
        <f>'at-risk$$'!EY31/'at-risk$$'!EY$120</f>
        <v>1</v>
      </c>
      <c r="EZ31" s="6">
        <f>'at-risk$$'!EZ31/'at-risk$$'!EZ$120</f>
        <v>0</v>
      </c>
      <c r="FA31" s="6">
        <f>'at-risk$$'!FA31/'at-risk$$'!FA$120</f>
        <v>0</v>
      </c>
      <c r="FB31" s="6">
        <f>'at-risk$$'!FB31/'at-risk$$'!FB$120</f>
        <v>0</v>
      </c>
      <c r="FC31" s="6">
        <f>'at-risk$$'!FC31/'at-risk$$'!FC$120</f>
        <v>0</v>
      </c>
      <c r="FD31" s="6">
        <f>'at-risk$$'!FD31/'at-risk$$'!FD$120</f>
        <v>0</v>
      </c>
      <c r="FE31" s="6">
        <f>'at-risk$$'!FE31/'at-risk$$'!FE$120</f>
        <v>0</v>
      </c>
      <c r="FF31" s="6">
        <f>'at-risk$$'!FF31/'at-risk$$'!FF$120</f>
        <v>0</v>
      </c>
      <c r="FG31" s="6">
        <f>'at-risk$$'!FG31/'at-risk$$'!FG$120</f>
        <v>1</v>
      </c>
      <c r="FH31" s="6">
        <f>'at-risk$$'!FH31/'at-risk$$'!FH$120</f>
        <v>0</v>
      </c>
      <c r="FI31" s="6">
        <f>'at-risk$$'!FI31/'at-risk$$'!FI$120</f>
        <v>1</v>
      </c>
      <c r="FJ31" s="6">
        <f>'at-risk$$'!FJ31/'at-risk$$'!FJ$120</f>
        <v>0</v>
      </c>
      <c r="FK31" s="6">
        <f>'at-risk$$'!FK31/'at-risk$$'!FK$120</f>
        <v>0</v>
      </c>
      <c r="FL31" s="6">
        <f>'at-risk$$'!FL31/'at-risk$$'!FL$120</f>
        <v>0</v>
      </c>
      <c r="FM31" s="6">
        <f>'at-risk$$'!FM31/'at-risk$$'!FM$120</f>
        <v>0</v>
      </c>
      <c r="FN31" s="6">
        <f>'at-risk$$'!FN31/'at-risk$$'!FN$120</f>
        <v>0</v>
      </c>
      <c r="FO31" s="6">
        <f>'at-risk$$'!FO31/'at-risk$$'!FO$120</f>
        <v>0</v>
      </c>
      <c r="FP31" s="6">
        <f>'at-risk$$'!FP31/'at-risk$$'!FP$120</f>
        <v>0</v>
      </c>
      <c r="FQ31" s="6">
        <f>'at-risk$$'!FQ31/'at-risk$$'!FQ$120</f>
        <v>0</v>
      </c>
      <c r="FR31" s="6">
        <f>'at-risk$$'!FR31/'at-risk$$'!FR$120</f>
        <v>0</v>
      </c>
      <c r="FS31" s="6">
        <f>'at-risk$$'!FS31/'at-risk$$'!FS$120</f>
        <v>0</v>
      </c>
      <c r="FT31" s="6">
        <f>'at-risk$$'!FT31/'at-risk$$'!FT$120</f>
        <v>0</v>
      </c>
      <c r="FU31" s="6">
        <f>'at-risk$$'!FU31/'at-risk$$'!FU$120</f>
        <v>0</v>
      </c>
      <c r="FV31" s="6">
        <f>'at-risk$$'!FV31/'at-risk$$'!FV$120</f>
        <v>0</v>
      </c>
      <c r="FW31" s="6">
        <f>'at-risk$$'!FW31/'at-risk$$'!FW$120</f>
        <v>0</v>
      </c>
      <c r="FX31" s="6">
        <f>'at-risk$$'!FX31/'at-risk$$'!FX$120</f>
        <v>0</v>
      </c>
      <c r="FY31" s="6">
        <f>'at-risk$$'!FY31/'at-risk$$'!FY$120</f>
        <v>0</v>
      </c>
      <c r="FZ31" s="6">
        <f>'at-risk$$'!FZ31/'at-risk$$'!FZ$120</f>
        <v>0</v>
      </c>
      <c r="GA31" s="6">
        <f>'at-risk$$'!GA31/'at-risk$$'!GA$120</f>
        <v>0</v>
      </c>
      <c r="GB31" s="6">
        <f>'at-risk$$'!GB31/'at-risk$$'!GB$120</f>
        <v>0</v>
      </c>
      <c r="GC31" s="6">
        <f>'at-risk$$'!GC31/'at-risk$$'!GC$120</f>
        <v>0</v>
      </c>
      <c r="GD31" s="6">
        <f>'at-risk$$'!GD31/'at-risk$$'!GD$120</f>
        <v>0</v>
      </c>
      <c r="GE31" s="6">
        <f>'at-risk$$'!GE31/'at-risk$$'!GE$120</f>
        <v>0</v>
      </c>
      <c r="GF31" s="6">
        <f>'at-risk$$'!GF31/'at-risk$$'!GF$120</f>
        <v>1</v>
      </c>
      <c r="GG31" s="6">
        <f>'at-risk$$'!GG31/'at-risk$$'!GG$120</f>
        <v>0</v>
      </c>
      <c r="GH31" s="6">
        <f>'at-risk$$'!GH31/'at-risk$$'!GH$120</f>
        <v>1</v>
      </c>
      <c r="GI31" s="6">
        <f>'at-risk$$'!GI31/'at-risk$$'!GI$120</f>
        <v>0</v>
      </c>
      <c r="GJ31" s="6">
        <f>'at-risk$$'!GJ31/'at-risk$$'!GJ$120</f>
        <v>1</v>
      </c>
      <c r="GK31" s="6">
        <f>'at-risk$$'!GK31/'at-risk$$'!GK$120</f>
        <v>0</v>
      </c>
      <c r="GL31" s="6">
        <f>'at-risk$$'!GL31/'at-risk$$'!GL$120</f>
        <v>0</v>
      </c>
      <c r="GM31" s="6">
        <f>'at-risk$$'!GM31/'at-risk$$'!GM$120</f>
        <v>0</v>
      </c>
      <c r="GN31" s="6">
        <f>'at-risk$$'!GN31/'at-risk$$'!GN$120</f>
        <v>0</v>
      </c>
      <c r="GO31" s="6">
        <f>'at-risk$$'!GO31/'at-risk$$'!GO$120</f>
        <v>0</v>
      </c>
      <c r="GP31" s="6">
        <f>'at-risk$$'!GP31/'at-risk$$'!GP$120</f>
        <v>3.0000087848759573</v>
      </c>
      <c r="GQ31" s="6">
        <f>'at-risk$$'!GQ31/'at-risk$$'!GQ$120</f>
        <v>0</v>
      </c>
      <c r="GR31" s="6">
        <f>'at-risk$$'!GR31/'at-risk$$'!GR$120</f>
        <v>3.0000087848759573</v>
      </c>
      <c r="GS31" s="6">
        <f>'at-risk$$'!GS31/'at-risk$$'!GS$120</f>
        <v>0</v>
      </c>
      <c r="GT31" s="6">
        <f>'at-risk$$'!GT31/'at-risk$$'!GT$120</f>
        <v>3.0000087848759573</v>
      </c>
      <c r="GU31" s="6">
        <f>'at-risk$$'!GU31/'at-risk$$'!GU$120</f>
        <v>0</v>
      </c>
      <c r="GV31" s="6">
        <f>'at-risk$$'!GV31/'at-risk$$'!GV$120</f>
        <v>3.0000087848759573</v>
      </c>
      <c r="GW31" s="6">
        <f>'at-risk$$'!GW31/'at-risk$$'!GW$120</f>
        <v>0</v>
      </c>
      <c r="GX31" s="6">
        <f>'at-risk$$'!GX31/'at-risk$$'!GX$120</f>
        <v>2.0000087848759573</v>
      </c>
      <c r="GY31" s="6">
        <f>'at-risk$$'!GY31/'at-risk$$'!GY$120</f>
        <v>0</v>
      </c>
      <c r="GZ31" s="6">
        <f>'at-risk$$'!GZ31/'at-risk$$'!GZ$120</f>
        <v>2.0000087848759573</v>
      </c>
      <c r="HA31" s="6">
        <f>'at-risk$$'!HA31/'at-risk$$'!HA$120</f>
        <v>0</v>
      </c>
      <c r="HB31" s="6">
        <f>'at-risk$$'!HB31/'at-risk$$'!HB$120</f>
        <v>0</v>
      </c>
      <c r="HC31" s="6">
        <f>'at-risk$$'!HC31/'at-risk$$'!HC$120</f>
        <v>0</v>
      </c>
      <c r="HD31" s="6">
        <f>'at-risk$$'!HD31/'at-risk$$'!HD$120</f>
        <v>0</v>
      </c>
      <c r="HE31" s="6">
        <f>'at-risk$$'!HE31/'at-risk$$'!HE$120</f>
        <v>0</v>
      </c>
      <c r="HF31" s="6">
        <f>'at-risk$$'!HF31/'at-risk$$'!HF$120</f>
        <v>0</v>
      </c>
      <c r="HG31" s="6">
        <f>'at-risk$$'!HG31/'at-risk$$'!HG$120</f>
        <v>0</v>
      </c>
      <c r="HH31" s="6">
        <f>'at-risk$$'!HH31/'at-risk$$'!HH$120</f>
        <v>0</v>
      </c>
      <c r="HI31" s="6">
        <f>'at-risk$$'!HI31/'at-risk$$'!HI$120</f>
        <v>0</v>
      </c>
      <c r="HJ31" s="6">
        <f>'at-risk$$'!HJ31/'at-risk$$'!HJ$120</f>
        <v>0</v>
      </c>
      <c r="HK31" s="6">
        <f>'at-risk$$'!HK31/'at-risk$$'!HK$120</f>
        <v>0</v>
      </c>
      <c r="HL31" s="6">
        <f>'at-risk$$'!HL31/'at-risk$$'!HL$120</f>
        <v>0</v>
      </c>
      <c r="HM31" s="6">
        <f>'at-risk$$'!HM31/'at-risk$$'!HM$120</f>
        <v>0</v>
      </c>
      <c r="HN31" s="6">
        <f>'at-risk$$'!HN31/'at-risk$$'!HN$120</f>
        <v>1</v>
      </c>
      <c r="HO31" s="6">
        <f>'at-risk$$'!HO31/'at-risk$$'!HO$120</f>
        <v>0</v>
      </c>
      <c r="HP31" s="6">
        <f>'at-risk$$'!HP31/'at-risk$$'!HP$120</f>
        <v>0</v>
      </c>
      <c r="HQ31" s="6">
        <f>'at-risk$$'!HQ31/'at-risk$$'!HQ$120</f>
        <v>0</v>
      </c>
      <c r="HR31" s="6">
        <f>'at-risk$$'!HR31/'at-risk$$'!HR$120</f>
        <v>0</v>
      </c>
      <c r="HS31" s="6">
        <f>'at-risk$$'!HS31/'at-risk$$'!HS$120</f>
        <v>0</v>
      </c>
      <c r="HT31" s="6">
        <f>'at-risk$$'!HT31/'at-risk$$'!HT$120</f>
        <v>0</v>
      </c>
      <c r="HU31" s="6">
        <f>'at-risk$$'!HU31/'at-risk$$'!HU$120</f>
        <v>0</v>
      </c>
      <c r="HV31" s="6">
        <f>'at-risk$$'!HV31/'at-risk$$'!HV$120</f>
        <v>0</v>
      </c>
      <c r="HW31" s="6">
        <f>'at-risk$$'!HW31/'at-risk$$'!HW$120</f>
        <v>0</v>
      </c>
      <c r="HX31" s="6">
        <f>'at-risk$$'!HX31/'at-risk$$'!HX$120</f>
        <v>0</v>
      </c>
      <c r="HY31" s="6">
        <f>'at-risk$$'!HY31/'at-risk$$'!HY$120</f>
        <v>0</v>
      </c>
      <c r="HZ31" s="6">
        <f>'at-risk$$'!HZ31/'at-risk$$'!HZ$120</f>
        <v>0</v>
      </c>
      <c r="IA31" s="6">
        <f>'at-risk$$'!IA31/'at-risk$$'!IA$120</f>
        <v>0</v>
      </c>
      <c r="IB31" s="6">
        <f>'at-risk$$'!IB31/'at-risk$$'!IB$120</f>
        <v>0</v>
      </c>
      <c r="IC31" s="6">
        <f>'at-risk$$'!IC31/'at-risk$$'!IC$120</f>
        <v>0</v>
      </c>
      <c r="ID31" s="6">
        <f>'at-risk$$'!ID31/'at-risk$$'!ID$120</f>
        <v>0</v>
      </c>
      <c r="IE31" s="6">
        <f>'at-risk$$'!IE31/'at-risk$$'!IE$120</f>
        <v>0</v>
      </c>
      <c r="IF31" s="6">
        <f>'at-risk$$'!IF31/'at-risk$$'!IF$120</f>
        <v>0</v>
      </c>
      <c r="IG31" s="6">
        <f>'at-risk$$'!IG31/'at-risk$$'!IG$120</f>
        <v>0</v>
      </c>
      <c r="IH31" s="6">
        <f>'at-risk$$'!IH31/'at-risk$$'!IH$120</f>
        <v>0</v>
      </c>
      <c r="II31" s="6">
        <f>'at-risk$$'!II31/'at-risk$$'!II$120</f>
        <v>0</v>
      </c>
      <c r="IJ31" s="6">
        <f>'at-risk$$'!IJ31/'at-risk$$'!IJ$120</f>
        <v>0</v>
      </c>
      <c r="IK31" s="6">
        <f>'at-risk$$'!IK31/'at-risk$$'!IK$120</f>
        <v>0</v>
      </c>
      <c r="IL31" s="6">
        <f>'at-risk$$'!IL31/'at-risk$$'!IL$120</f>
        <v>0</v>
      </c>
      <c r="IM31" s="6">
        <f>'at-risk$$'!IM31/'at-risk$$'!IM$120</f>
        <v>0</v>
      </c>
      <c r="IN31" s="6">
        <f>'at-risk$$'!IN31/'at-risk$$'!IN$120</f>
        <v>0</v>
      </c>
      <c r="IO31" s="6">
        <f>'at-risk$$'!IO31/'at-risk$$'!IO$120</f>
        <v>0</v>
      </c>
      <c r="IP31" s="6">
        <f>'at-risk$$'!IP31/'at-risk$$'!IP$120</f>
        <v>0</v>
      </c>
      <c r="IQ31" s="6">
        <f>'at-risk$$'!IQ31/'at-risk$$'!IQ$120</f>
        <v>0</v>
      </c>
      <c r="IR31" s="6">
        <f>'at-risk$$'!IR31/'at-risk$$'!IR$120</f>
        <v>0</v>
      </c>
      <c r="IS31" s="6">
        <f>'at-risk$$'!IS31/'at-risk$$'!IS$120</f>
        <v>0</v>
      </c>
      <c r="IT31" s="6">
        <f>'at-risk$$'!IT31/'at-risk$$'!IT$120</f>
        <v>0</v>
      </c>
      <c r="IU31" s="6">
        <f>'at-risk$$'!IU31/'at-risk$$'!IU$120</f>
        <v>0</v>
      </c>
      <c r="IV31" s="6">
        <f>'at-risk$$'!IV31/'at-risk$$'!IV$120</f>
        <v>0</v>
      </c>
      <c r="IW31" s="6">
        <f>'at-risk$$'!IW31/'at-risk$$'!IW$120</f>
        <v>0</v>
      </c>
      <c r="IX31" s="6">
        <f>'at-risk$$'!IX31/'at-risk$$'!IX$120</f>
        <v>0</v>
      </c>
      <c r="IY31" s="6">
        <f>'at-risk$$'!IY31/'at-risk$$'!IY$120</f>
        <v>0</v>
      </c>
      <c r="IZ31" s="6">
        <f>'at-risk$$'!IZ31/'at-risk$$'!IZ$120</f>
        <v>0</v>
      </c>
      <c r="JA31" s="6">
        <f>'at-risk$$'!JA31/'at-risk$$'!JA$120</f>
        <v>0</v>
      </c>
      <c r="JB31" s="6">
        <f>'at-risk$$'!JB31/'at-risk$$'!JB$120</f>
        <v>0</v>
      </c>
      <c r="JC31" s="6">
        <f>'at-risk$$'!JC31/'at-risk$$'!JC$120</f>
        <v>0</v>
      </c>
      <c r="JD31" s="6">
        <f>'at-risk$$'!JD31/'at-risk$$'!JD$120</f>
        <v>0</v>
      </c>
      <c r="JE31" s="6">
        <f>'at-risk$$'!JE31/'at-risk$$'!JE$120</f>
        <v>0</v>
      </c>
      <c r="JF31" s="6">
        <f>'at-risk$$'!JF31/'at-risk$$'!JF$120</f>
        <v>0</v>
      </c>
      <c r="JG31" s="6">
        <f>'at-risk$$'!JG31/'at-risk$$'!JG$120</f>
        <v>0</v>
      </c>
      <c r="JH31" s="6">
        <f>'at-risk$$'!JH31/'at-risk$$'!JH$120</f>
        <v>0</v>
      </c>
      <c r="JI31" s="6">
        <f>'at-risk$$'!JI31/'at-risk$$'!JI$120</f>
        <v>0</v>
      </c>
      <c r="JJ31" s="6">
        <f>'at-risk$$'!JJ31/'at-risk$$'!JJ$120</f>
        <v>0</v>
      </c>
      <c r="JK31" s="6">
        <f>'at-risk$$'!JK31/'at-risk$$'!JK$120</f>
        <v>0</v>
      </c>
      <c r="JL31" s="6">
        <f>'at-risk$$'!JL31/'at-risk$$'!JL$120</f>
        <v>0</v>
      </c>
      <c r="JM31" s="6">
        <f>'at-risk$$'!JM31/'at-risk$$'!JM$120</f>
        <v>0</v>
      </c>
      <c r="JN31" s="6">
        <f>'at-risk$$'!JN31/'at-risk$$'!JN$120</f>
        <v>0</v>
      </c>
      <c r="JO31" s="6">
        <f>'at-risk$$'!JO31/'at-risk$$'!JO$120</f>
        <v>0</v>
      </c>
      <c r="JP31" s="6">
        <f>'at-risk$$'!JP31/'at-risk$$'!JP$120</f>
        <v>0</v>
      </c>
      <c r="JQ31" s="6">
        <f>'at-risk$$'!JQ31/'at-risk$$'!JQ$120</f>
        <v>0</v>
      </c>
      <c r="JR31" s="6">
        <f>'at-risk$$'!JR31/'at-risk$$'!JR$120</f>
        <v>0</v>
      </c>
      <c r="JS31" s="6">
        <f>'at-risk$$'!JS31/'at-risk$$'!JS$120</f>
        <v>0</v>
      </c>
      <c r="JT31" s="6">
        <f>'at-risk$$'!JT31/'at-risk$$'!JT$120</f>
        <v>0</v>
      </c>
      <c r="JU31" s="6">
        <f>'at-risk$$'!JU31/'at-risk$$'!JU$120</f>
        <v>0</v>
      </c>
      <c r="JV31" s="6">
        <f>'at-risk$$'!JV31/'at-risk$$'!JV$120</f>
        <v>0</v>
      </c>
      <c r="JW31" s="6">
        <f>'at-risk$$'!JW31/'at-risk$$'!JW$120</f>
        <v>0</v>
      </c>
      <c r="JX31" s="6">
        <f>'at-risk$$'!JX31/'at-risk$$'!JX$120</f>
        <v>0</v>
      </c>
      <c r="JY31" s="6">
        <f>'at-risk$$'!JY31/'at-risk$$'!JY$120</f>
        <v>0</v>
      </c>
      <c r="JZ31" s="6">
        <f>'at-risk$$'!JZ31/'at-risk$$'!JZ$120</f>
        <v>0</v>
      </c>
      <c r="KA31" s="6">
        <f>'at-risk$$'!KA31/'at-risk$$'!KA$120</f>
        <v>0</v>
      </c>
      <c r="KB31" s="6">
        <f>'at-risk$$'!KB31/'at-risk$$'!KB$120</f>
        <v>0</v>
      </c>
      <c r="KC31" s="6">
        <f>'at-risk$$'!KC31/'at-risk$$'!KC$120</f>
        <v>0</v>
      </c>
      <c r="KD31" s="6">
        <f>'at-risk$$'!KD31/'at-risk$$'!KD$120</f>
        <v>0</v>
      </c>
      <c r="KE31" s="6">
        <f>'at-risk$$'!KE31/'at-risk$$'!KE$120</f>
        <v>0</v>
      </c>
      <c r="KF31" s="6">
        <f>'at-risk$$'!KF31/'at-risk$$'!KF$120</f>
        <v>0</v>
      </c>
      <c r="KG31" s="6">
        <f>'at-risk$$'!KG31/'at-risk$$'!KG$120</f>
        <v>0</v>
      </c>
      <c r="KH31" s="6">
        <f>'at-risk$$'!KH31/'at-risk$$'!KH$120</f>
        <v>0</v>
      </c>
      <c r="KI31" s="6">
        <f>'at-risk$$'!KI31/'at-risk$$'!KI$120</f>
        <v>0</v>
      </c>
      <c r="KJ31" s="6">
        <f>'at-risk$$'!KJ31/'at-risk$$'!KJ$120</f>
        <v>1</v>
      </c>
      <c r="KK31" s="6">
        <f>'at-risk$$'!KK31/'at-risk$$'!KK$120</f>
        <v>0</v>
      </c>
      <c r="KL31" s="6">
        <f>'at-risk$$'!KL31/'at-risk$$'!KL$120</f>
        <v>0</v>
      </c>
      <c r="KM31" s="6">
        <f>'at-risk$$'!KM31/'at-risk$$'!KM$120</f>
        <v>0</v>
      </c>
      <c r="KN31" s="6">
        <f>'at-risk$$'!KN31/'at-risk$$'!KN$120</f>
        <v>0</v>
      </c>
      <c r="KO31" s="6">
        <f>'at-risk$$'!KO31/'at-risk$$'!KO$120</f>
        <v>0</v>
      </c>
      <c r="KP31" s="6">
        <f>'at-risk$$'!KP31/'at-risk$$'!KP$120</f>
        <v>0</v>
      </c>
      <c r="KQ31" s="6">
        <f>'at-risk$$'!KQ31/'at-risk$$'!KQ$120</f>
        <v>0</v>
      </c>
      <c r="KU31" s="3">
        <v>5490</v>
      </c>
      <c r="KV31" s="3">
        <v>0</v>
      </c>
      <c r="KW31" s="3">
        <v>14903</v>
      </c>
      <c r="KX31" s="3">
        <v>0</v>
      </c>
      <c r="LM31" s="3">
        <v>1596</v>
      </c>
      <c r="LN31" s="3">
        <v>0</v>
      </c>
      <c r="LQ31" s="3">
        <v>2687</v>
      </c>
      <c r="LR31" s="3">
        <v>0</v>
      </c>
      <c r="LW31" s="3">
        <v>3839</v>
      </c>
      <c r="LX31" s="3">
        <v>0</v>
      </c>
      <c r="ME31" s="3">
        <v>5852</v>
      </c>
      <c r="MF31" s="3">
        <v>0</v>
      </c>
      <c r="MM31" s="3">
        <v>638</v>
      </c>
      <c r="MN31" s="3">
        <v>0</v>
      </c>
      <c r="NJ31" s="6">
        <f>'at-risk$$'!NJ31/'at-risk$$'!NJ$120</f>
        <v>0</v>
      </c>
      <c r="NK31" s="6">
        <f>'at-risk$$'!NK31/'at-risk$$'!NK$120</f>
        <v>0</v>
      </c>
      <c r="OF31" s="3">
        <v>4530425</v>
      </c>
      <c r="OG31" s="3">
        <v>16095</v>
      </c>
      <c r="OK31" s="6">
        <f t="shared" si="13"/>
        <v>0</v>
      </c>
      <c r="OL31" s="6">
        <f t="shared" si="0"/>
        <v>0</v>
      </c>
      <c r="OM31" s="6">
        <f t="shared" si="1"/>
        <v>3.0000087848759573</v>
      </c>
      <c r="ON31" s="6">
        <f t="shared" si="2"/>
        <v>0</v>
      </c>
      <c r="OO31" s="6">
        <f t="shared" si="3"/>
        <v>0</v>
      </c>
      <c r="OP31" s="6">
        <f t="shared" si="4"/>
        <v>0</v>
      </c>
      <c r="OQ31" s="3">
        <f t="shared" si="5"/>
        <v>0</v>
      </c>
      <c r="OR31" s="6">
        <f t="shared" si="6"/>
        <v>0</v>
      </c>
      <c r="OS31" s="6">
        <f>'at-risk$$'!OS31/'at-risk$$'!OS$120</f>
        <v>1</v>
      </c>
      <c r="OT31" s="6">
        <f>'at-risk$$'!OT31/'at-risk$$'!OT$120</f>
        <v>0</v>
      </c>
      <c r="OU31" s="6">
        <f>'at-risk$$'!OU31/'at-risk$$'!OU$120</f>
        <v>0</v>
      </c>
      <c r="OV31" s="6">
        <f>'at-risk$$'!OV31/'at-risk$$'!OV$120</f>
        <v>2</v>
      </c>
      <c r="OW31" s="6">
        <f>'at-risk$$'!OW31/'at-risk$$'!OW$120</f>
        <v>0</v>
      </c>
      <c r="OX31" s="6">
        <f>'at-risk$$'!OX31/'at-risk$$'!OX$120</f>
        <v>0</v>
      </c>
      <c r="OY31" s="6">
        <f>'at-risk$$'!OY31/'at-risk$$'!OY$120</f>
        <v>0</v>
      </c>
      <c r="OZ31" s="6">
        <f>'at-risk$$'!OZ31/'at-risk$$'!OZ$120</f>
        <v>0</v>
      </c>
      <c r="PA31" s="6">
        <f>'at-risk$$'!PA31/'at-risk$$'!PA$120</f>
        <v>0</v>
      </c>
      <c r="PB31" s="6">
        <f t="shared" si="7"/>
        <v>0</v>
      </c>
      <c r="PC31" s="6">
        <f t="shared" si="8"/>
        <v>0</v>
      </c>
      <c r="PD31" s="6"/>
      <c r="PE31" s="6"/>
      <c r="PF31" s="6">
        <f t="shared" si="9"/>
        <v>3</v>
      </c>
      <c r="PG31" s="6">
        <f t="shared" si="10"/>
        <v>0</v>
      </c>
      <c r="PI31" s="6">
        <f t="shared" si="11"/>
        <v>16.000052709255744</v>
      </c>
      <c r="PJ31" s="6">
        <f>'at-risk$$'!PJ31/'at-risk$$'!PJ$120</f>
        <v>0</v>
      </c>
      <c r="PK31" s="6">
        <f>'at-risk$$'!PK31/'at-risk$$'!PK$120</f>
        <v>0</v>
      </c>
      <c r="PL31" s="5">
        <f t="shared" si="14"/>
        <v>35005</v>
      </c>
      <c r="PM31" s="5">
        <f>SUM(KV31,KX31,KZ31,LB31,LD31,LF31,LH31,LJ31,LL31,LN31,LP31,LR31,LT31,LV31,LX31,LZ31,MB31,MD31,MF31,MH31,MJ31,ML31,MN31,MP31,MR31,MT31,MV31,MX31,MZ31,NB31,ND31,NF31,NH31,)</f>
        <v>0</v>
      </c>
      <c r="PN31" s="5"/>
      <c r="PO31" s="5">
        <v>113750</v>
      </c>
      <c r="PQ31" s="6">
        <f t="shared" si="12"/>
        <v>28.000070279007666</v>
      </c>
    </row>
    <row r="32" spans="1:433" x14ac:dyDescent="0.25">
      <c r="A32" t="s">
        <v>174</v>
      </c>
      <c r="B32" s="2">
        <v>259</v>
      </c>
      <c r="C32" t="s">
        <v>338</v>
      </c>
      <c r="D32">
        <v>7</v>
      </c>
      <c r="E32">
        <v>427</v>
      </c>
      <c r="F32">
        <v>354</v>
      </c>
      <c r="G32" s="6">
        <f>'at-risk$$'!G32/'at-risk$$'!G$120</f>
        <v>1</v>
      </c>
      <c r="H32" s="6">
        <f>'at-risk$$'!H32/'at-risk$$'!H$120</f>
        <v>0</v>
      </c>
      <c r="I32" s="6">
        <f>'at-risk$$'!I32/'at-risk$$'!I$120</f>
        <v>0</v>
      </c>
      <c r="J32" s="6">
        <f>'at-risk$$'!J32/'at-risk$$'!J$120</f>
        <v>0</v>
      </c>
      <c r="K32" s="6"/>
      <c r="L32" s="6">
        <f>'at-risk$$'!L32/'at-risk$$'!L$120</f>
        <v>0</v>
      </c>
      <c r="M32" s="6">
        <f>'at-risk$$'!M32/'at-risk$$'!M$120</f>
        <v>0</v>
      </c>
      <c r="N32" s="6">
        <f>'at-risk$$'!N32/'at-risk$$'!N$120</f>
        <v>0</v>
      </c>
      <c r="O32" s="6">
        <f>'at-risk$$'!O32/'at-risk$$'!O$120</f>
        <v>0</v>
      </c>
      <c r="P32" s="3">
        <v>12000</v>
      </c>
      <c r="Q32" s="3">
        <v>0</v>
      </c>
      <c r="R32" s="6">
        <f>'at-risk$$'!R32/'at-risk$$'!R$120</f>
        <v>1.0000062006078874</v>
      </c>
      <c r="S32" s="6">
        <f>'at-risk$$'!S32/'at-risk$$'!S$120</f>
        <v>0</v>
      </c>
      <c r="T32" s="6">
        <f>'at-risk$$'!T32/'at-risk$$'!T$120</f>
        <v>2.0000056611159422</v>
      </c>
      <c r="U32" s="6">
        <f>'at-risk$$'!U32/'at-risk$$'!U$120</f>
        <v>0</v>
      </c>
      <c r="V32" s="6">
        <f>'at-risk$$'!V32/'at-risk$$'!V$120</f>
        <v>2.0000093773333441</v>
      </c>
      <c r="W32" s="6">
        <f>'at-risk$$'!W32/'at-risk$$'!W$120</f>
        <v>0</v>
      </c>
      <c r="X32" s="6">
        <f>'at-risk$$'!X32/'at-risk$$'!X$120</f>
        <v>1</v>
      </c>
      <c r="Y32" s="6">
        <f>'at-risk$$'!Y32/'at-risk$$'!Y$120</f>
        <v>0</v>
      </c>
      <c r="Z32" s="6">
        <f>'at-risk$$'!Z32/'at-risk$$'!Z$120</f>
        <v>2.0000087848759573</v>
      </c>
      <c r="AA32" s="6">
        <f>'at-risk$$'!AA32/'at-risk$$'!AA$120</f>
        <v>0</v>
      </c>
      <c r="AB32" s="6">
        <f>'at-risk$$'!AB32/'at-risk$$'!AB$120</f>
        <v>1</v>
      </c>
      <c r="AC32" s="6">
        <f>'at-risk$$'!AC32/'at-risk$$'!AC$120</f>
        <v>0</v>
      </c>
      <c r="AD32" s="6">
        <f>'at-risk$$'!AD32/'at-risk$$'!AD$120</f>
        <v>2.0000087848759573</v>
      </c>
      <c r="AE32" s="6">
        <f>'at-risk$$'!AE32/'at-risk$$'!AE$120</f>
        <v>0</v>
      </c>
      <c r="AF32" s="6">
        <f>'at-risk$$'!AF32/'at-risk$$'!AF$120</f>
        <v>4.9999961701896245</v>
      </c>
      <c r="AG32" s="6">
        <f>'at-risk$$'!AG32/'at-risk$$'!AG$120</f>
        <v>0</v>
      </c>
      <c r="AH32" s="6">
        <f>'at-risk$$'!AH32/'at-risk$$'!AH$120</f>
        <v>0</v>
      </c>
      <c r="AI32" s="6">
        <f>'at-risk$$'!AI32/'at-risk$$'!AI$120</f>
        <v>0</v>
      </c>
      <c r="AJ32" s="6">
        <f>'at-risk$$'!AJ32/'at-risk$$'!AJ$120</f>
        <v>0</v>
      </c>
      <c r="AK32" s="6">
        <f>'at-risk$$'!AK32/'at-risk$$'!AK$120</f>
        <v>0</v>
      </c>
      <c r="AL32" s="6">
        <f>'at-risk$$'!AL32/'at-risk$$'!AL$120</f>
        <v>0</v>
      </c>
      <c r="AM32" s="6">
        <f>'at-risk$$'!AM32/'at-risk$$'!AM$120</f>
        <v>0</v>
      </c>
      <c r="AN32" s="6">
        <f>'at-risk$$'!AN32/'at-risk$$'!AN$120</f>
        <v>0</v>
      </c>
      <c r="AO32" s="6">
        <f>'at-risk$$'!AO32/'at-risk$$'!AO$120</f>
        <v>0</v>
      </c>
      <c r="AP32" s="6">
        <f>'at-risk$$'!AP32/'at-risk$$'!AP$120</f>
        <v>0</v>
      </c>
      <c r="AQ32" s="6">
        <f>'at-risk$$'!AQ32/'at-risk$$'!AQ$120</f>
        <v>1</v>
      </c>
      <c r="AR32" s="6">
        <f>'at-risk$$'!AR32/'at-risk$$'!AR$120</f>
        <v>0</v>
      </c>
      <c r="AS32" s="6">
        <f>'at-risk$$'!AS32/'at-risk$$'!AS$120</f>
        <v>0</v>
      </c>
      <c r="AT32" s="6">
        <f>'at-risk$$'!AT32/'at-risk$$'!AT$120</f>
        <v>0</v>
      </c>
      <c r="AU32" s="6">
        <f>'at-risk$$'!AU32/'at-risk$$'!AU$120</f>
        <v>0</v>
      </c>
      <c r="AV32" s="6"/>
      <c r="AW32" s="6">
        <f>'at-risk$$'!AW32/'at-risk$$'!AW$120</f>
        <v>1</v>
      </c>
      <c r="AX32" s="6">
        <f>'at-risk$$'!AX32/'at-risk$$'!AX$120</f>
        <v>0</v>
      </c>
      <c r="AY32" s="6">
        <f>'at-risk$$'!AY32/'at-risk$$'!AY$120</f>
        <v>0</v>
      </c>
      <c r="AZ32" s="6">
        <f>'at-risk$$'!AZ32/'at-risk$$'!AZ$120</f>
        <v>0</v>
      </c>
      <c r="BA32" s="6">
        <f>'at-risk$$'!BA32/'at-risk$$'!BA$120</f>
        <v>0</v>
      </c>
      <c r="BB32" s="6">
        <f>'at-risk$$'!BB32/'at-risk$$'!BB$120</f>
        <v>0</v>
      </c>
      <c r="BC32" s="6">
        <f>'at-risk$$'!BC32/'at-risk$$'!BC$120</f>
        <v>0</v>
      </c>
      <c r="BD32" s="6">
        <f>'at-risk$$'!BD32/'at-risk$$'!BD$120</f>
        <v>0</v>
      </c>
      <c r="BE32" s="6">
        <f>'at-risk$$'!BE32/'at-risk$$'!BE$120</f>
        <v>0</v>
      </c>
      <c r="BF32" s="6">
        <f>'at-risk$$'!BF32/'at-risk$$'!BF$120</f>
        <v>0</v>
      </c>
      <c r="BG32" s="6">
        <f>'at-risk$$'!BG32/'at-risk$$'!BG$120</f>
        <v>0</v>
      </c>
      <c r="BH32" s="6">
        <f>'at-risk$$'!BH32/'at-risk$$'!BH$120</f>
        <v>0</v>
      </c>
      <c r="BI32" s="6">
        <f>'at-risk$$'!BI32/'at-risk$$'!BI$120</f>
        <v>0</v>
      </c>
      <c r="BJ32" s="6">
        <f>'at-risk$$'!BJ32/'at-risk$$'!BJ$120</f>
        <v>0</v>
      </c>
      <c r="BK32" s="6">
        <f>'at-risk$$'!BK32/'at-risk$$'!BK$120</f>
        <v>0</v>
      </c>
      <c r="BL32" s="6">
        <f>'at-risk$$'!BL32/'at-risk$$'!BL$120</f>
        <v>0</v>
      </c>
      <c r="BM32" s="6">
        <f>'at-risk$$'!BM32/'at-risk$$'!BM$120</f>
        <v>0</v>
      </c>
      <c r="BN32" s="6">
        <f>'at-risk$$'!BN32/'at-risk$$'!BN$120</f>
        <v>0</v>
      </c>
      <c r="BO32" s="6">
        <f>'at-risk$$'!BO32/'at-risk$$'!BO$120</f>
        <v>0</v>
      </c>
      <c r="BP32" s="6">
        <f>'at-risk$$'!BP32/'at-risk$$'!BP$120</f>
        <v>0</v>
      </c>
      <c r="BQ32" s="6">
        <f>'at-risk$$'!BQ32/'at-risk$$'!BQ$120</f>
        <v>0</v>
      </c>
      <c r="BR32" s="6">
        <f>'at-risk$$'!BR32/'at-risk$$'!BR$120</f>
        <v>0</v>
      </c>
      <c r="BS32" s="6">
        <f>'at-risk$$'!BS32/'at-risk$$'!BS$120</f>
        <v>0</v>
      </c>
      <c r="BT32" s="6">
        <f>'at-risk$$'!BT32/'at-risk$$'!BT$120</f>
        <v>0</v>
      </c>
      <c r="BU32" s="6">
        <f>'at-risk$$'!BU32/'at-risk$$'!BU$120</f>
        <v>0</v>
      </c>
      <c r="BV32" s="6">
        <f>'at-risk$$'!BV32/'at-risk$$'!BV$120</f>
        <v>3.0000087848759573</v>
      </c>
      <c r="BW32" s="6">
        <f>'at-risk$$'!BW32/'at-risk$$'!BW$120</f>
        <v>0</v>
      </c>
      <c r="BX32" s="6">
        <f>'at-risk$$'!BX32/'at-risk$$'!BX$120</f>
        <v>0</v>
      </c>
      <c r="BY32" s="6">
        <f>'at-risk$$'!BY32/'at-risk$$'!BY$120</f>
        <v>0</v>
      </c>
      <c r="BZ32" s="6">
        <f>'at-risk$$'!BZ32/'at-risk$$'!BZ$120</f>
        <v>0</v>
      </c>
      <c r="CA32" s="6">
        <f>'at-risk$$'!CA32/'at-risk$$'!CA$120</f>
        <v>4.0000071489793685</v>
      </c>
      <c r="CB32" s="6">
        <f>'at-risk$$'!CB32/'at-risk$$'!CB$120</f>
        <v>0</v>
      </c>
      <c r="CC32" s="6">
        <f>'at-risk$$'!CC32/'at-risk$$'!CC$120</f>
        <v>0</v>
      </c>
      <c r="CD32" s="6">
        <f>'at-risk$$'!CD32/'at-risk$$'!CD$120</f>
        <v>0</v>
      </c>
      <c r="CE32" s="6">
        <f>'at-risk$$'!CE32/'at-risk$$'!CE$120</f>
        <v>3</v>
      </c>
      <c r="CF32" s="6">
        <f>'at-risk$$'!CF32/'at-risk$$'!CF$120</f>
        <v>0</v>
      </c>
      <c r="CG32" s="6">
        <f>'at-risk$$'!CG32/'at-risk$$'!CG$120</f>
        <v>0</v>
      </c>
      <c r="CH32" s="6">
        <f>'at-risk$$'!CH32/'at-risk$$'!CH$120</f>
        <v>0</v>
      </c>
      <c r="CI32" s="6">
        <f>'at-risk$$'!CI32/'at-risk$$'!CI$120</f>
        <v>0</v>
      </c>
      <c r="CL32" s="6">
        <f>'at-risk$$'!CL32/'at-risk$$'!CL$120</f>
        <v>0</v>
      </c>
      <c r="CM32" s="6">
        <f>'at-risk$$'!CM32/'at-risk$$'!CM$120</f>
        <v>0</v>
      </c>
      <c r="CN32" s="6">
        <f>'at-risk$$'!CN32/'at-risk$$'!CN$120</f>
        <v>0.12148604961697941</v>
      </c>
      <c r="CO32" s="6">
        <f>'at-risk$$'!CO32/'at-risk$$'!CO$120</f>
        <v>0</v>
      </c>
      <c r="CP32" s="6">
        <f>'at-risk$$'!CP32/'at-risk$$'!CP$120</f>
        <v>0</v>
      </c>
      <c r="CQ32" s="6">
        <f>'at-risk$$'!CQ32/'at-risk$$'!CQ$120</f>
        <v>0</v>
      </c>
      <c r="CR32" s="6">
        <f>'at-risk$$'!CR32/'at-risk$$'!CR$120</f>
        <v>0</v>
      </c>
      <c r="CS32" s="6">
        <f>'at-risk$$'!CS32/'at-risk$$'!CS$120</f>
        <v>0</v>
      </c>
      <c r="CT32" s="6">
        <f>'at-risk$$'!CT32/'at-risk$$'!CT$120</f>
        <v>0</v>
      </c>
      <c r="CU32" s="6">
        <f>'at-risk$$'!CU32/'at-risk$$'!CU$120</f>
        <v>0</v>
      </c>
      <c r="CV32" s="3">
        <v>20400</v>
      </c>
      <c r="CW32" s="3">
        <v>0</v>
      </c>
      <c r="CX32" s="3">
        <v>30600</v>
      </c>
      <c r="CY32" s="3">
        <v>0</v>
      </c>
      <c r="DD32" s="6">
        <f>'at-risk$$'!DD32/'at-risk$$'!DD$120</f>
        <v>0</v>
      </c>
      <c r="DE32" s="6">
        <f>'at-risk$$'!DE32/'at-risk$$'!DE$120</f>
        <v>0</v>
      </c>
      <c r="DX32" s="6">
        <f>'at-risk$$'!DX32/'at-risk$$'!DX$120</f>
        <v>0</v>
      </c>
      <c r="DY32" s="6">
        <f>'at-risk$$'!DY32/'at-risk$$'!DY$120</f>
        <v>0</v>
      </c>
      <c r="DZ32" s="6">
        <f>'at-risk$$'!DZ32/'at-risk$$'!DZ$120</f>
        <v>0</v>
      </c>
      <c r="EA32" s="6">
        <f>'at-risk$$'!EA32/'at-risk$$'!EA$120</f>
        <v>0</v>
      </c>
      <c r="EB32" s="6">
        <f>'at-risk$$'!EB32/'at-risk$$'!EB$120</f>
        <v>0</v>
      </c>
      <c r="EC32" s="6">
        <f>'at-risk$$'!EC32/'at-risk$$'!EC$120</f>
        <v>0</v>
      </c>
      <c r="EL32" s="6">
        <f>'at-risk$$'!EL32/'at-risk$$'!EL$120</f>
        <v>0</v>
      </c>
      <c r="EM32" s="6">
        <f>'at-risk$$'!EM32/'at-risk$$'!EM$120</f>
        <v>0</v>
      </c>
      <c r="EN32" s="6">
        <f>'at-risk$$'!EN32/'at-risk$$'!EN$120</f>
        <v>0</v>
      </c>
      <c r="EO32" s="6">
        <f>'at-risk$$'!EO32/'at-risk$$'!EO$120</f>
        <v>0</v>
      </c>
      <c r="EP32" s="6">
        <f>'at-risk$$'!EP32/'at-risk$$'!EP$120</f>
        <v>0</v>
      </c>
      <c r="EQ32" s="6">
        <f>'at-risk$$'!EQ32/'at-risk$$'!EQ$120</f>
        <v>0</v>
      </c>
      <c r="ES32" s="6">
        <f>'at-risk$$'!ES32/'at-risk$$'!ES$120</f>
        <v>0</v>
      </c>
      <c r="ET32" s="6">
        <f>'at-risk$$'!ET32/'at-risk$$'!ET$120</f>
        <v>0</v>
      </c>
      <c r="EU32" s="6">
        <f>'at-risk$$'!EU32/'at-risk$$'!EU$120</f>
        <v>0</v>
      </c>
      <c r="EV32" s="6">
        <f>'at-risk$$'!EV32/'at-risk$$'!EV$120</f>
        <v>0</v>
      </c>
      <c r="EW32" s="6">
        <f>'at-risk$$'!EW32/'at-risk$$'!EW$120</f>
        <v>0</v>
      </c>
      <c r="EX32" s="6">
        <f>'at-risk$$'!EX32/'at-risk$$'!EX$120</f>
        <v>0</v>
      </c>
      <c r="EY32" s="6">
        <f>'at-risk$$'!EY32/'at-risk$$'!EY$120</f>
        <v>1</v>
      </c>
      <c r="EZ32" s="6">
        <f>'at-risk$$'!EZ32/'at-risk$$'!EZ$120</f>
        <v>0</v>
      </c>
      <c r="FA32" s="6">
        <f>'at-risk$$'!FA32/'at-risk$$'!FA$120</f>
        <v>0</v>
      </c>
      <c r="FB32" s="6">
        <f>'at-risk$$'!FB32/'at-risk$$'!FB$120</f>
        <v>0</v>
      </c>
      <c r="FC32" s="6">
        <f>'at-risk$$'!FC32/'at-risk$$'!FC$120</f>
        <v>0</v>
      </c>
      <c r="FD32" s="6">
        <f>'at-risk$$'!FD32/'at-risk$$'!FD$120</f>
        <v>0</v>
      </c>
      <c r="FE32" s="6">
        <f>'at-risk$$'!FE32/'at-risk$$'!FE$120</f>
        <v>0</v>
      </c>
      <c r="FF32" s="6">
        <f>'at-risk$$'!FF32/'at-risk$$'!FF$120</f>
        <v>0</v>
      </c>
      <c r="FG32" s="6">
        <f>'at-risk$$'!FG32/'at-risk$$'!FG$120</f>
        <v>2.0000087848759573</v>
      </c>
      <c r="FH32" s="6">
        <f>'at-risk$$'!FH32/'at-risk$$'!FH$120</f>
        <v>0</v>
      </c>
      <c r="FI32" s="6">
        <f>'at-risk$$'!FI32/'at-risk$$'!FI$120</f>
        <v>2.0000087848759573</v>
      </c>
      <c r="FJ32" s="6">
        <f>'at-risk$$'!FJ32/'at-risk$$'!FJ$120</f>
        <v>0</v>
      </c>
      <c r="FK32" s="6">
        <f>'at-risk$$'!FK32/'at-risk$$'!FK$120</f>
        <v>0</v>
      </c>
      <c r="FL32" s="6">
        <f>'at-risk$$'!FL32/'at-risk$$'!FL$120</f>
        <v>0</v>
      </c>
      <c r="FM32" s="6">
        <f>'at-risk$$'!FM32/'at-risk$$'!FM$120</f>
        <v>0</v>
      </c>
      <c r="FN32" s="6">
        <f>'at-risk$$'!FN32/'at-risk$$'!FN$120</f>
        <v>0</v>
      </c>
      <c r="FO32" s="6">
        <f>'at-risk$$'!FO32/'at-risk$$'!FO$120</f>
        <v>1</v>
      </c>
      <c r="FP32" s="6">
        <f>'at-risk$$'!FP32/'at-risk$$'!FP$120</f>
        <v>0</v>
      </c>
      <c r="FQ32" s="6">
        <f>'at-risk$$'!FQ32/'at-risk$$'!FQ$120</f>
        <v>0</v>
      </c>
      <c r="FR32" s="6">
        <f>'at-risk$$'!FR32/'at-risk$$'!FR$120</f>
        <v>0</v>
      </c>
      <c r="FS32" s="6">
        <f>'at-risk$$'!FS32/'at-risk$$'!FS$120</f>
        <v>0</v>
      </c>
      <c r="FT32" s="6">
        <f>'at-risk$$'!FT32/'at-risk$$'!FT$120</f>
        <v>0</v>
      </c>
      <c r="FU32" s="6">
        <f>'at-risk$$'!FU32/'at-risk$$'!FU$120</f>
        <v>0</v>
      </c>
      <c r="FV32" s="6">
        <f>'at-risk$$'!FV32/'at-risk$$'!FV$120</f>
        <v>0</v>
      </c>
      <c r="FW32" s="6">
        <f>'at-risk$$'!FW32/'at-risk$$'!FW$120</f>
        <v>0</v>
      </c>
      <c r="FX32" s="6">
        <f>'at-risk$$'!FX32/'at-risk$$'!FX$120</f>
        <v>0</v>
      </c>
      <c r="FY32" s="6">
        <f>'at-risk$$'!FY32/'at-risk$$'!FY$120</f>
        <v>1</v>
      </c>
      <c r="FZ32" s="6">
        <f>'at-risk$$'!FZ32/'at-risk$$'!FZ$120</f>
        <v>0</v>
      </c>
      <c r="GA32" s="6">
        <f>'at-risk$$'!GA32/'at-risk$$'!GA$120</f>
        <v>1</v>
      </c>
      <c r="GB32" s="6">
        <f>'at-risk$$'!GB32/'at-risk$$'!GB$120</f>
        <v>0</v>
      </c>
      <c r="GC32" s="6">
        <f>'at-risk$$'!GC32/'at-risk$$'!GC$120</f>
        <v>0</v>
      </c>
      <c r="GD32" s="6">
        <f>'at-risk$$'!GD32/'at-risk$$'!GD$120</f>
        <v>0</v>
      </c>
      <c r="GE32" s="6">
        <f>'at-risk$$'!GE32/'at-risk$$'!GE$120</f>
        <v>0</v>
      </c>
      <c r="GF32" s="6">
        <f>'at-risk$$'!GF32/'at-risk$$'!GF$120</f>
        <v>1</v>
      </c>
      <c r="GG32" s="6">
        <f>'at-risk$$'!GG32/'at-risk$$'!GG$120</f>
        <v>0</v>
      </c>
      <c r="GH32" s="6">
        <f>'at-risk$$'!GH32/'at-risk$$'!GH$120</f>
        <v>1</v>
      </c>
      <c r="GI32" s="6">
        <f>'at-risk$$'!GI32/'at-risk$$'!GI$120</f>
        <v>1</v>
      </c>
      <c r="GJ32" s="6">
        <f>'at-risk$$'!GJ32/'at-risk$$'!GJ$120</f>
        <v>1</v>
      </c>
      <c r="GK32" s="6">
        <f>'at-risk$$'!GK32/'at-risk$$'!GK$120</f>
        <v>0</v>
      </c>
      <c r="GL32" s="6">
        <f>'at-risk$$'!GL32/'at-risk$$'!GL$120</f>
        <v>0</v>
      </c>
      <c r="GM32" s="6">
        <f>'at-risk$$'!GM32/'at-risk$$'!GM$120</f>
        <v>1</v>
      </c>
      <c r="GN32" s="6">
        <f>'at-risk$$'!GN32/'at-risk$$'!GN$120</f>
        <v>0</v>
      </c>
      <c r="GO32" s="6">
        <f>'at-risk$$'!GO32/'at-risk$$'!GO$120</f>
        <v>0</v>
      </c>
      <c r="GP32" s="6">
        <f>'at-risk$$'!GP32/'at-risk$$'!GP$120</f>
        <v>3.0000087848759573</v>
      </c>
      <c r="GQ32" s="6">
        <f>'at-risk$$'!GQ32/'at-risk$$'!GQ$120</f>
        <v>0</v>
      </c>
      <c r="GR32" s="6">
        <f>'at-risk$$'!GR32/'at-risk$$'!GR$120</f>
        <v>6.6650853889943074E-2</v>
      </c>
      <c r="GS32" s="6">
        <f>'at-risk$$'!GS32/'at-risk$$'!GS$120</f>
        <v>1.5900098390610724</v>
      </c>
      <c r="GT32" s="6">
        <f>'at-risk$$'!GT32/'at-risk$$'!GT$120</f>
        <v>2.313321385902031</v>
      </c>
      <c r="GU32" s="6">
        <f>'at-risk$$'!GU32/'at-risk$$'!GU$120</f>
        <v>0</v>
      </c>
      <c r="GV32" s="6">
        <f>'at-risk$$'!GV32/'at-risk$$'!GV$120</f>
        <v>3.0000087848759573</v>
      </c>
      <c r="GW32" s="6">
        <f>'at-risk$$'!GW32/'at-risk$$'!GW$120</f>
        <v>0</v>
      </c>
      <c r="GX32" s="6">
        <f>'at-risk$$'!GX32/'at-risk$$'!GX$120</f>
        <v>3.0000087848759573</v>
      </c>
      <c r="GY32" s="6">
        <f>'at-risk$$'!GY32/'at-risk$$'!GY$120</f>
        <v>0</v>
      </c>
      <c r="GZ32" s="6">
        <f>'at-risk$$'!GZ32/'at-risk$$'!GZ$120</f>
        <v>3.0000087848759573</v>
      </c>
      <c r="HA32" s="6">
        <f>'at-risk$$'!HA32/'at-risk$$'!HA$120</f>
        <v>0</v>
      </c>
      <c r="HB32" s="6">
        <f>'at-risk$$'!HB32/'at-risk$$'!HB$120</f>
        <v>0</v>
      </c>
      <c r="HC32" s="6">
        <f>'at-risk$$'!HC32/'at-risk$$'!HC$120</f>
        <v>0</v>
      </c>
      <c r="HD32" s="6">
        <f>'at-risk$$'!HD32/'at-risk$$'!HD$120</f>
        <v>0</v>
      </c>
      <c r="HE32" s="6">
        <f>'at-risk$$'!HE32/'at-risk$$'!HE$120</f>
        <v>0</v>
      </c>
      <c r="HF32" s="6">
        <f>'at-risk$$'!HF32/'at-risk$$'!HF$120</f>
        <v>0</v>
      </c>
      <c r="HG32" s="6">
        <f>'at-risk$$'!HG32/'at-risk$$'!HG$120</f>
        <v>0</v>
      </c>
      <c r="HH32" s="6">
        <f>'at-risk$$'!HH32/'at-risk$$'!HH$120</f>
        <v>0</v>
      </c>
      <c r="HI32" s="6">
        <f>'at-risk$$'!HI32/'at-risk$$'!HI$120</f>
        <v>0</v>
      </c>
      <c r="HJ32" s="6">
        <f>'at-risk$$'!HJ32/'at-risk$$'!HJ$120</f>
        <v>0</v>
      </c>
      <c r="HK32" s="6">
        <f>'at-risk$$'!HK32/'at-risk$$'!HK$120</f>
        <v>0</v>
      </c>
      <c r="HL32" s="6">
        <f>'at-risk$$'!HL32/'at-risk$$'!HL$120</f>
        <v>0</v>
      </c>
      <c r="HM32" s="6">
        <f>'at-risk$$'!HM32/'at-risk$$'!HM$120</f>
        <v>0</v>
      </c>
      <c r="HN32" s="6">
        <f>'at-risk$$'!HN32/'at-risk$$'!HN$120</f>
        <v>0</v>
      </c>
      <c r="HO32" s="6">
        <f>'at-risk$$'!HO32/'at-risk$$'!HO$120</f>
        <v>0</v>
      </c>
      <c r="HP32" s="6">
        <f>'at-risk$$'!HP32/'at-risk$$'!HP$120</f>
        <v>0</v>
      </c>
      <c r="HQ32" s="6">
        <f>'at-risk$$'!HQ32/'at-risk$$'!HQ$120</f>
        <v>0</v>
      </c>
      <c r="HR32" s="6">
        <f>'at-risk$$'!HR32/'at-risk$$'!HR$120</f>
        <v>0</v>
      </c>
      <c r="HS32" s="6">
        <f>'at-risk$$'!HS32/'at-risk$$'!HS$120</f>
        <v>0</v>
      </c>
      <c r="HT32" s="6">
        <f>'at-risk$$'!HT32/'at-risk$$'!HT$120</f>
        <v>0</v>
      </c>
      <c r="HU32" s="6">
        <f>'at-risk$$'!HU32/'at-risk$$'!HU$120</f>
        <v>0</v>
      </c>
      <c r="HV32" s="6">
        <f>'at-risk$$'!HV32/'at-risk$$'!HV$120</f>
        <v>0</v>
      </c>
      <c r="HW32" s="6">
        <f>'at-risk$$'!HW32/'at-risk$$'!HW$120</f>
        <v>0</v>
      </c>
      <c r="HX32" s="6">
        <f>'at-risk$$'!HX32/'at-risk$$'!HX$120</f>
        <v>0</v>
      </c>
      <c r="HY32" s="6">
        <f>'at-risk$$'!HY32/'at-risk$$'!HY$120</f>
        <v>0</v>
      </c>
      <c r="HZ32" s="6">
        <f>'at-risk$$'!HZ32/'at-risk$$'!HZ$120</f>
        <v>0</v>
      </c>
      <c r="IA32" s="6">
        <f>'at-risk$$'!IA32/'at-risk$$'!IA$120</f>
        <v>0</v>
      </c>
      <c r="IB32" s="6">
        <f>'at-risk$$'!IB32/'at-risk$$'!IB$120</f>
        <v>0</v>
      </c>
      <c r="IC32" s="6">
        <f>'at-risk$$'!IC32/'at-risk$$'!IC$120</f>
        <v>0</v>
      </c>
      <c r="ID32" s="6">
        <f>'at-risk$$'!ID32/'at-risk$$'!ID$120</f>
        <v>0</v>
      </c>
      <c r="IE32" s="6">
        <f>'at-risk$$'!IE32/'at-risk$$'!IE$120</f>
        <v>0</v>
      </c>
      <c r="IF32" s="6">
        <f>'at-risk$$'!IF32/'at-risk$$'!IF$120</f>
        <v>0</v>
      </c>
      <c r="IG32" s="6">
        <f>'at-risk$$'!IG32/'at-risk$$'!IG$120</f>
        <v>0</v>
      </c>
      <c r="IH32" s="6">
        <f>'at-risk$$'!IH32/'at-risk$$'!IH$120</f>
        <v>0</v>
      </c>
      <c r="II32" s="6">
        <f>'at-risk$$'!II32/'at-risk$$'!II$120</f>
        <v>0</v>
      </c>
      <c r="IJ32" s="6">
        <f>'at-risk$$'!IJ32/'at-risk$$'!IJ$120</f>
        <v>0</v>
      </c>
      <c r="IK32" s="6">
        <f>'at-risk$$'!IK32/'at-risk$$'!IK$120</f>
        <v>0</v>
      </c>
      <c r="IL32" s="6">
        <f>'at-risk$$'!IL32/'at-risk$$'!IL$120</f>
        <v>0</v>
      </c>
      <c r="IM32" s="6">
        <f>'at-risk$$'!IM32/'at-risk$$'!IM$120</f>
        <v>0</v>
      </c>
      <c r="IN32" s="6">
        <f>'at-risk$$'!IN32/'at-risk$$'!IN$120</f>
        <v>0</v>
      </c>
      <c r="IO32" s="6">
        <f>'at-risk$$'!IO32/'at-risk$$'!IO$120</f>
        <v>0</v>
      </c>
      <c r="IP32" s="6">
        <f>'at-risk$$'!IP32/'at-risk$$'!IP$120</f>
        <v>0</v>
      </c>
      <c r="IQ32" s="6">
        <f>'at-risk$$'!IQ32/'at-risk$$'!IQ$120</f>
        <v>0</v>
      </c>
      <c r="IR32" s="6">
        <f>'at-risk$$'!IR32/'at-risk$$'!IR$120</f>
        <v>0</v>
      </c>
      <c r="IS32" s="6">
        <f>'at-risk$$'!IS32/'at-risk$$'!IS$120</f>
        <v>0</v>
      </c>
      <c r="IT32" s="6">
        <f>'at-risk$$'!IT32/'at-risk$$'!IT$120</f>
        <v>0</v>
      </c>
      <c r="IU32" s="6">
        <f>'at-risk$$'!IU32/'at-risk$$'!IU$120</f>
        <v>0</v>
      </c>
      <c r="IV32" s="6">
        <f>'at-risk$$'!IV32/'at-risk$$'!IV$120</f>
        <v>0</v>
      </c>
      <c r="IW32" s="6">
        <f>'at-risk$$'!IW32/'at-risk$$'!IW$120</f>
        <v>0</v>
      </c>
      <c r="IX32" s="6">
        <f>'at-risk$$'!IX32/'at-risk$$'!IX$120</f>
        <v>0</v>
      </c>
      <c r="IY32" s="6">
        <f>'at-risk$$'!IY32/'at-risk$$'!IY$120</f>
        <v>0</v>
      </c>
      <c r="IZ32" s="6">
        <f>'at-risk$$'!IZ32/'at-risk$$'!IZ$120</f>
        <v>0</v>
      </c>
      <c r="JA32" s="6">
        <f>'at-risk$$'!JA32/'at-risk$$'!JA$120</f>
        <v>0</v>
      </c>
      <c r="JB32" s="6">
        <f>'at-risk$$'!JB32/'at-risk$$'!JB$120</f>
        <v>0</v>
      </c>
      <c r="JC32" s="6">
        <f>'at-risk$$'!JC32/'at-risk$$'!JC$120</f>
        <v>0</v>
      </c>
      <c r="JD32" s="6">
        <f>'at-risk$$'!JD32/'at-risk$$'!JD$120</f>
        <v>0</v>
      </c>
      <c r="JE32" s="6">
        <f>'at-risk$$'!JE32/'at-risk$$'!JE$120</f>
        <v>0</v>
      </c>
      <c r="JF32" s="6">
        <f>'at-risk$$'!JF32/'at-risk$$'!JF$120</f>
        <v>0</v>
      </c>
      <c r="JG32" s="6">
        <f>'at-risk$$'!JG32/'at-risk$$'!JG$120</f>
        <v>0</v>
      </c>
      <c r="JH32" s="6">
        <f>'at-risk$$'!JH32/'at-risk$$'!JH$120</f>
        <v>0</v>
      </c>
      <c r="JI32" s="6">
        <f>'at-risk$$'!JI32/'at-risk$$'!JI$120</f>
        <v>0</v>
      </c>
      <c r="JJ32" s="6">
        <f>'at-risk$$'!JJ32/'at-risk$$'!JJ$120</f>
        <v>0</v>
      </c>
      <c r="JK32" s="6">
        <f>'at-risk$$'!JK32/'at-risk$$'!JK$120</f>
        <v>0</v>
      </c>
      <c r="JL32" s="6">
        <f>'at-risk$$'!JL32/'at-risk$$'!JL$120</f>
        <v>0.91435287961734601</v>
      </c>
      <c r="JM32" s="6">
        <f>'at-risk$$'!JM32/'at-risk$$'!JM$120</f>
        <v>8.5643688943929541E-2</v>
      </c>
      <c r="JN32" s="6">
        <f>'at-risk$$'!JN32/'at-risk$$'!JN$120</f>
        <v>0</v>
      </c>
      <c r="JO32" s="6">
        <f>'at-risk$$'!JO32/'at-risk$$'!JO$120</f>
        <v>0</v>
      </c>
      <c r="JP32" s="6">
        <f>'at-risk$$'!JP32/'at-risk$$'!JP$120</f>
        <v>0</v>
      </c>
      <c r="JQ32" s="6">
        <f>'at-risk$$'!JQ32/'at-risk$$'!JQ$120</f>
        <v>0</v>
      </c>
      <c r="JR32" s="6">
        <f>'at-risk$$'!JR32/'at-risk$$'!JR$120</f>
        <v>0</v>
      </c>
      <c r="JS32" s="6">
        <f>'at-risk$$'!JS32/'at-risk$$'!JS$120</f>
        <v>0</v>
      </c>
      <c r="JT32" s="6">
        <f>'at-risk$$'!JT32/'at-risk$$'!JT$120</f>
        <v>0</v>
      </c>
      <c r="JU32" s="6">
        <f>'at-risk$$'!JU32/'at-risk$$'!JU$120</f>
        <v>0</v>
      </c>
      <c r="JV32" s="6">
        <f>'at-risk$$'!JV32/'at-risk$$'!JV$120</f>
        <v>0</v>
      </c>
      <c r="JW32" s="6">
        <f>'at-risk$$'!JW32/'at-risk$$'!JW$120</f>
        <v>0</v>
      </c>
      <c r="JX32" s="6">
        <f>'at-risk$$'!JX32/'at-risk$$'!JX$120</f>
        <v>0</v>
      </c>
      <c r="JY32" s="6">
        <f>'at-risk$$'!JY32/'at-risk$$'!JY$120</f>
        <v>0</v>
      </c>
      <c r="JZ32" s="6">
        <f>'at-risk$$'!JZ32/'at-risk$$'!JZ$120</f>
        <v>0</v>
      </c>
      <c r="KA32" s="6">
        <f>'at-risk$$'!KA32/'at-risk$$'!KA$120</f>
        <v>0</v>
      </c>
      <c r="KB32" s="6">
        <f>'at-risk$$'!KB32/'at-risk$$'!KB$120</f>
        <v>0</v>
      </c>
      <c r="KC32" s="6">
        <f>'at-risk$$'!KC32/'at-risk$$'!KC$120</f>
        <v>0</v>
      </c>
      <c r="KD32" s="6">
        <f>'at-risk$$'!KD32/'at-risk$$'!KD$120</f>
        <v>1</v>
      </c>
      <c r="KE32" s="6">
        <f>'at-risk$$'!KE32/'at-risk$$'!KE$120</f>
        <v>0</v>
      </c>
      <c r="KF32" s="6">
        <f>'at-risk$$'!KF32/'at-risk$$'!KF$120</f>
        <v>0</v>
      </c>
      <c r="KG32" s="6">
        <f>'at-risk$$'!KG32/'at-risk$$'!KG$120</f>
        <v>0</v>
      </c>
      <c r="KH32" s="6">
        <f>'at-risk$$'!KH32/'at-risk$$'!KH$120</f>
        <v>0</v>
      </c>
      <c r="KI32" s="6">
        <f>'at-risk$$'!KI32/'at-risk$$'!KI$120</f>
        <v>0</v>
      </c>
      <c r="KJ32" s="6">
        <f>'at-risk$$'!KJ32/'at-risk$$'!KJ$120</f>
        <v>0</v>
      </c>
      <c r="KK32" s="6">
        <f>'at-risk$$'!KK32/'at-risk$$'!KK$120</f>
        <v>0</v>
      </c>
      <c r="KL32" s="6">
        <f>'at-risk$$'!KL32/'at-risk$$'!KL$120</f>
        <v>0</v>
      </c>
      <c r="KM32" s="6">
        <f>'at-risk$$'!KM32/'at-risk$$'!KM$120</f>
        <v>0</v>
      </c>
      <c r="KN32" s="6">
        <f>'at-risk$$'!KN32/'at-risk$$'!KN$120</f>
        <v>0</v>
      </c>
      <c r="KO32" s="6">
        <f>'at-risk$$'!KO32/'at-risk$$'!KO$120</f>
        <v>0</v>
      </c>
      <c r="KP32" s="6">
        <f>'at-risk$$'!KP32/'at-risk$$'!KP$120</f>
        <v>0</v>
      </c>
      <c r="KQ32" s="6">
        <f>'at-risk$$'!KQ32/'at-risk$$'!KQ$120</f>
        <v>1</v>
      </c>
      <c r="KU32" s="3">
        <v>41235</v>
      </c>
      <c r="KV32" s="3">
        <v>0</v>
      </c>
      <c r="KW32" s="3">
        <v>11500</v>
      </c>
      <c r="KX32" s="3">
        <v>0</v>
      </c>
      <c r="LC32" s="3">
        <v>22212</v>
      </c>
      <c r="LD32" s="3">
        <v>0</v>
      </c>
      <c r="LI32" s="3">
        <v>8000</v>
      </c>
      <c r="LJ32" s="3">
        <v>0</v>
      </c>
      <c r="LK32" s="3">
        <v>13600</v>
      </c>
      <c r="LL32" s="3">
        <v>0</v>
      </c>
      <c r="LM32" s="3">
        <v>1948</v>
      </c>
      <c r="LN32" s="3">
        <v>0</v>
      </c>
      <c r="MA32" s="3">
        <v>20000</v>
      </c>
      <c r="MB32" s="3">
        <v>0</v>
      </c>
      <c r="ME32" s="3">
        <v>7139</v>
      </c>
      <c r="MF32" s="3">
        <v>0</v>
      </c>
      <c r="MM32" s="3">
        <v>4000</v>
      </c>
      <c r="MN32" s="3">
        <v>0</v>
      </c>
      <c r="NA32" s="3">
        <v>1000</v>
      </c>
      <c r="NB32" s="3">
        <v>0</v>
      </c>
      <c r="NJ32" s="6">
        <f>'at-risk$$'!NJ32/'at-risk$$'!NJ$120</f>
        <v>0</v>
      </c>
      <c r="NK32" s="6">
        <f>'at-risk$$'!NK32/'at-risk$$'!NK$120</f>
        <v>0</v>
      </c>
      <c r="OF32" s="3">
        <v>5168839</v>
      </c>
      <c r="OG32" s="3">
        <v>898638</v>
      </c>
      <c r="OK32" s="6">
        <f t="shared" si="13"/>
        <v>0</v>
      </c>
      <c r="OL32" s="6">
        <f t="shared" si="0"/>
        <v>0</v>
      </c>
      <c r="OM32" s="6">
        <f t="shared" si="1"/>
        <v>3.0000087848759573</v>
      </c>
      <c r="ON32" s="6">
        <f t="shared" si="2"/>
        <v>0</v>
      </c>
      <c r="OO32" s="6">
        <f t="shared" si="3"/>
        <v>0</v>
      </c>
      <c r="OP32" s="6">
        <f t="shared" si="4"/>
        <v>3</v>
      </c>
      <c r="OQ32" s="3">
        <f t="shared" si="5"/>
        <v>0</v>
      </c>
      <c r="OR32" s="6">
        <f t="shared" si="6"/>
        <v>0</v>
      </c>
      <c r="OS32" s="6">
        <f>'at-risk$$'!OS32/'at-risk$$'!OS$120</f>
        <v>1</v>
      </c>
      <c r="OT32" s="6">
        <f>'at-risk$$'!OT32/'at-risk$$'!OT$120</f>
        <v>0</v>
      </c>
      <c r="OU32" s="6">
        <f>'at-risk$$'!OU32/'at-risk$$'!OU$120</f>
        <v>0</v>
      </c>
      <c r="OV32" s="6">
        <f>'at-risk$$'!OV32/'at-risk$$'!OV$120</f>
        <v>4.0000175697519147</v>
      </c>
      <c r="OW32" s="6">
        <f>'at-risk$$'!OW32/'at-risk$$'!OW$120</f>
        <v>0</v>
      </c>
      <c r="OX32" s="6">
        <f>'at-risk$$'!OX32/'at-risk$$'!OX$120</f>
        <v>0</v>
      </c>
      <c r="OY32" s="6">
        <f>'at-risk$$'!OY32/'at-risk$$'!OY$120</f>
        <v>0</v>
      </c>
      <c r="OZ32" s="6">
        <f>'at-risk$$'!OZ32/'at-risk$$'!OZ$120</f>
        <v>0</v>
      </c>
      <c r="PA32" s="6">
        <f>'at-risk$$'!PA32/'at-risk$$'!PA$120</f>
        <v>0</v>
      </c>
      <c r="PB32" s="6">
        <f t="shared" si="7"/>
        <v>2</v>
      </c>
      <c r="PC32" s="6">
        <f t="shared" si="8"/>
        <v>0</v>
      </c>
      <c r="PD32" s="6"/>
      <c r="PE32" s="6"/>
      <c r="PF32" s="6">
        <f t="shared" si="9"/>
        <v>3</v>
      </c>
      <c r="PG32" s="6">
        <f t="shared" si="10"/>
        <v>2</v>
      </c>
      <c r="PI32" s="6">
        <f t="shared" si="11"/>
        <v>14.380007379295803</v>
      </c>
      <c r="PJ32" s="6">
        <f>'at-risk$$'!PJ32/'at-risk$$'!PJ$120</f>
        <v>0</v>
      </c>
      <c r="PK32" s="6">
        <f>'at-risk$$'!PK32/'at-risk$$'!PK$120</f>
        <v>1.5900098390610724</v>
      </c>
      <c r="PL32" s="5">
        <f t="shared" si="14"/>
        <v>130634</v>
      </c>
      <c r="PM32" s="5">
        <f>SUM(KV32,KX32,KZ32,LB32,LD32,LF32,LH32,LJ32,LL32,LN32,LP32,LR32,LT32,LV32,LX32,LZ32,MB32,MD32,MF32,MH32,MJ32,ML32,MN32,MP32,MR32,MT32,MV32,MX32,MZ32,NB32,ND32,NF32,NH32,)</f>
        <v>0</v>
      </c>
      <c r="PN32" s="5"/>
      <c r="PO32" s="5">
        <v>138775</v>
      </c>
      <c r="PQ32" s="6">
        <f t="shared" si="12"/>
        <v>29.091529622601733</v>
      </c>
    </row>
    <row r="33" spans="1:433" x14ac:dyDescent="0.25">
      <c r="A33" t="s">
        <v>175</v>
      </c>
      <c r="B33" s="2">
        <v>344</v>
      </c>
      <c r="C33" t="s">
        <v>338</v>
      </c>
      <c r="D33">
        <v>8</v>
      </c>
      <c r="E33">
        <v>218</v>
      </c>
      <c r="F33">
        <v>164</v>
      </c>
      <c r="G33" s="6">
        <f>'at-risk$$'!G33/'at-risk$$'!G$120</f>
        <v>1</v>
      </c>
      <c r="H33" s="6">
        <f>'at-risk$$'!H33/'at-risk$$'!H$120</f>
        <v>0</v>
      </c>
      <c r="I33" s="6">
        <f>'at-risk$$'!I33/'at-risk$$'!I$120</f>
        <v>0</v>
      </c>
      <c r="J33" s="6">
        <f>'at-risk$$'!J33/'at-risk$$'!J$120</f>
        <v>0</v>
      </c>
      <c r="K33" s="6"/>
      <c r="L33" s="6">
        <f>'at-risk$$'!L33/'at-risk$$'!L$120</f>
        <v>0</v>
      </c>
      <c r="M33" s="6">
        <f>'at-risk$$'!M33/'at-risk$$'!M$120</f>
        <v>0</v>
      </c>
      <c r="N33" s="6">
        <f>'at-risk$$'!N33/'at-risk$$'!N$120</f>
        <v>0.99999958310769044</v>
      </c>
      <c r="O33" s="6">
        <f>'at-risk$$'!O33/'at-risk$$'!O$120</f>
        <v>0</v>
      </c>
      <c r="P33" s="3">
        <v>15388</v>
      </c>
      <c r="Q33" s="3">
        <v>0</v>
      </c>
      <c r="R33" s="6">
        <f>'at-risk$$'!R33/'at-risk$$'!R$120</f>
        <v>1.0000062006078874</v>
      </c>
      <c r="S33" s="6">
        <f>'at-risk$$'!S33/'at-risk$$'!S$120</f>
        <v>0</v>
      </c>
      <c r="T33" s="6">
        <f>'at-risk$$'!T33/'at-risk$$'!T$120</f>
        <v>1.0000028305579711</v>
      </c>
      <c r="U33" s="6">
        <f>'at-risk$$'!U33/'at-risk$$'!U$120</f>
        <v>0</v>
      </c>
      <c r="V33" s="6">
        <f>'at-risk$$'!V33/'at-risk$$'!V$120</f>
        <v>0.99999492061110518</v>
      </c>
      <c r="W33" s="6">
        <f>'at-risk$$'!W33/'at-risk$$'!W$120</f>
        <v>0</v>
      </c>
      <c r="X33" s="6">
        <f>'at-risk$$'!X33/'at-risk$$'!X$120</f>
        <v>1</v>
      </c>
      <c r="Y33" s="6">
        <f>'at-risk$$'!Y33/'at-risk$$'!Y$120</f>
        <v>0</v>
      </c>
      <c r="Z33" s="6">
        <f>'at-risk$$'!Z33/'at-risk$$'!Z$120</f>
        <v>2.0000087848759573</v>
      </c>
      <c r="AA33" s="6">
        <f>'at-risk$$'!AA33/'at-risk$$'!AA$120</f>
        <v>0</v>
      </c>
      <c r="AB33" s="6">
        <f>'at-risk$$'!AB33/'at-risk$$'!AB$120</f>
        <v>0</v>
      </c>
      <c r="AC33" s="6">
        <f>'at-risk$$'!AC33/'at-risk$$'!AC$120</f>
        <v>0</v>
      </c>
      <c r="AD33" s="6">
        <f>'at-risk$$'!AD33/'at-risk$$'!AD$120</f>
        <v>3.0000087848759573</v>
      </c>
      <c r="AE33" s="6">
        <f>'at-risk$$'!AE33/'at-risk$$'!AE$120</f>
        <v>0</v>
      </c>
      <c r="AF33" s="6">
        <f>'at-risk$$'!AF33/'at-risk$$'!AF$120</f>
        <v>4.9999961701896245</v>
      </c>
      <c r="AG33" s="6">
        <f>'at-risk$$'!AG33/'at-risk$$'!AG$120</f>
        <v>0</v>
      </c>
      <c r="AH33" s="6">
        <f>'at-risk$$'!AH33/'at-risk$$'!AH$120</f>
        <v>0</v>
      </c>
      <c r="AI33" s="6">
        <f>'at-risk$$'!AI33/'at-risk$$'!AI$120</f>
        <v>0</v>
      </c>
      <c r="AJ33" s="6">
        <f>'at-risk$$'!AJ33/'at-risk$$'!AJ$120</f>
        <v>0</v>
      </c>
      <c r="AK33" s="6">
        <f>'at-risk$$'!AK33/'at-risk$$'!AK$120</f>
        <v>0</v>
      </c>
      <c r="AL33" s="6">
        <f>'at-risk$$'!AL33/'at-risk$$'!AL$120</f>
        <v>0</v>
      </c>
      <c r="AM33" s="6">
        <f>'at-risk$$'!AM33/'at-risk$$'!AM$120</f>
        <v>0</v>
      </c>
      <c r="AN33" s="6">
        <f>'at-risk$$'!AN33/'at-risk$$'!AN$120</f>
        <v>0</v>
      </c>
      <c r="AO33" s="6">
        <f>'at-risk$$'!AO33/'at-risk$$'!AO$120</f>
        <v>0</v>
      </c>
      <c r="AP33" s="6">
        <f>'at-risk$$'!AP33/'at-risk$$'!AP$120</f>
        <v>0</v>
      </c>
      <c r="AQ33" s="6">
        <f>'at-risk$$'!AQ33/'at-risk$$'!AQ$120</f>
        <v>1</v>
      </c>
      <c r="AR33" s="6">
        <f>'at-risk$$'!AR33/'at-risk$$'!AR$120</f>
        <v>0</v>
      </c>
      <c r="AS33" s="6">
        <f>'at-risk$$'!AS33/'at-risk$$'!AS$120</f>
        <v>0</v>
      </c>
      <c r="AT33" s="6">
        <f>'at-risk$$'!AT33/'at-risk$$'!AT$120</f>
        <v>0</v>
      </c>
      <c r="AU33" s="6">
        <f>'at-risk$$'!AU33/'at-risk$$'!AU$120</f>
        <v>1</v>
      </c>
      <c r="AV33" s="6"/>
      <c r="AW33" s="6">
        <f>'at-risk$$'!AW33/'at-risk$$'!AW$120</f>
        <v>0</v>
      </c>
      <c r="AX33" s="6">
        <f>'at-risk$$'!AX33/'at-risk$$'!AX$120</f>
        <v>0</v>
      </c>
      <c r="AY33" s="6">
        <f>'at-risk$$'!AY33/'at-risk$$'!AY$120</f>
        <v>0</v>
      </c>
      <c r="AZ33" s="6">
        <f>'at-risk$$'!AZ33/'at-risk$$'!AZ$120</f>
        <v>2.0000087848759573</v>
      </c>
      <c r="BA33" s="6">
        <f>'at-risk$$'!BA33/'at-risk$$'!BA$120</f>
        <v>0</v>
      </c>
      <c r="BB33" s="6">
        <f>'at-risk$$'!BB33/'at-risk$$'!BB$120</f>
        <v>0</v>
      </c>
      <c r="BC33" s="6">
        <f>'at-risk$$'!BC33/'at-risk$$'!BC$120</f>
        <v>0</v>
      </c>
      <c r="BD33" s="6">
        <f>'at-risk$$'!BD33/'at-risk$$'!BD$120</f>
        <v>0</v>
      </c>
      <c r="BE33" s="6">
        <f>'at-risk$$'!BE33/'at-risk$$'!BE$120</f>
        <v>0</v>
      </c>
      <c r="BF33" s="6">
        <f>'at-risk$$'!BF33/'at-risk$$'!BF$120</f>
        <v>1</v>
      </c>
      <c r="BG33" s="6">
        <f>'at-risk$$'!BG33/'at-risk$$'!BG$120</f>
        <v>0</v>
      </c>
      <c r="BH33" s="6">
        <f>'at-risk$$'!BH33/'at-risk$$'!BH$120</f>
        <v>0</v>
      </c>
      <c r="BI33" s="6">
        <f>'at-risk$$'!BI33/'at-risk$$'!BI$120</f>
        <v>0</v>
      </c>
      <c r="BJ33" s="6">
        <f>'at-risk$$'!BJ33/'at-risk$$'!BJ$120</f>
        <v>0</v>
      </c>
      <c r="BK33" s="6">
        <f>'at-risk$$'!BK33/'at-risk$$'!BK$120</f>
        <v>0</v>
      </c>
      <c r="BL33" s="6">
        <f>'at-risk$$'!BL33/'at-risk$$'!BL$120</f>
        <v>0</v>
      </c>
      <c r="BM33" s="6">
        <f>'at-risk$$'!BM33/'at-risk$$'!BM$120</f>
        <v>0</v>
      </c>
      <c r="BN33" s="6">
        <f>'at-risk$$'!BN33/'at-risk$$'!BN$120</f>
        <v>0</v>
      </c>
      <c r="BO33" s="6">
        <f>'at-risk$$'!BO33/'at-risk$$'!BO$120</f>
        <v>0</v>
      </c>
      <c r="BP33" s="6">
        <f>'at-risk$$'!BP33/'at-risk$$'!BP$120</f>
        <v>0</v>
      </c>
      <c r="BQ33" s="6">
        <f>'at-risk$$'!BQ33/'at-risk$$'!BQ$120</f>
        <v>0</v>
      </c>
      <c r="BR33" s="6">
        <f>'at-risk$$'!BR33/'at-risk$$'!BR$120</f>
        <v>0</v>
      </c>
      <c r="BS33" s="6">
        <f>'at-risk$$'!BS33/'at-risk$$'!BS$120</f>
        <v>0</v>
      </c>
      <c r="BT33" s="6">
        <f>'at-risk$$'!BT33/'at-risk$$'!BT$120</f>
        <v>0</v>
      </c>
      <c r="BU33" s="6">
        <f>'at-risk$$'!BU33/'at-risk$$'!BU$120</f>
        <v>0</v>
      </c>
      <c r="BV33" s="6">
        <f>'at-risk$$'!BV33/'at-risk$$'!BV$120</f>
        <v>2.0000087848759573</v>
      </c>
      <c r="BW33" s="6">
        <f>'at-risk$$'!BW33/'at-risk$$'!BW$120</f>
        <v>0</v>
      </c>
      <c r="BX33" s="6">
        <f>'at-risk$$'!BX33/'at-risk$$'!BX$120</f>
        <v>0</v>
      </c>
      <c r="BY33" s="6">
        <f>'at-risk$$'!BY33/'at-risk$$'!BY$120</f>
        <v>0</v>
      </c>
      <c r="BZ33" s="6">
        <f>'at-risk$$'!BZ33/'at-risk$$'!BZ$120</f>
        <v>6.0000107234690523</v>
      </c>
      <c r="CA33" s="6">
        <f>'at-risk$$'!CA33/'at-risk$$'!CA$120</f>
        <v>0</v>
      </c>
      <c r="CB33" s="6">
        <f>'at-risk$$'!CB33/'at-risk$$'!CB$120</f>
        <v>0</v>
      </c>
      <c r="CC33" s="6">
        <f>'at-risk$$'!CC33/'at-risk$$'!CC$120</f>
        <v>0</v>
      </c>
      <c r="CD33" s="6">
        <f>'at-risk$$'!CD33/'at-risk$$'!CD$120</f>
        <v>2</v>
      </c>
      <c r="CE33" s="6">
        <f>'at-risk$$'!CE33/'at-risk$$'!CE$120</f>
        <v>0</v>
      </c>
      <c r="CF33" s="6">
        <f>'at-risk$$'!CF33/'at-risk$$'!CF$120</f>
        <v>0</v>
      </c>
      <c r="CG33" s="6">
        <f>'at-risk$$'!CG33/'at-risk$$'!CG$120</f>
        <v>0</v>
      </c>
      <c r="CH33" s="6">
        <f>'at-risk$$'!CH33/'at-risk$$'!CH$120</f>
        <v>0</v>
      </c>
      <c r="CI33" s="6">
        <f>'at-risk$$'!CI33/'at-risk$$'!CI$120</f>
        <v>0</v>
      </c>
      <c r="CL33" s="6">
        <f>'at-risk$$'!CL33/'at-risk$$'!CL$120</f>
        <v>0</v>
      </c>
      <c r="CM33" s="6">
        <f>'at-risk$$'!CM33/'at-risk$$'!CM$120</f>
        <v>0</v>
      </c>
      <c r="CN33" s="6">
        <f>'at-risk$$'!CN33/'at-risk$$'!CN$120</f>
        <v>0.12148604961697941</v>
      </c>
      <c r="CO33" s="6">
        <f>'at-risk$$'!CO33/'at-risk$$'!CO$120</f>
        <v>0</v>
      </c>
      <c r="CP33" s="6">
        <f>'at-risk$$'!CP33/'at-risk$$'!CP$120</f>
        <v>0</v>
      </c>
      <c r="CQ33" s="6">
        <f>'at-risk$$'!CQ33/'at-risk$$'!CQ$120</f>
        <v>0</v>
      </c>
      <c r="CR33" s="6">
        <f>'at-risk$$'!CR33/'at-risk$$'!CR$120</f>
        <v>0</v>
      </c>
      <c r="CS33" s="6">
        <f>'at-risk$$'!CS33/'at-risk$$'!CS$120</f>
        <v>0</v>
      </c>
      <c r="CT33" s="6">
        <f>'at-risk$$'!CT33/'at-risk$$'!CT$120</f>
        <v>0</v>
      </c>
      <c r="CU33" s="6">
        <f>'at-risk$$'!CU33/'at-risk$$'!CU$120</f>
        <v>0</v>
      </c>
      <c r="CV33" s="3">
        <v>13600</v>
      </c>
      <c r="CW33" s="3">
        <v>0</v>
      </c>
      <c r="CX33" s="3">
        <v>23800</v>
      </c>
      <c r="CY33" s="3">
        <v>0</v>
      </c>
      <c r="DD33" s="6">
        <f>'at-risk$$'!DD33/'at-risk$$'!DD$120</f>
        <v>0</v>
      </c>
      <c r="DE33" s="6">
        <f>'at-risk$$'!DE33/'at-risk$$'!DE$120</f>
        <v>0</v>
      </c>
      <c r="DX33" s="6">
        <f>'at-risk$$'!DX33/'at-risk$$'!DX$120</f>
        <v>0</v>
      </c>
      <c r="DY33" s="6">
        <f>'at-risk$$'!DY33/'at-risk$$'!DY$120</f>
        <v>0</v>
      </c>
      <c r="DZ33" s="6">
        <f>'at-risk$$'!DZ33/'at-risk$$'!DZ$120</f>
        <v>0</v>
      </c>
      <c r="EA33" s="6">
        <f>'at-risk$$'!EA33/'at-risk$$'!EA$120</f>
        <v>0</v>
      </c>
      <c r="EB33" s="6">
        <f>'at-risk$$'!EB33/'at-risk$$'!EB$120</f>
        <v>0</v>
      </c>
      <c r="EC33" s="6">
        <f>'at-risk$$'!EC33/'at-risk$$'!EC$120</f>
        <v>0</v>
      </c>
      <c r="EH33" s="3">
        <v>15325</v>
      </c>
      <c r="EI33" s="3">
        <v>0</v>
      </c>
      <c r="EL33" s="6">
        <f>'at-risk$$'!EL33/'at-risk$$'!EL$120</f>
        <v>0</v>
      </c>
      <c r="EM33" s="6">
        <f>'at-risk$$'!EM33/'at-risk$$'!EM$120</f>
        <v>0</v>
      </c>
      <c r="EN33" s="6">
        <f>'at-risk$$'!EN33/'at-risk$$'!EN$120</f>
        <v>0</v>
      </c>
      <c r="EO33" s="6">
        <f>'at-risk$$'!EO33/'at-risk$$'!EO$120</f>
        <v>0</v>
      </c>
      <c r="EP33" s="6">
        <f>'at-risk$$'!EP33/'at-risk$$'!EP$120</f>
        <v>0</v>
      </c>
      <c r="EQ33" s="6">
        <f>'at-risk$$'!EQ33/'at-risk$$'!EQ$120</f>
        <v>0</v>
      </c>
      <c r="ES33" s="6">
        <f>'at-risk$$'!ES33/'at-risk$$'!ES$120</f>
        <v>0</v>
      </c>
      <c r="ET33" s="6">
        <f>'at-risk$$'!ET33/'at-risk$$'!ET$120</f>
        <v>0</v>
      </c>
      <c r="EU33" s="6">
        <f>'at-risk$$'!EU33/'at-risk$$'!EU$120</f>
        <v>1</v>
      </c>
      <c r="EV33" s="6">
        <f>'at-risk$$'!EV33/'at-risk$$'!EV$120</f>
        <v>0</v>
      </c>
      <c r="EW33" s="6">
        <f>'at-risk$$'!EW33/'at-risk$$'!EW$120</f>
        <v>0</v>
      </c>
      <c r="EX33" s="6">
        <f>'at-risk$$'!EX33/'at-risk$$'!EX$120</f>
        <v>0</v>
      </c>
      <c r="EY33" s="6">
        <f>'at-risk$$'!EY33/'at-risk$$'!EY$120</f>
        <v>0</v>
      </c>
      <c r="EZ33" s="6">
        <f>'at-risk$$'!EZ33/'at-risk$$'!EZ$120</f>
        <v>0</v>
      </c>
      <c r="FA33" s="6">
        <f>'at-risk$$'!FA33/'at-risk$$'!FA$120</f>
        <v>0</v>
      </c>
      <c r="FB33" s="6">
        <f>'at-risk$$'!FB33/'at-risk$$'!FB$120</f>
        <v>0</v>
      </c>
      <c r="FC33" s="6">
        <f>'at-risk$$'!FC33/'at-risk$$'!FC$120</f>
        <v>0</v>
      </c>
      <c r="FD33" s="6">
        <f>'at-risk$$'!FD33/'at-risk$$'!FD$120</f>
        <v>0</v>
      </c>
      <c r="FE33" s="6">
        <f>'at-risk$$'!FE33/'at-risk$$'!FE$120</f>
        <v>0</v>
      </c>
      <c r="FF33" s="6">
        <f>'at-risk$$'!FF33/'at-risk$$'!FF$120</f>
        <v>0</v>
      </c>
      <c r="FG33" s="6">
        <f>'at-risk$$'!FG33/'at-risk$$'!FG$120</f>
        <v>0</v>
      </c>
      <c r="FH33" s="6">
        <f>'at-risk$$'!FH33/'at-risk$$'!FH$120</f>
        <v>0</v>
      </c>
      <c r="FI33" s="6">
        <f>'at-risk$$'!FI33/'at-risk$$'!FI$120</f>
        <v>0</v>
      </c>
      <c r="FJ33" s="6">
        <f>'at-risk$$'!FJ33/'at-risk$$'!FJ$120</f>
        <v>0</v>
      </c>
      <c r="FK33" s="6">
        <f>'at-risk$$'!FK33/'at-risk$$'!FK$120</f>
        <v>0</v>
      </c>
      <c r="FL33" s="6">
        <f>'at-risk$$'!FL33/'at-risk$$'!FL$120</f>
        <v>0</v>
      </c>
      <c r="FM33" s="6">
        <f>'at-risk$$'!FM33/'at-risk$$'!FM$120</f>
        <v>0</v>
      </c>
      <c r="FN33" s="6">
        <f>'at-risk$$'!FN33/'at-risk$$'!FN$120</f>
        <v>0</v>
      </c>
      <c r="FO33" s="6">
        <f>'at-risk$$'!FO33/'at-risk$$'!FO$120</f>
        <v>1</v>
      </c>
      <c r="FP33" s="6">
        <f>'at-risk$$'!FP33/'at-risk$$'!FP$120</f>
        <v>0</v>
      </c>
      <c r="FQ33" s="6">
        <f>'at-risk$$'!FQ33/'at-risk$$'!FQ$120</f>
        <v>0</v>
      </c>
      <c r="FR33" s="6">
        <f>'at-risk$$'!FR33/'at-risk$$'!FR$120</f>
        <v>0</v>
      </c>
      <c r="FS33" s="6">
        <f>'at-risk$$'!FS33/'at-risk$$'!FS$120</f>
        <v>0</v>
      </c>
      <c r="FT33" s="6">
        <f>'at-risk$$'!FT33/'at-risk$$'!FT$120</f>
        <v>0</v>
      </c>
      <c r="FU33" s="6">
        <f>'at-risk$$'!FU33/'at-risk$$'!FU$120</f>
        <v>0</v>
      </c>
      <c r="FV33" s="6">
        <f>'at-risk$$'!FV33/'at-risk$$'!FV$120</f>
        <v>0</v>
      </c>
      <c r="FW33" s="6">
        <f>'at-risk$$'!FW33/'at-risk$$'!FW$120</f>
        <v>0</v>
      </c>
      <c r="FX33" s="6">
        <f>'at-risk$$'!FX33/'at-risk$$'!FX$120</f>
        <v>0</v>
      </c>
      <c r="FY33" s="6">
        <f>'at-risk$$'!FY33/'at-risk$$'!FY$120</f>
        <v>0</v>
      </c>
      <c r="FZ33" s="6">
        <f>'at-risk$$'!FZ33/'at-risk$$'!FZ$120</f>
        <v>0</v>
      </c>
      <c r="GA33" s="6">
        <f>'at-risk$$'!GA33/'at-risk$$'!GA$120</f>
        <v>0</v>
      </c>
      <c r="GB33" s="6">
        <f>'at-risk$$'!GB33/'at-risk$$'!GB$120</f>
        <v>0</v>
      </c>
      <c r="GC33" s="6">
        <f>'at-risk$$'!GC33/'at-risk$$'!GC$120</f>
        <v>1</v>
      </c>
      <c r="GD33" s="6">
        <f>'at-risk$$'!GD33/'at-risk$$'!GD$120</f>
        <v>0</v>
      </c>
      <c r="GE33" s="6">
        <f>'at-risk$$'!GE33/'at-risk$$'!GE$120</f>
        <v>0</v>
      </c>
      <c r="GF33" s="6">
        <f>'at-risk$$'!GF33/'at-risk$$'!GF$120</f>
        <v>1</v>
      </c>
      <c r="GG33" s="6">
        <f>'at-risk$$'!GG33/'at-risk$$'!GG$120</f>
        <v>0</v>
      </c>
      <c r="GH33" s="6">
        <f>'at-risk$$'!GH33/'at-risk$$'!GH$120</f>
        <v>1</v>
      </c>
      <c r="GI33" s="6">
        <f>'at-risk$$'!GI33/'at-risk$$'!GI$120</f>
        <v>0</v>
      </c>
      <c r="GJ33" s="6">
        <f>'at-risk$$'!GJ33/'at-risk$$'!GJ$120</f>
        <v>0.12151240424485206</v>
      </c>
      <c r="GK33" s="6">
        <f>'at-risk$$'!GK33/'at-risk$$'!GK$120</f>
        <v>0.8784875957551479</v>
      </c>
      <c r="GL33" s="6">
        <f>'at-risk$$'!GL33/'at-risk$$'!GL$120</f>
        <v>0</v>
      </c>
      <c r="GM33" s="6">
        <f>'at-risk$$'!GM33/'at-risk$$'!GM$120</f>
        <v>0</v>
      </c>
      <c r="GN33" s="6">
        <f>'at-risk$$'!GN33/'at-risk$$'!GN$120</f>
        <v>2.0000035744896842</v>
      </c>
      <c r="GO33" s="6">
        <f>'at-risk$$'!GO33/'at-risk$$'!GO$120</f>
        <v>0</v>
      </c>
      <c r="GP33" s="6">
        <f>'at-risk$$'!GP33/'at-risk$$'!GP$120</f>
        <v>1.9812003654508399</v>
      </c>
      <c r="GQ33" s="6">
        <f>'at-risk$$'!GQ33/'at-risk$$'!GQ$120</f>
        <v>1.8808419425117719E-2</v>
      </c>
      <c r="GR33" s="6">
        <f>'at-risk$$'!GR33/'at-risk$$'!GR$120</f>
        <v>0.96358668915594914</v>
      </c>
      <c r="GS33" s="6">
        <f>'at-risk$$'!GS33/'at-risk$$'!GS$120</f>
        <v>0</v>
      </c>
      <c r="GT33" s="6">
        <f>'at-risk$$'!GT33/'at-risk$$'!GT$120</f>
        <v>2.0000087848759573</v>
      </c>
      <c r="GU33" s="6">
        <f>'at-risk$$'!GU33/'at-risk$$'!GU$120</f>
        <v>0</v>
      </c>
      <c r="GV33" s="6">
        <f>'at-risk$$'!GV33/'at-risk$$'!GV$120</f>
        <v>1.8324636306135358</v>
      </c>
      <c r="GW33" s="6">
        <f>'at-risk$$'!GW33/'at-risk$$'!GW$120</f>
        <v>0.16754515426242181</v>
      </c>
      <c r="GX33" s="6">
        <f>'at-risk$$'!GX33/'at-risk$$'!GX$120</f>
        <v>0</v>
      </c>
      <c r="GY33" s="6">
        <f>'at-risk$$'!GY33/'at-risk$$'!GY$120</f>
        <v>2.0000087848759573</v>
      </c>
      <c r="GZ33" s="6">
        <f>'at-risk$$'!GZ33/'at-risk$$'!GZ$120</f>
        <v>1.8788126361655773</v>
      </c>
      <c r="HA33" s="6">
        <f>'at-risk$$'!HA33/'at-risk$$'!HA$120</f>
        <v>0.1211961487103802</v>
      </c>
      <c r="HB33" s="6">
        <f>'at-risk$$'!HB33/'at-risk$$'!HB$120</f>
        <v>0</v>
      </c>
      <c r="HC33" s="6">
        <f>'at-risk$$'!HC33/'at-risk$$'!HC$120</f>
        <v>0</v>
      </c>
      <c r="HD33" s="6">
        <f>'at-risk$$'!HD33/'at-risk$$'!HD$120</f>
        <v>0</v>
      </c>
      <c r="HE33" s="6">
        <f>'at-risk$$'!HE33/'at-risk$$'!HE$120</f>
        <v>0</v>
      </c>
      <c r="HF33" s="6">
        <f>'at-risk$$'!HF33/'at-risk$$'!HF$120</f>
        <v>0</v>
      </c>
      <c r="HG33" s="6">
        <f>'at-risk$$'!HG33/'at-risk$$'!HG$120</f>
        <v>0</v>
      </c>
      <c r="HH33" s="6">
        <f>'at-risk$$'!HH33/'at-risk$$'!HH$120</f>
        <v>0</v>
      </c>
      <c r="HI33" s="6">
        <f>'at-risk$$'!HI33/'at-risk$$'!HI$120</f>
        <v>0</v>
      </c>
      <c r="HJ33" s="6">
        <f>'at-risk$$'!HJ33/'at-risk$$'!HJ$120</f>
        <v>0</v>
      </c>
      <c r="HK33" s="6">
        <f>'at-risk$$'!HK33/'at-risk$$'!HK$120</f>
        <v>0</v>
      </c>
      <c r="HL33" s="6">
        <f>'at-risk$$'!HL33/'at-risk$$'!HL$120</f>
        <v>0</v>
      </c>
      <c r="HM33" s="6">
        <f>'at-risk$$'!HM33/'at-risk$$'!HM$120</f>
        <v>0</v>
      </c>
      <c r="HN33" s="6">
        <f>'at-risk$$'!HN33/'at-risk$$'!HN$120</f>
        <v>0</v>
      </c>
      <c r="HO33" s="6">
        <f>'at-risk$$'!HO33/'at-risk$$'!HO$120</f>
        <v>0</v>
      </c>
      <c r="HP33" s="6">
        <f>'at-risk$$'!HP33/'at-risk$$'!HP$120</f>
        <v>0</v>
      </c>
      <c r="HQ33" s="6">
        <f>'at-risk$$'!HQ33/'at-risk$$'!HQ$120</f>
        <v>0</v>
      </c>
      <c r="HR33" s="6">
        <f>'at-risk$$'!HR33/'at-risk$$'!HR$120</f>
        <v>0</v>
      </c>
      <c r="HS33" s="6">
        <f>'at-risk$$'!HS33/'at-risk$$'!HS$120</f>
        <v>0</v>
      </c>
      <c r="HT33" s="6">
        <f>'at-risk$$'!HT33/'at-risk$$'!HT$120</f>
        <v>0</v>
      </c>
      <c r="HU33" s="6">
        <f>'at-risk$$'!HU33/'at-risk$$'!HU$120</f>
        <v>0</v>
      </c>
      <c r="HV33" s="6">
        <f>'at-risk$$'!HV33/'at-risk$$'!HV$120</f>
        <v>1</v>
      </c>
      <c r="HW33" s="6">
        <f>'at-risk$$'!HW33/'at-risk$$'!HW$120</f>
        <v>0</v>
      </c>
      <c r="HX33" s="6">
        <f>'at-risk$$'!HX33/'at-risk$$'!HX$120</f>
        <v>0</v>
      </c>
      <c r="HY33" s="6">
        <f>'at-risk$$'!HY33/'at-risk$$'!HY$120</f>
        <v>0</v>
      </c>
      <c r="HZ33" s="6">
        <f>'at-risk$$'!HZ33/'at-risk$$'!HZ$120</f>
        <v>0</v>
      </c>
      <c r="IA33" s="6">
        <f>'at-risk$$'!IA33/'at-risk$$'!IA$120</f>
        <v>0</v>
      </c>
      <c r="IB33" s="6">
        <f>'at-risk$$'!IB33/'at-risk$$'!IB$120</f>
        <v>0.94625412889170002</v>
      </c>
      <c r="IC33" s="6">
        <f>'at-risk$$'!IC33/'at-risk$$'!IC$120</f>
        <v>5.37546559842575E-2</v>
      </c>
      <c r="ID33" s="6">
        <f>'at-risk$$'!ID33/'at-risk$$'!ID$120</f>
        <v>0</v>
      </c>
      <c r="IE33" s="6">
        <f>'at-risk$$'!IE33/'at-risk$$'!IE$120</f>
        <v>1</v>
      </c>
      <c r="IF33" s="6">
        <f>'at-risk$$'!IF33/'at-risk$$'!IF$120</f>
        <v>0</v>
      </c>
      <c r="IG33" s="6">
        <f>'at-risk$$'!IG33/'at-risk$$'!IG$120</f>
        <v>0</v>
      </c>
      <c r="IH33" s="6">
        <f>'at-risk$$'!IH33/'at-risk$$'!IH$120</f>
        <v>0</v>
      </c>
      <c r="II33" s="6">
        <f>'at-risk$$'!II33/'at-risk$$'!II$120</f>
        <v>0</v>
      </c>
      <c r="IJ33" s="6">
        <f>'at-risk$$'!IJ33/'at-risk$$'!IJ$120</f>
        <v>1</v>
      </c>
      <c r="IK33" s="6">
        <f>'at-risk$$'!IK33/'at-risk$$'!IK$120</f>
        <v>0</v>
      </c>
      <c r="IL33" s="6">
        <f>'at-risk$$'!IL33/'at-risk$$'!IL$120</f>
        <v>0</v>
      </c>
      <c r="IM33" s="6">
        <f>'at-risk$$'!IM33/'at-risk$$'!IM$120</f>
        <v>0</v>
      </c>
      <c r="IN33" s="6">
        <f>'at-risk$$'!IN33/'at-risk$$'!IN$120</f>
        <v>0</v>
      </c>
      <c r="IO33" s="6">
        <f>'at-risk$$'!IO33/'at-risk$$'!IO$120</f>
        <v>0</v>
      </c>
      <c r="IP33" s="6">
        <f>'at-risk$$'!IP33/'at-risk$$'!IP$120</f>
        <v>0</v>
      </c>
      <c r="IQ33" s="6">
        <f>'at-risk$$'!IQ33/'at-risk$$'!IQ$120</f>
        <v>0</v>
      </c>
      <c r="IR33" s="6">
        <f>'at-risk$$'!IR33/'at-risk$$'!IR$120</f>
        <v>1</v>
      </c>
      <c r="IS33" s="6">
        <f>'at-risk$$'!IS33/'at-risk$$'!IS$120</f>
        <v>0</v>
      </c>
      <c r="IT33" s="6">
        <f>'at-risk$$'!IT33/'at-risk$$'!IT$120</f>
        <v>0</v>
      </c>
      <c r="IU33" s="6">
        <f>'at-risk$$'!IU33/'at-risk$$'!IU$120</f>
        <v>0</v>
      </c>
      <c r="IV33" s="6">
        <f>'at-risk$$'!IV33/'at-risk$$'!IV$120</f>
        <v>0</v>
      </c>
      <c r="IW33" s="6">
        <f>'at-risk$$'!IW33/'at-risk$$'!IW$120</f>
        <v>0</v>
      </c>
      <c r="IX33" s="6">
        <f>'at-risk$$'!IX33/'at-risk$$'!IX$120</f>
        <v>0</v>
      </c>
      <c r="IY33" s="6">
        <f>'at-risk$$'!IY33/'at-risk$$'!IY$120</f>
        <v>0</v>
      </c>
      <c r="IZ33" s="6">
        <f>'at-risk$$'!IZ33/'at-risk$$'!IZ$120</f>
        <v>0</v>
      </c>
      <c r="JA33" s="6">
        <f>'at-risk$$'!JA33/'at-risk$$'!JA$120</f>
        <v>0</v>
      </c>
      <c r="JB33" s="6">
        <f>'at-risk$$'!JB33/'at-risk$$'!JB$120</f>
        <v>0</v>
      </c>
      <c r="JC33" s="6">
        <f>'at-risk$$'!JC33/'at-risk$$'!JC$120</f>
        <v>0</v>
      </c>
      <c r="JD33" s="6">
        <f>'at-risk$$'!JD33/'at-risk$$'!JD$120</f>
        <v>0</v>
      </c>
      <c r="JE33" s="6">
        <f>'at-risk$$'!JE33/'at-risk$$'!JE$120</f>
        <v>0</v>
      </c>
      <c r="JF33" s="6">
        <f>'at-risk$$'!JF33/'at-risk$$'!JF$120</f>
        <v>0</v>
      </c>
      <c r="JG33" s="6">
        <f>'at-risk$$'!JG33/'at-risk$$'!JG$120</f>
        <v>0</v>
      </c>
      <c r="JH33" s="6">
        <f>'at-risk$$'!JH33/'at-risk$$'!JH$120</f>
        <v>0</v>
      </c>
      <c r="JI33" s="6">
        <f>'at-risk$$'!JI33/'at-risk$$'!JI$120</f>
        <v>0</v>
      </c>
      <c r="JJ33" s="6">
        <f>'at-risk$$'!JJ33/'at-risk$$'!JJ$120</f>
        <v>0</v>
      </c>
      <c r="JK33" s="6">
        <f>'at-risk$$'!JK33/'at-risk$$'!JK$120</f>
        <v>0</v>
      </c>
      <c r="JL33" s="6">
        <f>'at-risk$$'!JL33/'at-risk$$'!JL$120</f>
        <v>0</v>
      </c>
      <c r="JM33" s="6">
        <f>'at-risk$$'!JM33/'at-risk$$'!JM$120</f>
        <v>0</v>
      </c>
      <c r="JN33" s="6">
        <f>'at-risk$$'!JN33/'at-risk$$'!JN$120</f>
        <v>0</v>
      </c>
      <c r="JO33" s="6">
        <f>'at-risk$$'!JO33/'at-risk$$'!JO$120</f>
        <v>0</v>
      </c>
      <c r="JP33" s="6">
        <f>'at-risk$$'!JP33/'at-risk$$'!JP$120</f>
        <v>0</v>
      </c>
      <c r="JQ33" s="6">
        <f>'at-risk$$'!JQ33/'at-risk$$'!JQ$120</f>
        <v>0</v>
      </c>
      <c r="JR33" s="6">
        <f>'at-risk$$'!JR33/'at-risk$$'!JR$120</f>
        <v>0</v>
      </c>
      <c r="JS33" s="6">
        <f>'at-risk$$'!JS33/'at-risk$$'!JS$120</f>
        <v>0</v>
      </c>
      <c r="JT33" s="6">
        <f>'at-risk$$'!JT33/'at-risk$$'!JT$120</f>
        <v>0</v>
      </c>
      <c r="JU33" s="6">
        <f>'at-risk$$'!JU33/'at-risk$$'!JU$120</f>
        <v>0</v>
      </c>
      <c r="JV33" s="6">
        <f>'at-risk$$'!JV33/'at-risk$$'!JV$120</f>
        <v>0</v>
      </c>
      <c r="JW33" s="6">
        <f>'at-risk$$'!JW33/'at-risk$$'!JW$120</f>
        <v>0</v>
      </c>
      <c r="JX33" s="6">
        <f>'at-risk$$'!JX33/'at-risk$$'!JX$120</f>
        <v>0</v>
      </c>
      <c r="JY33" s="6">
        <f>'at-risk$$'!JY33/'at-risk$$'!JY$120</f>
        <v>0</v>
      </c>
      <c r="JZ33" s="6">
        <f>'at-risk$$'!JZ33/'at-risk$$'!JZ$120</f>
        <v>0</v>
      </c>
      <c r="KA33" s="6">
        <f>'at-risk$$'!KA33/'at-risk$$'!KA$120</f>
        <v>0</v>
      </c>
      <c r="KB33" s="6">
        <f>'at-risk$$'!KB33/'at-risk$$'!KB$120</f>
        <v>0</v>
      </c>
      <c r="KC33" s="6">
        <f>'at-risk$$'!KC33/'at-risk$$'!KC$120</f>
        <v>0</v>
      </c>
      <c r="KD33" s="6">
        <f>'at-risk$$'!KD33/'at-risk$$'!KD$120</f>
        <v>0</v>
      </c>
      <c r="KE33" s="6">
        <f>'at-risk$$'!KE33/'at-risk$$'!KE$120</f>
        <v>0</v>
      </c>
      <c r="KF33" s="6">
        <f>'at-risk$$'!KF33/'at-risk$$'!KF$120</f>
        <v>0</v>
      </c>
      <c r="KG33" s="6">
        <f>'at-risk$$'!KG33/'at-risk$$'!KG$120</f>
        <v>0</v>
      </c>
      <c r="KH33" s="6">
        <f>'at-risk$$'!KH33/'at-risk$$'!KH$120</f>
        <v>0</v>
      </c>
      <c r="KI33" s="6">
        <f>'at-risk$$'!KI33/'at-risk$$'!KI$120</f>
        <v>0</v>
      </c>
      <c r="KJ33" s="6">
        <f>'at-risk$$'!KJ33/'at-risk$$'!KJ$120</f>
        <v>0</v>
      </c>
      <c r="KK33" s="6">
        <f>'at-risk$$'!KK33/'at-risk$$'!KK$120</f>
        <v>0</v>
      </c>
      <c r="KL33" s="6">
        <f>'at-risk$$'!KL33/'at-risk$$'!KL$120</f>
        <v>0</v>
      </c>
      <c r="KM33" s="6">
        <f>'at-risk$$'!KM33/'at-risk$$'!KM$120</f>
        <v>0</v>
      </c>
      <c r="KN33" s="6">
        <f>'at-risk$$'!KN33/'at-risk$$'!KN$120</f>
        <v>0</v>
      </c>
      <c r="KO33" s="6">
        <f>'at-risk$$'!KO33/'at-risk$$'!KO$120</f>
        <v>0</v>
      </c>
      <c r="KP33" s="6">
        <f>'at-risk$$'!KP33/'at-risk$$'!KP$120</f>
        <v>0</v>
      </c>
      <c r="KQ33" s="6">
        <f>'at-risk$$'!KQ33/'at-risk$$'!KQ$120</f>
        <v>0</v>
      </c>
      <c r="KU33" s="3">
        <v>27202</v>
      </c>
      <c r="KV33" s="3">
        <v>0</v>
      </c>
      <c r="KW33" s="3">
        <v>9932</v>
      </c>
      <c r="KX33" s="3">
        <v>0</v>
      </c>
      <c r="LI33" s="3">
        <v>40001</v>
      </c>
      <c r="LJ33" s="3">
        <v>8274</v>
      </c>
      <c r="LM33" s="3">
        <v>994</v>
      </c>
      <c r="LN33" s="3">
        <v>0</v>
      </c>
      <c r="ME33" s="3">
        <v>3645</v>
      </c>
      <c r="MF33" s="3">
        <v>0</v>
      </c>
      <c r="MW33" s="3">
        <v>30000</v>
      </c>
      <c r="MX33" s="3">
        <v>0</v>
      </c>
      <c r="NJ33" s="6">
        <f>'at-risk$$'!NJ33/'at-risk$$'!NJ$120</f>
        <v>0</v>
      </c>
      <c r="NK33" s="6">
        <f>'at-risk$$'!NK33/'at-risk$$'!NK$120</f>
        <v>0</v>
      </c>
      <c r="OF33" s="3">
        <v>4694609</v>
      </c>
      <c r="OG33" s="3">
        <v>490819</v>
      </c>
      <c r="OK33" s="6">
        <f t="shared" si="13"/>
        <v>3.0000087848759573</v>
      </c>
      <c r="OL33" s="6">
        <f t="shared" si="0"/>
        <v>0</v>
      </c>
      <c r="OM33" s="6">
        <f t="shared" si="1"/>
        <v>2.0000087848759573</v>
      </c>
      <c r="ON33" s="6">
        <f t="shared" si="2"/>
        <v>0</v>
      </c>
      <c r="OO33" s="6">
        <f t="shared" si="3"/>
        <v>2</v>
      </c>
      <c r="OP33" s="6">
        <f t="shared" si="4"/>
        <v>0</v>
      </c>
      <c r="OQ33" s="3">
        <f t="shared" si="5"/>
        <v>0</v>
      </c>
      <c r="OR33" s="6">
        <f t="shared" si="6"/>
        <v>0</v>
      </c>
      <c r="OS33" s="6">
        <f>'at-risk$$'!OS33/'at-risk$$'!OS$120</f>
        <v>1</v>
      </c>
      <c r="OT33" s="6">
        <f>'at-risk$$'!OT33/'at-risk$$'!OT$120</f>
        <v>0</v>
      </c>
      <c r="OU33" s="6">
        <f>'at-risk$$'!OU33/'at-risk$$'!OU$120</f>
        <v>0</v>
      </c>
      <c r="OV33" s="6">
        <f>'at-risk$$'!OV33/'at-risk$$'!OV$120</f>
        <v>0</v>
      </c>
      <c r="OW33" s="6">
        <f>'at-risk$$'!OW33/'at-risk$$'!OW$120</f>
        <v>0</v>
      </c>
      <c r="OX33" s="6">
        <f>'at-risk$$'!OX33/'at-risk$$'!OX$120</f>
        <v>0</v>
      </c>
      <c r="OY33" s="6">
        <f>'at-risk$$'!OY33/'at-risk$$'!OY$120</f>
        <v>1.9462541288917001</v>
      </c>
      <c r="OZ33" s="6">
        <f>'at-risk$$'!OZ33/'at-risk$$'!OZ$120</f>
        <v>1.0537546559842574</v>
      </c>
      <c r="PA33" s="6">
        <f>'at-risk$$'!PA33/'at-risk$$'!PA$120</f>
        <v>0</v>
      </c>
      <c r="PB33" s="6">
        <f t="shared" si="7"/>
        <v>1</v>
      </c>
      <c r="PC33" s="6">
        <f t="shared" si="8"/>
        <v>0</v>
      </c>
      <c r="PD33" s="6"/>
      <c r="PE33" s="6"/>
      <c r="PF33" s="6">
        <f t="shared" si="9"/>
        <v>3.1215124042448519</v>
      </c>
      <c r="PG33" s="6">
        <f t="shared" si="10"/>
        <v>0.8784875957551479</v>
      </c>
      <c r="PI33" s="6">
        <f t="shared" si="11"/>
        <v>8.6560721062618597</v>
      </c>
      <c r="PJ33" s="6">
        <f>'at-risk$$'!PJ33/'at-risk$$'!PJ$120</f>
        <v>0</v>
      </c>
      <c r="PK33" s="6">
        <f>'at-risk$$'!PK33/'at-risk$$'!PK$120</f>
        <v>2.3075585072738773</v>
      </c>
      <c r="PL33" s="5">
        <f t="shared" si="14"/>
        <v>111774</v>
      </c>
      <c r="PM33" s="5">
        <f>SUM(KV33,KX33,KZ33,LB33,LD33,LF33,LH33,LJ33,LL33,LN33,LP33,LR33,LT33,LV33,LX33,LZ33,MB33,MD33,MF33,MH33,MJ33,ML33,MN33,MP33,MR33,MT33,MV33,MX33,MZ33,NB33,ND33,NF33,NH33,)</f>
        <v>8274</v>
      </c>
      <c r="PN33" s="5"/>
      <c r="PO33" s="5">
        <v>70850</v>
      </c>
      <c r="PQ33" s="6">
        <f t="shared" si="12"/>
        <v>28.085160587532499</v>
      </c>
    </row>
    <row r="34" spans="1:433" x14ac:dyDescent="0.25">
      <c r="A34" t="s">
        <v>177</v>
      </c>
      <c r="B34" s="2">
        <v>261</v>
      </c>
      <c r="C34" t="s">
        <v>338</v>
      </c>
      <c r="D34">
        <v>4</v>
      </c>
      <c r="E34">
        <v>884</v>
      </c>
      <c r="F34">
        <v>823</v>
      </c>
      <c r="G34" s="6">
        <f>'at-risk$$'!G34/'at-risk$$'!G$120</f>
        <v>1</v>
      </c>
      <c r="H34" s="6">
        <f>'at-risk$$'!H34/'at-risk$$'!H$120</f>
        <v>0</v>
      </c>
      <c r="I34" s="6">
        <f>'at-risk$$'!I34/'at-risk$$'!I$120</f>
        <v>2.0000087848759573</v>
      </c>
      <c r="J34" s="6">
        <f>'at-risk$$'!J34/'at-risk$$'!J$120</f>
        <v>0</v>
      </c>
      <c r="K34" s="6"/>
      <c r="L34" s="6">
        <f>'at-risk$$'!L34/'at-risk$$'!L$120</f>
        <v>0</v>
      </c>
      <c r="M34" s="6">
        <f>'at-risk$$'!M34/'at-risk$$'!M$120</f>
        <v>0</v>
      </c>
      <c r="N34" s="6">
        <f>'at-risk$$'!N34/'at-risk$$'!N$120</f>
        <v>2.5157922280990141</v>
      </c>
      <c r="O34" s="6">
        <f>'at-risk$$'!O34/'at-risk$$'!O$120</f>
        <v>0.484206521224057</v>
      </c>
      <c r="P34" s="3">
        <v>10000</v>
      </c>
      <c r="Q34" s="3">
        <v>0</v>
      </c>
      <c r="R34" s="6">
        <f>'at-risk$$'!R34/'at-risk$$'!R$120</f>
        <v>1.0000062006078874</v>
      </c>
      <c r="S34" s="6">
        <f>'at-risk$$'!S34/'at-risk$$'!S$120</f>
        <v>0</v>
      </c>
      <c r="T34" s="6">
        <f>'at-risk$$'!T34/'at-risk$$'!T$120</f>
        <v>2.0000056611159422</v>
      </c>
      <c r="U34" s="6">
        <f>'at-risk$$'!U34/'at-risk$$'!U$120</f>
        <v>0</v>
      </c>
      <c r="V34" s="6">
        <f>'at-risk$$'!V34/'at-risk$$'!V$120</f>
        <v>3.9999992185555544</v>
      </c>
      <c r="W34" s="6">
        <f>'at-risk$$'!W34/'at-risk$$'!W$120</f>
        <v>0</v>
      </c>
      <c r="X34" s="6">
        <f>'at-risk$$'!X34/'at-risk$$'!X$120</f>
        <v>1</v>
      </c>
      <c r="Y34" s="6">
        <f>'at-risk$$'!Y34/'at-risk$$'!Y$120</f>
        <v>0</v>
      </c>
      <c r="Z34" s="6">
        <f>'at-risk$$'!Z34/'at-risk$$'!Z$120</f>
        <v>0</v>
      </c>
      <c r="AA34" s="6">
        <f>'at-risk$$'!AA34/'at-risk$$'!AA$120</f>
        <v>0</v>
      </c>
      <c r="AB34" s="6">
        <f>'at-risk$$'!AB34/'at-risk$$'!AB$120</f>
        <v>0</v>
      </c>
      <c r="AC34" s="6">
        <f>'at-risk$$'!AC34/'at-risk$$'!AC$120</f>
        <v>0</v>
      </c>
      <c r="AD34" s="6">
        <f>'at-risk$$'!AD34/'at-risk$$'!AD$120</f>
        <v>3.0000087848759573</v>
      </c>
      <c r="AE34" s="6">
        <f>'at-risk$$'!AE34/'at-risk$$'!AE$120</f>
        <v>0</v>
      </c>
      <c r="AF34" s="6">
        <f>'at-risk$$'!AF34/'at-risk$$'!AF$120</f>
        <v>2.9999925956999398</v>
      </c>
      <c r="AG34" s="6">
        <f>'at-risk$$'!AG34/'at-risk$$'!AG$120</f>
        <v>0</v>
      </c>
      <c r="AH34" s="6">
        <f>'at-risk$$'!AH34/'at-risk$$'!AH$120</f>
        <v>0</v>
      </c>
      <c r="AI34" s="6">
        <f>'at-risk$$'!AI34/'at-risk$$'!AI$120</f>
        <v>0</v>
      </c>
      <c r="AJ34" s="6">
        <f>'at-risk$$'!AJ34/'at-risk$$'!AJ$120</f>
        <v>0</v>
      </c>
      <c r="AK34" s="6">
        <f>'at-risk$$'!AK34/'at-risk$$'!AK$120</f>
        <v>0</v>
      </c>
      <c r="AL34" s="6">
        <f>'at-risk$$'!AL34/'at-risk$$'!AL$120</f>
        <v>0</v>
      </c>
      <c r="AM34" s="6">
        <f>'at-risk$$'!AM34/'at-risk$$'!AM$120</f>
        <v>0</v>
      </c>
      <c r="AN34" s="6">
        <f>'at-risk$$'!AN34/'at-risk$$'!AN$120</f>
        <v>0</v>
      </c>
      <c r="AO34" s="6">
        <f>'at-risk$$'!AO34/'at-risk$$'!AO$120</f>
        <v>0</v>
      </c>
      <c r="AP34" s="6">
        <f>'at-risk$$'!AP34/'at-risk$$'!AP$120</f>
        <v>0</v>
      </c>
      <c r="AQ34" s="6">
        <f>'at-risk$$'!AQ34/'at-risk$$'!AQ$120</f>
        <v>2.0000087848759573</v>
      </c>
      <c r="AR34" s="6">
        <f>'at-risk$$'!AR34/'at-risk$$'!AR$120</f>
        <v>0</v>
      </c>
      <c r="AS34" s="6">
        <f>'at-risk$$'!AS34/'at-risk$$'!AS$120</f>
        <v>0</v>
      </c>
      <c r="AT34" s="6">
        <f>'at-risk$$'!AT34/'at-risk$$'!AT$120</f>
        <v>0</v>
      </c>
      <c r="AU34" s="6">
        <f>'at-risk$$'!AU34/'at-risk$$'!AU$120</f>
        <v>3.0000087848759573</v>
      </c>
      <c r="AV34" s="6"/>
      <c r="AW34" s="6">
        <f>'at-risk$$'!AW34/'at-risk$$'!AW$120</f>
        <v>0</v>
      </c>
      <c r="AX34" s="6">
        <f>'at-risk$$'!AX34/'at-risk$$'!AX$120</f>
        <v>0</v>
      </c>
      <c r="AY34" s="6">
        <f>'at-risk$$'!AY34/'at-risk$$'!AY$120</f>
        <v>0</v>
      </c>
      <c r="AZ34" s="6">
        <f>'at-risk$$'!AZ34/'at-risk$$'!AZ$120</f>
        <v>0</v>
      </c>
      <c r="BA34" s="6">
        <f>'at-risk$$'!BA34/'at-risk$$'!BA$120</f>
        <v>0</v>
      </c>
      <c r="BB34" s="6">
        <f>'at-risk$$'!BB34/'at-risk$$'!BB$120</f>
        <v>0</v>
      </c>
      <c r="BC34" s="6">
        <f>'at-risk$$'!BC34/'at-risk$$'!BC$120</f>
        <v>0</v>
      </c>
      <c r="BD34" s="6">
        <f>'at-risk$$'!BD34/'at-risk$$'!BD$120</f>
        <v>0</v>
      </c>
      <c r="BE34" s="6">
        <f>'at-risk$$'!BE34/'at-risk$$'!BE$120</f>
        <v>0</v>
      </c>
      <c r="BF34" s="6">
        <f>'at-risk$$'!BF34/'at-risk$$'!BF$120</f>
        <v>0</v>
      </c>
      <c r="BG34" s="6">
        <f>'at-risk$$'!BG34/'at-risk$$'!BG$120</f>
        <v>0</v>
      </c>
      <c r="BH34" s="6">
        <f>'at-risk$$'!BH34/'at-risk$$'!BH$120</f>
        <v>2.0000087848759573</v>
      </c>
      <c r="BI34" s="6">
        <f>'at-risk$$'!BI34/'at-risk$$'!BI$120</f>
        <v>0</v>
      </c>
      <c r="BJ34" s="6">
        <f>'at-risk$$'!BJ34/'at-risk$$'!BJ$120</f>
        <v>1</v>
      </c>
      <c r="BK34" s="6">
        <f>'at-risk$$'!BK34/'at-risk$$'!BK$120</f>
        <v>0</v>
      </c>
      <c r="BL34" s="6">
        <f>'at-risk$$'!BL34/'at-risk$$'!BL$120</f>
        <v>0</v>
      </c>
      <c r="BM34" s="6">
        <f>'at-risk$$'!BM34/'at-risk$$'!BM$120</f>
        <v>0</v>
      </c>
      <c r="BN34" s="6">
        <f>'at-risk$$'!BN34/'at-risk$$'!BN$120</f>
        <v>0</v>
      </c>
      <c r="BO34" s="6">
        <f>'at-risk$$'!BO34/'at-risk$$'!BO$120</f>
        <v>0</v>
      </c>
      <c r="BP34" s="6">
        <f>'at-risk$$'!BP34/'at-risk$$'!BP$120</f>
        <v>0</v>
      </c>
      <c r="BQ34" s="6">
        <f>'at-risk$$'!BQ34/'at-risk$$'!BQ$120</f>
        <v>0</v>
      </c>
      <c r="BR34" s="6">
        <f>'at-risk$$'!BR34/'at-risk$$'!BR$120</f>
        <v>0</v>
      </c>
      <c r="BS34" s="6">
        <f>'at-risk$$'!BS34/'at-risk$$'!BS$120</f>
        <v>0</v>
      </c>
      <c r="BT34" s="6">
        <f>'at-risk$$'!BT34/'at-risk$$'!BT$120</f>
        <v>1</v>
      </c>
      <c r="BU34" s="6">
        <f>'at-risk$$'!BU34/'at-risk$$'!BU$120</f>
        <v>0</v>
      </c>
      <c r="BV34" s="6">
        <f>'at-risk$$'!BV34/'at-risk$$'!BV$120</f>
        <v>6.0000263546278729</v>
      </c>
      <c r="BW34" s="6">
        <f>'at-risk$$'!BW34/'at-risk$$'!BW$120</f>
        <v>0</v>
      </c>
      <c r="BX34" s="6">
        <f>'at-risk$$'!BX34/'at-risk$$'!BX$120</f>
        <v>0</v>
      </c>
      <c r="BY34" s="6">
        <f>'at-risk$$'!BY34/'at-risk$$'!BY$120</f>
        <v>0</v>
      </c>
      <c r="BZ34" s="6">
        <f>'at-risk$$'!BZ34/'at-risk$$'!BZ$120</f>
        <v>4.9999961701896245</v>
      </c>
      <c r="CA34" s="6">
        <f>'at-risk$$'!CA34/'at-risk$$'!CA$120</f>
        <v>0</v>
      </c>
      <c r="CB34" s="6">
        <f>'at-risk$$'!CB34/'at-risk$$'!CB$120</f>
        <v>0</v>
      </c>
      <c r="CC34" s="6">
        <f>'at-risk$$'!CC34/'at-risk$$'!CC$120</f>
        <v>0</v>
      </c>
      <c r="CD34" s="6">
        <f>'at-risk$$'!CD34/'at-risk$$'!CD$120</f>
        <v>0</v>
      </c>
      <c r="CE34" s="6">
        <f>'at-risk$$'!CE34/'at-risk$$'!CE$120</f>
        <v>0</v>
      </c>
      <c r="CF34" s="6">
        <f>'at-risk$$'!CF34/'at-risk$$'!CF$120</f>
        <v>0</v>
      </c>
      <c r="CG34" s="6">
        <f>'at-risk$$'!CG34/'at-risk$$'!CG$120</f>
        <v>0</v>
      </c>
      <c r="CH34" s="6">
        <f>'at-risk$$'!CH34/'at-risk$$'!CH$120</f>
        <v>0</v>
      </c>
      <c r="CI34" s="6">
        <f>'at-risk$$'!CI34/'at-risk$$'!CI$120</f>
        <v>0</v>
      </c>
      <c r="CL34" s="6">
        <f>'at-risk$$'!CL34/'at-risk$$'!CL$120</f>
        <v>4.0000175697519147</v>
      </c>
      <c r="CM34" s="6">
        <f>'at-risk$$'!CM34/'at-risk$$'!CM$120</f>
        <v>0</v>
      </c>
      <c r="CN34" s="6">
        <f>'at-risk$$'!CN34/'at-risk$$'!CN$120</f>
        <v>0</v>
      </c>
      <c r="CO34" s="6">
        <f>'at-risk$$'!CO34/'at-risk$$'!CO$120</f>
        <v>0</v>
      </c>
      <c r="CP34" s="6">
        <f>'at-risk$$'!CP34/'at-risk$$'!CP$120</f>
        <v>0</v>
      </c>
      <c r="CQ34" s="6">
        <f>'at-risk$$'!CQ34/'at-risk$$'!CQ$120</f>
        <v>0</v>
      </c>
      <c r="CR34" s="6">
        <f>'at-risk$$'!CR34/'at-risk$$'!CR$120</f>
        <v>0</v>
      </c>
      <c r="CS34" s="6">
        <f>'at-risk$$'!CS34/'at-risk$$'!CS$120</f>
        <v>0</v>
      </c>
      <c r="CT34" s="6">
        <f>'at-risk$$'!CT34/'at-risk$$'!CT$120</f>
        <v>0</v>
      </c>
      <c r="CU34" s="6">
        <f>'at-risk$$'!CU34/'at-risk$$'!CU$120</f>
        <v>0</v>
      </c>
      <c r="DD34" s="6">
        <f>'at-risk$$'!DD34/'at-risk$$'!DD$120</f>
        <v>0</v>
      </c>
      <c r="DE34" s="6">
        <f>'at-risk$$'!DE34/'at-risk$$'!DE$120</f>
        <v>0</v>
      </c>
      <c r="DX34" s="6">
        <f>'at-risk$$'!DX34/'at-risk$$'!DX$120</f>
        <v>0</v>
      </c>
      <c r="DY34" s="6">
        <f>'at-risk$$'!DY34/'at-risk$$'!DY$120</f>
        <v>0</v>
      </c>
      <c r="DZ34" s="6">
        <f>'at-risk$$'!DZ34/'at-risk$$'!DZ$120</f>
        <v>0</v>
      </c>
      <c r="EA34" s="6">
        <f>'at-risk$$'!EA34/'at-risk$$'!EA$120</f>
        <v>0</v>
      </c>
      <c r="EB34" s="6">
        <f>'at-risk$$'!EB34/'at-risk$$'!EB$120</f>
        <v>0</v>
      </c>
      <c r="EC34" s="6">
        <f>'at-risk$$'!EC34/'at-risk$$'!EC$120</f>
        <v>0</v>
      </c>
      <c r="EL34" s="6">
        <f>'at-risk$$'!EL34/'at-risk$$'!EL$120</f>
        <v>0</v>
      </c>
      <c r="EM34" s="6">
        <f>'at-risk$$'!EM34/'at-risk$$'!EM$120</f>
        <v>0</v>
      </c>
      <c r="EN34" s="6">
        <f>'at-risk$$'!EN34/'at-risk$$'!EN$120</f>
        <v>0</v>
      </c>
      <c r="EO34" s="6">
        <f>'at-risk$$'!EO34/'at-risk$$'!EO$120</f>
        <v>0</v>
      </c>
      <c r="EP34" s="6">
        <f>'at-risk$$'!EP34/'at-risk$$'!EP$120</f>
        <v>0</v>
      </c>
      <c r="EQ34" s="6">
        <f>'at-risk$$'!EQ34/'at-risk$$'!EQ$120</f>
        <v>0</v>
      </c>
      <c r="ES34" s="6">
        <f>'at-risk$$'!ES34/'at-risk$$'!ES$120</f>
        <v>0</v>
      </c>
      <c r="ET34" s="6">
        <f>'at-risk$$'!ET34/'at-risk$$'!ET$120</f>
        <v>0</v>
      </c>
      <c r="EU34" s="6">
        <f>'at-risk$$'!EU34/'at-risk$$'!EU$120</f>
        <v>1</v>
      </c>
      <c r="EV34" s="6">
        <f>'at-risk$$'!EV34/'at-risk$$'!EV$120</f>
        <v>0</v>
      </c>
      <c r="EW34" s="6">
        <f>'at-risk$$'!EW34/'at-risk$$'!EW$120</f>
        <v>0</v>
      </c>
      <c r="EX34" s="6">
        <f>'at-risk$$'!EX34/'at-risk$$'!EX$120</f>
        <v>0</v>
      </c>
      <c r="EY34" s="6">
        <f>'at-risk$$'!EY34/'at-risk$$'!EY$120</f>
        <v>1.7629667003027245</v>
      </c>
      <c r="EZ34" s="6">
        <f>'at-risk$$'!EZ34/'at-risk$$'!EZ$120</f>
        <v>0.23703329969727549</v>
      </c>
      <c r="FA34" s="6">
        <f>'at-risk$$'!FA34/'at-risk$$'!FA$120</f>
        <v>0</v>
      </c>
      <c r="FB34" s="6">
        <f>'at-risk$$'!FB34/'at-risk$$'!FB$120</f>
        <v>0</v>
      </c>
      <c r="FC34" s="6">
        <f>'at-risk$$'!FC34/'at-risk$$'!FC$120</f>
        <v>0</v>
      </c>
      <c r="FD34" s="6">
        <f>'at-risk$$'!FD34/'at-risk$$'!FD$120</f>
        <v>0</v>
      </c>
      <c r="FE34" s="6">
        <f>'at-risk$$'!FE34/'at-risk$$'!FE$120</f>
        <v>0</v>
      </c>
      <c r="FF34" s="6">
        <f>'at-risk$$'!FF34/'at-risk$$'!FF$120</f>
        <v>0</v>
      </c>
      <c r="FG34" s="6">
        <f>'at-risk$$'!FG34/'at-risk$$'!FG$120</f>
        <v>3.0000087848759573</v>
      </c>
      <c r="FH34" s="6">
        <f>'at-risk$$'!FH34/'at-risk$$'!FH$120</f>
        <v>0</v>
      </c>
      <c r="FI34" s="6">
        <f>'at-risk$$'!FI34/'at-risk$$'!FI$120</f>
        <v>1</v>
      </c>
      <c r="FJ34" s="6">
        <f>'at-risk$$'!FJ34/'at-risk$$'!FJ$120</f>
        <v>0</v>
      </c>
      <c r="FK34" s="6">
        <f>'at-risk$$'!FK34/'at-risk$$'!FK$120</f>
        <v>0</v>
      </c>
      <c r="FL34" s="6">
        <f>'at-risk$$'!FL34/'at-risk$$'!FL$120</f>
        <v>0</v>
      </c>
      <c r="FM34" s="6">
        <f>'at-risk$$'!FM34/'at-risk$$'!FM$120</f>
        <v>0</v>
      </c>
      <c r="FN34" s="6">
        <f>'at-risk$$'!FN34/'at-risk$$'!FN$120</f>
        <v>0</v>
      </c>
      <c r="FO34" s="6">
        <f>'at-risk$$'!FO34/'at-risk$$'!FO$120</f>
        <v>0</v>
      </c>
      <c r="FP34" s="6">
        <f>'at-risk$$'!FP34/'at-risk$$'!FP$120</f>
        <v>0</v>
      </c>
      <c r="FQ34" s="6">
        <f>'at-risk$$'!FQ34/'at-risk$$'!FQ$120</f>
        <v>0</v>
      </c>
      <c r="FR34" s="6">
        <f>'at-risk$$'!FR34/'at-risk$$'!FR$120</f>
        <v>0</v>
      </c>
      <c r="FS34" s="6">
        <f>'at-risk$$'!FS34/'at-risk$$'!FS$120</f>
        <v>0</v>
      </c>
      <c r="FT34" s="6">
        <f>'at-risk$$'!FT34/'at-risk$$'!FT$120</f>
        <v>0</v>
      </c>
      <c r="FU34" s="6">
        <f>'at-risk$$'!FU34/'at-risk$$'!FU$120</f>
        <v>0</v>
      </c>
      <c r="FV34" s="6">
        <f>'at-risk$$'!FV34/'at-risk$$'!FV$120</f>
        <v>0</v>
      </c>
      <c r="FW34" s="6">
        <f>'at-risk$$'!FW34/'at-risk$$'!FW$120</f>
        <v>0</v>
      </c>
      <c r="FX34" s="6">
        <f>'at-risk$$'!FX34/'at-risk$$'!FX$120</f>
        <v>0</v>
      </c>
      <c r="FY34" s="6">
        <f>'at-risk$$'!FY34/'at-risk$$'!FY$120</f>
        <v>0</v>
      </c>
      <c r="FZ34" s="6">
        <f>'at-risk$$'!FZ34/'at-risk$$'!FZ$120</f>
        <v>0</v>
      </c>
      <c r="GA34" s="6">
        <f>'at-risk$$'!GA34/'at-risk$$'!GA$120</f>
        <v>0</v>
      </c>
      <c r="GB34" s="6">
        <f>'at-risk$$'!GB34/'at-risk$$'!GB$120</f>
        <v>0</v>
      </c>
      <c r="GC34" s="6">
        <f>'at-risk$$'!GC34/'at-risk$$'!GC$120</f>
        <v>0</v>
      </c>
      <c r="GD34" s="6">
        <f>'at-risk$$'!GD34/'at-risk$$'!GD$120</f>
        <v>0</v>
      </c>
      <c r="GE34" s="6">
        <f>'at-risk$$'!GE34/'at-risk$$'!GE$120</f>
        <v>0</v>
      </c>
      <c r="GF34" s="6">
        <f>'at-risk$$'!GF34/'at-risk$$'!GF$120</f>
        <v>1</v>
      </c>
      <c r="GG34" s="6">
        <f>'at-risk$$'!GG34/'at-risk$$'!GG$120</f>
        <v>0</v>
      </c>
      <c r="GH34" s="6">
        <f>'at-risk$$'!GH34/'at-risk$$'!GH$120</f>
        <v>3.0000087848759573</v>
      </c>
      <c r="GI34" s="6">
        <f>'at-risk$$'!GI34/'at-risk$$'!GI$120</f>
        <v>0</v>
      </c>
      <c r="GJ34" s="6">
        <f>'at-risk$$'!GJ34/'at-risk$$'!GJ$120</f>
        <v>2.0000087848759573</v>
      </c>
      <c r="GK34" s="6">
        <f>'at-risk$$'!GK34/'at-risk$$'!GK$120</f>
        <v>0</v>
      </c>
      <c r="GL34" s="6">
        <f>'at-risk$$'!GL34/'at-risk$$'!GL$120</f>
        <v>0</v>
      </c>
      <c r="GM34" s="6">
        <f>'at-risk$$'!GM34/'at-risk$$'!GM$120</f>
        <v>0</v>
      </c>
      <c r="GN34" s="6">
        <f>'at-risk$$'!GN34/'at-risk$$'!GN$120</f>
        <v>6.0000107234690523</v>
      </c>
      <c r="GO34" s="6">
        <f>'at-risk$$'!GO34/'at-risk$$'!GO$120</f>
        <v>0</v>
      </c>
      <c r="GP34" s="6">
        <f>'at-risk$$'!GP34/'at-risk$$'!GP$120</f>
        <v>6.0000263546278729</v>
      </c>
      <c r="GQ34" s="6">
        <f>'at-risk$$'!GQ34/'at-risk$$'!GQ$120</f>
        <v>0</v>
      </c>
      <c r="GR34" s="6">
        <f>'at-risk$$'!GR34/'at-risk$$'!GR$120</f>
        <v>7.0000263546278729</v>
      </c>
      <c r="GS34" s="6">
        <f>'at-risk$$'!GS34/'at-risk$$'!GS$120</f>
        <v>0</v>
      </c>
      <c r="GT34" s="6">
        <f>'at-risk$$'!GT34/'at-risk$$'!GT$120</f>
        <v>6.0000263546278729</v>
      </c>
      <c r="GU34" s="6">
        <f>'at-risk$$'!GU34/'at-risk$$'!GU$120</f>
        <v>0</v>
      </c>
      <c r="GV34" s="6">
        <f>'at-risk$$'!GV34/'at-risk$$'!GV$120</f>
        <v>7.0000263546278729</v>
      </c>
      <c r="GW34" s="6">
        <f>'at-risk$$'!GW34/'at-risk$$'!GW$120</f>
        <v>0</v>
      </c>
      <c r="GX34" s="6">
        <f>'at-risk$$'!GX34/'at-risk$$'!GX$120</f>
        <v>6.0000263546278729</v>
      </c>
      <c r="GY34" s="6">
        <f>'at-risk$$'!GY34/'at-risk$$'!GY$120</f>
        <v>0</v>
      </c>
      <c r="GZ34" s="6">
        <f>'at-risk$$'!GZ34/'at-risk$$'!GZ$120</f>
        <v>6.0000263546278729</v>
      </c>
      <c r="HA34" s="6">
        <f>'at-risk$$'!HA34/'at-risk$$'!HA$120</f>
        <v>0</v>
      </c>
      <c r="HB34" s="6">
        <f>'at-risk$$'!HB34/'at-risk$$'!HB$120</f>
        <v>0</v>
      </c>
      <c r="HC34" s="6">
        <f>'at-risk$$'!HC34/'at-risk$$'!HC$120</f>
        <v>0</v>
      </c>
      <c r="HD34" s="6">
        <f>'at-risk$$'!HD34/'at-risk$$'!HD$120</f>
        <v>0</v>
      </c>
      <c r="HE34" s="6">
        <f>'at-risk$$'!HE34/'at-risk$$'!HE$120</f>
        <v>0</v>
      </c>
      <c r="HF34" s="6">
        <f>'at-risk$$'!HF34/'at-risk$$'!HF$120</f>
        <v>0</v>
      </c>
      <c r="HG34" s="6">
        <f>'at-risk$$'!HG34/'at-risk$$'!HG$120</f>
        <v>0</v>
      </c>
      <c r="HH34" s="6">
        <f>'at-risk$$'!HH34/'at-risk$$'!HH$120</f>
        <v>2.0000087848759573</v>
      </c>
      <c r="HI34" s="6">
        <f>'at-risk$$'!HI34/'at-risk$$'!HI$120</f>
        <v>0</v>
      </c>
      <c r="HJ34" s="6">
        <f>'at-risk$$'!HJ34/'at-risk$$'!HJ$120</f>
        <v>0</v>
      </c>
      <c r="HK34" s="6">
        <f>'at-risk$$'!HK34/'at-risk$$'!HK$120</f>
        <v>0</v>
      </c>
      <c r="HL34" s="6">
        <f>'at-risk$$'!HL34/'at-risk$$'!HL$120</f>
        <v>0</v>
      </c>
      <c r="HM34" s="6">
        <f>'at-risk$$'!HM34/'at-risk$$'!HM$120</f>
        <v>0</v>
      </c>
      <c r="HN34" s="6">
        <f>'at-risk$$'!HN34/'at-risk$$'!HN$120</f>
        <v>0</v>
      </c>
      <c r="HO34" s="6">
        <f>'at-risk$$'!HO34/'at-risk$$'!HO$120</f>
        <v>0</v>
      </c>
      <c r="HP34" s="6">
        <f>'at-risk$$'!HP34/'at-risk$$'!HP$120</f>
        <v>0</v>
      </c>
      <c r="HQ34" s="6">
        <f>'at-risk$$'!HQ34/'at-risk$$'!HQ$120</f>
        <v>0</v>
      </c>
      <c r="HR34" s="6">
        <f>'at-risk$$'!HR34/'at-risk$$'!HR$120</f>
        <v>0</v>
      </c>
      <c r="HS34" s="6">
        <f>'at-risk$$'!HS34/'at-risk$$'!HS$120</f>
        <v>0</v>
      </c>
      <c r="HT34" s="6">
        <f>'at-risk$$'!HT34/'at-risk$$'!HT$120</f>
        <v>0</v>
      </c>
      <c r="HU34" s="6">
        <f>'at-risk$$'!HU34/'at-risk$$'!HU$120</f>
        <v>0</v>
      </c>
      <c r="HV34" s="6">
        <f>'at-risk$$'!HV34/'at-risk$$'!HV$120</f>
        <v>0</v>
      </c>
      <c r="HW34" s="6">
        <f>'at-risk$$'!HW34/'at-risk$$'!HW$120</f>
        <v>0</v>
      </c>
      <c r="HX34" s="6">
        <f>'at-risk$$'!HX34/'at-risk$$'!HX$120</f>
        <v>0.5</v>
      </c>
      <c r="HY34" s="6">
        <f>'at-risk$$'!HY34/'at-risk$$'!HY$120</f>
        <v>0</v>
      </c>
      <c r="HZ34" s="6">
        <f>'at-risk$$'!HZ34/'at-risk$$'!HZ$120</f>
        <v>0</v>
      </c>
      <c r="IA34" s="6">
        <f>'at-risk$$'!IA34/'at-risk$$'!IA$120</f>
        <v>0</v>
      </c>
      <c r="IB34" s="6">
        <f>'at-risk$$'!IB34/'at-risk$$'!IB$120</f>
        <v>0</v>
      </c>
      <c r="IC34" s="6">
        <f>'at-risk$$'!IC34/'at-risk$$'!IC$120</f>
        <v>0</v>
      </c>
      <c r="ID34" s="6">
        <f>'at-risk$$'!ID34/'at-risk$$'!ID$120</f>
        <v>0</v>
      </c>
      <c r="IE34" s="6">
        <f>'at-risk$$'!IE34/'at-risk$$'!IE$120</f>
        <v>0</v>
      </c>
      <c r="IF34" s="6">
        <f>'at-risk$$'!IF34/'at-risk$$'!IF$120</f>
        <v>0</v>
      </c>
      <c r="IG34" s="6">
        <f>'at-risk$$'!IG34/'at-risk$$'!IG$120</f>
        <v>0</v>
      </c>
      <c r="IH34" s="6">
        <f>'at-risk$$'!IH34/'at-risk$$'!IH$120</f>
        <v>0</v>
      </c>
      <c r="II34" s="6">
        <f>'at-risk$$'!II34/'at-risk$$'!II$120</f>
        <v>0</v>
      </c>
      <c r="IJ34" s="6">
        <f>'at-risk$$'!IJ34/'at-risk$$'!IJ$120</f>
        <v>0</v>
      </c>
      <c r="IK34" s="6">
        <f>'at-risk$$'!IK34/'at-risk$$'!IK$120</f>
        <v>0</v>
      </c>
      <c r="IL34" s="6">
        <f>'at-risk$$'!IL34/'at-risk$$'!IL$120</f>
        <v>0</v>
      </c>
      <c r="IM34" s="6">
        <f>'at-risk$$'!IM34/'at-risk$$'!IM$120</f>
        <v>0</v>
      </c>
      <c r="IN34" s="6">
        <f>'at-risk$$'!IN34/'at-risk$$'!IN$120</f>
        <v>0</v>
      </c>
      <c r="IO34" s="6">
        <f>'at-risk$$'!IO34/'at-risk$$'!IO$120</f>
        <v>0</v>
      </c>
      <c r="IP34" s="6">
        <f>'at-risk$$'!IP34/'at-risk$$'!IP$120</f>
        <v>0</v>
      </c>
      <c r="IQ34" s="6">
        <f>'at-risk$$'!IQ34/'at-risk$$'!IQ$120</f>
        <v>0</v>
      </c>
      <c r="IR34" s="6">
        <f>'at-risk$$'!IR34/'at-risk$$'!IR$120</f>
        <v>0</v>
      </c>
      <c r="IS34" s="6">
        <f>'at-risk$$'!IS34/'at-risk$$'!IS$120</f>
        <v>0</v>
      </c>
      <c r="IT34" s="6">
        <f>'at-risk$$'!IT34/'at-risk$$'!IT$120</f>
        <v>0</v>
      </c>
      <c r="IU34" s="6">
        <f>'at-risk$$'!IU34/'at-risk$$'!IU$120</f>
        <v>0</v>
      </c>
      <c r="IV34" s="6">
        <f>'at-risk$$'!IV34/'at-risk$$'!IV$120</f>
        <v>0</v>
      </c>
      <c r="IW34" s="6">
        <f>'at-risk$$'!IW34/'at-risk$$'!IW$120</f>
        <v>0</v>
      </c>
      <c r="IX34" s="6">
        <f>'at-risk$$'!IX34/'at-risk$$'!IX$120</f>
        <v>0</v>
      </c>
      <c r="IY34" s="6">
        <f>'at-risk$$'!IY34/'at-risk$$'!IY$120</f>
        <v>0</v>
      </c>
      <c r="IZ34" s="6">
        <f>'at-risk$$'!IZ34/'at-risk$$'!IZ$120</f>
        <v>0</v>
      </c>
      <c r="JA34" s="6">
        <f>'at-risk$$'!JA34/'at-risk$$'!JA$120</f>
        <v>0</v>
      </c>
      <c r="JB34" s="6">
        <f>'at-risk$$'!JB34/'at-risk$$'!JB$120</f>
        <v>0</v>
      </c>
      <c r="JC34" s="6">
        <f>'at-risk$$'!JC34/'at-risk$$'!JC$120</f>
        <v>0</v>
      </c>
      <c r="JD34" s="6">
        <f>'at-risk$$'!JD34/'at-risk$$'!JD$120</f>
        <v>0</v>
      </c>
      <c r="JE34" s="6">
        <f>'at-risk$$'!JE34/'at-risk$$'!JE$120</f>
        <v>0</v>
      </c>
      <c r="JF34" s="6">
        <f>'at-risk$$'!JF34/'at-risk$$'!JF$120</f>
        <v>0</v>
      </c>
      <c r="JG34" s="6">
        <f>'at-risk$$'!JG34/'at-risk$$'!JG$120</f>
        <v>0</v>
      </c>
      <c r="JH34" s="6">
        <f>'at-risk$$'!JH34/'at-risk$$'!JH$120</f>
        <v>0</v>
      </c>
      <c r="JI34" s="6">
        <f>'at-risk$$'!JI34/'at-risk$$'!JI$120</f>
        <v>0</v>
      </c>
      <c r="JJ34" s="6">
        <f>'at-risk$$'!JJ34/'at-risk$$'!JJ$120</f>
        <v>0</v>
      </c>
      <c r="JK34" s="6">
        <f>'at-risk$$'!JK34/'at-risk$$'!JK$120</f>
        <v>0</v>
      </c>
      <c r="JL34" s="6">
        <f>'at-risk$$'!JL34/'at-risk$$'!JL$120</f>
        <v>0</v>
      </c>
      <c r="JM34" s="6">
        <f>'at-risk$$'!JM34/'at-risk$$'!JM$120</f>
        <v>0</v>
      </c>
      <c r="JN34" s="6">
        <f>'at-risk$$'!JN34/'at-risk$$'!JN$120</f>
        <v>0</v>
      </c>
      <c r="JO34" s="6">
        <f>'at-risk$$'!JO34/'at-risk$$'!JO$120</f>
        <v>0</v>
      </c>
      <c r="JP34" s="6">
        <f>'at-risk$$'!JP34/'at-risk$$'!JP$120</f>
        <v>0</v>
      </c>
      <c r="JQ34" s="6">
        <f>'at-risk$$'!JQ34/'at-risk$$'!JQ$120</f>
        <v>0</v>
      </c>
      <c r="JR34" s="6">
        <f>'at-risk$$'!JR34/'at-risk$$'!JR$120</f>
        <v>0</v>
      </c>
      <c r="JS34" s="6">
        <f>'at-risk$$'!JS34/'at-risk$$'!JS$120</f>
        <v>0</v>
      </c>
      <c r="JT34" s="6">
        <f>'at-risk$$'!JT34/'at-risk$$'!JT$120</f>
        <v>0</v>
      </c>
      <c r="JU34" s="6">
        <f>'at-risk$$'!JU34/'at-risk$$'!JU$120</f>
        <v>0</v>
      </c>
      <c r="JV34" s="6">
        <f>'at-risk$$'!JV34/'at-risk$$'!JV$120</f>
        <v>0</v>
      </c>
      <c r="JW34" s="6">
        <f>'at-risk$$'!JW34/'at-risk$$'!JW$120</f>
        <v>0</v>
      </c>
      <c r="JX34" s="6">
        <f>'at-risk$$'!JX34/'at-risk$$'!JX$120</f>
        <v>0</v>
      </c>
      <c r="JY34" s="6">
        <f>'at-risk$$'!JY34/'at-risk$$'!JY$120</f>
        <v>0</v>
      </c>
      <c r="JZ34" s="6">
        <f>'at-risk$$'!JZ34/'at-risk$$'!JZ$120</f>
        <v>0</v>
      </c>
      <c r="KA34" s="6">
        <f>'at-risk$$'!KA34/'at-risk$$'!KA$120</f>
        <v>0</v>
      </c>
      <c r="KB34" s="6">
        <f>'at-risk$$'!KB34/'at-risk$$'!KB$120</f>
        <v>0</v>
      </c>
      <c r="KC34" s="6">
        <f>'at-risk$$'!KC34/'at-risk$$'!KC$120</f>
        <v>0</v>
      </c>
      <c r="KD34" s="6">
        <f>'at-risk$$'!KD34/'at-risk$$'!KD$120</f>
        <v>2.0000087848759573</v>
      </c>
      <c r="KE34" s="6">
        <f>'at-risk$$'!KE34/'at-risk$$'!KE$120</f>
        <v>0</v>
      </c>
      <c r="KF34" s="6">
        <f>'at-risk$$'!KF34/'at-risk$$'!KF$120</f>
        <v>0</v>
      </c>
      <c r="KG34" s="6">
        <f>'at-risk$$'!KG34/'at-risk$$'!KG$120</f>
        <v>0</v>
      </c>
      <c r="KH34" s="6">
        <f>'at-risk$$'!KH34/'at-risk$$'!KH$120</f>
        <v>1</v>
      </c>
      <c r="KI34" s="6">
        <f>'at-risk$$'!KI34/'at-risk$$'!KI$120</f>
        <v>0</v>
      </c>
      <c r="KJ34" s="6">
        <f>'at-risk$$'!KJ34/'at-risk$$'!KJ$120</f>
        <v>1</v>
      </c>
      <c r="KK34" s="6">
        <f>'at-risk$$'!KK34/'at-risk$$'!KK$120</f>
        <v>0</v>
      </c>
      <c r="KL34" s="6">
        <f>'at-risk$$'!KL34/'at-risk$$'!KL$120</f>
        <v>0</v>
      </c>
      <c r="KM34" s="6">
        <f>'at-risk$$'!KM34/'at-risk$$'!KM$120</f>
        <v>0</v>
      </c>
      <c r="KN34" s="6">
        <f>'at-risk$$'!KN34/'at-risk$$'!KN$120</f>
        <v>1</v>
      </c>
      <c r="KO34" s="6">
        <f>'at-risk$$'!KO34/'at-risk$$'!KO$120</f>
        <v>0</v>
      </c>
      <c r="KP34" s="6">
        <f>'at-risk$$'!KP34/'at-risk$$'!KP$120</f>
        <v>0</v>
      </c>
      <c r="KQ34" s="6">
        <f>'at-risk$$'!KQ34/'at-risk$$'!KQ$120</f>
        <v>0</v>
      </c>
      <c r="KU34" s="3">
        <v>16000</v>
      </c>
      <c r="KV34" s="3">
        <v>0</v>
      </c>
      <c r="KW34" s="3">
        <v>8000</v>
      </c>
      <c r="KX34" s="3">
        <v>0</v>
      </c>
      <c r="LI34" s="3">
        <v>6089</v>
      </c>
      <c r="LJ34" s="3">
        <v>0</v>
      </c>
      <c r="LM34" s="3">
        <v>4032</v>
      </c>
      <c r="LN34" s="3">
        <v>0</v>
      </c>
      <c r="LW34" s="3">
        <v>10000</v>
      </c>
      <c r="LX34" s="3">
        <v>0</v>
      </c>
      <c r="ME34" s="3">
        <v>14780</v>
      </c>
      <c r="MF34" s="3">
        <v>0</v>
      </c>
      <c r="NJ34" s="6">
        <f>'at-risk$$'!NJ34/'at-risk$$'!NJ$120</f>
        <v>0</v>
      </c>
      <c r="NK34" s="6">
        <f>'at-risk$$'!NK34/'at-risk$$'!NK$120</f>
        <v>0</v>
      </c>
      <c r="OF34" s="3">
        <v>11002709</v>
      </c>
      <c r="OG34" s="3">
        <v>72428</v>
      </c>
      <c r="OK34" s="6">
        <f t="shared" si="13"/>
        <v>4.0000087848759573</v>
      </c>
      <c r="OL34" s="6">
        <f t="shared" si="0"/>
        <v>0</v>
      </c>
      <c r="OM34" s="6">
        <f t="shared" si="1"/>
        <v>6.0000263546278729</v>
      </c>
      <c r="ON34" s="6">
        <f t="shared" si="2"/>
        <v>0</v>
      </c>
      <c r="OO34" s="6">
        <f t="shared" si="3"/>
        <v>0</v>
      </c>
      <c r="OP34" s="6">
        <f t="shared" si="4"/>
        <v>0</v>
      </c>
      <c r="OQ34" s="3">
        <f t="shared" si="5"/>
        <v>0</v>
      </c>
      <c r="OR34" s="6">
        <f t="shared" si="6"/>
        <v>0</v>
      </c>
      <c r="OS34" s="6">
        <f>'at-risk$$'!OS34/'at-risk$$'!OS$120</f>
        <v>2.7629667003027247</v>
      </c>
      <c r="OT34" s="6">
        <f>'at-risk$$'!OT34/'at-risk$$'!OT$120</f>
        <v>0.23703329969727549</v>
      </c>
      <c r="OU34" s="6">
        <f>'at-risk$$'!OU34/'at-risk$$'!OU$120</f>
        <v>0</v>
      </c>
      <c r="OV34" s="6">
        <f>'at-risk$$'!OV34/'at-risk$$'!OV$120</f>
        <v>4.0000087848759573</v>
      </c>
      <c r="OW34" s="6">
        <f>'at-risk$$'!OW34/'at-risk$$'!OW$120</f>
        <v>0</v>
      </c>
      <c r="OX34" s="6">
        <f>'at-risk$$'!OX34/'at-risk$$'!OX$120</f>
        <v>0</v>
      </c>
      <c r="OY34" s="6">
        <f>'at-risk$$'!OY34/'at-risk$$'!OY$120</f>
        <v>0.5</v>
      </c>
      <c r="OZ34" s="6">
        <f>'at-risk$$'!OZ34/'at-risk$$'!OZ$120</f>
        <v>0</v>
      </c>
      <c r="PA34" s="6">
        <f>'at-risk$$'!PA34/'at-risk$$'!PA$120</f>
        <v>0</v>
      </c>
      <c r="PB34" s="6">
        <f t="shared" si="7"/>
        <v>0</v>
      </c>
      <c r="PC34" s="6">
        <f t="shared" si="8"/>
        <v>0</v>
      </c>
      <c r="PD34" s="6"/>
      <c r="PE34" s="6"/>
      <c r="PF34" s="6">
        <f t="shared" si="9"/>
        <v>6.0000175697519147</v>
      </c>
      <c r="PG34" s="6">
        <f t="shared" si="10"/>
        <v>0</v>
      </c>
      <c r="PI34" s="6">
        <f t="shared" si="11"/>
        <v>38.000158127767236</v>
      </c>
      <c r="PJ34" s="6">
        <f>'at-risk$$'!PJ34/'at-risk$$'!PJ$120</f>
        <v>0</v>
      </c>
      <c r="PK34" s="6">
        <f>'at-risk$$'!PK34/'at-risk$$'!PK$120</f>
        <v>0</v>
      </c>
      <c r="PL34" s="5">
        <f t="shared" si="14"/>
        <v>58901</v>
      </c>
      <c r="PM34" s="5">
        <f>SUM(KV34,KX34,KZ34,LB34,LD34,LF34,LH34,LJ34,LL34,LN34,LP34,LR34,LT34,LV34,LX34,LZ34,MB34,MD34,MF34,MH34,MJ34,ML34,MN34,MP34,MR34,MT34,MV34,MX34,MZ34,NB34,ND34,NF34,NH34,)</f>
        <v>0</v>
      </c>
      <c r="PN34" s="5"/>
      <c r="PO34" s="5">
        <v>287300</v>
      </c>
      <c r="PQ34" s="6">
        <f t="shared" si="12"/>
        <v>65.500245976526799</v>
      </c>
    </row>
    <row r="35" spans="1:433" x14ac:dyDescent="0.25">
      <c r="A35" t="s">
        <v>178</v>
      </c>
      <c r="B35" s="2">
        <v>262</v>
      </c>
      <c r="C35" t="s">
        <v>338</v>
      </c>
      <c r="D35">
        <v>5</v>
      </c>
      <c r="E35">
        <v>354</v>
      </c>
      <c r="F35">
        <v>277</v>
      </c>
      <c r="G35" s="6">
        <f>'at-risk$$'!G35/'at-risk$$'!G$120</f>
        <v>1</v>
      </c>
      <c r="H35" s="6">
        <f>'at-risk$$'!H35/'at-risk$$'!H$120</f>
        <v>0</v>
      </c>
      <c r="I35" s="6">
        <f>'at-risk$$'!I35/'at-risk$$'!I$120</f>
        <v>0.84000105418511495</v>
      </c>
      <c r="J35" s="6">
        <f>'at-risk$$'!J35/'at-risk$$'!J$120</f>
        <v>0.15999894581488511</v>
      </c>
      <c r="K35" s="6"/>
      <c r="L35" s="6">
        <f>'at-risk$$'!L35/'at-risk$$'!L$120</f>
        <v>0</v>
      </c>
      <c r="M35" s="6">
        <f>'at-risk$$'!M35/'at-risk$$'!M$120</f>
        <v>0</v>
      </c>
      <c r="N35" s="6">
        <f>'at-risk$$'!N35/'at-risk$$'!N$120</f>
        <v>0</v>
      </c>
      <c r="O35" s="6">
        <f>'at-risk$$'!O35/'at-risk$$'!O$120</f>
        <v>0</v>
      </c>
      <c r="P35" s="3">
        <v>14310</v>
      </c>
      <c r="Q35" s="3">
        <v>6061</v>
      </c>
      <c r="R35" s="6">
        <f>'at-risk$$'!R35/'at-risk$$'!R$120</f>
        <v>1.0000062006078874</v>
      </c>
      <c r="S35" s="6">
        <f>'at-risk$$'!S35/'at-risk$$'!S$120</f>
        <v>0</v>
      </c>
      <c r="T35" s="6">
        <f>'at-risk$$'!T35/'at-risk$$'!T$120</f>
        <v>1.0000028305579711</v>
      </c>
      <c r="U35" s="6">
        <f>'at-risk$$'!U35/'at-risk$$'!U$120</f>
        <v>0</v>
      </c>
      <c r="V35" s="6">
        <f>'at-risk$$'!V35/'at-risk$$'!V$120</f>
        <v>2.0000093773333441</v>
      </c>
      <c r="W35" s="6">
        <f>'at-risk$$'!W35/'at-risk$$'!W$120</f>
        <v>0</v>
      </c>
      <c r="X35" s="6">
        <f>'at-risk$$'!X35/'at-risk$$'!X$120</f>
        <v>1</v>
      </c>
      <c r="Y35" s="6">
        <f>'at-risk$$'!Y35/'at-risk$$'!Y$120</f>
        <v>0</v>
      </c>
      <c r="Z35" s="6">
        <f>'at-risk$$'!Z35/'at-risk$$'!Z$120</f>
        <v>1</v>
      </c>
      <c r="AA35" s="6">
        <f>'at-risk$$'!AA35/'at-risk$$'!AA$120</f>
        <v>0</v>
      </c>
      <c r="AB35" s="6">
        <f>'at-risk$$'!AB35/'at-risk$$'!AB$120</f>
        <v>3.0000087848759573</v>
      </c>
      <c r="AC35" s="6">
        <f>'at-risk$$'!AC35/'at-risk$$'!AC$120</f>
        <v>0</v>
      </c>
      <c r="AD35" s="6">
        <f>'at-risk$$'!AD35/'at-risk$$'!AD$120</f>
        <v>1</v>
      </c>
      <c r="AE35" s="6">
        <f>'at-risk$$'!AE35/'at-risk$$'!AE$120</f>
        <v>0</v>
      </c>
      <c r="AF35" s="6">
        <f>'at-risk$$'!AF35/'at-risk$$'!AF$120</f>
        <v>4.9999961701896245</v>
      </c>
      <c r="AG35" s="6">
        <f>'at-risk$$'!AG35/'at-risk$$'!AG$120</f>
        <v>0</v>
      </c>
      <c r="AH35" s="6">
        <f>'at-risk$$'!AH35/'at-risk$$'!AH$120</f>
        <v>0</v>
      </c>
      <c r="AI35" s="6">
        <f>'at-risk$$'!AI35/'at-risk$$'!AI$120</f>
        <v>0</v>
      </c>
      <c r="AJ35" s="6">
        <f>'at-risk$$'!AJ35/'at-risk$$'!AJ$120</f>
        <v>0</v>
      </c>
      <c r="AK35" s="6">
        <f>'at-risk$$'!AK35/'at-risk$$'!AK$120</f>
        <v>0</v>
      </c>
      <c r="AL35" s="6">
        <f>'at-risk$$'!AL35/'at-risk$$'!AL$120</f>
        <v>0</v>
      </c>
      <c r="AM35" s="6">
        <f>'at-risk$$'!AM35/'at-risk$$'!AM$120</f>
        <v>0</v>
      </c>
      <c r="AN35" s="6">
        <f>'at-risk$$'!AN35/'at-risk$$'!AN$120</f>
        <v>0</v>
      </c>
      <c r="AO35" s="6">
        <f>'at-risk$$'!AO35/'at-risk$$'!AO$120</f>
        <v>0</v>
      </c>
      <c r="AP35" s="6">
        <f>'at-risk$$'!AP35/'at-risk$$'!AP$120</f>
        <v>0</v>
      </c>
      <c r="AQ35" s="6">
        <f>'at-risk$$'!AQ35/'at-risk$$'!AQ$120</f>
        <v>0.5</v>
      </c>
      <c r="AR35" s="6">
        <f>'at-risk$$'!AR35/'at-risk$$'!AR$120</f>
        <v>0</v>
      </c>
      <c r="AS35" s="6">
        <f>'at-risk$$'!AS35/'at-risk$$'!AS$120</f>
        <v>0</v>
      </c>
      <c r="AT35" s="6">
        <f>'at-risk$$'!AT35/'at-risk$$'!AT$120</f>
        <v>0</v>
      </c>
      <c r="AU35" s="6">
        <f>'at-risk$$'!AU35/'at-risk$$'!AU$120</f>
        <v>0.84000105418511495</v>
      </c>
      <c r="AV35" s="6"/>
      <c r="AW35" s="6">
        <f>'at-risk$$'!AW35/'at-risk$$'!AW$120</f>
        <v>0.15999894581488511</v>
      </c>
      <c r="AX35" s="6">
        <f>'at-risk$$'!AX35/'at-risk$$'!AX$120</f>
        <v>0</v>
      </c>
      <c r="AY35" s="6">
        <f>'at-risk$$'!AY35/'at-risk$$'!AY$120</f>
        <v>0</v>
      </c>
      <c r="AZ35" s="6">
        <f>'at-risk$$'!AZ35/'at-risk$$'!AZ$120</f>
        <v>2.0000087848759573</v>
      </c>
      <c r="BA35" s="6">
        <f>'at-risk$$'!BA35/'at-risk$$'!BA$120</f>
        <v>0</v>
      </c>
      <c r="BB35" s="6">
        <f>'at-risk$$'!BB35/'at-risk$$'!BB$120</f>
        <v>0</v>
      </c>
      <c r="BC35" s="6">
        <f>'at-risk$$'!BC35/'at-risk$$'!BC$120</f>
        <v>0</v>
      </c>
      <c r="BD35" s="6">
        <f>'at-risk$$'!BD35/'at-risk$$'!BD$120</f>
        <v>0</v>
      </c>
      <c r="BE35" s="6">
        <f>'at-risk$$'!BE35/'at-risk$$'!BE$120</f>
        <v>0</v>
      </c>
      <c r="BF35" s="6">
        <f>'at-risk$$'!BF35/'at-risk$$'!BF$120</f>
        <v>1</v>
      </c>
      <c r="BG35" s="6">
        <f>'at-risk$$'!BG35/'at-risk$$'!BG$120</f>
        <v>0</v>
      </c>
      <c r="BH35" s="6">
        <f>'at-risk$$'!BH35/'at-risk$$'!BH$120</f>
        <v>0</v>
      </c>
      <c r="BI35" s="6">
        <f>'at-risk$$'!BI35/'at-risk$$'!BI$120</f>
        <v>0</v>
      </c>
      <c r="BJ35" s="6">
        <f>'at-risk$$'!BJ35/'at-risk$$'!BJ$120</f>
        <v>0</v>
      </c>
      <c r="BK35" s="6">
        <f>'at-risk$$'!BK35/'at-risk$$'!BK$120</f>
        <v>0</v>
      </c>
      <c r="BL35" s="6">
        <f>'at-risk$$'!BL35/'at-risk$$'!BL$120</f>
        <v>0</v>
      </c>
      <c r="BM35" s="6">
        <f>'at-risk$$'!BM35/'at-risk$$'!BM$120</f>
        <v>0</v>
      </c>
      <c r="BN35" s="6">
        <f>'at-risk$$'!BN35/'at-risk$$'!BN$120</f>
        <v>0</v>
      </c>
      <c r="BO35" s="6">
        <f>'at-risk$$'!BO35/'at-risk$$'!BO$120</f>
        <v>0</v>
      </c>
      <c r="BP35" s="6">
        <f>'at-risk$$'!BP35/'at-risk$$'!BP$120</f>
        <v>0</v>
      </c>
      <c r="BQ35" s="6">
        <f>'at-risk$$'!BQ35/'at-risk$$'!BQ$120</f>
        <v>0</v>
      </c>
      <c r="BR35" s="6">
        <f>'at-risk$$'!BR35/'at-risk$$'!BR$120</f>
        <v>0</v>
      </c>
      <c r="BS35" s="6">
        <f>'at-risk$$'!BS35/'at-risk$$'!BS$120</f>
        <v>0</v>
      </c>
      <c r="BT35" s="6">
        <f>'at-risk$$'!BT35/'at-risk$$'!BT$120</f>
        <v>0</v>
      </c>
      <c r="BU35" s="6">
        <f>'at-risk$$'!BU35/'at-risk$$'!BU$120</f>
        <v>0</v>
      </c>
      <c r="BV35" s="6">
        <f>'at-risk$$'!BV35/'at-risk$$'!BV$120</f>
        <v>3.0000087848759573</v>
      </c>
      <c r="BW35" s="6">
        <f>'at-risk$$'!BW35/'at-risk$$'!BW$120</f>
        <v>0</v>
      </c>
      <c r="BX35" s="6">
        <f>'at-risk$$'!BX35/'at-risk$$'!BX$120</f>
        <v>0</v>
      </c>
      <c r="BY35" s="6">
        <f>'at-risk$$'!BY35/'at-risk$$'!BY$120</f>
        <v>0</v>
      </c>
      <c r="BZ35" s="6">
        <f>'at-risk$$'!BZ35/'at-risk$$'!BZ$120</f>
        <v>6.0000107234690523</v>
      </c>
      <c r="CA35" s="6">
        <f>'at-risk$$'!CA35/'at-risk$$'!CA$120</f>
        <v>0</v>
      </c>
      <c r="CB35" s="6">
        <f>'at-risk$$'!CB35/'at-risk$$'!CB$120</f>
        <v>0</v>
      </c>
      <c r="CC35" s="6">
        <f>'at-risk$$'!CC35/'at-risk$$'!CC$120</f>
        <v>0</v>
      </c>
      <c r="CD35" s="6">
        <f>'at-risk$$'!CD35/'at-risk$$'!CD$120</f>
        <v>0</v>
      </c>
      <c r="CE35" s="6">
        <f>'at-risk$$'!CE35/'at-risk$$'!CE$120</f>
        <v>0</v>
      </c>
      <c r="CF35" s="6">
        <f>'at-risk$$'!CF35/'at-risk$$'!CF$120</f>
        <v>0</v>
      </c>
      <c r="CG35" s="6">
        <f>'at-risk$$'!CG35/'at-risk$$'!CG$120</f>
        <v>0</v>
      </c>
      <c r="CH35" s="6">
        <f>'at-risk$$'!CH35/'at-risk$$'!CH$120</f>
        <v>0</v>
      </c>
      <c r="CI35" s="6">
        <f>'at-risk$$'!CI35/'at-risk$$'!CI$120</f>
        <v>0</v>
      </c>
      <c r="CL35" s="6">
        <f>'at-risk$$'!CL35/'at-risk$$'!CL$120</f>
        <v>1</v>
      </c>
      <c r="CM35" s="6">
        <f>'at-risk$$'!CM35/'at-risk$$'!CM$120</f>
        <v>0</v>
      </c>
      <c r="CN35" s="6">
        <f>'at-risk$$'!CN35/'at-risk$$'!CN$120</f>
        <v>0</v>
      </c>
      <c r="CO35" s="6">
        <f>'at-risk$$'!CO35/'at-risk$$'!CO$120</f>
        <v>0</v>
      </c>
      <c r="CP35" s="6">
        <f>'at-risk$$'!CP35/'at-risk$$'!CP$120</f>
        <v>0</v>
      </c>
      <c r="CQ35" s="6">
        <f>'at-risk$$'!CQ35/'at-risk$$'!CQ$120</f>
        <v>0</v>
      </c>
      <c r="CR35" s="6">
        <f>'at-risk$$'!CR35/'at-risk$$'!CR$120</f>
        <v>0</v>
      </c>
      <c r="CS35" s="6">
        <f>'at-risk$$'!CS35/'at-risk$$'!CS$120</f>
        <v>0</v>
      </c>
      <c r="CT35" s="6">
        <f>'at-risk$$'!CT35/'at-risk$$'!CT$120</f>
        <v>0</v>
      </c>
      <c r="CU35" s="6">
        <f>'at-risk$$'!CU35/'at-risk$$'!CU$120</f>
        <v>0</v>
      </c>
      <c r="CV35" s="3">
        <v>27200</v>
      </c>
      <c r="CW35" s="3">
        <v>0</v>
      </c>
      <c r="CX35" s="3">
        <v>37400</v>
      </c>
      <c r="CY35" s="3">
        <v>0</v>
      </c>
      <c r="CZ35" s="3">
        <v>101351</v>
      </c>
      <c r="DA35" s="3">
        <v>0</v>
      </c>
      <c r="DD35" s="6">
        <f>'at-risk$$'!DD35/'at-risk$$'!DD$120</f>
        <v>0</v>
      </c>
      <c r="DE35" s="6">
        <f>'at-risk$$'!DE35/'at-risk$$'!DE$120</f>
        <v>0</v>
      </c>
      <c r="DX35" s="6">
        <f>'at-risk$$'!DX35/'at-risk$$'!DX$120</f>
        <v>0</v>
      </c>
      <c r="DY35" s="6">
        <f>'at-risk$$'!DY35/'at-risk$$'!DY$120</f>
        <v>0</v>
      </c>
      <c r="DZ35" s="6">
        <f>'at-risk$$'!DZ35/'at-risk$$'!DZ$120</f>
        <v>0</v>
      </c>
      <c r="EA35" s="6">
        <f>'at-risk$$'!EA35/'at-risk$$'!EA$120</f>
        <v>0</v>
      </c>
      <c r="EB35" s="6">
        <f>'at-risk$$'!EB35/'at-risk$$'!EB$120</f>
        <v>0</v>
      </c>
      <c r="EC35" s="6">
        <f>'at-risk$$'!EC35/'at-risk$$'!EC$120</f>
        <v>0</v>
      </c>
      <c r="EL35" s="6">
        <f>'at-risk$$'!EL35/'at-risk$$'!EL$120</f>
        <v>0</v>
      </c>
      <c r="EM35" s="6">
        <f>'at-risk$$'!EM35/'at-risk$$'!EM$120</f>
        <v>0</v>
      </c>
      <c r="EN35" s="6">
        <f>'at-risk$$'!EN35/'at-risk$$'!EN$120</f>
        <v>0</v>
      </c>
      <c r="EO35" s="6">
        <f>'at-risk$$'!EO35/'at-risk$$'!EO$120</f>
        <v>0</v>
      </c>
      <c r="EP35" s="6">
        <f>'at-risk$$'!EP35/'at-risk$$'!EP$120</f>
        <v>0</v>
      </c>
      <c r="EQ35" s="6">
        <f>'at-risk$$'!EQ35/'at-risk$$'!EQ$120</f>
        <v>0</v>
      </c>
      <c r="ES35" s="6">
        <f>'at-risk$$'!ES35/'at-risk$$'!ES$120</f>
        <v>0</v>
      </c>
      <c r="ET35" s="6">
        <f>'at-risk$$'!ET35/'at-risk$$'!ET$120</f>
        <v>0</v>
      </c>
      <c r="EU35" s="6">
        <f>'at-risk$$'!EU35/'at-risk$$'!EU$120</f>
        <v>0</v>
      </c>
      <c r="EV35" s="6">
        <f>'at-risk$$'!EV35/'at-risk$$'!EV$120</f>
        <v>0</v>
      </c>
      <c r="EW35" s="6">
        <f>'at-risk$$'!EW35/'at-risk$$'!EW$120</f>
        <v>0</v>
      </c>
      <c r="EX35" s="6">
        <f>'at-risk$$'!EX35/'at-risk$$'!EX$120</f>
        <v>0</v>
      </c>
      <c r="EY35" s="6">
        <f>'at-risk$$'!EY35/'at-risk$$'!EY$120</f>
        <v>0</v>
      </c>
      <c r="EZ35" s="6">
        <f>'at-risk$$'!EZ35/'at-risk$$'!EZ$120</f>
        <v>1</v>
      </c>
      <c r="FA35" s="6">
        <f>'at-risk$$'!FA35/'at-risk$$'!FA$120</f>
        <v>0</v>
      </c>
      <c r="FB35" s="6">
        <f>'at-risk$$'!FB35/'at-risk$$'!FB$120</f>
        <v>0</v>
      </c>
      <c r="FC35" s="6">
        <f>'at-risk$$'!FC35/'at-risk$$'!FC$120</f>
        <v>0</v>
      </c>
      <c r="FD35" s="6">
        <f>'at-risk$$'!FD35/'at-risk$$'!FD$120</f>
        <v>0</v>
      </c>
      <c r="FE35" s="6">
        <f>'at-risk$$'!FE35/'at-risk$$'!FE$120</f>
        <v>0</v>
      </c>
      <c r="FF35" s="6">
        <f>'at-risk$$'!FF35/'at-risk$$'!FF$120</f>
        <v>0</v>
      </c>
      <c r="FG35" s="6">
        <f>'at-risk$$'!FG35/'at-risk$$'!FG$120</f>
        <v>1</v>
      </c>
      <c r="FH35" s="6">
        <f>'at-risk$$'!FH35/'at-risk$$'!FH$120</f>
        <v>0</v>
      </c>
      <c r="FI35" s="6">
        <f>'at-risk$$'!FI35/'at-risk$$'!FI$120</f>
        <v>0</v>
      </c>
      <c r="FJ35" s="6">
        <f>'at-risk$$'!FJ35/'at-risk$$'!FJ$120</f>
        <v>0</v>
      </c>
      <c r="FK35" s="6">
        <f>'at-risk$$'!FK35/'at-risk$$'!FK$120</f>
        <v>0</v>
      </c>
      <c r="FL35" s="6">
        <f>'at-risk$$'!FL35/'at-risk$$'!FL$120</f>
        <v>0</v>
      </c>
      <c r="FM35" s="6">
        <f>'at-risk$$'!FM35/'at-risk$$'!FM$120</f>
        <v>0</v>
      </c>
      <c r="FN35" s="6">
        <f>'at-risk$$'!FN35/'at-risk$$'!FN$120</f>
        <v>2.0000372939509212</v>
      </c>
      <c r="FO35" s="6">
        <f>'at-risk$$'!FO35/'at-risk$$'!FO$120</f>
        <v>0</v>
      </c>
      <c r="FP35" s="6">
        <f>'at-risk$$'!FP35/'at-risk$$'!FP$120</f>
        <v>0</v>
      </c>
      <c r="FQ35" s="6">
        <f>'at-risk$$'!FQ35/'at-risk$$'!FQ$120</f>
        <v>0</v>
      </c>
      <c r="FR35" s="6">
        <f>'at-risk$$'!FR35/'at-risk$$'!FR$120</f>
        <v>0</v>
      </c>
      <c r="FS35" s="6">
        <f>'at-risk$$'!FS35/'at-risk$$'!FS$120</f>
        <v>0</v>
      </c>
      <c r="FT35" s="6">
        <f>'at-risk$$'!FT35/'at-risk$$'!FT$120</f>
        <v>0</v>
      </c>
      <c r="FU35" s="6">
        <f>'at-risk$$'!FU35/'at-risk$$'!FU$120</f>
        <v>0</v>
      </c>
      <c r="FV35" s="6">
        <f>'at-risk$$'!FV35/'at-risk$$'!FV$120</f>
        <v>0</v>
      </c>
      <c r="FW35" s="6">
        <f>'at-risk$$'!FW35/'at-risk$$'!FW$120</f>
        <v>0</v>
      </c>
      <c r="FX35" s="6">
        <f>'at-risk$$'!FX35/'at-risk$$'!FX$120</f>
        <v>1</v>
      </c>
      <c r="FY35" s="6">
        <f>'at-risk$$'!FY35/'at-risk$$'!FY$120</f>
        <v>0</v>
      </c>
      <c r="FZ35" s="6">
        <f>'at-risk$$'!FZ35/'at-risk$$'!FZ$120</f>
        <v>0</v>
      </c>
      <c r="GA35" s="6">
        <f>'at-risk$$'!GA35/'at-risk$$'!GA$120</f>
        <v>0</v>
      </c>
      <c r="GB35" s="6">
        <f>'at-risk$$'!GB35/'at-risk$$'!GB$120</f>
        <v>0</v>
      </c>
      <c r="GC35" s="6">
        <f>'at-risk$$'!GC35/'at-risk$$'!GC$120</f>
        <v>0</v>
      </c>
      <c r="GD35" s="6">
        <f>'at-risk$$'!GD35/'at-risk$$'!GD$120</f>
        <v>0</v>
      </c>
      <c r="GE35" s="6">
        <f>'at-risk$$'!GE35/'at-risk$$'!GE$120</f>
        <v>0</v>
      </c>
      <c r="GF35" s="6">
        <f>'at-risk$$'!GF35/'at-risk$$'!GF$120</f>
        <v>1</v>
      </c>
      <c r="GG35" s="6">
        <f>'at-risk$$'!GG35/'at-risk$$'!GG$120</f>
        <v>0</v>
      </c>
      <c r="GH35" s="6">
        <f>'at-risk$$'!GH35/'at-risk$$'!GH$120</f>
        <v>1</v>
      </c>
      <c r="GI35" s="6">
        <f>'at-risk$$'!GI35/'at-risk$$'!GI$120</f>
        <v>0</v>
      </c>
      <c r="GJ35" s="6">
        <f>'at-risk$$'!GJ35/'at-risk$$'!GJ$120</f>
        <v>0</v>
      </c>
      <c r="GK35" s="6">
        <f>'at-risk$$'!GK35/'at-risk$$'!GK$120</f>
        <v>0</v>
      </c>
      <c r="GL35" s="6">
        <f>'at-risk$$'!GL35/'at-risk$$'!GL$120</f>
        <v>1</v>
      </c>
      <c r="GM35" s="6">
        <f>'at-risk$$'!GM35/'at-risk$$'!GM$120</f>
        <v>0</v>
      </c>
      <c r="GN35" s="6">
        <f>'at-risk$$'!GN35/'at-risk$$'!GN$120</f>
        <v>0</v>
      </c>
      <c r="GO35" s="6">
        <f>'at-risk$$'!GO35/'at-risk$$'!GO$120</f>
        <v>2.0000035744896842</v>
      </c>
      <c r="GP35" s="6">
        <f>'at-risk$$'!GP35/'at-risk$$'!GP$120</f>
        <v>2.0000087848759573</v>
      </c>
      <c r="GQ35" s="6">
        <f>'at-risk$$'!GQ35/'at-risk$$'!GQ$120</f>
        <v>0</v>
      </c>
      <c r="GR35" s="6">
        <f>'at-risk$$'!GR35/'at-risk$$'!GR$120</f>
        <v>0.56233747979478532</v>
      </c>
      <c r="GS35" s="6">
        <f>'at-risk$$'!GS35/'at-risk$$'!GS$120</f>
        <v>0</v>
      </c>
      <c r="GT35" s="6">
        <f>'at-risk$$'!GT35/'at-risk$$'!GT$120</f>
        <v>2.0000087848759573</v>
      </c>
      <c r="GU35" s="6">
        <f>'at-risk$$'!GU35/'at-risk$$'!GU$120</f>
        <v>0</v>
      </c>
      <c r="GV35" s="6">
        <f>'at-risk$$'!GV35/'at-risk$$'!GV$120</f>
        <v>3.0000087848759573</v>
      </c>
      <c r="GW35" s="6">
        <f>'at-risk$$'!GW35/'at-risk$$'!GW$120</f>
        <v>0</v>
      </c>
      <c r="GX35" s="6">
        <f>'at-risk$$'!GX35/'at-risk$$'!GX$120</f>
        <v>2.0000087848759573</v>
      </c>
      <c r="GY35" s="6">
        <f>'at-risk$$'!GY35/'at-risk$$'!GY$120</f>
        <v>0</v>
      </c>
      <c r="GZ35" s="6">
        <f>'at-risk$$'!GZ35/'at-risk$$'!GZ$120</f>
        <v>3.0000087848759573</v>
      </c>
      <c r="HA35" s="6">
        <f>'at-risk$$'!HA35/'at-risk$$'!HA$120</f>
        <v>0</v>
      </c>
      <c r="HB35" s="6">
        <f>'at-risk$$'!HB35/'at-risk$$'!HB$120</f>
        <v>0</v>
      </c>
      <c r="HC35" s="6">
        <f>'at-risk$$'!HC35/'at-risk$$'!HC$120</f>
        <v>0</v>
      </c>
      <c r="HD35" s="6">
        <f>'at-risk$$'!HD35/'at-risk$$'!HD$120</f>
        <v>0</v>
      </c>
      <c r="HE35" s="6">
        <f>'at-risk$$'!HE35/'at-risk$$'!HE$120</f>
        <v>0</v>
      </c>
      <c r="HF35" s="6">
        <f>'at-risk$$'!HF35/'at-risk$$'!HF$120</f>
        <v>0</v>
      </c>
      <c r="HG35" s="6">
        <f>'at-risk$$'!HG35/'at-risk$$'!HG$120</f>
        <v>0</v>
      </c>
      <c r="HH35" s="6">
        <f>'at-risk$$'!HH35/'at-risk$$'!HH$120</f>
        <v>0</v>
      </c>
      <c r="HI35" s="6">
        <f>'at-risk$$'!HI35/'at-risk$$'!HI$120</f>
        <v>0</v>
      </c>
      <c r="HJ35" s="6">
        <f>'at-risk$$'!HJ35/'at-risk$$'!HJ$120</f>
        <v>0</v>
      </c>
      <c r="HK35" s="6">
        <f>'at-risk$$'!HK35/'at-risk$$'!HK$120</f>
        <v>0</v>
      </c>
      <c r="HL35" s="6">
        <f>'at-risk$$'!HL35/'at-risk$$'!HL$120</f>
        <v>0</v>
      </c>
      <c r="HM35" s="6">
        <f>'at-risk$$'!HM35/'at-risk$$'!HM$120</f>
        <v>0</v>
      </c>
      <c r="HN35" s="6">
        <f>'at-risk$$'!HN35/'at-risk$$'!HN$120</f>
        <v>0</v>
      </c>
      <c r="HO35" s="6">
        <f>'at-risk$$'!HO35/'at-risk$$'!HO$120</f>
        <v>0</v>
      </c>
      <c r="HP35" s="6">
        <f>'at-risk$$'!HP35/'at-risk$$'!HP$120</f>
        <v>0</v>
      </c>
      <c r="HQ35" s="6">
        <f>'at-risk$$'!HQ35/'at-risk$$'!HQ$120</f>
        <v>0</v>
      </c>
      <c r="HR35" s="6">
        <f>'at-risk$$'!HR35/'at-risk$$'!HR$120</f>
        <v>0</v>
      </c>
      <c r="HS35" s="6">
        <f>'at-risk$$'!HS35/'at-risk$$'!HS$120</f>
        <v>0</v>
      </c>
      <c r="HT35" s="6">
        <f>'at-risk$$'!HT35/'at-risk$$'!HT$120</f>
        <v>0</v>
      </c>
      <c r="HU35" s="6">
        <f>'at-risk$$'!HU35/'at-risk$$'!HU$120</f>
        <v>0</v>
      </c>
      <c r="HV35" s="6">
        <f>'at-risk$$'!HV35/'at-risk$$'!HV$120</f>
        <v>1</v>
      </c>
      <c r="HW35" s="6">
        <f>'at-risk$$'!HW35/'at-risk$$'!HW$120</f>
        <v>0</v>
      </c>
      <c r="HX35" s="6">
        <f>'at-risk$$'!HX35/'at-risk$$'!HX$120</f>
        <v>0</v>
      </c>
      <c r="HY35" s="6">
        <f>'at-risk$$'!HY35/'at-risk$$'!HY$120</f>
        <v>0</v>
      </c>
      <c r="HZ35" s="6">
        <f>'at-risk$$'!HZ35/'at-risk$$'!HZ$120</f>
        <v>0</v>
      </c>
      <c r="IA35" s="6">
        <f>'at-risk$$'!IA35/'at-risk$$'!IA$120</f>
        <v>0</v>
      </c>
      <c r="IB35" s="6">
        <f>'at-risk$$'!IB35/'at-risk$$'!IB$120</f>
        <v>0</v>
      </c>
      <c r="IC35" s="6">
        <f>'at-risk$$'!IC35/'at-risk$$'!IC$120</f>
        <v>0</v>
      </c>
      <c r="ID35" s="6">
        <f>'at-risk$$'!ID35/'at-risk$$'!ID$120</f>
        <v>0</v>
      </c>
      <c r="IE35" s="6">
        <f>'at-risk$$'!IE35/'at-risk$$'!IE$120</f>
        <v>0</v>
      </c>
      <c r="IF35" s="6">
        <f>'at-risk$$'!IF35/'at-risk$$'!IF$120</f>
        <v>0</v>
      </c>
      <c r="IG35" s="6">
        <f>'at-risk$$'!IG35/'at-risk$$'!IG$120</f>
        <v>0</v>
      </c>
      <c r="IH35" s="6">
        <f>'at-risk$$'!IH35/'at-risk$$'!IH$120</f>
        <v>0</v>
      </c>
      <c r="II35" s="6">
        <f>'at-risk$$'!II35/'at-risk$$'!II$120</f>
        <v>0</v>
      </c>
      <c r="IJ35" s="6">
        <f>'at-risk$$'!IJ35/'at-risk$$'!IJ$120</f>
        <v>0</v>
      </c>
      <c r="IK35" s="6">
        <f>'at-risk$$'!IK35/'at-risk$$'!IK$120</f>
        <v>0</v>
      </c>
      <c r="IL35" s="6">
        <f>'at-risk$$'!IL35/'at-risk$$'!IL$120</f>
        <v>0</v>
      </c>
      <c r="IM35" s="6">
        <f>'at-risk$$'!IM35/'at-risk$$'!IM$120</f>
        <v>0</v>
      </c>
      <c r="IN35" s="6">
        <f>'at-risk$$'!IN35/'at-risk$$'!IN$120</f>
        <v>0</v>
      </c>
      <c r="IO35" s="6">
        <f>'at-risk$$'!IO35/'at-risk$$'!IO$120</f>
        <v>0</v>
      </c>
      <c r="IP35" s="6">
        <f>'at-risk$$'!IP35/'at-risk$$'!IP$120</f>
        <v>0.96133193432909514</v>
      </c>
      <c r="IQ35" s="6">
        <f>'at-risk$$'!IQ35/'at-risk$$'!IQ$120</f>
        <v>3.8668065670904826E-2</v>
      </c>
      <c r="IR35" s="6">
        <f>'at-risk$$'!IR35/'at-risk$$'!IR$120</f>
        <v>0</v>
      </c>
      <c r="IS35" s="6">
        <f>'at-risk$$'!IS35/'at-risk$$'!IS$120</f>
        <v>0</v>
      </c>
      <c r="IT35" s="6">
        <f>'at-risk$$'!IT35/'at-risk$$'!IT$120</f>
        <v>0</v>
      </c>
      <c r="IU35" s="6">
        <f>'at-risk$$'!IU35/'at-risk$$'!IU$120</f>
        <v>0</v>
      </c>
      <c r="IV35" s="6">
        <f>'at-risk$$'!IV35/'at-risk$$'!IV$120</f>
        <v>0</v>
      </c>
      <c r="IW35" s="6">
        <f>'at-risk$$'!IW35/'at-risk$$'!IW$120</f>
        <v>0</v>
      </c>
      <c r="IX35" s="6">
        <f>'at-risk$$'!IX35/'at-risk$$'!IX$120</f>
        <v>0</v>
      </c>
      <c r="IY35" s="6">
        <f>'at-risk$$'!IY35/'at-risk$$'!IY$120</f>
        <v>0</v>
      </c>
      <c r="IZ35" s="6">
        <f>'at-risk$$'!IZ35/'at-risk$$'!IZ$120</f>
        <v>0</v>
      </c>
      <c r="JA35" s="6">
        <f>'at-risk$$'!JA35/'at-risk$$'!JA$120</f>
        <v>0</v>
      </c>
      <c r="JB35" s="6">
        <f>'at-risk$$'!JB35/'at-risk$$'!JB$120</f>
        <v>0</v>
      </c>
      <c r="JC35" s="6">
        <f>'at-risk$$'!JC35/'at-risk$$'!JC$120</f>
        <v>0</v>
      </c>
      <c r="JD35" s="6">
        <f>'at-risk$$'!JD35/'at-risk$$'!JD$120</f>
        <v>0</v>
      </c>
      <c r="JE35" s="6">
        <f>'at-risk$$'!JE35/'at-risk$$'!JE$120</f>
        <v>0</v>
      </c>
      <c r="JF35" s="6">
        <f>'at-risk$$'!JF35/'at-risk$$'!JF$120</f>
        <v>0</v>
      </c>
      <c r="JG35" s="6">
        <f>'at-risk$$'!JG35/'at-risk$$'!JG$120</f>
        <v>0</v>
      </c>
      <c r="JH35" s="6">
        <f>'at-risk$$'!JH35/'at-risk$$'!JH$120</f>
        <v>0</v>
      </c>
      <c r="JI35" s="6">
        <f>'at-risk$$'!JI35/'at-risk$$'!JI$120</f>
        <v>0</v>
      </c>
      <c r="JJ35" s="6">
        <f>'at-risk$$'!JJ35/'at-risk$$'!JJ$120</f>
        <v>0</v>
      </c>
      <c r="JK35" s="6">
        <f>'at-risk$$'!JK35/'at-risk$$'!JK$120</f>
        <v>0</v>
      </c>
      <c r="JL35" s="6">
        <f>'at-risk$$'!JL35/'at-risk$$'!JL$120</f>
        <v>0</v>
      </c>
      <c r="JM35" s="6">
        <f>'at-risk$$'!JM35/'at-risk$$'!JM$120</f>
        <v>0</v>
      </c>
      <c r="JN35" s="6">
        <f>'at-risk$$'!JN35/'at-risk$$'!JN$120</f>
        <v>0</v>
      </c>
      <c r="JO35" s="6">
        <f>'at-risk$$'!JO35/'at-risk$$'!JO$120</f>
        <v>0</v>
      </c>
      <c r="JP35" s="6">
        <f>'at-risk$$'!JP35/'at-risk$$'!JP$120</f>
        <v>0</v>
      </c>
      <c r="JQ35" s="6">
        <f>'at-risk$$'!JQ35/'at-risk$$'!JQ$120</f>
        <v>0</v>
      </c>
      <c r="JR35" s="6">
        <f>'at-risk$$'!JR35/'at-risk$$'!JR$120</f>
        <v>0</v>
      </c>
      <c r="JS35" s="6">
        <f>'at-risk$$'!JS35/'at-risk$$'!JS$120</f>
        <v>0</v>
      </c>
      <c r="JT35" s="6">
        <f>'at-risk$$'!JT35/'at-risk$$'!JT$120</f>
        <v>0</v>
      </c>
      <c r="JU35" s="6">
        <f>'at-risk$$'!JU35/'at-risk$$'!JU$120</f>
        <v>0</v>
      </c>
      <c r="JV35" s="6">
        <f>'at-risk$$'!JV35/'at-risk$$'!JV$120</f>
        <v>0</v>
      </c>
      <c r="JW35" s="6">
        <f>'at-risk$$'!JW35/'at-risk$$'!JW$120</f>
        <v>0</v>
      </c>
      <c r="JX35" s="6">
        <f>'at-risk$$'!JX35/'at-risk$$'!JX$120</f>
        <v>0</v>
      </c>
      <c r="JY35" s="6">
        <f>'at-risk$$'!JY35/'at-risk$$'!JY$120</f>
        <v>0</v>
      </c>
      <c r="JZ35" s="6">
        <f>'at-risk$$'!JZ35/'at-risk$$'!JZ$120</f>
        <v>1</v>
      </c>
      <c r="KA35" s="6">
        <f>'at-risk$$'!KA35/'at-risk$$'!KA$120</f>
        <v>0</v>
      </c>
      <c r="KB35" s="6">
        <f>'at-risk$$'!KB35/'at-risk$$'!KB$120</f>
        <v>0</v>
      </c>
      <c r="KC35" s="6">
        <f>'at-risk$$'!KC35/'at-risk$$'!KC$120</f>
        <v>0</v>
      </c>
      <c r="KD35" s="6">
        <f>'at-risk$$'!KD35/'at-risk$$'!KD$120</f>
        <v>0</v>
      </c>
      <c r="KE35" s="6">
        <f>'at-risk$$'!KE35/'at-risk$$'!KE$120</f>
        <v>0</v>
      </c>
      <c r="KF35" s="6">
        <f>'at-risk$$'!KF35/'at-risk$$'!KF$120</f>
        <v>0</v>
      </c>
      <c r="KG35" s="6">
        <f>'at-risk$$'!KG35/'at-risk$$'!KG$120</f>
        <v>0</v>
      </c>
      <c r="KH35" s="6">
        <f>'at-risk$$'!KH35/'at-risk$$'!KH$120</f>
        <v>0</v>
      </c>
      <c r="KI35" s="6">
        <f>'at-risk$$'!KI35/'at-risk$$'!KI$120</f>
        <v>0</v>
      </c>
      <c r="KJ35" s="6">
        <f>'at-risk$$'!KJ35/'at-risk$$'!KJ$120</f>
        <v>0</v>
      </c>
      <c r="KK35" s="6">
        <f>'at-risk$$'!KK35/'at-risk$$'!KK$120</f>
        <v>0</v>
      </c>
      <c r="KL35" s="6">
        <f>'at-risk$$'!KL35/'at-risk$$'!KL$120</f>
        <v>0</v>
      </c>
      <c r="KM35" s="6">
        <f>'at-risk$$'!KM35/'at-risk$$'!KM$120</f>
        <v>0</v>
      </c>
      <c r="KN35" s="6">
        <f>'at-risk$$'!KN35/'at-risk$$'!KN$120</f>
        <v>0</v>
      </c>
      <c r="KO35" s="6">
        <f>'at-risk$$'!KO35/'at-risk$$'!KO$120</f>
        <v>0</v>
      </c>
      <c r="KP35" s="6">
        <f>'at-risk$$'!KP35/'at-risk$$'!KP$120</f>
        <v>0</v>
      </c>
      <c r="KQ35" s="6">
        <f>'at-risk$$'!KQ35/'at-risk$$'!KQ$120</f>
        <v>0</v>
      </c>
      <c r="KU35" s="3">
        <v>49886</v>
      </c>
      <c r="KV35" s="3">
        <v>0</v>
      </c>
      <c r="KW35" s="3">
        <v>25251</v>
      </c>
      <c r="KX35" s="3">
        <v>0</v>
      </c>
      <c r="LC35" s="3">
        <v>10000</v>
      </c>
      <c r="LD35" s="3">
        <v>0</v>
      </c>
      <c r="LI35" s="3">
        <v>0</v>
      </c>
      <c r="LJ35" s="3">
        <v>15000</v>
      </c>
      <c r="LM35" s="3">
        <v>1615</v>
      </c>
      <c r="LN35" s="3">
        <v>0</v>
      </c>
      <c r="LW35" s="3">
        <v>5000</v>
      </c>
      <c r="LX35" s="3">
        <v>0</v>
      </c>
      <c r="ME35" s="3">
        <v>5919</v>
      </c>
      <c r="MF35" s="3">
        <v>0</v>
      </c>
      <c r="MW35" s="3">
        <v>5000</v>
      </c>
      <c r="MX35" s="3">
        <v>0</v>
      </c>
      <c r="NC35" s="3">
        <v>3632</v>
      </c>
      <c r="ND35" s="3">
        <v>0</v>
      </c>
      <c r="NJ35" s="6">
        <f>'at-risk$$'!NJ35/'at-risk$$'!NJ$120</f>
        <v>0</v>
      </c>
      <c r="NK35" s="6">
        <f>'at-risk$$'!NK35/'at-risk$$'!NK$120</f>
        <v>0</v>
      </c>
      <c r="OF35" s="3">
        <v>5052241</v>
      </c>
      <c r="OG35" s="3">
        <v>520406</v>
      </c>
      <c r="OK35" s="6">
        <f t="shared" si="13"/>
        <v>3.0000087848759573</v>
      </c>
      <c r="OL35" s="6">
        <f t="shared" ref="OL35:OL66" si="15">SUM(AY35,BA35,BC35,BE35,BG35,BI35,BK35,BM35,BO35,BQ35,BS35,BU35)</f>
        <v>0</v>
      </c>
      <c r="OM35" s="6">
        <f t="shared" ref="OM35:OM66" si="16">SUM(BV35,BX35)</f>
        <v>3.0000087848759573</v>
      </c>
      <c r="ON35" s="6">
        <f t="shared" ref="ON35:ON66" si="17">SUM(BW35,BY35)</f>
        <v>0</v>
      </c>
      <c r="OO35" s="6">
        <f t="shared" ref="OO35:OO66" si="18">SUM(CD35,CF35)</f>
        <v>0</v>
      </c>
      <c r="OP35" s="6">
        <f t="shared" ref="OP35:OP66" si="19">SUM(CE35,CG35)</f>
        <v>0</v>
      </c>
      <c r="OQ35" s="3">
        <f t="shared" ref="OQ35:OQ66" si="20">SUM(DF35,DH35,DJ35,DL35,DN35,DP35,DR35,DT35,DV35,)</f>
        <v>0</v>
      </c>
      <c r="OR35" s="6">
        <f t="shared" ref="OR35:OR66" si="21">SUM(DG35,DI35,DK35,DM35,DO35,DQ35,DS35,DU35,DW35,)</f>
        <v>0</v>
      </c>
      <c r="OS35" s="6">
        <f>'at-risk$$'!OS35/'at-risk$$'!OS$120</f>
        <v>0</v>
      </c>
      <c r="OT35" s="6">
        <f>'at-risk$$'!OT35/'at-risk$$'!OT$120</f>
        <v>0</v>
      </c>
      <c r="OU35" s="6">
        <f>'at-risk$$'!OU35/'at-risk$$'!OU$120</f>
        <v>1</v>
      </c>
      <c r="OV35" s="6">
        <f>'at-risk$$'!OV35/'at-risk$$'!OV$120</f>
        <v>1</v>
      </c>
      <c r="OW35" s="6">
        <f>'at-risk$$'!OW35/'at-risk$$'!OW$120</f>
        <v>0</v>
      </c>
      <c r="OX35" s="6">
        <f>'at-risk$$'!OX35/'at-risk$$'!OX$120</f>
        <v>0</v>
      </c>
      <c r="OY35" s="6">
        <f>'at-risk$$'!OY35/'at-risk$$'!OY$120</f>
        <v>0</v>
      </c>
      <c r="OZ35" s="6">
        <f>'at-risk$$'!OZ35/'at-risk$$'!OZ$120</f>
        <v>0</v>
      </c>
      <c r="PA35" s="6">
        <f>'at-risk$$'!PA35/'at-risk$$'!PA$120</f>
        <v>0</v>
      </c>
      <c r="PB35" s="6">
        <f t="shared" ref="PB35:PB66" si="22">SUM(FO35,FQ35,FS35,FU35,FW35,FY35)</f>
        <v>0</v>
      </c>
      <c r="PC35" s="6">
        <f t="shared" ref="PC35:PC66" si="23">SUM(FP35,FR35,FT35,FV35,FX35,FZ35)</f>
        <v>1</v>
      </c>
      <c r="PD35" s="6"/>
      <c r="PE35" s="6"/>
      <c r="PF35" s="6">
        <f t="shared" ref="PF35:PF66" si="24">SUM(GF35,GH35,GJ35,GL35,HV35)</f>
        <v>4</v>
      </c>
      <c r="PG35" s="6">
        <f t="shared" ref="PG35:PG66" si="25">SUM(GG35,GI35,GK35,GM35,HW35)</f>
        <v>0</v>
      </c>
      <c r="PI35" s="6">
        <f t="shared" ref="PI35:PI66" si="26">SUM(GP35,GR35,GT35,GV35,GX35,GZ35)</f>
        <v>12.562381404174571</v>
      </c>
      <c r="PJ35" s="6">
        <f>'at-risk$$'!PJ35/'at-risk$$'!PJ$120</f>
        <v>0</v>
      </c>
      <c r="PK35" s="6">
        <f>'at-risk$$'!PK35/'at-risk$$'!PK$120</f>
        <v>0</v>
      </c>
      <c r="PL35" s="5">
        <f t="shared" si="14"/>
        <v>106303</v>
      </c>
      <c r="PM35" s="5">
        <f>SUM(KV35,KX35,KZ35,LB35,LD35,LF35,LH35,LJ35,LL35,LN35,LP35,LR35,LT35,LV35,LX35,LZ35,MB35,MD35,MF35,MH35,MJ35,ML35,MN35,MP35,MR35,MT35,MV35,MX35,MZ35,NB35,ND35,NF35,NH35,)-PN35</f>
        <v>6253</v>
      </c>
      <c r="PN35" s="5">
        <f>PO35-PL35</f>
        <v>8747</v>
      </c>
      <c r="PO35" s="5">
        <v>115050</v>
      </c>
      <c r="PQ35" s="6">
        <f t="shared" ref="PQ35:PQ66" si="27">SUM(Z35:AE35,AI35:AP35,AX35:BY35,CL35:CO35,DZ35:EA35,GF35:GM35,GP35:IK35,KH35:KM35,)</f>
        <v>28.562407758802451</v>
      </c>
    </row>
    <row r="36" spans="1:433" x14ac:dyDescent="0.25">
      <c r="A36" t="s">
        <v>179</v>
      </c>
      <c r="B36" s="2">
        <v>370</v>
      </c>
      <c r="C36" t="s">
        <v>338</v>
      </c>
      <c r="D36">
        <v>5</v>
      </c>
      <c r="E36">
        <v>312</v>
      </c>
      <c r="F36">
        <v>232</v>
      </c>
      <c r="G36" s="6">
        <f>'at-risk$$'!G36/'at-risk$$'!G$120</f>
        <v>1</v>
      </c>
      <c r="H36" s="6">
        <f>'at-risk$$'!H36/'at-risk$$'!H$120</f>
        <v>0</v>
      </c>
      <c r="I36" s="6">
        <f>'at-risk$$'!I36/'at-risk$$'!I$120</f>
        <v>0</v>
      </c>
      <c r="J36" s="6">
        <f>'at-risk$$'!J36/'at-risk$$'!J$120</f>
        <v>0</v>
      </c>
      <c r="K36" s="6"/>
      <c r="L36" s="6">
        <f>'at-risk$$'!L36/'at-risk$$'!L$120</f>
        <v>0</v>
      </c>
      <c r="M36" s="6">
        <f>'at-risk$$'!M36/'at-risk$$'!M$120</f>
        <v>0</v>
      </c>
      <c r="N36" s="6">
        <f>'at-risk$$'!N36/'at-risk$$'!N$120</f>
        <v>0</v>
      </c>
      <c r="O36" s="6">
        <f>'at-risk$$'!O36/'at-risk$$'!O$120</f>
        <v>0</v>
      </c>
      <c r="P36" s="3">
        <v>9262</v>
      </c>
      <c r="Q36" s="3">
        <v>0</v>
      </c>
      <c r="R36" s="6">
        <f>'at-risk$$'!R36/'at-risk$$'!R$120</f>
        <v>1.0000062006078874</v>
      </c>
      <c r="S36" s="6">
        <f>'at-risk$$'!S36/'at-risk$$'!S$120</f>
        <v>0</v>
      </c>
      <c r="T36" s="6">
        <f>'at-risk$$'!T36/'at-risk$$'!T$120</f>
        <v>1.0000028305579711</v>
      </c>
      <c r="U36" s="6">
        <f>'at-risk$$'!U36/'at-risk$$'!U$120</f>
        <v>0</v>
      </c>
      <c r="V36" s="6">
        <f>'at-risk$$'!V36/'at-risk$$'!V$120</f>
        <v>2.0000093773333441</v>
      </c>
      <c r="W36" s="6">
        <f>'at-risk$$'!W36/'at-risk$$'!W$120</f>
        <v>0</v>
      </c>
      <c r="X36" s="6">
        <f>'at-risk$$'!X36/'at-risk$$'!X$120</f>
        <v>1</v>
      </c>
      <c r="Y36" s="6">
        <f>'at-risk$$'!Y36/'at-risk$$'!Y$120</f>
        <v>0</v>
      </c>
      <c r="Z36" s="6">
        <f>'at-risk$$'!Z36/'at-risk$$'!Z$120</f>
        <v>2.0000087848759573</v>
      </c>
      <c r="AA36" s="6">
        <f>'at-risk$$'!AA36/'at-risk$$'!AA$120</f>
        <v>0</v>
      </c>
      <c r="AB36" s="6">
        <f>'at-risk$$'!AB36/'at-risk$$'!AB$120</f>
        <v>2.0000087848759573</v>
      </c>
      <c r="AC36" s="6">
        <f>'at-risk$$'!AC36/'at-risk$$'!AC$120</f>
        <v>0</v>
      </c>
      <c r="AD36" s="6">
        <f>'at-risk$$'!AD36/'at-risk$$'!AD$120</f>
        <v>2.0000087848759573</v>
      </c>
      <c r="AE36" s="6">
        <f>'at-risk$$'!AE36/'at-risk$$'!AE$120</f>
        <v>0</v>
      </c>
      <c r="AF36" s="6">
        <f>'at-risk$$'!AF36/'at-risk$$'!AF$120</f>
        <v>6.9999997446793083</v>
      </c>
      <c r="AG36" s="6">
        <f>'at-risk$$'!AG36/'at-risk$$'!AG$120</f>
        <v>0</v>
      </c>
      <c r="AH36" s="6">
        <f>'at-risk$$'!AH36/'at-risk$$'!AH$120</f>
        <v>0</v>
      </c>
      <c r="AI36" s="6">
        <f>'at-risk$$'!AI36/'at-risk$$'!AI$120</f>
        <v>0</v>
      </c>
      <c r="AJ36" s="6">
        <f>'at-risk$$'!AJ36/'at-risk$$'!AJ$120</f>
        <v>0</v>
      </c>
      <c r="AK36" s="6">
        <f>'at-risk$$'!AK36/'at-risk$$'!AK$120</f>
        <v>0</v>
      </c>
      <c r="AL36" s="6">
        <f>'at-risk$$'!AL36/'at-risk$$'!AL$120</f>
        <v>0</v>
      </c>
      <c r="AM36" s="6">
        <f>'at-risk$$'!AM36/'at-risk$$'!AM$120</f>
        <v>0</v>
      </c>
      <c r="AN36" s="6">
        <f>'at-risk$$'!AN36/'at-risk$$'!AN$120</f>
        <v>0</v>
      </c>
      <c r="AO36" s="6">
        <f>'at-risk$$'!AO36/'at-risk$$'!AO$120</f>
        <v>0</v>
      </c>
      <c r="AP36" s="6">
        <f>'at-risk$$'!AP36/'at-risk$$'!AP$120</f>
        <v>0</v>
      </c>
      <c r="AQ36" s="6">
        <f>'at-risk$$'!AQ36/'at-risk$$'!AQ$120</f>
        <v>1</v>
      </c>
      <c r="AR36" s="6">
        <f>'at-risk$$'!AR36/'at-risk$$'!AR$120</f>
        <v>0</v>
      </c>
      <c r="AS36" s="6">
        <f>'at-risk$$'!AS36/'at-risk$$'!AS$120</f>
        <v>0</v>
      </c>
      <c r="AT36" s="6">
        <f>'at-risk$$'!AT36/'at-risk$$'!AT$120</f>
        <v>0</v>
      </c>
      <c r="AU36" s="6">
        <f>'at-risk$$'!AU36/'at-risk$$'!AU$120</f>
        <v>2.0000087848759573</v>
      </c>
      <c r="AV36" s="6"/>
      <c r="AW36" s="6">
        <f>'at-risk$$'!AW36/'at-risk$$'!AW$120</f>
        <v>0</v>
      </c>
      <c r="AX36" s="6">
        <f>'at-risk$$'!AX36/'at-risk$$'!AX$120</f>
        <v>1</v>
      </c>
      <c r="AY36" s="6">
        <f>'at-risk$$'!AY36/'at-risk$$'!AY$120</f>
        <v>0</v>
      </c>
      <c r="AZ36" s="6">
        <f>'at-risk$$'!AZ36/'at-risk$$'!AZ$120</f>
        <v>2.0000087848759573</v>
      </c>
      <c r="BA36" s="6">
        <f>'at-risk$$'!BA36/'at-risk$$'!BA$120</f>
        <v>0</v>
      </c>
      <c r="BB36" s="6">
        <f>'at-risk$$'!BB36/'at-risk$$'!BB$120</f>
        <v>0</v>
      </c>
      <c r="BC36" s="6">
        <f>'at-risk$$'!BC36/'at-risk$$'!BC$120</f>
        <v>0</v>
      </c>
      <c r="BD36" s="6">
        <f>'at-risk$$'!BD36/'at-risk$$'!BD$120</f>
        <v>0</v>
      </c>
      <c r="BE36" s="6">
        <f>'at-risk$$'!BE36/'at-risk$$'!BE$120</f>
        <v>0</v>
      </c>
      <c r="BF36" s="6">
        <f>'at-risk$$'!BF36/'at-risk$$'!BF$120</f>
        <v>1</v>
      </c>
      <c r="BG36" s="6">
        <f>'at-risk$$'!BG36/'at-risk$$'!BG$120</f>
        <v>0</v>
      </c>
      <c r="BH36" s="6">
        <f>'at-risk$$'!BH36/'at-risk$$'!BH$120</f>
        <v>0</v>
      </c>
      <c r="BI36" s="6">
        <f>'at-risk$$'!BI36/'at-risk$$'!BI$120</f>
        <v>0</v>
      </c>
      <c r="BJ36" s="6">
        <f>'at-risk$$'!BJ36/'at-risk$$'!BJ$120</f>
        <v>0</v>
      </c>
      <c r="BK36" s="6">
        <f>'at-risk$$'!BK36/'at-risk$$'!BK$120</f>
        <v>0</v>
      </c>
      <c r="BL36" s="6">
        <f>'at-risk$$'!BL36/'at-risk$$'!BL$120</f>
        <v>0</v>
      </c>
      <c r="BM36" s="6">
        <f>'at-risk$$'!BM36/'at-risk$$'!BM$120</f>
        <v>0</v>
      </c>
      <c r="BN36" s="6">
        <f>'at-risk$$'!BN36/'at-risk$$'!BN$120</f>
        <v>0</v>
      </c>
      <c r="BO36" s="6">
        <f>'at-risk$$'!BO36/'at-risk$$'!BO$120</f>
        <v>0</v>
      </c>
      <c r="BP36" s="6">
        <f>'at-risk$$'!BP36/'at-risk$$'!BP$120</f>
        <v>0</v>
      </c>
      <c r="BQ36" s="6">
        <f>'at-risk$$'!BQ36/'at-risk$$'!BQ$120</f>
        <v>0</v>
      </c>
      <c r="BR36" s="6">
        <f>'at-risk$$'!BR36/'at-risk$$'!BR$120</f>
        <v>0</v>
      </c>
      <c r="BS36" s="6">
        <f>'at-risk$$'!BS36/'at-risk$$'!BS$120</f>
        <v>0</v>
      </c>
      <c r="BT36" s="6">
        <f>'at-risk$$'!BT36/'at-risk$$'!BT$120</f>
        <v>0</v>
      </c>
      <c r="BU36" s="6">
        <f>'at-risk$$'!BU36/'at-risk$$'!BU$120</f>
        <v>0</v>
      </c>
      <c r="BV36" s="6">
        <f>'at-risk$$'!BV36/'at-risk$$'!BV$120</f>
        <v>4.0000175697519147</v>
      </c>
      <c r="BW36" s="6">
        <f>'at-risk$$'!BW36/'at-risk$$'!BW$120</f>
        <v>0</v>
      </c>
      <c r="BX36" s="6">
        <f>'at-risk$$'!BX36/'at-risk$$'!BX$120</f>
        <v>0</v>
      </c>
      <c r="BY36" s="6">
        <f>'at-risk$$'!BY36/'at-risk$$'!BY$120</f>
        <v>0</v>
      </c>
      <c r="BZ36" s="6">
        <f>'at-risk$$'!BZ36/'at-risk$$'!BZ$120</f>
        <v>6.9999997446793083</v>
      </c>
      <c r="CA36" s="6">
        <f>'at-risk$$'!CA36/'at-risk$$'!CA$120</f>
        <v>0</v>
      </c>
      <c r="CB36" s="6">
        <f>'at-risk$$'!CB36/'at-risk$$'!CB$120</f>
        <v>0</v>
      </c>
      <c r="CC36" s="6">
        <f>'at-risk$$'!CC36/'at-risk$$'!CC$120</f>
        <v>0</v>
      </c>
      <c r="CD36" s="6">
        <f>'at-risk$$'!CD36/'at-risk$$'!CD$120</f>
        <v>1</v>
      </c>
      <c r="CE36" s="6">
        <f>'at-risk$$'!CE36/'at-risk$$'!CE$120</f>
        <v>0</v>
      </c>
      <c r="CF36" s="6">
        <f>'at-risk$$'!CF36/'at-risk$$'!CF$120</f>
        <v>1</v>
      </c>
      <c r="CG36" s="6">
        <f>'at-risk$$'!CG36/'at-risk$$'!CG$120</f>
        <v>0</v>
      </c>
      <c r="CH36" s="6">
        <f>'at-risk$$'!CH36/'at-risk$$'!CH$120</f>
        <v>0</v>
      </c>
      <c r="CI36" s="6">
        <f>'at-risk$$'!CI36/'at-risk$$'!CI$120</f>
        <v>0</v>
      </c>
      <c r="CL36" s="6">
        <f>'at-risk$$'!CL36/'at-risk$$'!CL$120</f>
        <v>2.0000087848759573</v>
      </c>
      <c r="CM36" s="6">
        <f>'at-risk$$'!CM36/'at-risk$$'!CM$120</f>
        <v>0</v>
      </c>
      <c r="CN36" s="6">
        <f>'at-risk$$'!CN36/'at-risk$$'!CN$120</f>
        <v>0</v>
      </c>
      <c r="CO36" s="6">
        <f>'at-risk$$'!CO36/'at-risk$$'!CO$120</f>
        <v>0</v>
      </c>
      <c r="CP36" s="6">
        <f>'at-risk$$'!CP36/'at-risk$$'!CP$120</f>
        <v>0</v>
      </c>
      <c r="CQ36" s="6">
        <f>'at-risk$$'!CQ36/'at-risk$$'!CQ$120</f>
        <v>0</v>
      </c>
      <c r="CR36" s="6">
        <f>'at-risk$$'!CR36/'at-risk$$'!CR$120</f>
        <v>0</v>
      </c>
      <c r="CS36" s="6">
        <f>'at-risk$$'!CS36/'at-risk$$'!CS$120</f>
        <v>0</v>
      </c>
      <c r="CT36" s="6">
        <f>'at-risk$$'!CT36/'at-risk$$'!CT$120</f>
        <v>0</v>
      </c>
      <c r="CU36" s="6">
        <f>'at-risk$$'!CU36/'at-risk$$'!CU$120</f>
        <v>0</v>
      </c>
      <c r="CV36" s="3">
        <v>20400</v>
      </c>
      <c r="CW36" s="3">
        <v>0</v>
      </c>
      <c r="CX36" s="3">
        <v>30600</v>
      </c>
      <c r="CY36" s="3">
        <v>0</v>
      </c>
      <c r="DD36" s="6">
        <f>'at-risk$$'!DD36/'at-risk$$'!DD$120</f>
        <v>0</v>
      </c>
      <c r="DE36" s="6">
        <f>'at-risk$$'!DE36/'at-risk$$'!DE$120</f>
        <v>0</v>
      </c>
      <c r="DX36" s="6">
        <f>'at-risk$$'!DX36/'at-risk$$'!DX$120</f>
        <v>0</v>
      </c>
      <c r="DY36" s="6">
        <f>'at-risk$$'!DY36/'at-risk$$'!DY$120</f>
        <v>0</v>
      </c>
      <c r="DZ36" s="6">
        <f>'at-risk$$'!DZ36/'at-risk$$'!DZ$120</f>
        <v>0</v>
      </c>
      <c r="EA36" s="6">
        <f>'at-risk$$'!EA36/'at-risk$$'!EA$120</f>
        <v>0</v>
      </c>
      <c r="EB36" s="6">
        <f>'at-risk$$'!EB36/'at-risk$$'!EB$120</f>
        <v>0</v>
      </c>
      <c r="EC36" s="6">
        <f>'at-risk$$'!EC36/'at-risk$$'!EC$120</f>
        <v>0</v>
      </c>
      <c r="EL36" s="6">
        <f>'at-risk$$'!EL36/'at-risk$$'!EL$120</f>
        <v>0</v>
      </c>
      <c r="EM36" s="6">
        <f>'at-risk$$'!EM36/'at-risk$$'!EM$120</f>
        <v>0</v>
      </c>
      <c r="EN36" s="6">
        <f>'at-risk$$'!EN36/'at-risk$$'!EN$120</f>
        <v>0</v>
      </c>
      <c r="EO36" s="6">
        <f>'at-risk$$'!EO36/'at-risk$$'!EO$120</f>
        <v>0</v>
      </c>
      <c r="EP36" s="6">
        <f>'at-risk$$'!EP36/'at-risk$$'!EP$120</f>
        <v>0</v>
      </c>
      <c r="EQ36" s="6">
        <f>'at-risk$$'!EQ36/'at-risk$$'!EQ$120</f>
        <v>0</v>
      </c>
      <c r="ES36" s="6">
        <f>'at-risk$$'!ES36/'at-risk$$'!ES$120</f>
        <v>0</v>
      </c>
      <c r="ET36" s="6">
        <f>'at-risk$$'!ET36/'at-risk$$'!ET$120</f>
        <v>0</v>
      </c>
      <c r="EU36" s="6">
        <f>'at-risk$$'!EU36/'at-risk$$'!EU$120</f>
        <v>0</v>
      </c>
      <c r="EV36" s="6">
        <f>'at-risk$$'!EV36/'at-risk$$'!EV$120</f>
        <v>0</v>
      </c>
      <c r="EW36" s="6">
        <f>'at-risk$$'!EW36/'at-risk$$'!EW$120</f>
        <v>0</v>
      </c>
      <c r="EX36" s="6">
        <f>'at-risk$$'!EX36/'at-risk$$'!EX$120</f>
        <v>0</v>
      </c>
      <c r="EY36" s="6">
        <f>'at-risk$$'!EY36/'at-risk$$'!EY$120</f>
        <v>1</v>
      </c>
      <c r="EZ36" s="6">
        <f>'at-risk$$'!EZ36/'at-risk$$'!EZ$120</f>
        <v>0</v>
      </c>
      <c r="FA36" s="6">
        <f>'at-risk$$'!FA36/'at-risk$$'!FA$120</f>
        <v>0</v>
      </c>
      <c r="FB36" s="6">
        <f>'at-risk$$'!FB36/'at-risk$$'!FB$120</f>
        <v>0</v>
      </c>
      <c r="FC36" s="6">
        <f>'at-risk$$'!FC36/'at-risk$$'!FC$120</f>
        <v>0</v>
      </c>
      <c r="FD36" s="6">
        <f>'at-risk$$'!FD36/'at-risk$$'!FD$120</f>
        <v>0</v>
      </c>
      <c r="FE36" s="6">
        <f>'at-risk$$'!FE36/'at-risk$$'!FE$120</f>
        <v>0</v>
      </c>
      <c r="FF36" s="6">
        <f>'at-risk$$'!FF36/'at-risk$$'!FF$120</f>
        <v>0</v>
      </c>
      <c r="FG36" s="6">
        <f>'at-risk$$'!FG36/'at-risk$$'!FG$120</f>
        <v>0</v>
      </c>
      <c r="FH36" s="6">
        <f>'at-risk$$'!FH36/'at-risk$$'!FH$120</f>
        <v>1</v>
      </c>
      <c r="FI36" s="6">
        <f>'at-risk$$'!FI36/'at-risk$$'!FI$120</f>
        <v>0</v>
      </c>
      <c r="FJ36" s="6">
        <f>'at-risk$$'!FJ36/'at-risk$$'!FJ$120</f>
        <v>1</v>
      </c>
      <c r="FK36" s="6">
        <f>'at-risk$$'!FK36/'at-risk$$'!FK$120</f>
        <v>0</v>
      </c>
      <c r="FL36" s="6">
        <f>'at-risk$$'!FL36/'at-risk$$'!FL$120</f>
        <v>0</v>
      </c>
      <c r="FM36" s="6">
        <f>'at-risk$$'!FM36/'at-risk$$'!FM$120</f>
        <v>1.0000186469754606</v>
      </c>
      <c r="FN36" s="6">
        <f>'at-risk$$'!FN36/'at-risk$$'!FN$120</f>
        <v>0</v>
      </c>
      <c r="FO36" s="6">
        <f>'at-risk$$'!FO36/'at-risk$$'!FO$120</f>
        <v>0</v>
      </c>
      <c r="FP36" s="6">
        <f>'at-risk$$'!FP36/'at-risk$$'!FP$120</f>
        <v>0</v>
      </c>
      <c r="FQ36" s="6">
        <f>'at-risk$$'!FQ36/'at-risk$$'!FQ$120</f>
        <v>0</v>
      </c>
      <c r="FR36" s="6">
        <f>'at-risk$$'!FR36/'at-risk$$'!FR$120</f>
        <v>0</v>
      </c>
      <c r="FS36" s="6">
        <f>'at-risk$$'!FS36/'at-risk$$'!FS$120</f>
        <v>0</v>
      </c>
      <c r="FT36" s="6">
        <f>'at-risk$$'!FT36/'at-risk$$'!FT$120</f>
        <v>0</v>
      </c>
      <c r="FU36" s="6">
        <f>'at-risk$$'!FU36/'at-risk$$'!FU$120</f>
        <v>0</v>
      </c>
      <c r="FV36" s="6">
        <f>'at-risk$$'!FV36/'at-risk$$'!FV$120</f>
        <v>0</v>
      </c>
      <c r="FW36" s="6">
        <f>'at-risk$$'!FW36/'at-risk$$'!FW$120</f>
        <v>1</v>
      </c>
      <c r="FX36" s="6">
        <f>'at-risk$$'!FX36/'at-risk$$'!FX$120</f>
        <v>0</v>
      </c>
      <c r="FY36" s="6">
        <f>'at-risk$$'!FY36/'at-risk$$'!FY$120</f>
        <v>0</v>
      </c>
      <c r="FZ36" s="6">
        <f>'at-risk$$'!FZ36/'at-risk$$'!FZ$120</f>
        <v>0</v>
      </c>
      <c r="GA36" s="6">
        <f>'at-risk$$'!GA36/'at-risk$$'!GA$120</f>
        <v>1</v>
      </c>
      <c r="GB36" s="6">
        <f>'at-risk$$'!GB36/'at-risk$$'!GB$120</f>
        <v>0</v>
      </c>
      <c r="GC36" s="6">
        <f>'at-risk$$'!GC36/'at-risk$$'!GC$120</f>
        <v>0</v>
      </c>
      <c r="GD36" s="6">
        <f>'at-risk$$'!GD36/'at-risk$$'!GD$120</f>
        <v>0</v>
      </c>
      <c r="GE36" s="6">
        <f>'at-risk$$'!GE36/'at-risk$$'!GE$120</f>
        <v>0</v>
      </c>
      <c r="GF36" s="6">
        <f>'at-risk$$'!GF36/'at-risk$$'!GF$120</f>
        <v>1</v>
      </c>
      <c r="GG36" s="6">
        <f>'at-risk$$'!GG36/'at-risk$$'!GG$120</f>
        <v>0</v>
      </c>
      <c r="GH36" s="6">
        <f>'at-risk$$'!GH36/'at-risk$$'!GH$120</f>
        <v>1</v>
      </c>
      <c r="GI36" s="6">
        <f>'at-risk$$'!GI36/'at-risk$$'!GI$120</f>
        <v>0</v>
      </c>
      <c r="GJ36" s="6">
        <f>'at-risk$$'!GJ36/'at-risk$$'!GJ$120</f>
        <v>1</v>
      </c>
      <c r="GK36" s="6">
        <f>'at-risk$$'!GK36/'at-risk$$'!GK$120</f>
        <v>0</v>
      </c>
      <c r="GL36" s="6">
        <f>'at-risk$$'!GL36/'at-risk$$'!GL$120</f>
        <v>0</v>
      </c>
      <c r="GM36" s="6">
        <f>'at-risk$$'!GM36/'at-risk$$'!GM$120</f>
        <v>0</v>
      </c>
      <c r="GN36" s="6">
        <f>'at-risk$$'!GN36/'at-risk$$'!GN$120</f>
        <v>0.99998902121025579</v>
      </c>
      <c r="GO36" s="6">
        <f>'at-risk$$'!GO36/'at-risk$$'!GO$120</f>
        <v>0</v>
      </c>
      <c r="GP36" s="6">
        <f>'at-risk$$'!GP36/'at-risk$$'!GP$120</f>
        <v>2.0000087848759573</v>
      </c>
      <c r="GQ36" s="6">
        <f>'at-risk$$'!GQ36/'at-risk$$'!GQ$120</f>
        <v>0</v>
      </c>
      <c r="GR36" s="6">
        <f>'at-risk$$'!GR36/'at-risk$$'!GR$120</f>
        <v>0.72968058191018348</v>
      </c>
      <c r="GS36" s="6">
        <f>'at-risk$$'!GS36/'at-risk$$'!GS$120</f>
        <v>0</v>
      </c>
      <c r="GT36" s="6">
        <f>'at-risk$$'!GT36/'at-risk$$'!GT$120</f>
        <v>2.0000087848759573</v>
      </c>
      <c r="GU36" s="6">
        <f>'at-risk$$'!GU36/'at-risk$$'!GU$120</f>
        <v>0</v>
      </c>
      <c r="GV36" s="6">
        <f>'at-risk$$'!GV36/'at-risk$$'!GV$120</f>
        <v>2.0000087848759573</v>
      </c>
      <c r="GW36" s="6">
        <f>'at-risk$$'!GW36/'at-risk$$'!GW$120</f>
        <v>0</v>
      </c>
      <c r="GX36" s="6">
        <f>'at-risk$$'!GX36/'at-risk$$'!GX$120</f>
        <v>1</v>
      </c>
      <c r="GY36" s="6">
        <f>'at-risk$$'!GY36/'at-risk$$'!GY$120</f>
        <v>0</v>
      </c>
      <c r="GZ36" s="6">
        <f>'at-risk$$'!GZ36/'at-risk$$'!GZ$120</f>
        <v>2.0000087848759573</v>
      </c>
      <c r="HA36" s="6">
        <f>'at-risk$$'!HA36/'at-risk$$'!HA$120</f>
        <v>0</v>
      </c>
      <c r="HB36" s="6">
        <f>'at-risk$$'!HB36/'at-risk$$'!HB$120</f>
        <v>0</v>
      </c>
      <c r="HC36" s="6">
        <f>'at-risk$$'!HC36/'at-risk$$'!HC$120</f>
        <v>0</v>
      </c>
      <c r="HD36" s="6">
        <f>'at-risk$$'!HD36/'at-risk$$'!HD$120</f>
        <v>0</v>
      </c>
      <c r="HE36" s="6">
        <f>'at-risk$$'!HE36/'at-risk$$'!HE$120</f>
        <v>0</v>
      </c>
      <c r="HF36" s="6">
        <f>'at-risk$$'!HF36/'at-risk$$'!HF$120</f>
        <v>0</v>
      </c>
      <c r="HG36" s="6">
        <f>'at-risk$$'!HG36/'at-risk$$'!HG$120</f>
        <v>0</v>
      </c>
      <c r="HH36" s="6">
        <f>'at-risk$$'!HH36/'at-risk$$'!HH$120</f>
        <v>1</v>
      </c>
      <c r="HI36" s="6">
        <f>'at-risk$$'!HI36/'at-risk$$'!HI$120</f>
        <v>0</v>
      </c>
      <c r="HJ36" s="6">
        <f>'at-risk$$'!HJ36/'at-risk$$'!HJ$120</f>
        <v>0</v>
      </c>
      <c r="HK36" s="6">
        <f>'at-risk$$'!HK36/'at-risk$$'!HK$120</f>
        <v>0</v>
      </c>
      <c r="HL36" s="6">
        <f>'at-risk$$'!HL36/'at-risk$$'!HL$120</f>
        <v>0</v>
      </c>
      <c r="HM36" s="6">
        <f>'at-risk$$'!HM36/'at-risk$$'!HM$120</f>
        <v>0</v>
      </c>
      <c r="HN36" s="6">
        <f>'at-risk$$'!HN36/'at-risk$$'!HN$120</f>
        <v>0</v>
      </c>
      <c r="HO36" s="6">
        <f>'at-risk$$'!HO36/'at-risk$$'!HO$120</f>
        <v>0</v>
      </c>
      <c r="HP36" s="6">
        <f>'at-risk$$'!HP36/'at-risk$$'!HP$120</f>
        <v>0</v>
      </c>
      <c r="HQ36" s="6">
        <f>'at-risk$$'!HQ36/'at-risk$$'!HQ$120</f>
        <v>0</v>
      </c>
      <c r="HR36" s="6">
        <f>'at-risk$$'!HR36/'at-risk$$'!HR$120</f>
        <v>0</v>
      </c>
      <c r="HS36" s="6">
        <f>'at-risk$$'!HS36/'at-risk$$'!HS$120</f>
        <v>0</v>
      </c>
      <c r="HT36" s="6">
        <f>'at-risk$$'!HT36/'at-risk$$'!HT$120</f>
        <v>0</v>
      </c>
      <c r="HU36" s="6">
        <f>'at-risk$$'!HU36/'at-risk$$'!HU$120</f>
        <v>0</v>
      </c>
      <c r="HV36" s="6">
        <f>'at-risk$$'!HV36/'at-risk$$'!HV$120</f>
        <v>0</v>
      </c>
      <c r="HW36" s="6">
        <f>'at-risk$$'!HW36/'at-risk$$'!HW$120</f>
        <v>0</v>
      </c>
      <c r="HX36" s="6">
        <f>'at-risk$$'!HX36/'at-risk$$'!HX$120</f>
        <v>0</v>
      </c>
      <c r="HY36" s="6">
        <f>'at-risk$$'!HY36/'at-risk$$'!HY$120</f>
        <v>0</v>
      </c>
      <c r="HZ36" s="6">
        <f>'at-risk$$'!HZ36/'at-risk$$'!HZ$120</f>
        <v>0</v>
      </c>
      <c r="IA36" s="6">
        <f>'at-risk$$'!IA36/'at-risk$$'!IA$120</f>
        <v>0</v>
      </c>
      <c r="IB36" s="6">
        <f>'at-risk$$'!IB36/'at-risk$$'!IB$120</f>
        <v>0</v>
      </c>
      <c r="IC36" s="6">
        <f>'at-risk$$'!IC36/'at-risk$$'!IC$120</f>
        <v>0</v>
      </c>
      <c r="ID36" s="6">
        <f>'at-risk$$'!ID36/'at-risk$$'!ID$120</f>
        <v>0</v>
      </c>
      <c r="IE36" s="6">
        <f>'at-risk$$'!IE36/'at-risk$$'!IE$120</f>
        <v>0</v>
      </c>
      <c r="IF36" s="6">
        <f>'at-risk$$'!IF36/'at-risk$$'!IF$120</f>
        <v>0</v>
      </c>
      <c r="IG36" s="6">
        <f>'at-risk$$'!IG36/'at-risk$$'!IG$120</f>
        <v>0</v>
      </c>
      <c r="IH36" s="6">
        <f>'at-risk$$'!IH36/'at-risk$$'!IH$120</f>
        <v>0</v>
      </c>
      <c r="II36" s="6">
        <f>'at-risk$$'!II36/'at-risk$$'!II$120</f>
        <v>0</v>
      </c>
      <c r="IJ36" s="6">
        <f>'at-risk$$'!IJ36/'at-risk$$'!IJ$120</f>
        <v>0</v>
      </c>
      <c r="IK36" s="6">
        <f>'at-risk$$'!IK36/'at-risk$$'!IK$120</f>
        <v>0</v>
      </c>
      <c r="IL36" s="6">
        <f>'at-risk$$'!IL36/'at-risk$$'!IL$120</f>
        <v>0</v>
      </c>
      <c r="IM36" s="6">
        <f>'at-risk$$'!IM36/'at-risk$$'!IM$120</f>
        <v>0</v>
      </c>
      <c r="IN36" s="6">
        <f>'at-risk$$'!IN36/'at-risk$$'!IN$120</f>
        <v>0</v>
      </c>
      <c r="IO36" s="6">
        <f>'at-risk$$'!IO36/'at-risk$$'!IO$120</f>
        <v>0</v>
      </c>
      <c r="IP36" s="6">
        <f>'at-risk$$'!IP36/'at-risk$$'!IP$120</f>
        <v>0</v>
      </c>
      <c r="IQ36" s="6">
        <f>'at-risk$$'!IQ36/'at-risk$$'!IQ$120</f>
        <v>0</v>
      </c>
      <c r="IR36" s="6">
        <f>'at-risk$$'!IR36/'at-risk$$'!IR$120</f>
        <v>0</v>
      </c>
      <c r="IS36" s="6">
        <f>'at-risk$$'!IS36/'at-risk$$'!IS$120</f>
        <v>0</v>
      </c>
      <c r="IT36" s="6">
        <f>'at-risk$$'!IT36/'at-risk$$'!IT$120</f>
        <v>1</v>
      </c>
      <c r="IU36" s="6">
        <f>'at-risk$$'!IU36/'at-risk$$'!IU$120</f>
        <v>0</v>
      </c>
      <c r="IV36" s="6">
        <f>'at-risk$$'!IV36/'at-risk$$'!IV$120</f>
        <v>0</v>
      </c>
      <c r="IW36" s="6">
        <f>'at-risk$$'!IW36/'at-risk$$'!IW$120</f>
        <v>0</v>
      </c>
      <c r="IX36" s="6">
        <f>'at-risk$$'!IX36/'at-risk$$'!IX$120</f>
        <v>0</v>
      </c>
      <c r="IY36" s="6">
        <f>'at-risk$$'!IY36/'at-risk$$'!IY$120</f>
        <v>0</v>
      </c>
      <c r="IZ36" s="6">
        <f>'at-risk$$'!IZ36/'at-risk$$'!IZ$120</f>
        <v>0</v>
      </c>
      <c r="JA36" s="6">
        <f>'at-risk$$'!JA36/'at-risk$$'!JA$120</f>
        <v>0</v>
      </c>
      <c r="JB36" s="6">
        <f>'at-risk$$'!JB36/'at-risk$$'!JB$120</f>
        <v>0</v>
      </c>
      <c r="JC36" s="6">
        <f>'at-risk$$'!JC36/'at-risk$$'!JC$120</f>
        <v>0</v>
      </c>
      <c r="JD36" s="6">
        <f>'at-risk$$'!JD36/'at-risk$$'!JD$120</f>
        <v>0</v>
      </c>
      <c r="JE36" s="6">
        <f>'at-risk$$'!JE36/'at-risk$$'!JE$120</f>
        <v>0</v>
      </c>
      <c r="JF36" s="6">
        <f>'at-risk$$'!JF36/'at-risk$$'!JF$120</f>
        <v>0</v>
      </c>
      <c r="JG36" s="6">
        <f>'at-risk$$'!JG36/'at-risk$$'!JG$120</f>
        <v>0</v>
      </c>
      <c r="JH36" s="6">
        <f>'at-risk$$'!JH36/'at-risk$$'!JH$120</f>
        <v>0</v>
      </c>
      <c r="JI36" s="6">
        <f>'at-risk$$'!JI36/'at-risk$$'!JI$120</f>
        <v>0</v>
      </c>
      <c r="JJ36" s="6">
        <f>'at-risk$$'!JJ36/'at-risk$$'!JJ$120</f>
        <v>0</v>
      </c>
      <c r="JK36" s="6">
        <f>'at-risk$$'!JK36/'at-risk$$'!JK$120</f>
        <v>0</v>
      </c>
      <c r="JL36" s="6">
        <f>'at-risk$$'!JL36/'at-risk$$'!JL$120</f>
        <v>0</v>
      </c>
      <c r="JM36" s="6">
        <f>'at-risk$$'!JM36/'at-risk$$'!JM$120</f>
        <v>0</v>
      </c>
      <c r="JN36" s="6">
        <f>'at-risk$$'!JN36/'at-risk$$'!JN$120</f>
        <v>0</v>
      </c>
      <c r="JO36" s="6">
        <f>'at-risk$$'!JO36/'at-risk$$'!JO$120</f>
        <v>0</v>
      </c>
      <c r="JP36" s="6">
        <f>'at-risk$$'!JP36/'at-risk$$'!JP$120</f>
        <v>0</v>
      </c>
      <c r="JQ36" s="6">
        <f>'at-risk$$'!JQ36/'at-risk$$'!JQ$120</f>
        <v>0</v>
      </c>
      <c r="JR36" s="6">
        <f>'at-risk$$'!JR36/'at-risk$$'!JR$120</f>
        <v>0</v>
      </c>
      <c r="JS36" s="6">
        <f>'at-risk$$'!JS36/'at-risk$$'!JS$120</f>
        <v>0</v>
      </c>
      <c r="JT36" s="6">
        <f>'at-risk$$'!JT36/'at-risk$$'!JT$120</f>
        <v>0</v>
      </c>
      <c r="JU36" s="6">
        <f>'at-risk$$'!JU36/'at-risk$$'!JU$120</f>
        <v>0</v>
      </c>
      <c r="JV36" s="6">
        <f>'at-risk$$'!JV36/'at-risk$$'!JV$120</f>
        <v>0</v>
      </c>
      <c r="JW36" s="6">
        <f>'at-risk$$'!JW36/'at-risk$$'!JW$120</f>
        <v>0</v>
      </c>
      <c r="JX36" s="6">
        <f>'at-risk$$'!JX36/'at-risk$$'!JX$120</f>
        <v>0</v>
      </c>
      <c r="JY36" s="6">
        <f>'at-risk$$'!JY36/'at-risk$$'!JY$120</f>
        <v>0</v>
      </c>
      <c r="JZ36" s="6">
        <f>'at-risk$$'!JZ36/'at-risk$$'!JZ$120</f>
        <v>3.707301278937996E-2</v>
      </c>
      <c r="KA36" s="6">
        <f>'at-risk$$'!KA36/'at-risk$$'!KA$120</f>
        <v>0.96292698721062009</v>
      </c>
      <c r="KB36" s="6">
        <f>'at-risk$$'!KB36/'at-risk$$'!KB$120</f>
        <v>2.5</v>
      </c>
      <c r="KC36" s="6">
        <f>'at-risk$$'!KC36/'at-risk$$'!KC$120</f>
        <v>0</v>
      </c>
      <c r="KD36" s="6">
        <f>'at-risk$$'!KD36/'at-risk$$'!KD$120</f>
        <v>0</v>
      </c>
      <c r="KE36" s="6">
        <f>'at-risk$$'!KE36/'at-risk$$'!KE$120</f>
        <v>0</v>
      </c>
      <c r="KF36" s="6">
        <f>'at-risk$$'!KF36/'at-risk$$'!KF$120</f>
        <v>0</v>
      </c>
      <c r="KG36" s="6">
        <f>'at-risk$$'!KG36/'at-risk$$'!KG$120</f>
        <v>0</v>
      </c>
      <c r="KH36" s="6">
        <f>'at-risk$$'!KH36/'at-risk$$'!KH$120</f>
        <v>4.7271417527584514E-2</v>
      </c>
      <c r="KI36" s="6">
        <f>'at-risk$$'!KI36/'at-risk$$'!KI$120</f>
        <v>0</v>
      </c>
      <c r="KJ36" s="6">
        <f>'at-risk$$'!KJ36/'at-risk$$'!KJ$120</f>
        <v>0</v>
      </c>
      <c r="KK36" s="6">
        <f>'at-risk$$'!KK36/'at-risk$$'!KK$120</f>
        <v>0</v>
      </c>
      <c r="KL36" s="6">
        <f>'at-risk$$'!KL36/'at-risk$$'!KL$120</f>
        <v>0</v>
      </c>
      <c r="KM36" s="6">
        <f>'at-risk$$'!KM36/'at-risk$$'!KM$120</f>
        <v>1</v>
      </c>
      <c r="KN36" s="6">
        <f>'at-risk$$'!KN36/'at-risk$$'!KN$120</f>
        <v>0</v>
      </c>
      <c r="KO36" s="6">
        <f>'at-risk$$'!KO36/'at-risk$$'!KO$120</f>
        <v>0</v>
      </c>
      <c r="KP36" s="6">
        <f>'at-risk$$'!KP36/'at-risk$$'!KP$120</f>
        <v>1</v>
      </c>
      <c r="KQ36" s="6">
        <f>'at-risk$$'!KQ36/'at-risk$$'!KQ$120</f>
        <v>0</v>
      </c>
      <c r="KU36" s="3">
        <v>28073</v>
      </c>
      <c r="KV36" s="3">
        <v>0</v>
      </c>
      <c r="KW36" s="3">
        <v>13451</v>
      </c>
      <c r="KX36" s="3">
        <v>0</v>
      </c>
      <c r="LA36" s="3">
        <v>1000</v>
      </c>
      <c r="LB36" s="3">
        <v>0</v>
      </c>
      <c r="LC36" s="3">
        <v>5000</v>
      </c>
      <c r="LD36" s="3">
        <v>0</v>
      </c>
      <c r="LI36" s="3">
        <v>9000</v>
      </c>
      <c r="LJ36" s="3">
        <v>0</v>
      </c>
      <c r="LM36" s="3">
        <v>1423</v>
      </c>
      <c r="LN36" s="3">
        <v>0</v>
      </c>
      <c r="LU36" s="3">
        <v>500</v>
      </c>
      <c r="LV36" s="3">
        <v>0</v>
      </c>
      <c r="LW36" s="3">
        <v>7000</v>
      </c>
      <c r="LX36" s="3">
        <v>0</v>
      </c>
      <c r="MA36" s="3">
        <v>7617</v>
      </c>
      <c r="MB36" s="3">
        <v>0</v>
      </c>
      <c r="ME36" s="3">
        <v>5217</v>
      </c>
      <c r="MF36" s="3">
        <v>0</v>
      </c>
      <c r="MM36" s="3">
        <v>5000</v>
      </c>
      <c r="MN36" s="3">
        <v>0</v>
      </c>
      <c r="MQ36" s="3">
        <v>500</v>
      </c>
      <c r="MR36" s="3">
        <v>0</v>
      </c>
      <c r="MY36" s="3">
        <v>1500</v>
      </c>
      <c r="MZ36" s="3">
        <v>0</v>
      </c>
      <c r="NJ36" s="6">
        <f>'at-risk$$'!NJ36/'at-risk$$'!NJ$120</f>
        <v>0</v>
      </c>
      <c r="NK36" s="6">
        <f>'at-risk$$'!NK36/'at-risk$$'!NK$120</f>
        <v>0</v>
      </c>
      <c r="OF36" s="3">
        <v>5608469</v>
      </c>
      <c r="OG36" s="3">
        <v>442612</v>
      </c>
      <c r="OK36" s="6">
        <f t="shared" ref="OK36:OK67" si="28">SUM(AX36,AZ36,BB36,BD36,BF36,BH36,BJ36,BL36,BN36,BP36,BR36,BT36)</f>
        <v>4.0000087848759573</v>
      </c>
      <c r="OL36" s="6">
        <f t="shared" si="15"/>
        <v>0</v>
      </c>
      <c r="OM36" s="6">
        <f t="shared" si="16"/>
        <v>4.0000175697519147</v>
      </c>
      <c r="ON36" s="6">
        <f t="shared" si="17"/>
        <v>0</v>
      </c>
      <c r="OO36" s="6">
        <f t="shared" si="18"/>
        <v>2</v>
      </c>
      <c r="OP36" s="6">
        <f t="shared" si="19"/>
        <v>0</v>
      </c>
      <c r="OQ36" s="3">
        <f t="shared" si="20"/>
        <v>0</v>
      </c>
      <c r="OR36" s="6">
        <f t="shared" si="21"/>
        <v>0</v>
      </c>
      <c r="OS36" s="6">
        <f>'at-risk$$'!OS36/'at-risk$$'!OS$120</f>
        <v>1</v>
      </c>
      <c r="OT36" s="6">
        <f>'at-risk$$'!OT36/'at-risk$$'!OT$120</f>
        <v>0</v>
      </c>
      <c r="OU36" s="6">
        <f>'at-risk$$'!OU36/'at-risk$$'!OU$120</f>
        <v>0</v>
      </c>
      <c r="OV36" s="6">
        <f>'at-risk$$'!OV36/'at-risk$$'!OV$120</f>
        <v>0</v>
      </c>
      <c r="OW36" s="6">
        <f>'at-risk$$'!OW36/'at-risk$$'!OW$120</f>
        <v>1</v>
      </c>
      <c r="OX36" s="6">
        <f>'at-risk$$'!OX36/'at-risk$$'!OX$120</f>
        <v>1</v>
      </c>
      <c r="OY36" s="6">
        <f>'at-risk$$'!OY36/'at-risk$$'!OY$120</f>
        <v>0</v>
      </c>
      <c r="OZ36" s="6">
        <f>'at-risk$$'!OZ36/'at-risk$$'!OZ$120</f>
        <v>0</v>
      </c>
      <c r="PA36" s="6">
        <f>'at-risk$$'!PA36/'at-risk$$'!PA$120</f>
        <v>0</v>
      </c>
      <c r="PB36" s="6">
        <f t="shared" si="22"/>
        <v>1</v>
      </c>
      <c r="PC36" s="6">
        <f t="shared" si="23"/>
        <v>0</v>
      </c>
      <c r="PD36" s="6"/>
      <c r="PE36" s="6"/>
      <c r="PF36" s="6">
        <f t="shared" si="24"/>
        <v>3</v>
      </c>
      <c r="PG36" s="6">
        <f t="shared" si="25"/>
        <v>0</v>
      </c>
      <c r="PI36" s="6">
        <f t="shared" si="26"/>
        <v>9.7297157214140135</v>
      </c>
      <c r="PJ36" s="6">
        <f>'at-risk$$'!PJ36/'at-risk$$'!PJ$120</f>
        <v>0</v>
      </c>
      <c r="PK36" s="6">
        <f>'at-risk$$'!PK36/'at-risk$$'!PK$120</f>
        <v>0</v>
      </c>
      <c r="PL36" s="5">
        <f t="shared" ref="PL36:PL67" si="29">SUM(KU36,KW36,KY36,LA36,LC36,LE36,LG36,LI36,LK36,LM36,LO36,LQ36,LS36,LU36,LW36,LY36,MA36,MC36,ME36,MG36,MI36,MK36,MM36,MO36,MQ36,MS36,MU36,MW36,MY36,NA36,NC36,NE36,NG36,)</f>
        <v>85281</v>
      </c>
      <c r="PM36" s="5">
        <f>SUM(KV36,KX36,KZ36,LB36,LD36,LF36,LH36,LJ36,LL36,LN36,LP36,LR36,LT36,LV36,LX36,LZ36,MB36,MD36,MF36,MH36,MJ36,ML36,MN36,MP36,MR36,MT36,MV36,MX36,MZ36,NB36,ND36,NF36,NH36,)</f>
        <v>0</v>
      </c>
      <c r="PN36" s="5"/>
      <c r="PO36" s="5">
        <v>101400</v>
      </c>
      <c r="PQ36" s="6">
        <f t="shared" si="27"/>
        <v>30.777048633073303</v>
      </c>
    </row>
    <row r="37" spans="1:433" x14ac:dyDescent="0.25">
      <c r="A37" t="s">
        <v>180</v>
      </c>
      <c r="B37" s="2">
        <v>264</v>
      </c>
      <c r="C37" t="s">
        <v>338</v>
      </c>
      <c r="D37">
        <v>4</v>
      </c>
      <c r="E37">
        <v>267</v>
      </c>
      <c r="F37">
        <v>208</v>
      </c>
      <c r="G37" s="6">
        <f>'at-risk$$'!G37/'at-risk$$'!G$120</f>
        <v>1</v>
      </c>
      <c r="H37" s="6">
        <f>'at-risk$$'!H37/'at-risk$$'!H$120</f>
        <v>0</v>
      </c>
      <c r="I37" s="6">
        <f>'at-risk$$'!I37/'at-risk$$'!I$120</f>
        <v>0</v>
      </c>
      <c r="J37" s="6">
        <f>'at-risk$$'!J37/'at-risk$$'!J$120</f>
        <v>0</v>
      </c>
      <c r="K37" s="6"/>
      <c r="L37" s="6">
        <f>'at-risk$$'!L37/'at-risk$$'!L$120</f>
        <v>0</v>
      </c>
      <c r="M37" s="6">
        <f>'at-risk$$'!M37/'at-risk$$'!M$120</f>
        <v>0</v>
      </c>
      <c r="N37" s="6">
        <f>'at-risk$$'!N37/'at-risk$$'!N$120</f>
        <v>0.99999958310769044</v>
      </c>
      <c r="O37" s="6">
        <f>'at-risk$$'!O37/'at-risk$$'!O$120</f>
        <v>0</v>
      </c>
      <c r="P37" s="3">
        <v>12225</v>
      </c>
      <c r="Q37" s="3">
        <v>0</v>
      </c>
      <c r="R37" s="6">
        <f>'at-risk$$'!R37/'at-risk$$'!R$120</f>
        <v>1.0000062006078874</v>
      </c>
      <c r="S37" s="6">
        <f>'at-risk$$'!S37/'at-risk$$'!S$120</f>
        <v>0</v>
      </c>
      <c r="T37" s="6">
        <f>'at-risk$$'!T37/'at-risk$$'!T$120</f>
        <v>2.0000056611159422</v>
      </c>
      <c r="U37" s="6">
        <f>'at-risk$$'!U37/'at-risk$$'!U$120</f>
        <v>0</v>
      </c>
      <c r="V37" s="6">
        <f>'at-risk$$'!V37/'at-risk$$'!V$120</f>
        <v>0.99999492061110518</v>
      </c>
      <c r="W37" s="6">
        <f>'at-risk$$'!W37/'at-risk$$'!W$120</f>
        <v>0</v>
      </c>
      <c r="X37" s="6">
        <f>'at-risk$$'!X37/'at-risk$$'!X$120</f>
        <v>1</v>
      </c>
      <c r="Y37" s="6">
        <f>'at-risk$$'!Y37/'at-risk$$'!Y$120</f>
        <v>0</v>
      </c>
      <c r="Z37" s="6">
        <f>'at-risk$$'!Z37/'at-risk$$'!Z$120</f>
        <v>1</v>
      </c>
      <c r="AA37" s="6">
        <f>'at-risk$$'!AA37/'at-risk$$'!AA$120</f>
        <v>0</v>
      </c>
      <c r="AB37" s="6">
        <f>'at-risk$$'!AB37/'at-risk$$'!AB$120</f>
        <v>2.0000087848759573</v>
      </c>
      <c r="AC37" s="6">
        <f>'at-risk$$'!AC37/'at-risk$$'!AC$120</f>
        <v>0</v>
      </c>
      <c r="AD37" s="6">
        <f>'at-risk$$'!AD37/'at-risk$$'!AD$120</f>
        <v>1</v>
      </c>
      <c r="AE37" s="6">
        <f>'at-risk$$'!AE37/'at-risk$$'!AE$120</f>
        <v>0</v>
      </c>
      <c r="AF37" s="6">
        <f>'at-risk$$'!AF37/'at-risk$$'!AF$120</f>
        <v>4.0000071489793685</v>
      </c>
      <c r="AG37" s="6">
        <f>'at-risk$$'!AG37/'at-risk$$'!AG$120</f>
        <v>0.99998902121025579</v>
      </c>
      <c r="AH37" s="6">
        <f>'at-risk$$'!AH37/'at-risk$$'!AH$120</f>
        <v>0</v>
      </c>
      <c r="AI37" s="6">
        <f>'at-risk$$'!AI37/'at-risk$$'!AI$120</f>
        <v>0</v>
      </c>
      <c r="AJ37" s="6">
        <f>'at-risk$$'!AJ37/'at-risk$$'!AJ$120</f>
        <v>0</v>
      </c>
      <c r="AK37" s="6">
        <f>'at-risk$$'!AK37/'at-risk$$'!AK$120</f>
        <v>0</v>
      </c>
      <c r="AL37" s="6">
        <f>'at-risk$$'!AL37/'at-risk$$'!AL$120</f>
        <v>0</v>
      </c>
      <c r="AM37" s="6">
        <f>'at-risk$$'!AM37/'at-risk$$'!AM$120</f>
        <v>0</v>
      </c>
      <c r="AN37" s="6">
        <f>'at-risk$$'!AN37/'at-risk$$'!AN$120</f>
        <v>0</v>
      </c>
      <c r="AO37" s="6">
        <f>'at-risk$$'!AO37/'at-risk$$'!AO$120</f>
        <v>0</v>
      </c>
      <c r="AP37" s="6">
        <f>'at-risk$$'!AP37/'at-risk$$'!AP$120</f>
        <v>0</v>
      </c>
      <c r="AQ37" s="6">
        <f>'at-risk$$'!AQ37/'at-risk$$'!AQ$120</f>
        <v>1</v>
      </c>
      <c r="AR37" s="6">
        <f>'at-risk$$'!AR37/'at-risk$$'!AR$120</f>
        <v>0</v>
      </c>
      <c r="AS37" s="6">
        <f>'at-risk$$'!AS37/'at-risk$$'!AS$120</f>
        <v>0</v>
      </c>
      <c r="AT37" s="6">
        <f>'at-risk$$'!AT37/'at-risk$$'!AT$120</f>
        <v>0</v>
      </c>
      <c r="AU37" s="6">
        <f>'at-risk$$'!AU37/'at-risk$$'!AU$120</f>
        <v>2.0000087848759573</v>
      </c>
      <c r="AV37" s="6"/>
      <c r="AW37" s="6">
        <f>'at-risk$$'!AW37/'at-risk$$'!AW$120</f>
        <v>0</v>
      </c>
      <c r="AX37" s="6">
        <f>'at-risk$$'!AX37/'at-risk$$'!AX$120</f>
        <v>1</v>
      </c>
      <c r="AY37" s="6">
        <f>'at-risk$$'!AY37/'at-risk$$'!AY$120</f>
        <v>0</v>
      </c>
      <c r="AZ37" s="6">
        <f>'at-risk$$'!AZ37/'at-risk$$'!AZ$120</f>
        <v>0</v>
      </c>
      <c r="BA37" s="6">
        <f>'at-risk$$'!BA37/'at-risk$$'!BA$120</f>
        <v>0</v>
      </c>
      <c r="BB37" s="6">
        <f>'at-risk$$'!BB37/'at-risk$$'!BB$120</f>
        <v>0</v>
      </c>
      <c r="BC37" s="6">
        <f>'at-risk$$'!BC37/'at-risk$$'!BC$120</f>
        <v>0</v>
      </c>
      <c r="BD37" s="6">
        <f>'at-risk$$'!BD37/'at-risk$$'!BD$120</f>
        <v>0</v>
      </c>
      <c r="BE37" s="6">
        <f>'at-risk$$'!BE37/'at-risk$$'!BE$120</f>
        <v>0</v>
      </c>
      <c r="BF37" s="6">
        <f>'at-risk$$'!BF37/'at-risk$$'!BF$120</f>
        <v>0</v>
      </c>
      <c r="BG37" s="6">
        <f>'at-risk$$'!BG37/'at-risk$$'!BG$120</f>
        <v>0</v>
      </c>
      <c r="BH37" s="6">
        <f>'at-risk$$'!BH37/'at-risk$$'!BH$120</f>
        <v>1</v>
      </c>
      <c r="BI37" s="6">
        <f>'at-risk$$'!BI37/'at-risk$$'!BI$120</f>
        <v>0</v>
      </c>
      <c r="BJ37" s="6">
        <f>'at-risk$$'!BJ37/'at-risk$$'!BJ$120</f>
        <v>0</v>
      </c>
      <c r="BK37" s="6">
        <f>'at-risk$$'!BK37/'at-risk$$'!BK$120</f>
        <v>0</v>
      </c>
      <c r="BL37" s="6">
        <f>'at-risk$$'!BL37/'at-risk$$'!BL$120</f>
        <v>0</v>
      </c>
      <c r="BM37" s="6">
        <f>'at-risk$$'!BM37/'at-risk$$'!BM$120</f>
        <v>0</v>
      </c>
      <c r="BN37" s="6">
        <f>'at-risk$$'!BN37/'at-risk$$'!BN$120</f>
        <v>0</v>
      </c>
      <c r="BO37" s="6">
        <f>'at-risk$$'!BO37/'at-risk$$'!BO$120</f>
        <v>0</v>
      </c>
      <c r="BP37" s="6">
        <f>'at-risk$$'!BP37/'at-risk$$'!BP$120</f>
        <v>0</v>
      </c>
      <c r="BQ37" s="6">
        <f>'at-risk$$'!BQ37/'at-risk$$'!BQ$120</f>
        <v>0</v>
      </c>
      <c r="BR37" s="6">
        <f>'at-risk$$'!BR37/'at-risk$$'!BR$120</f>
        <v>0</v>
      </c>
      <c r="BS37" s="6">
        <f>'at-risk$$'!BS37/'at-risk$$'!BS$120</f>
        <v>0</v>
      </c>
      <c r="BT37" s="6">
        <f>'at-risk$$'!BT37/'at-risk$$'!BT$120</f>
        <v>1</v>
      </c>
      <c r="BU37" s="6">
        <f>'at-risk$$'!BU37/'at-risk$$'!BU$120</f>
        <v>0</v>
      </c>
      <c r="BV37" s="6">
        <f>'at-risk$$'!BV37/'at-risk$$'!BV$120</f>
        <v>5.0000175697519147</v>
      </c>
      <c r="BW37" s="6">
        <f>'at-risk$$'!BW37/'at-risk$$'!BW$120</f>
        <v>0</v>
      </c>
      <c r="BX37" s="6">
        <f>'at-risk$$'!BX37/'at-risk$$'!BX$120</f>
        <v>0</v>
      </c>
      <c r="BY37" s="6">
        <f>'at-risk$$'!BY37/'at-risk$$'!BY$120</f>
        <v>0</v>
      </c>
      <c r="BZ37" s="6">
        <f>'at-risk$$'!BZ37/'at-risk$$'!BZ$120</f>
        <v>4.0000071489793685</v>
      </c>
      <c r="CA37" s="6">
        <f>'at-risk$$'!CA37/'at-risk$$'!CA$120</f>
        <v>0</v>
      </c>
      <c r="CB37" s="6">
        <f>'at-risk$$'!CB37/'at-risk$$'!CB$120</f>
        <v>0</v>
      </c>
      <c r="CC37" s="6">
        <f>'at-risk$$'!CC37/'at-risk$$'!CC$120</f>
        <v>0</v>
      </c>
      <c r="CD37" s="6">
        <f>'at-risk$$'!CD37/'at-risk$$'!CD$120</f>
        <v>0</v>
      </c>
      <c r="CE37" s="6">
        <f>'at-risk$$'!CE37/'at-risk$$'!CE$120</f>
        <v>0</v>
      </c>
      <c r="CF37" s="6">
        <f>'at-risk$$'!CF37/'at-risk$$'!CF$120</f>
        <v>1</v>
      </c>
      <c r="CG37" s="6">
        <f>'at-risk$$'!CG37/'at-risk$$'!CG$120</f>
        <v>0</v>
      </c>
      <c r="CH37" s="6">
        <f>'at-risk$$'!CH37/'at-risk$$'!CH$120</f>
        <v>0</v>
      </c>
      <c r="CI37" s="6">
        <f>'at-risk$$'!CI37/'at-risk$$'!CI$120</f>
        <v>0</v>
      </c>
      <c r="CL37" s="6">
        <f>'at-risk$$'!CL37/'at-risk$$'!CL$120</f>
        <v>7.0000263546278729</v>
      </c>
      <c r="CM37" s="6">
        <f>'at-risk$$'!CM37/'at-risk$$'!CM$120</f>
        <v>0</v>
      </c>
      <c r="CN37" s="6">
        <f>'at-risk$$'!CN37/'at-risk$$'!CN$120</f>
        <v>0</v>
      </c>
      <c r="CO37" s="6">
        <f>'at-risk$$'!CO37/'at-risk$$'!CO$120</f>
        <v>0</v>
      </c>
      <c r="CP37" s="6">
        <f>'at-risk$$'!CP37/'at-risk$$'!CP$120</f>
        <v>3.9999816169101958</v>
      </c>
      <c r="CQ37" s="6">
        <f>'at-risk$$'!CQ37/'at-risk$$'!CQ$120</f>
        <v>0</v>
      </c>
      <c r="CR37" s="6">
        <f>'at-risk$$'!CR37/'at-risk$$'!CR$120</f>
        <v>1</v>
      </c>
      <c r="CS37" s="6">
        <f>'at-risk$$'!CS37/'at-risk$$'!CS$120</f>
        <v>0</v>
      </c>
      <c r="CT37" s="6">
        <f>'at-risk$$'!CT37/'at-risk$$'!CT$120</f>
        <v>0</v>
      </c>
      <c r="CU37" s="6">
        <f>'at-risk$$'!CU37/'at-risk$$'!CU$120</f>
        <v>0</v>
      </c>
      <c r="CV37" s="3">
        <v>17000</v>
      </c>
      <c r="CW37" s="3">
        <v>0</v>
      </c>
      <c r="CX37" s="3">
        <v>27200</v>
      </c>
      <c r="CY37" s="3">
        <v>0</v>
      </c>
      <c r="DD37" s="6">
        <f>'at-risk$$'!DD37/'at-risk$$'!DD$120</f>
        <v>0</v>
      </c>
      <c r="DE37" s="6">
        <f>'at-risk$$'!DE37/'at-risk$$'!DE$120</f>
        <v>0</v>
      </c>
      <c r="DX37" s="6">
        <f>'at-risk$$'!DX37/'at-risk$$'!DX$120</f>
        <v>0</v>
      </c>
      <c r="DY37" s="6">
        <f>'at-risk$$'!DY37/'at-risk$$'!DY$120</f>
        <v>0</v>
      </c>
      <c r="DZ37" s="6">
        <f>'at-risk$$'!DZ37/'at-risk$$'!DZ$120</f>
        <v>0</v>
      </c>
      <c r="EA37" s="6">
        <f>'at-risk$$'!EA37/'at-risk$$'!EA$120</f>
        <v>0</v>
      </c>
      <c r="EB37" s="6">
        <f>'at-risk$$'!EB37/'at-risk$$'!EB$120</f>
        <v>0</v>
      </c>
      <c r="EC37" s="6">
        <f>'at-risk$$'!EC37/'at-risk$$'!EC$120</f>
        <v>0</v>
      </c>
      <c r="EH37" s="3">
        <v>15325</v>
      </c>
      <c r="EI37" s="3">
        <v>0</v>
      </c>
      <c r="EL37" s="6">
        <f>'at-risk$$'!EL37/'at-risk$$'!EL$120</f>
        <v>0</v>
      </c>
      <c r="EM37" s="6">
        <f>'at-risk$$'!EM37/'at-risk$$'!EM$120</f>
        <v>0</v>
      </c>
      <c r="EN37" s="6">
        <f>'at-risk$$'!EN37/'at-risk$$'!EN$120</f>
        <v>0</v>
      </c>
      <c r="EO37" s="6">
        <f>'at-risk$$'!EO37/'at-risk$$'!EO$120</f>
        <v>0</v>
      </c>
      <c r="EP37" s="6">
        <f>'at-risk$$'!EP37/'at-risk$$'!EP$120</f>
        <v>0</v>
      </c>
      <c r="EQ37" s="6">
        <f>'at-risk$$'!EQ37/'at-risk$$'!EQ$120</f>
        <v>0</v>
      </c>
      <c r="ES37" s="6">
        <f>'at-risk$$'!ES37/'at-risk$$'!ES$120</f>
        <v>0</v>
      </c>
      <c r="ET37" s="6">
        <f>'at-risk$$'!ET37/'at-risk$$'!ET$120</f>
        <v>0</v>
      </c>
      <c r="EU37" s="6">
        <f>'at-risk$$'!EU37/'at-risk$$'!EU$120</f>
        <v>0</v>
      </c>
      <c r="EV37" s="6">
        <f>'at-risk$$'!EV37/'at-risk$$'!EV$120</f>
        <v>0</v>
      </c>
      <c r="EW37" s="6">
        <f>'at-risk$$'!EW37/'at-risk$$'!EW$120</f>
        <v>0</v>
      </c>
      <c r="EX37" s="6">
        <f>'at-risk$$'!EX37/'at-risk$$'!EX$120</f>
        <v>0</v>
      </c>
      <c r="EY37" s="6">
        <f>'at-risk$$'!EY37/'at-risk$$'!EY$120</f>
        <v>0</v>
      </c>
      <c r="EZ37" s="6">
        <f>'at-risk$$'!EZ37/'at-risk$$'!EZ$120</f>
        <v>1</v>
      </c>
      <c r="FA37" s="6">
        <f>'at-risk$$'!FA37/'at-risk$$'!FA$120</f>
        <v>0</v>
      </c>
      <c r="FB37" s="6">
        <f>'at-risk$$'!FB37/'at-risk$$'!FB$120</f>
        <v>0</v>
      </c>
      <c r="FC37" s="6">
        <f>'at-risk$$'!FC37/'at-risk$$'!FC$120</f>
        <v>0</v>
      </c>
      <c r="FD37" s="6">
        <f>'at-risk$$'!FD37/'at-risk$$'!FD$120</f>
        <v>0</v>
      </c>
      <c r="FE37" s="6">
        <f>'at-risk$$'!FE37/'at-risk$$'!FE$120</f>
        <v>0</v>
      </c>
      <c r="FF37" s="6">
        <f>'at-risk$$'!FF37/'at-risk$$'!FF$120</f>
        <v>0</v>
      </c>
      <c r="FG37" s="6">
        <f>'at-risk$$'!FG37/'at-risk$$'!FG$120</f>
        <v>1</v>
      </c>
      <c r="FH37" s="6">
        <f>'at-risk$$'!FH37/'at-risk$$'!FH$120</f>
        <v>0</v>
      </c>
      <c r="FI37" s="6">
        <f>'at-risk$$'!FI37/'at-risk$$'!FI$120</f>
        <v>1</v>
      </c>
      <c r="FJ37" s="6">
        <f>'at-risk$$'!FJ37/'at-risk$$'!FJ$120</f>
        <v>0</v>
      </c>
      <c r="FK37" s="6">
        <f>'at-risk$$'!FK37/'at-risk$$'!FK$120</f>
        <v>0</v>
      </c>
      <c r="FL37" s="6">
        <f>'at-risk$$'!FL37/'at-risk$$'!FL$120</f>
        <v>0.99998917596631565</v>
      </c>
      <c r="FM37" s="6">
        <f>'at-risk$$'!FM37/'at-risk$$'!FM$120</f>
        <v>0</v>
      </c>
      <c r="FN37" s="6">
        <f>'at-risk$$'!FN37/'at-risk$$'!FN$120</f>
        <v>0</v>
      </c>
      <c r="FO37" s="6">
        <f>'at-risk$$'!FO37/'at-risk$$'!FO$120</f>
        <v>0</v>
      </c>
      <c r="FP37" s="6">
        <f>'at-risk$$'!FP37/'at-risk$$'!FP$120</f>
        <v>0</v>
      </c>
      <c r="FQ37" s="6">
        <f>'at-risk$$'!FQ37/'at-risk$$'!FQ$120</f>
        <v>0</v>
      </c>
      <c r="FR37" s="6">
        <f>'at-risk$$'!FR37/'at-risk$$'!FR$120</f>
        <v>0</v>
      </c>
      <c r="FS37" s="6">
        <f>'at-risk$$'!FS37/'at-risk$$'!FS$120</f>
        <v>0</v>
      </c>
      <c r="FT37" s="6">
        <f>'at-risk$$'!FT37/'at-risk$$'!FT$120</f>
        <v>0</v>
      </c>
      <c r="FU37" s="6">
        <f>'at-risk$$'!FU37/'at-risk$$'!FU$120</f>
        <v>0</v>
      </c>
      <c r="FV37" s="6">
        <f>'at-risk$$'!FV37/'at-risk$$'!FV$120</f>
        <v>0</v>
      </c>
      <c r="FW37" s="6">
        <f>'at-risk$$'!FW37/'at-risk$$'!FW$120</f>
        <v>0</v>
      </c>
      <c r="FX37" s="6">
        <f>'at-risk$$'!FX37/'at-risk$$'!FX$120</f>
        <v>0</v>
      </c>
      <c r="FY37" s="6">
        <f>'at-risk$$'!FY37/'at-risk$$'!FY$120</f>
        <v>0</v>
      </c>
      <c r="FZ37" s="6">
        <f>'at-risk$$'!FZ37/'at-risk$$'!FZ$120</f>
        <v>0</v>
      </c>
      <c r="GA37" s="6">
        <f>'at-risk$$'!GA37/'at-risk$$'!GA$120</f>
        <v>0</v>
      </c>
      <c r="GB37" s="6">
        <f>'at-risk$$'!GB37/'at-risk$$'!GB$120</f>
        <v>1</v>
      </c>
      <c r="GC37" s="6">
        <f>'at-risk$$'!GC37/'at-risk$$'!GC$120</f>
        <v>0</v>
      </c>
      <c r="GD37" s="6">
        <f>'at-risk$$'!GD37/'at-risk$$'!GD$120</f>
        <v>0</v>
      </c>
      <c r="GE37" s="6">
        <f>'at-risk$$'!GE37/'at-risk$$'!GE$120</f>
        <v>0</v>
      </c>
      <c r="GF37" s="6">
        <f>'at-risk$$'!GF37/'at-risk$$'!GF$120</f>
        <v>1</v>
      </c>
      <c r="GG37" s="6">
        <f>'at-risk$$'!GG37/'at-risk$$'!GG$120</f>
        <v>0</v>
      </c>
      <c r="GH37" s="6">
        <f>'at-risk$$'!GH37/'at-risk$$'!GH$120</f>
        <v>1</v>
      </c>
      <c r="GI37" s="6">
        <f>'at-risk$$'!GI37/'at-risk$$'!GI$120</f>
        <v>0</v>
      </c>
      <c r="GJ37" s="6">
        <f>'at-risk$$'!GJ37/'at-risk$$'!GJ$120</f>
        <v>1</v>
      </c>
      <c r="GK37" s="6">
        <f>'at-risk$$'!GK37/'at-risk$$'!GK$120</f>
        <v>0</v>
      </c>
      <c r="GL37" s="6">
        <f>'at-risk$$'!GL37/'at-risk$$'!GL$120</f>
        <v>0</v>
      </c>
      <c r="GM37" s="6">
        <f>'at-risk$$'!GM37/'at-risk$$'!GM$120</f>
        <v>0</v>
      </c>
      <c r="GN37" s="6">
        <f>'at-risk$$'!GN37/'at-risk$$'!GN$120</f>
        <v>2.0000035744896842</v>
      </c>
      <c r="GO37" s="6">
        <f>'at-risk$$'!GO37/'at-risk$$'!GO$120</f>
        <v>0</v>
      </c>
      <c r="GP37" s="6">
        <f>'at-risk$$'!GP37/'at-risk$$'!GP$120</f>
        <v>2.0000087848759573</v>
      </c>
      <c r="GQ37" s="6">
        <f>'at-risk$$'!GQ37/'at-risk$$'!GQ$120</f>
        <v>0</v>
      </c>
      <c r="GR37" s="6">
        <f>'at-risk$$'!GR37/'at-risk$$'!GR$120</f>
        <v>1.1252371916508539</v>
      </c>
      <c r="GS37" s="6">
        <f>'at-risk$$'!GS37/'at-risk$$'!GS$120</f>
        <v>0</v>
      </c>
      <c r="GT37" s="6">
        <f>'at-risk$$'!GT37/'at-risk$$'!GT$120</f>
        <v>2.0000087848759573</v>
      </c>
      <c r="GU37" s="6">
        <f>'at-risk$$'!GU37/'at-risk$$'!GU$120</f>
        <v>0</v>
      </c>
      <c r="GV37" s="6">
        <f>'at-risk$$'!GV37/'at-risk$$'!GV$120</f>
        <v>2.0000087848759573</v>
      </c>
      <c r="GW37" s="6">
        <f>'at-risk$$'!GW37/'at-risk$$'!GW$120</f>
        <v>0</v>
      </c>
      <c r="GX37" s="6">
        <f>'at-risk$$'!GX37/'at-risk$$'!GX$120</f>
        <v>2.0000087848759573</v>
      </c>
      <c r="GY37" s="6">
        <f>'at-risk$$'!GY37/'at-risk$$'!GY$120</f>
        <v>0</v>
      </c>
      <c r="GZ37" s="6">
        <f>'at-risk$$'!GZ37/'at-risk$$'!GZ$120</f>
        <v>2.0000087848759573</v>
      </c>
      <c r="HA37" s="6">
        <f>'at-risk$$'!HA37/'at-risk$$'!HA$120</f>
        <v>0</v>
      </c>
      <c r="HB37" s="6">
        <f>'at-risk$$'!HB37/'at-risk$$'!HB$120</f>
        <v>0</v>
      </c>
      <c r="HC37" s="6">
        <f>'at-risk$$'!HC37/'at-risk$$'!HC$120</f>
        <v>0</v>
      </c>
      <c r="HD37" s="6">
        <f>'at-risk$$'!HD37/'at-risk$$'!HD$120</f>
        <v>0</v>
      </c>
      <c r="HE37" s="6">
        <f>'at-risk$$'!HE37/'at-risk$$'!HE$120</f>
        <v>0</v>
      </c>
      <c r="HF37" s="6">
        <f>'at-risk$$'!HF37/'at-risk$$'!HF$120</f>
        <v>0</v>
      </c>
      <c r="HG37" s="6">
        <f>'at-risk$$'!HG37/'at-risk$$'!HG$120</f>
        <v>0</v>
      </c>
      <c r="HH37" s="6">
        <f>'at-risk$$'!HH37/'at-risk$$'!HH$120</f>
        <v>0</v>
      </c>
      <c r="HI37" s="6">
        <f>'at-risk$$'!HI37/'at-risk$$'!HI$120</f>
        <v>0</v>
      </c>
      <c r="HJ37" s="6">
        <f>'at-risk$$'!HJ37/'at-risk$$'!HJ$120</f>
        <v>0</v>
      </c>
      <c r="HK37" s="6">
        <f>'at-risk$$'!HK37/'at-risk$$'!HK$120</f>
        <v>0</v>
      </c>
      <c r="HL37" s="6">
        <f>'at-risk$$'!HL37/'at-risk$$'!HL$120</f>
        <v>0</v>
      </c>
      <c r="HM37" s="6">
        <f>'at-risk$$'!HM37/'at-risk$$'!HM$120</f>
        <v>0</v>
      </c>
      <c r="HN37" s="6">
        <f>'at-risk$$'!HN37/'at-risk$$'!HN$120</f>
        <v>0</v>
      </c>
      <c r="HO37" s="6">
        <f>'at-risk$$'!HO37/'at-risk$$'!HO$120</f>
        <v>0</v>
      </c>
      <c r="HP37" s="6">
        <f>'at-risk$$'!HP37/'at-risk$$'!HP$120</f>
        <v>0</v>
      </c>
      <c r="HQ37" s="6">
        <f>'at-risk$$'!HQ37/'at-risk$$'!HQ$120</f>
        <v>0</v>
      </c>
      <c r="HR37" s="6">
        <f>'at-risk$$'!HR37/'at-risk$$'!HR$120</f>
        <v>0</v>
      </c>
      <c r="HS37" s="6">
        <f>'at-risk$$'!HS37/'at-risk$$'!HS$120</f>
        <v>0</v>
      </c>
      <c r="HT37" s="6">
        <f>'at-risk$$'!HT37/'at-risk$$'!HT$120</f>
        <v>0</v>
      </c>
      <c r="HU37" s="6">
        <f>'at-risk$$'!HU37/'at-risk$$'!HU$120</f>
        <v>0</v>
      </c>
      <c r="HV37" s="6">
        <f>'at-risk$$'!HV37/'at-risk$$'!HV$120</f>
        <v>1</v>
      </c>
      <c r="HW37" s="6">
        <f>'at-risk$$'!HW37/'at-risk$$'!HW$120</f>
        <v>0</v>
      </c>
      <c r="HX37" s="6">
        <f>'at-risk$$'!HX37/'at-risk$$'!HX$120</f>
        <v>0</v>
      </c>
      <c r="HY37" s="6">
        <f>'at-risk$$'!HY37/'at-risk$$'!HY$120</f>
        <v>0</v>
      </c>
      <c r="HZ37" s="6">
        <f>'at-risk$$'!HZ37/'at-risk$$'!HZ$120</f>
        <v>0</v>
      </c>
      <c r="IA37" s="6">
        <f>'at-risk$$'!IA37/'at-risk$$'!IA$120</f>
        <v>0</v>
      </c>
      <c r="IB37" s="6">
        <f>'at-risk$$'!IB37/'at-risk$$'!IB$120</f>
        <v>0</v>
      </c>
      <c r="IC37" s="6">
        <f>'at-risk$$'!IC37/'at-risk$$'!IC$120</f>
        <v>0</v>
      </c>
      <c r="ID37" s="6">
        <f>'at-risk$$'!ID37/'at-risk$$'!ID$120</f>
        <v>0</v>
      </c>
      <c r="IE37" s="6">
        <f>'at-risk$$'!IE37/'at-risk$$'!IE$120</f>
        <v>0</v>
      </c>
      <c r="IF37" s="6">
        <f>'at-risk$$'!IF37/'at-risk$$'!IF$120</f>
        <v>0</v>
      </c>
      <c r="IG37" s="6">
        <f>'at-risk$$'!IG37/'at-risk$$'!IG$120</f>
        <v>0</v>
      </c>
      <c r="IH37" s="6">
        <f>'at-risk$$'!IH37/'at-risk$$'!IH$120</f>
        <v>0</v>
      </c>
      <c r="II37" s="6">
        <f>'at-risk$$'!II37/'at-risk$$'!II$120</f>
        <v>0</v>
      </c>
      <c r="IJ37" s="6">
        <f>'at-risk$$'!IJ37/'at-risk$$'!IJ$120</f>
        <v>0</v>
      </c>
      <c r="IK37" s="6">
        <f>'at-risk$$'!IK37/'at-risk$$'!IK$120</f>
        <v>0</v>
      </c>
      <c r="IL37" s="6">
        <f>'at-risk$$'!IL37/'at-risk$$'!IL$120</f>
        <v>0</v>
      </c>
      <c r="IM37" s="6">
        <f>'at-risk$$'!IM37/'at-risk$$'!IM$120</f>
        <v>0</v>
      </c>
      <c r="IN37" s="6">
        <f>'at-risk$$'!IN37/'at-risk$$'!IN$120</f>
        <v>0</v>
      </c>
      <c r="IO37" s="6">
        <f>'at-risk$$'!IO37/'at-risk$$'!IO$120</f>
        <v>0</v>
      </c>
      <c r="IP37" s="6">
        <f>'at-risk$$'!IP37/'at-risk$$'!IP$120</f>
        <v>0</v>
      </c>
      <c r="IQ37" s="6">
        <f>'at-risk$$'!IQ37/'at-risk$$'!IQ$120</f>
        <v>0</v>
      </c>
      <c r="IR37" s="6">
        <f>'at-risk$$'!IR37/'at-risk$$'!IR$120</f>
        <v>0</v>
      </c>
      <c r="IS37" s="6">
        <f>'at-risk$$'!IS37/'at-risk$$'!IS$120</f>
        <v>0</v>
      </c>
      <c r="IT37" s="6">
        <f>'at-risk$$'!IT37/'at-risk$$'!IT$120</f>
        <v>0</v>
      </c>
      <c r="IU37" s="6">
        <f>'at-risk$$'!IU37/'at-risk$$'!IU$120</f>
        <v>0</v>
      </c>
      <c r="IV37" s="6">
        <f>'at-risk$$'!IV37/'at-risk$$'!IV$120</f>
        <v>0</v>
      </c>
      <c r="IW37" s="6">
        <f>'at-risk$$'!IW37/'at-risk$$'!IW$120</f>
        <v>0</v>
      </c>
      <c r="IX37" s="6">
        <f>'at-risk$$'!IX37/'at-risk$$'!IX$120</f>
        <v>0</v>
      </c>
      <c r="IY37" s="6">
        <f>'at-risk$$'!IY37/'at-risk$$'!IY$120</f>
        <v>0</v>
      </c>
      <c r="IZ37" s="6">
        <f>'at-risk$$'!IZ37/'at-risk$$'!IZ$120</f>
        <v>0</v>
      </c>
      <c r="JA37" s="6">
        <f>'at-risk$$'!JA37/'at-risk$$'!JA$120</f>
        <v>0</v>
      </c>
      <c r="JB37" s="6">
        <f>'at-risk$$'!JB37/'at-risk$$'!JB$120</f>
        <v>0</v>
      </c>
      <c r="JC37" s="6">
        <f>'at-risk$$'!JC37/'at-risk$$'!JC$120</f>
        <v>0</v>
      </c>
      <c r="JD37" s="6">
        <f>'at-risk$$'!JD37/'at-risk$$'!JD$120</f>
        <v>1</v>
      </c>
      <c r="JE37" s="6">
        <f>'at-risk$$'!JE37/'at-risk$$'!JE$120</f>
        <v>0</v>
      </c>
      <c r="JF37" s="6">
        <f>'at-risk$$'!JF37/'at-risk$$'!JF$120</f>
        <v>0</v>
      </c>
      <c r="JG37" s="6">
        <f>'at-risk$$'!JG37/'at-risk$$'!JG$120</f>
        <v>0</v>
      </c>
      <c r="JH37" s="6">
        <f>'at-risk$$'!JH37/'at-risk$$'!JH$120</f>
        <v>0</v>
      </c>
      <c r="JI37" s="6">
        <f>'at-risk$$'!JI37/'at-risk$$'!JI$120</f>
        <v>0</v>
      </c>
      <c r="JJ37" s="6">
        <f>'at-risk$$'!JJ37/'at-risk$$'!JJ$120</f>
        <v>0</v>
      </c>
      <c r="JK37" s="6">
        <f>'at-risk$$'!JK37/'at-risk$$'!JK$120</f>
        <v>0</v>
      </c>
      <c r="JL37" s="6">
        <f>'at-risk$$'!JL37/'at-risk$$'!JL$120</f>
        <v>0</v>
      </c>
      <c r="JM37" s="6">
        <f>'at-risk$$'!JM37/'at-risk$$'!JM$120</f>
        <v>0</v>
      </c>
      <c r="JN37" s="6">
        <f>'at-risk$$'!JN37/'at-risk$$'!JN$120</f>
        <v>0</v>
      </c>
      <c r="JO37" s="6">
        <f>'at-risk$$'!JO37/'at-risk$$'!JO$120</f>
        <v>0</v>
      </c>
      <c r="JP37" s="6">
        <f>'at-risk$$'!JP37/'at-risk$$'!JP$120</f>
        <v>0</v>
      </c>
      <c r="JQ37" s="6">
        <f>'at-risk$$'!JQ37/'at-risk$$'!JQ$120</f>
        <v>0</v>
      </c>
      <c r="JR37" s="6">
        <f>'at-risk$$'!JR37/'at-risk$$'!JR$120</f>
        <v>0</v>
      </c>
      <c r="JS37" s="6">
        <f>'at-risk$$'!JS37/'at-risk$$'!JS$120</f>
        <v>0</v>
      </c>
      <c r="JT37" s="6">
        <f>'at-risk$$'!JT37/'at-risk$$'!JT$120</f>
        <v>0</v>
      </c>
      <c r="JU37" s="6">
        <f>'at-risk$$'!JU37/'at-risk$$'!JU$120</f>
        <v>0</v>
      </c>
      <c r="JV37" s="6">
        <f>'at-risk$$'!JV37/'at-risk$$'!JV$120</f>
        <v>0</v>
      </c>
      <c r="JW37" s="6">
        <f>'at-risk$$'!JW37/'at-risk$$'!JW$120</f>
        <v>0</v>
      </c>
      <c r="JX37" s="6">
        <f>'at-risk$$'!JX37/'at-risk$$'!JX$120</f>
        <v>0</v>
      </c>
      <c r="JY37" s="6">
        <f>'at-risk$$'!JY37/'at-risk$$'!JY$120</f>
        <v>0</v>
      </c>
      <c r="JZ37" s="6">
        <f>'at-risk$$'!JZ37/'at-risk$$'!JZ$120</f>
        <v>1</v>
      </c>
      <c r="KA37" s="6">
        <f>'at-risk$$'!KA37/'at-risk$$'!KA$120</f>
        <v>0</v>
      </c>
      <c r="KB37" s="6">
        <f>'at-risk$$'!KB37/'at-risk$$'!KB$120</f>
        <v>0</v>
      </c>
      <c r="KC37" s="6">
        <f>'at-risk$$'!KC37/'at-risk$$'!KC$120</f>
        <v>0</v>
      </c>
      <c r="KD37" s="6">
        <f>'at-risk$$'!KD37/'at-risk$$'!KD$120</f>
        <v>0</v>
      </c>
      <c r="KE37" s="6">
        <f>'at-risk$$'!KE37/'at-risk$$'!KE$120</f>
        <v>0</v>
      </c>
      <c r="KF37" s="6">
        <f>'at-risk$$'!KF37/'at-risk$$'!KF$120</f>
        <v>0</v>
      </c>
      <c r="KG37" s="6">
        <f>'at-risk$$'!KG37/'at-risk$$'!KG$120</f>
        <v>0</v>
      </c>
      <c r="KH37" s="6">
        <f>'at-risk$$'!KH37/'at-risk$$'!KH$120</f>
        <v>0</v>
      </c>
      <c r="KI37" s="6">
        <f>'at-risk$$'!KI37/'at-risk$$'!KI$120</f>
        <v>0</v>
      </c>
      <c r="KJ37" s="6">
        <f>'at-risk$$'!KJ37/'at-risk$$'!KJ$120</f>
        <v>0</v>
      </c>
      <c r="KK37" s="6">
        <f>'at-risk$$'!KK37/'at-risk$$'!KK$120</f>
        <v>0</v>
      </c>
      <c r="KL37" s="6">
        <f>'at-risk$$'!KL37/'at-risk$$'!KL$120</f>
        <v>0</v>
      </c>
      <c r="KM37" s="6">
        <f>'at-risk$$'!KM37/'at-risk$$'!KM$120</f>
        <v>0</v>
      </c>
      <c r="KN37" s="6">
        <f>'at-risk$$'!KN37/'at-risk$$'!KN$120</f>
        <v>0</v>
      </c>
      <c r="KO37" s="6">
        <f>'at-risk$$'!KO37/'at-risk$$'!KO$120</f>
        <v>0</v>
      </c>
      <c r="KP37" s="6">
        <f>'at-risk$$'!KP37/'at-risk$$'!KP$120</f>
        <v>0</v>
      </c>
      <c r="KQ37" s="6">
        <f>'at-risk$$'!KQ37/'at-risk$$'!KQ$120</f>
        <v>0</v>
      </c>
      <c r="KU37" s="3">
        <v>25000</v>
      </c>
      <c r="KV37" s="3">
        <v>0</v>
      </c>
      <c r="KW37" s="3">
        <v>13330</v>
      </c>
      <c r="KX37" s="3">
        <v>0</v>
      </c>
      <c r="LC37" s="3">
        <v>51724</v>
      </c>
      <c r="LD37" s="3">
        <v>0</v>
      </c>
      <c r="LG37" s="3">
        <v>5000</v>
      </c>
      <c r="LH37" s="3">
        <v>0</v>
      </c>
      <c r="LI37" s="3">
        <v>44783</v>
      </c>
      <c r="LJ37" s="3">
        <v>0</v>
      </c>
      <c r="LK37" s="3">
        <v>12661</v>
      </c>
      <c r="LL37" s="3">
        <v>0</v>
      </c>
      <c r="LM37" s="3">
        <v>1218</v>
      </c>
      <c r="LN37" s="3">
        <v>0</v>
      </c>
      <c r="LS37" s="3">
        <v>4000</v>
      </c>
      <c r="LT37" s="3">
        <v>0</v>
      </c>
      <c r="LU37" s="3">
        <v>30000</v>
      </c>
      <c r="LV37" s="3">
        <v>0</v>
      </c>
      <c r="LW37" s="3">
        <v>59000</v>
      </c>
      <c r="LX37" s="3">
        <v>113</v>
      </c>
      <c r="LY37" s="3">
        <v>1000</v>
      </c>
      <c r="LZ37" s="3">
        <v>0</v>
      </c>
      <c r="MA37" s="3">
        <v>30000</v>
      </c>
      <c r="MB37" s="3">
        <v>0</v>
      </c>
      <c r="ME37" s="3">
        <v>4464</v>
      </c>
      <c r="MF37" s="3">
        <v>0</v>
      </c>
      <c r="MI37" s="3">
        <v>10000</v>
      </c>
      <c r="MJ37" s="3">
        <v>0</v>
      </c>
      <c r="MM37" s="3">
        <v>5000</v>
      </c>
      <c r="MN37" s="3">
        <v>0</v>
      </c>
      <c r="MW37" s="3">
        <v>30000</v>
      </c>
      <c r="MX37" s="3">
        <v>0</v>
      </c>
      <c r="MY37" s="3">
        <v>45000</v>
      </c>
      <c r="MZ37" s="3">
        <v>0</v>
      </c>
      <c r="NA37" s="3">
        <v>10000</v>
      </c>
      <c r="NB37" s="3">
        <v>0</v>
      </c>
      <c r="NJ37" s="6">
        <f>'at-risk$$'!NJ37/'at-risk$$'!NJ$120</f>
        <v>0</v>
      </c>
      <c r="NK37" s="6">
        <f>'at-risk$$'!NK37/'at-risk$$'!NK$120</f>
        <v>0</v>
      </c>
      <c r="OF37" s="3">
        <v>6426515</v>
      </c>
      <c r="OG37" s="3">
        <v>348725</v>
      </c>
      <c r="OK37" s="6">
        <f t="shared" si="28"/>
        <v>3</v>
      </c>
      <c r="OL37" s="6">
        <f t="shared" si="15"/>
        <v>0</v>
      </c>
      <c r="OM37" s="6">
        <f t="shared" si="16"/>
        <v>5.0000175697519147</v>
      </c>
      <c r="ON37" s="6">
        <f t="shared" si="17"/>
        <v>0</v>
      </c>
      <c r="OO37" s="6">
        <f t="shared" si="18"/>
        <v>1</v>
      </c>
      <c r="OP37" s="6">
        <f t="shared" si="19"/>
        <v>0</v>
      </c>
      <c r="OQ37" s="3">
        <f t="shared" si="20"/>
        <v>0</v>
      </c>
      <c r="OR37" s="6">
        <f t="shared" si="21"/>
        <v>0</v>
      </c>
      <c r="OS37" s="6">
        <f>'at-risk$$'!OS37/'at-risk$$'!OS$120</f>
        <v>0</v>
      </c>
      <c r="OT37" s="6">
        <f>'at-risk$$'!OT37/'at-risk$$'!OT$120</f>
        <v>1</v>
      </c>
      <c r="OU37" s="6">
        <f>'at-risk$$'!OU37/'at-risk$$'!OU$120</f>
        <v>0</v>
      </c>
      <c r="OV37" s="6">
        <f>'at-risk$$'!OV37/'at-risk$$'!OV$120</f>
        <v>2</v>
      </c>
      <c r="OW37" s="6">
        <f>'at-risk$$'!OW37/'at-risk$$'!OW$120</f>
        <v>0</v>
      </c>
      <c r="OX37" s="6">
        <f>'at-risk$$'!OX37/'at-risk$$'!OX$120</f>
        <v>0</v>
      </c>
      <c r="OY37" s="6">
        <f>'at-risk$$'!OY37/'at-risk$$'!OY$120</f>
        <v>0</v>
      </c>
      <c r="OZ37" s="6">
        <f>'at-risk$$'!OZ37/'at-risk$$'!OZ$120</f>
        <v>0</v>
      </c>
      <c r="PA37" s="6">
        <f>'at-risk$$'!PA37/'at-risk$$'!PA$120</f>
        <v>0</v>
      </c>
      <c r="PB37" s="6">
        <f t="shared" si="22"/>
        <v>0</v>
      </c>
      <c r="PC37" s="6">
        <f t="shared" si="23"/>
        <v>0</v>
      </c>
      <c r="PD37" s="6"/>
      <c r="PE37" s="6"/>
      <c r="PF37" s="6">
        <f t="shared" si="24"/>
        <v>4</v>
      </c>
      <c r="PG37" s="6">
        <f t="shared" si="25"/>
        <v>0</v>
      </c>
      <c r="PI37" s="6">
        <f t="shared" si="26"/>
        <v>11.12528111603064</v>
      </c>
      <c r="PJ37" s="6">
        <f>'at-risk$$'!PJ37/'at-risk$$'!PJ$120</f>
        <v>0</v>
      </c>
      <c r="PK37" s="6">
        <f>'at-risk$$'!PK37/'at-risk$$'!PK$120</f>
        <v>0</v>
      </c>
      <c r="PL37" s="5">
        <f t="shared" si="29"/>
        <v>382180</v>
      </c>
      <c r="PM37" s="5">
        <f>SUM(KV37,KX37,KZ37,LB37,LD37,LF37,LH37,LJ37,LL37,LN37,LP37,LR37,LT37,LV37,LX37,LZ37,MB37,MD37,MF37,MH37,MJ37,ML37,MN37,MP37,MR37,MT37,MV37,MX37,MZ37,NB37,ND37,NF37,NH37,)</f>
        <v>113</v>
      </c>
      <c r="PN37" s="5"/>
      <c r="PO37" s="5">
        <v>86775</v>
      </c>
      <c r="PQ37" s="6">
        <f t="shared" si="27"/>
        <v>34.12533382528639</v>
      </c>
    </row>
    <row r="38" spans="1:433" x14ac:dyDescent="0.25">
      <c r="A38" t="s">
        <v>182</v>
      </c>
      <c r="B38" s="2">
        <v>271</v>
      </c>
      <c r="C38" t="s">
        <v>338</v>
      </c>
      <c r="D38">
        <v>6</v>
      </c>
      <c r="E38">
        <v>451</v>
      </c>
      <c r="F38">
        <v>353</v>
      </c>
      <c r="G38" s="6">
        <f>'at-risk$$'!G38/'at-risk$$'!G$120</f>
        <v>1</v>
      </c>
      <c r="H38" s="6">
        <f>'at-risk$$'!H38/'at-risk$$'!H$120</f>
        <v>0</v>
      </c>
      <c r="I38" s="6">
        <f>'at-risk$$'!I38/'at-risk$$'!I$120</f>
        <v>0</v>
      </c>
      <c r="J38" s="6">
        <f>'at-risk$$'!J38/'at-risk$$'!J$120</f>
        <v>0</v>
      </c>
      <c r="K38" s="6"/>
      <c r="L38" s="6">
        <f>'at-risk$$'!L38/'at-risk$$'!L$120</f>
        <v>0</v>
      </c>
      <c r="M38" s="6">
        <f>'at-risk$$'!M38/'at-risk$$'!M$120</f>
        <v>0</v>
      </c>
      <c r="N38" s="6">
        <f>'at-risk$$'!N38/'at-risk$$'!N$120</f>
        <v>0</v>
      </c>
      <c r="O38" s="6">
        <f>'at-risk$$'!O38/'at-risk$$'!O$120</f>
        <v>0</v>
      </c>
      <c r="P38" s="3">
        <v>5866</v>
      </c>
      <c r="Q38" s="3">
        <v>1250</v>
      </c>
      <c r="R38" s="6">
        <f>'at-risk$$'!R38/'at-risk$$'!R$120</f>
        <v>1.0000062006078874</v>
      </c>
      <c r="S38" s="6">
        <f>'at-risk$$'!S38/'at-risk$$'!S$120</f>
        <v>0</v>
      </c>
      <c r="T38" s="6">
        <f>'at-risk$$'!T38/'at-risk$$'!T$120</f>
        <v>2.0000056611159422</v>
      </c>
      <c r="U38" s="6">
        <f>'at-risk$$'!U38/'at-risk$$'!U$120</f>
        <v>0</v>
      </c>
      <c r="V38" s="6">
        <f>'at-risk$$'!V38/'at-risk$$'!V$120</f>
        <v>0.99999492061110518</v>
      </c>
      <c r="W38" s="6">
        <f>'at-risk$$'!W38/'at-risk$$'!W$120</f>
        <v>0</v>
      </c>
      <c r="X38" s="6">
        <f>'at-risk$$'!X38/'at-risk$$'!X$120</f>
        <v>1</v>
      </c>
      <c r="Y38" s="6">
        <f>'at-risk$$'!Y38/'at-risk$$'!Y$120</f>
        <v>0</v>
      </c>
      <c r="Z38" s="6">
        <f>'at-risk$$'!Z38/'at-risk$$'!Z$120</f>
        <v>3.0000087848759573</v>
      </c>
      <c r="AA38" s="6">
        <f>'at-risk$$'!AA38/'at-risk$$'!AA$120</f>
        <v>0</v>
      </c>
      <c r="AB38" s="6">
        <f>'at-risk$$'!AB38/'at-risk$$'!AB$120</f>
        <v>0</v>
      </c>
      <c r="AC38" s="6">
        <f>'at-risk$$'!AC38/'at-risk$$'!AC$120</f>
        <v>0</v>
      </c>
      <c r="AD38" s="6">
        <f>'at-risk$$'!AD38/'at-risk$$'!AD$120</f>
        <v>3.0000087848759573</v>
      </c>
      <c r="AE38" s="6">
        <f>'at-risk$$'!AE38/'at-risk$$'!AE$120</f>
        <v>0</v>
      </c>
      <c r="AF38" s="6">
        <f>'at-risk$$'!AF38/'at-risk$$'!AF$120</f>
        <v>6.0000107234690523</v>
      </c>
      <c r="AG38" s="6">
        <f>'at-risk$$'!AG38/'at-risk$$'!AG$120</f>
        <v>0</v>
      </c>
      <c r="AH38" s="6">
        <f>'at-risk$$'!AH38/'at-risk$$'!AH$120</f>
        <v>0</v>
      </c>
      <c r="AI38" s="6">
        <f>'at-risk$$'!AI38/'at-risk$$'!AI$120</f>
        <v>0</v>
      </c>
      <c r="AJ38" s="6">
        <f>'at-risk$$'!AJ38/'at-risk$$'!AJ$120</f>
        <v>0</v>
      </c>
      <c r="AK38" s="6">
        <f>'at-risk$$'!AK38/'at-risk$$'!AK$120</f>
        <v>0</v>
      </c>
      <c r="AL38" s="6">
        <f>'at-risk$$'!AL38/'at-risk$$'!AL$120</f>
        <v>0</v>
      </c>
      <c r="AM38" s="6">
        <f>'at-risk$$'!AM38/'at-risk$$'!AM$120</f>
        <v>0</v>
      </c>
      <c r="AN38" s="6">
        <f>'at-risk$$'!AN38/'at-risk$$'!AN$120</f>
        <v>0</v>
      </c>
      <c r="AO38" s="6">
        <f>'at-risk$$'!AO38/'at-risk$$'!AO$120</f>
        <v>0</v>
      </c>
      <c r="AP38" s="6">
        <f>'at-risk$$'!AP38/'at-risk$$'!AP$120</f>
        <v>0</v>
      </c>
      <c r="AQ38" s="6">
        <f>'at-risk$$'!AQ38/'at-risk$$'!AQ$120</f>
        <v>1</v>
      </c>
      <c r="AR38" s="6">
        <f>'at-risk$$'!AR38/'at-risk$$'!AR$120</f>
        <v>0</v>
      </c>
      <c r="AS38" s="6">
        <f>'at-risk$$'!AS38/'at-risk$$'!AS$120</f>
        <v>0</v>
      </c>
      <c r="AT38" s="6">
        <f>'at-risk$$'!AT38/'at-risk$$'!AT$120</f>
        <v>0</v>
      </c>
      <c r="AU38" s="6">
        <f>'at-risk$$'!AU38/'at-risk$$'!AU$120</f>
        <v>1.5000087848759576</v>
      </c>
      <c r="AV38" s="6"/>
      <c r="AW38" s="6">
        <f>'at-risk$$'!AW38/'at-risk$$'!AW$120</f>
        <v>0</v>
      </c>
      <c r="AX38" s="6">
        <f>'at-risk$$'!AX38/'at-risk$$'!AX$120</f>
        <v>0</v>
      </c>
      <c r="AY38" s="6">
        <f>'at-risk$$'!AY38/'at-risk$$'!AY$120</f>
        <v>0</v>
      </c>
      <c r="AZ38" s="6">
        <f>'at-risk$$'!AZ38/'at-risk$$'!AZ$120</f>
        <v>2.0000087848759573</v>
      </c>
      <c r="BA38" s="6">
        <f>'at-risk$$'!BA38/'at-risk$$'!BA$120</f>
        <v>0</v>
      </c>
      <c r="BB38" s="6">
        <f>'at-risk$$'!BB38/'at-risk$$'!BB$120</f>
        <v>0</v>
      </c>
      <c r="BC38" s="6">
        <f>'at-risk$$'!BC38/'at-risk$$'!BC$120</f>
        <v>0</v>
      </c>
      <c r="BD38" s="6">
        <f>'at-risk$$'!BD38/'at-risk$$'!BD$120</f>
        <v>0</v>
      </c>
      <c r="BE38" s="6">
        <f>'at-risk$$'!BE38/'at-risk$$'!BE$120</f>
        <v>0</v>
      </c>
      <c r="BF38" s="6">
        <f>'at-risk$$'!BF38/'at-risk$$'!BF$120</f>
        <v>1</v>
      </c>
      <c r="BG38" s="6">
        <f>'at-risk$$'!BG38/'at-risk$$'!BG$120</f>
        <v>0</v>
      </c>
      <c r="BH38" s="6">
        <f>'at-risk$$'!BH38/'at-risk$$'!BH$120</f>
        <v>0</v>
      </c>
      <c r="BI38" s="6">
        <f>'at-risk$$'!BI38/'at-risk$$'!BI$120</f>
        <v>0</v>
      </c>
      <c r="BJ38" s="6">
        <f>'at-risk$$'!BJ38/'at-risk$$'!BJ$120</f>
        <v>1</v>
      </c>
      <c r="BK38" s="6">
        <f>'at-risk$$'!BK38/'at-risk$$'!BK$120</f>
        <v>0</v>
      </c>
      <c r="BL38" s="6">
        <f>'at-risk$$'!BL38/'at-risk$$'!BL$120</f>
        <v>0</v>
      </c>
      <c r="BM38" s="6">
        <f>'at-risk$$'!BM38/'at-risk$$'!BM$120</f>
        <v>0</v>
      </c>
      <c r="BN38" s="6">
        <f>'at-risk$$'!BN38/'at-risk$$'!BN$120</f>
        <v>0</v>
      </c>
      <c r="BO38" s="6">
        <f>'at-risk$$'!BO38/'at-risk$$'!BO$120</f>
        <v>0</v>
      </c>
      <c r="BP38" s="6">
        <f>'at-risk$$'!BP38/'at-risk$$'!BP$120</f>
        <v>0</v>
      </c>
      <c r="BQ38" s="6">
        <f>'at-risk$$'!BQ38/'at-risk$$'!BQ$120</f>
        <v>0</v>
      </c>
      <c r="BR38" s="6">
        <f>'at-risk$$'!BR38/'at-risk$$'!BR$120</f>
        <v>0</v>
      </c>
      <c r="BS38" s="6">
        <f>'at-risk$$'!BS38/'at-risk$$'!BS$120</f>
        <v>0</v>
      </c>
      <c r="BT38" s="6">
        <f>'at-risk$$'!BT38/'at-risk$$'!BT$120</f>
        <v>0</v>
      </c>
      <c r="BU38" s="6">
        <f>'at-risk$$'!BU38/'at-risk$$'!BU$120</f>
        <v>0</v>
      </c>
      <c r="BV38" s="6">
        <f>'at-risk$$'!BV38/'at-risk$$'!BV$120</f>
        <v>3.0000087848759573</v>
      </c>
      <c r="BW38" s="6">
        <f>'at-risk$$'!BW38/'at-risk$$'!BW$120</f>
        <v>0</v>
      </c>
      <c r="BX38" s="6">
        <f>'at-risk$$'!BX38/'at-risk$$'!BX$120</f>
        <v>0</v>
      </c>
      <c r="BY38" s="6">
        <f>'at-risk$$'!BY38/'at-risk$$'!BY$120</f>
        <v>0</v>
      </c>
      <c r="BZ38" s="6">
        <f>'at-risk$$'!BZ38/'at-risk$$'!BZ$120</f>
        <v>6.9999997446793083</v>
      </c>
      <c r="CA38" s="6">
        <f>'at-risk$$'!CA38/'at-risk$$'!CA$120</f>
        <v>0</v>
      </c>
      <c r="CB38" s="6">
        <f>'at-risk$$'!CB38/'at-risk$$'!CB$120</f>
        <v>0</v>
      </c>
      <c r="CC38" s="6">
        <f>'at-risk$$'!CC38/'at-risk$$'!CC$120</f>
        <v>0</v>
      </c>
      <c r="CD38" s="6">
        <f>'at-risk$$'!CD38/'at-risk$$'!CD$120</f>
        <v>0</v>
      </c>
      <c r="CE38" s="6">
        <f>'at-risk$$'!CE38/'at-risk$$'!CE$120</f>
        <v>0</v>
      </c>
      <c r="CF38" s="6">
        <f>'at-risk$$'!CF38/'at-risk$$'!CF$120</f>
        <v>0</v>
      </c>
      <c r="CG38" s="6">
        <f>'at-risk$$'!CG38/'at-risk$$'!CG$120</f>
        <v>0</v>
      </c>
      <c r="CH38" s="6">
        <f>'at-risk$$'!CH38/'at-risk$$'!CH$120</f>
        <v>0</v>
      </c>
      <c r="CI38" s="6">
        <f>'at-risk$$'!CI38/'at-risk$$'!CI$120</f>
        <v>0</v>
      </c>
      <c r="CL38" s="6">
        <f>'at-risk$$'!CL38/'at-risk$$'!CL$120</f>
        <v>0.66999613465457863</v>
      </c>
      <c r="CM38" s="6">
        <f>'at-risk$$'!CM38/'at-risk$$'!CM$120</f>
        <v>0.33000386534542131</v>
      </c>
      <c r="CN38" s="6">
        <f>'at-risk$$'!CN38/'at-risk$$'!CN$120</f>
        <v>0</v>
      </c>
      <c r="CO38" s="6">
        <f>'at-risk$$'!CO38/'at-risk$$'!CO$120</f>
        <v>0</v>
      </c>
      <c r="CP38" s="6">
        <f>'at-risk$$'!CP38/'at-risk$$'!CP$120</f>
        <v>0</v>
      </c>
      <c r="CQ38" s="6">
        <f>'at-risk$$'!CQ38/'at-risk$$'!CQ$120</f>
        <v>0</v>
      </c>
      <c r="CR38" s="6">
        <f>'at-risk$$'!CR38/'at-risk$$'!CR$120</f>
        <v>0</v>
      </c>
      <c r="CS38" s="6">
        <f>'at-risk$$'!CS38/'at-risk$$'!CS$120</f>
        <v>0</v>
      </c>
      <c r="CT38" s="6">
        <f>'at-risk$$'!CT38/'at-risk$$'!CT$120</f>
        <v>0</v>
      </c>
      <c r="CU38" s="6">
        <f>'at-risk$$'!CU38/'at-risk$$'!CU$120</f>
        <v>0</v>
      </c>
      <c r="DD38" s="6">
        <f>'at-risk$$'!DD38/'at-risk$$'!DD$120</f>
        <v>0</v>
      </c>
      <c r="DE38" s="6">
        <f>'at-risk$$'!DE38/'at-risk$$'!DE$120</f>
        <v>0</v>
      </c>
      <c r="DX38" s="6">
        <f>'at-risk$$'!DX38/'at-risk$$'!DX$120</f>
        <v>0</v>
      </c>
      <c r="DY38" s="6">
        <f>'at-risk$$'!DY38/'at-risk$$'!DY$120</f>
        <v>0</v>
      </c>
      <c r="DZ38" s="6">
        <f>'at-risk$$'!DZ38/'at-risk$$'!DZ$120</f>
        <v>0</v>
      </c>
      <c r="EA38" s="6">
        <f>'at-risk$$'!EA38/'at-risk$$'!EA$120</f>
        <v>0</v>
      </c>
      <c r="EB38" s="6">
        <f>'at-risk$$'!EB38/'at-risk$$'!EB$120</f>
        <v>0</v>
      </c>
      <c r="EC38" s="6">
        <f>'at-risk$$'!EC38/'at-risk$$'!EC$120</f>
        <v>0</v>
      </c>
      <c r="EH38" s="3">
        <v>15325</v>
      </c>
      <c r="EI38" s="3">
        <v>0</v>
      </c>
      <c r="EL38" s="6">
        <f>'at-risk$$'!EL38/'at-risk$$'!EL$120</f>
        <v>0</v>
      </c>
      <c r="EM38" s="6">
        <f>'at-risk$$'!EM38/'at-risk$$'!EM$120</f>
        <v>0</v>
      </c>
      <c r="EN38" s="6">
        <f>'at-risk$$'!EN38/'at-risk$$'!EN$120</f>
        <v>0</v>
      </c>
      <c r="EO38" s="6">
        <f>'at-risk$$'!EO38/'at-risk$$'!EO$120</f>
        <v>0</v>
      </c>
      <c r="EP38" s="6">
        <f>'at-risk$$'!EP38/'at-risk$$'!EP$120</f>
        <v>0</v>
      </c>
      <c r="EQ38" s="6">
        <f>'at-risk$$'!EQ38/'at-risk$$'!EQ$120</f>
        <v>0</v>
      </c>
      <c r="ES38" s="6">
        <f>'at-risk$$'!ES38/'at-risk$$'!ES$120</f>
        <v>0</v>
      </c>
      <c r="ET38" s="6">
        <f>'at-risk$$'!ET38/'at-risk$$'!ET$120</f>
        <v>0</v>
      </c>
      <c r="EU38" s="6">
        <f>'at-risk$$'!EU38/'at-risk$$'!EU$120</f>
        <v>0</v>
      </c>
      <c r="EV38" s="6">
        <f>'at-risk$$'!EV38/'at-risk$$'!EV$120</f>
        <v>0</v>
      </c>
      <c r="EW38" s="6">
        <f>'at-risk$$'!EW38/'at-risk$$'!EW$120</f>
        <v>0</v>
      </c>
      <c r="EX38" s="6">
        <f>'at-risk$$'!EX38/'at-risk$$'!EX$120</f>
        <v>0</v>
      </c>
      <c r="EY38" s="6">
        <f>'at-risk$$'!EY38/'at-risk$$'!EY$120</f>
        <v>0.11741296670030273</v>
      </c>
      <c r="EZ38" s="6">
        <f>'at-risk$$'!EZ38/'at-risk$$'!EZ$120</f>
        <v>0.88258703329969723</v>
      </c>
      <c r="FA38" s="6">
        <f>'at-risk$$'!FA38/'at-risk$$'!FA$120</f>
        <v>0</v>
      </c>
      <c r="FB38" s="6">
        <f>'at-risk$$'!FB38/'at-risk$$'!FB$120</f>
        <v>0</v>
      </c>
      <c r="FC38" s="6">
        <f>'at-risk$$'!FC38/'at-risk$$'!FC$120</f>
        <v>0</v>
      </c>
      <c r="FD38" s="6">
        <f>'at-risk$$'!FD38/'at-risk$$'!FD$120</f>
        <v>0</v>
      </c>
      <c r="FE38" s="6">
        <f>'at-risk$$'!FE38/'at-risk$$'!FE$120</f>
        <v>0</v>
      </c>
      <c r="FF38" s="6">
        <f>'at-risk$$'!FF38/'at-risk$$'!FF$120</f>
        <v>0</v>
      </c>
      <c r="FG38" s="6">
        <f>'at-risk$$'!FG38/'at-risk$$'!FG$120</f>
        <v>1</v>
      </c>
      <c r="FH38" s="6">
        <f>'at-risk$$'!FH38/'at-risk$$'!FH$120</f>
        <v>0</v>
      </c>
      <c r="FI38" s="6">
        <f>'at-risk$$'!FI38/'at-risk$$'!FI$120</f>
        <v>0</v>
      </c>
      <c r="FJ38" s="6">
        <f>'at-risk$$'!FJ38/'at-risk$$'!FJ$120</f>
        <v>0</v>
      </c>
      <c r="FK38" s="6">
        <f>'at-risk$$'!FK38/'at-risk$$'!FK$120</f>
        <v>0</v>
      </c>
      <c r="FL38" s="6">
        <f>'at-risk$$'!FL38/'at-risk$$'!FL$120</f>
        <v>0</v>
      </c>
      <c r="FM38" s="6">
        <f>'at-risk$$'!FM38/'at-risk$$'!FM$120</f>
        <v>2.0000372939509212</v>
      </c>
      <c r="FN38" s="6">
        <f>'at-risk$$'!FN38/'at-risk$$'!FN$120</f>
        <v>0</v>
      </c>
      <c r="FO38" s="6">
        <f>'at-risk$$'!FO38/'at-risk$$'!FO$120</f>
        <v>0</v>
      </c>
      <c r="FP38" s="6">
        <f>'at-risk$$'!FP38/'at-risk$$'!FP$120</f>
        <v>0</v>
      </c>
      <c r="FQ38" s="6">
        <f>'at-risk$$'!FQ38/'at-risk$$'!FQ$120</f>
        <v>0</v>
      </c>
      <c r="FR38" s="6">
        <f>'at-risk$$'!FR38/'at-risk$$'!FR$120</f>
        <v>0</v>
      </c>
      <c r="FS38" s="6">
        <f>'at-risk$$'!FS38/'at-risk$$'!FS$120</f>
        <v>1</v>
      </c>
      <c r="FT38" s="6">
        <f>'at-risk$$'!FT38/'at-risk$$'!FT$120</f>
        <v>0</v>
      </c>
      <c r="FU38" s="6">
        <f>'at-risk$$'!FU38/'at-risk$$'!FU$120</f>
        <v>0</v>
      </c>
      <c r="FV38" s="6">
        <f>'at-risk$$'!FV38/'at-risk$$'!FV$120</f>
        <v>0</v>
      </c>
      <c r="FW38" s="6">
        <f>'at-risk$$'!FW38/'at-risk$$'!FW$120</f>
        <v>0</v>
      </c>
      <c r="FX38" s="6">
        <f>'at-risk$$'!FX38/'at-risk$$'!FX$120</f>
        <v>0</v>
      </c>
      <c r="FY38" s="6">
        <f>'at-risk$$'!FY38/'at-risk$$'!FY$120</f>
        <v>0</v>
      </c>
      <c r="FZ38" s="6">
        <f>'at-risk$$'!FZ38/'at-risk$$'!FZ$120</f>
        <v>0</v>
      </c>
      <c r="GA38" s="6">
        <f>'at-risk$$'!GA38/'at-risk$$'!GA$120</f>
        <v>0</v>
      </c>
      <c r="GB38" s="6">
        <f>'at-risk$$'!GB38/'at-risk$$'!GB$120</f>
        <v>0</v>
      </c>
      <c r="GC38" s="6">
        <f>'at-risk$$'!GC38/'at-risk$$'!GC$120</f>
        <v>0</v>
      </c>
      <c r="GD38" s="6">
        <f>'at-risk$$'!GD38/'at-risk$$'!GD$120</f>
        <v>0</v>
      </c>
      <c r="GE38" s="6">
        <f>'at-risk$$'!GE38/'at-risk$$'!GE$120</f>
        <v>0</v>
      </c>
      <c r="GF38" s="6">
        <f>'at-risk$$'!GF38/'at-risk$$'!GF$120</f>
        <v>1</v>
      </c>
      <c r="GG38" s="6">
        <f>'at-risk$$'!GG38/'at-risk$$'!GG$120</f>
        <v>0</v>
      </c>
      <c r="GH38" s="6">
        <f>'at-risk$$'!GH38/'at-risk$$'!GH$120</f>
        <v>2.0000087848759573</v>
      </c>
      <c r="GI38" s="6">
        <f>'at-risk$$'!GI38/'at-risk$$'!GI$120</f>
        <v>0</v>
      </c>
      <c r="GJ38" s="6">
        <f>'at-risk$$'!GJ38/'at-risk$$'!GJ$120</f>
        <v>1</v>
      </c>
      <c r="GK38" s="6">
        <f>'at-risk$$'!GK38/'at-risk$$'!GK$120</f>
        <v>0</v>
      </c>
      <c r="GL38" s="6">
        <f>'at-risk$$'!GL38/'at-risk$$'!GL$120</f>
        <v>0</v>
      </c>
      <c r="GM38" s="6">
        <f>'at-risk$$'!GM38/'at-risk$$'!GM$120</f>
        <v>0</v>
      </c>
      <c r="GN38" s="6">
        <f>'at-risk$$'!GN38/'at-risk$$'!GN$120</f>
        <v>2.9999925956999398</v>
      </c>
      <c r="GO38" s="6">
        <f>'at-risk$$'!GO38/'at-risk$$'!GO$120</f>
        <v>0</v>
      </c>
      <c r="GP38" s="6">
        <f>'at-risk$$'!GP38/'at-risk$$'!GP$120</f>
        <v>3.0000087848759573</v>
      </c>
      <c r="GQ38" s="6">
        <f>'at-risk$$'!GQ38/'at-risk$$'!GQ$120</f>
        <v>0</v>
      </c>
      <c r="GR38" s="6">
        <f>'at-risk$$'!GR38/'at-risk$$'!GR$120</f>
        <v>3.0000087848759573</v>
      </c>
      <c r="GS38" s="6">
        <f>'at-risk$$'!GS38/'at-risk$$'!GS$120</f>
        <v>0</v>
      </c>
      <c r="GT38" s="6">
        <f>'at-risk$$'!GT38/'at-risk$$'!GT$120</f>
        <v>3.0000087848759573</v>
      </c>
      <c r="GU38" s="6">
        <f>'at-risk$$'!GU38/'at-risk$$'!GU$120</f>
        <v>0</v>
      </c>
      <c r="GV38" s="6">
        <f>'at-risk$$'!GV38/'at-risk$$'!GV$120</f>
        <v>3.0000087848759573</v>
      </c>
      <c r="GW38" s="6">
        <f>'at-risk$$'!GW38/'at-risk$$'!GW$120</f>
        <v>0</v>
      </c>
      <c r="GX38" s="6">
        <f>'at-risk$$'!GX38/'at-risk$$'!GX$120</f>
        <v>3.0000087848759573</v>
      </c>
      <c r="GY38" s="6">
        <f>'at-risk$$'!GY38/'at-risk$$'!GY$120</f>
        <v>0</v>
      </c>
      <c r="GZ38" s="6">
        <f>'at-risk$$'!GZ38/'at-risk$$'!GZ$120</f>
        <v>2.0000087848759573</v>
      </c>
      <c r="HA38" s="6">
        <f>'at-risk$$'!HA38/'at-risk$$'!HA$120</f>
        <v>0</v>
      </c>
      <c r="HB38" s="6">
        <f>'at-risk$$'!HB38/'at-risk$$'!HB$120</f>
        <v>0</v>
      </c>
      <c r="HC38" s="6">
        <f>'at-risk$$'!HC38/'at-risk$$'!HC$120</f>
        <v>0</v>
      </c>
      <c r="HD38" s="6">
        <f>'at-risk$$'!HD38/'at-risk$$'!HD$120</f>
        <v>0</v>
      </c>
      <c r="HE38" s="6">
        <f>'at-risk$$'!HE38/'at-risk$$'!HE$120</f>
        <v>0</v>
      </c>
      <c r="HF38" s="6">
        <f>'at-risk$$'!HF38/'at-risk$$'!HF$120</f>
        <v>0</v>
      </c>
      <c r="HG38" s="6">
        <f>'at-risk$$'!HG38/'at-risk$$'!HG$120</f>
        <v>0</v>
      </c>
      <c r="HH38" s="6">
        <f>'at-risk$$'!HH38/'at-risk$$'!HH$120</f>
        <v>0</v>
      </c>
      <c r="HI38" s="6">
        <f>'at-risk$$'!HI38/'at-risk$$'!HI$120</f>
        <v>0</v>
      </c>
      <c r="HJ38" s="6">
        <f>'at-risk$$'!HJ38/'at-risk$$'!HJ$120</f>
        <v>0</v>
      </c>
      <c r="HK38" s="6">
        <f>'at-risk$$'!HK38/'at-risk$$'!HK$120</f>
        <v>0</v>
      </c>
      <c r="HL38" s="6">
        <f>'at-risk$$'!HL38/'at-risk$$'!HL$120</f>
        <v>0</v>
      </c>
      <c r="HM38" s="6">
        <f>'at-risk$$'!HM38/'at-risk$$'!HM$120</f>
        <v>0</v>
      </c>
      <c r="HN38" s="6">
        <f>'at-risk$$'!HN38/'at-risk$$'!HN$120</f>
        <v>0</v>
      </c>
      <c r="HO38" s="6">
        <f>'at-risk$$'!HO38/'at-risk$$'!HO$120</f>
        <v>0</v>
      </c>
      <c r="HP38" s="6">
        <f>'at-risk$$'!HP38/'at-risk$$'!HP$120</f>
        <v>0</v>
      </c>
      <c r="HQ38" s="6">
        <f>'at-risk$$'!HQ38/'at-risk$$'!HQ$120</f>
        <v>0</v>
      </c>
      <c r="HR38" s="6">
        <f>'at-risk$$'!HR38/'at-risk$$'!HR$120</f>
        <v>0</v>
      </c>
      <c r="HS38" s="6">
        <f>'at-risk$$'!HS38/'at-risk$$'!HS$120</f>
        <v>0</v>
      </c>
      <c r="HT38" s="6">
        <f>'at-risk$$'!HT38/'at-risk$$'!HT$120</f>
        <v>1</v>
      </c>
      <c r="HU38" s="6">
        <f>'at-risk$$'!HU38/'at-risk$$'!HU$120</f>
        <v>0</v>
      </c>
      <c r="HV38" s="6">
        <f>'at-risk$$'!HV38/'at-risk$$'!HV$120</f>
        <v>1</v>
      </c>
      <c r="HW38" s="6">
        <f>'at-risk$$'!HW38/'at-risk$$'!HW$120</f>
        <v>0</v>
      </c>
      <c r="HX38" s="6">
        <f>'at-risk$$'!HX38/'at-risk$$'!HX$120</f>
        <v>0</v>
      </c>
      <c r="HY38" s="6">
        <f>'at-risk$$'!HY38/'at-risk$$'!HY$120</f>
        <v>0</v>
      </c>
      <c r="HZ38" s="6">
        <f>'at-risk$$'!HZ38/'at-risk$$'!HZ$120</f>
        <v>0</v>
      </c>
      <c r="IA38" s="6">
        <f>'at-risk$$'!IA38/'at-risk$$'!IA$120</f>
        <v>0</v>
      </c>
      <c r="IB38" s="6">
        <f>'at-risk$$'!IB38/'at-risk$$'!IB$120</f>
        <v>0</v>
      </c>
      <c r="IC38" s="6">
        <f>'at-risk$$'!IC38/'at-risk$$'!IC$120</f>
        <v>0</v>
      </c>
      <c r="ID38" s="6">
        <f>'at-risk$$'!ID38/'at-risk$$'!ID$120</f>
        <v>1</v>
      </c>
      <c r="IE38" s="6">
        <f>'at-risk$$'!IE38/'at-risk$$'!IE$120</f>
        <v>0</v>
      </c>
      <c r="IF38" s="6">
        <f>'at-risk$$'!IF38/'at-risk$$'!IF$120</f>
        <v>0</v>
      </c>
      <c r="IG38" s="6">
        <f>'at-risk$$'!IG38/'at-risk$$'!IG$120</f>
        <v>0</v>
      </c>
      <c r="IH38" s="6">
        <f>'at-risk$$'!IH38/'at-risk$$'!IH$120</f>
        <v>0</v>
      </c>
      <c r="II38" s="6">
        <f>'at-risk$$'!II38/'at-risk$$'!II$120</f>
        <v>0</v>
      </c>
      <c r="IJ38" s="6">
        <f>'at-risk$$'!IJ38/'at-risk$$'!IJ$120</f>
        <v>0</v>
      </c>
      <c r="IK38" s="6">
        <f>'at-risk$$'!IK38/'at-risk$$'!IK$120</f>
        <v>0</v>
      </c>
      <c r="IL38" s="6">
        <f>'at-risk$$'!IL38/'at-risk$$'!IL$120</f>
        <v>0</v>
      </c>
      <c r="IM38" s="6">
        <f>'at-risk$$'!IM38/'at-risk$$'!IM$120</f>
        <v>0</v>
      </c>
      <c r="IN38" s="6">
        <f>'at-risk$$'!IN38/'at-risk$$'!IN$120</f>
        <v>0</v>
      </c>
      <c r="IO38" s="6">
        <f>'at-risk$$'!IO38/'at-risk$$'!IO$120</f>
        <v>0</v>
      </c>
      <c r="IP38" s="6">
        <f>'at-risk$$'!IP38/'at-risk$$'!IP$120</f>
        <v>0</v>
      </c>
      <c r="IQ38" s="6">
        <f>'at-risk$$'!IQ38/'at-risk$$'!IQ$120</f>
        <v>0</v>
      </c>
      <c r="IR38" s="6">
        <f>'at-risk$$'!IR38/'at-risk$$'!IR$120</f>
        <v>0</v>
      </c>
      <c r="IS38" s="6">
        <f>'at-risk$$'!IS38/'at-risk$$'!IS$120</f>
        <v>0</v>
      </c>
      <c r="IT38" s="6">
        <f>'at-risk$$'!IT38/'at-risk$$'!IT$120</f>
        <v>0</v>
      </c>
      <c r="IU38" s="6">
        <f>'at-risk$$'!IU38/'at-risk$$'!IU$120</f>
        <v>0</v>
      </c>
      <c r="IV38" s="6">
        <f>'at-risk$$'!IV38/'at-risk$$'!IV$120</f>
        <v>0</v>
      </c>
      <c r="IW38" s="6">
        <f>'at-risk$$'!IW38/'at-risk$$'!IW$120</f>
        <v>0</v>
      </c>
      <c r="IX38" s="6">
        <f>'at-risk$$'!IX38/'at-risk$$'!IX$120</f>
        <v>0</v>
      </c>
      <c r="IY38" s="6">
        <f>'at-risk$$'!IY38/'at-risk$$'!IY$120</f>
        <v>0</v>
      </c>
      <c r="IZ38" s="6">
        <f>'at-risk$$'!IZ38/'at-risk$$'!IZ$120</f>
        <v>0</v>
      </c>
      <c r="JA38" s="6">
        <f>'at-risk$$'!JA38/'at-risk$$'!JA$120</f>
        <v>0</v>
      </c>
      <c r="JB38" s="6">
        <f>'at-risk$$'!JB38/'at-risk$$'!JB$120</f>
        <v>0</v>
      </c>
      <c r="JC38" s="6">
        <f>'at-risk$$'!JC38/'at-risk$$'!JC$120</f>
        <v>0</v>
      </c>
      <c r="JD38" s="6">
        <f>'at-risk$$'!JD38/'at-risk$$'!JD$120</f>
        <v>0</v>
      </c>
      <c r="JE38" s="6">
        <f>'at-risk$$'!JE38/'at-risk$$'!JE$120</f>
        <v>0</v>
      </c>
      <c r="JF38" s="6">
        <f>'at-risk$$'!JF38/'at-risk$$'!JF$120</f>
        <v>0</v>
      </c>
      <c r="JG38" s="6">
        <f>'at-risk$$'!JG38/'at-risk$$'!JG$120</f>
        <v>0</v>
      </c>
      <c r="JH38" s="6">
        <f>'at-risk$$'!JH38/'at-risk$$'!JH$120</f>
        <v>0</v>
      </c>
      <c r="JI38" s="6">
        <f>'at-risk$$'!JI38/'at-risk$$'!JI$120</f>
        <v>0</v>
      </c>
      <c r="JJ38" s="6">
        <f>'at-risk$$'!JJ38/'at-risk$$'!JJ$120</f>
        <v>0</v>
      </c>
      <c r="JK38" s="6">
        <f>'at-risk$$'!JK38/'at-risk$$'!JK$120</f>
        <v>0</v>
      </c>
      <c r="JL38" s="6">
        <f>'at-risk$$'!JL38/'at-risk$$'!JL$120</f>
        <v>0</v>
      </c>
      <c r="JM38" s="6">
        <f>'at-risk$$'!JM38/'at-risk$$'!JM$120</f>
        <v>0</v>
      </c>
      <c r="JN38" s="6">
        <f>'at-risk$$'!JN38/'at-risk$$'!JN$120</f>
        <v>0</v>
      </c>
      <c r="JO38" s="6">
        <f>'at-risk$$'!JO38/'at-risk$$'!JO$120</f>
        <v>0</v>
      </c>
      <c r="JP38" s="6">
        <f>'at-risk$$'!JP38/'at-risk$$'!JP$120</f>
        <v>0</v>
      </c>
      <c r="JQ38" s="6">
        <f>'at-risk$$'!JQ38/'at-risk$$'!JQ$120</f>
        <v>0</v>
      </c>
      <c r="JR38" s="6">
        <f>'at-risk$$'!JR38/'at-risk$$'!JR$120</f>
        <v>0.34437614536208655</v>
      </c>
      <c r="JS38" s="6">
        <f>'at-risk$$'!JS38/'at-risk$$'!JS$120</f>
        <v>0.65561709235253152</v>
      </c>
      <c r="JT38" s="6">
        <f>'at-risk$$'!JT38/'at-risk$$'!JT$120</f>
        <v>0</v>
      </c>
      <c r="JU38" s="6">
        <f>'at-risk$$'!JU38/'at-risk$$'!JU$120</f>
        <v>0</v>
      </c>
      <c r="JV38" s="6">
        <f>'at-risk$$'!JV38/'at-risk$$'!JV$120</f>
        <v>0</v>
      </c>
      <c r="JW38" s="6">
        <f>'at-risk$$'!JW38/'at-risk$$'!JW$120</f>
        <v>0</v>
      </c>
      <c r="JX38" s="6">
        <f>'at-risk$$'!JX38/'at-risk$$'!JX$120</f>
        <v>0</v>
      </c>
      <c r="JY38" s="6">
        <f>'at-risk$$'!JY38/'at-risk$$'!JY$120</f>
        <v>0</v>
      </c>
      <c r="JZ38" s="6">
        <f>'at-risk$$'!JZ38/'at-risk$$'!JZ$120</f>
        <v>0</v>
      </c>
      <c r="KA38" s="6">
        <f>'at-risk$$'!KA38/'at-risk$$'!KA$120</f>
        <v>0</v>
      </c>
      <c r="KB38" s="6">
        <f>'at-risk$$'!KB38/'at-risk$$'!KB$120</f>
        <v>0</v>
      </c>
      <c r="KC38" s="6">
        <f>'at-risk$$'!KC38/'at-risk$$'!KC$120</f>
        <v>0</v>
      </c>
      <c r="KD38" s="6">
        <f>'at-risk$$'!KD38/'at-risk$$'!KD$120</f>
        <v>0</v>
      </c>
      <c r="KE38" s="6">
        <f>'at-risk$$'!KE38/'at-risk$$'!KE$120</f>
        <v>0</v>
      </c>
      <c r="KF38" s="6">
        <f>'at-risk$$'!KF38/'at-risk$$'!KF$120</f>
        <v>0</v>
      </c>
      <c r="KG38" s="6">
        <f>'at-risk$$'!KG38/'at-risk$$'!KG$120</f>
        <v>0</v>
      </c>
      <c r="KH38" s="6">
        <f>'at-risk$$'!KH38/'at-risk$$'!KH$120</f>
        <v>0</v>
      </c>
      <c r="KI38" s="6">
        <f>'at-risk$$'!KI38/'at-risk$$'!KI$120</f>
        <v>0</v>
      </c>
      <c r="KJ38" s="6">
        <f>'at-risk$$'!KJ38/'at-risk$$'!KJ$120</f>
        <v>0</v>
      </c>
      <c r="KK38" s="6">
        <f>'at-risk$$'!KK38/'at-risk$$'!KK$120</f>
        <v>0</v>
      </c>
      <c r="KL38" s="6">
        <f>'at-risk$$'!KL38/'at-risk$$'!KL$120</f>
        <v>0</v>
      </c>
      <c r="KM38" s="6">
        <f>'at-risk$$'!KM38/'at-risk$$'!KM$120</f>
        <v>0</v>
      </c>
      <c r="KN38" s="6">
        <f>'at-risk$$'!KN38/'at-risk$$'!KN$120</f>
        <v>0</v>
      </c>
      <c r="KO38" s="6">
        <f>'at-risk$$'!KO38/'at-risk$$'!KO$120</f>
        <v>0</v>
      </c>
      <c r="KP38" s="6">
        <f>'at-risk$$'!KP38/'at-risk$$'!KP$120</f>
        <v>0</v>
      </c>
      <c r="KQ38" s="6">
        <f>'at-risk$$'!KQ38/'at-risk$$'!KQ$120</f>
        <v>0</v>
      </c>
      <c r="KU38" s="3">
        <v>30143</v>
      </c>
      <c r="KV38" s="3">
        <v>0</v>
      </c>
      <c r="KW38" s="3">
        <v>17493</v>
      </c>
      <c r="KX38" s="3">
        <v>0</v>
      </c>
      <c r="LE38" s="3">
        <v>502</v>
      </c>
      <c r="LF38" s="3">
        <v>2000</v>
      </c>
      <c r="LI38" s="3">
        <v>1459</v>
      </c>
      <c r="LJ38" s="3">
        <v>6500</v>
      </c>
      <c r="LK38" s="3">
        <v>602</v>
      </c>
      <c r="LL38" s="3">
        <v>2500</v>
      </c>
      <c r="LM38" s="3">
        <v>2057</v>
      </c>
      <c r="LN38" s="3">
        <v>0</v>
      </c>
      <c r="LW38" s="3">
        <v>1209</v>
      </c>
      <c r="LX38" s="3">
        <v>3000</v>
      </c>
      <c r="ME38" s="3">
        <v>7541</v>
      </c>
      <c r="MF38" s="3">
        <v>0</v>
      </c>
      <c r="NJ38" s="6">
        <f>'at-risk$$'!NJ38/'at-risk$$'!NJ$120</f>
        <v>0</v>
      </c>
      <c r="NK38" s="6">
        <f>'at-risk$$'!NK38/'at-risk$$'!NK$120</f>
        <v>0</v>
      </c>
      <c r="OF38" s="3">
        <v>6236420</v>
      </c>
      <c r="OG38" s="3">
        <v>289710</v>
      </c>
      <c r="OK38" s="6">
        <f t="shared" si="28"/>
        <v>4.0000087848759573</v>
      </c>
      <c r="OL38" s="6">
        <f t="shared" si="15"/>
        <v>0</v>
      </c>
      <c r="OM38" s="6">
        <f t="shared" si="16"/>
        <v>3.0000087848759573</v>
      </c>
      <c r="ON38" s="6">
        <f t="shared" si="17"/>
        <v>0</v>
      </c>
      <c r="OO38" s="6">
        <f t="shared" si="18"/>
        <v>0</v>
      </c>
      <c r="OP38" s="6">
        <f t="shared" si="19"/>
        <v>0</v>
      </c>
      <c r="OQ38" s="3">
        <f t="shared" si="20"/>
        <v>0</v>
      </c>
      <c r="OR38" s="6">
        <f t="shared" si="21"/>
        <v>0</v>
      </c>
      <c r="OS38" s="6">
        <f>'at-risk$$'!OS38/'at-risk$$'!OS$120</f>
        <v>0.11741296670030273</v>
      </c>
      <c r="OT38" s="6">
        <f>'at-risk$$'!OT38/'at-risk$$'!OT$120</f>
        <v>0</v>
      </c>
      <c r="OU38" s="6">
        <f>'at-risk$$'!OU38/'at-risk$$'!OU$120</f>
        <v>0.88258703329969723</v>
      </c>
      <c r="OV38" s="6">
        <f>'at-risk$$'!OV38/'at-risk$$'!OV$120</f>
        <v>1</v>
      </c>
      <c r="OW38" s="6">
        <f>'at-risk$$'!OW38/'at-risk$$'!OW$120</f>
        <v>0</v>
      </c>
      <c r="OX38" s="6">
        <f>'at-risk$$'!OX38/'at-risk$$'!OX$120</f>
        <v>0</v>
      </c>
      <c r="OY38" s="6">
        <f>'at-risk$$'!OY38/'at-risk$$'!OY$120</f>
        <v>1</v>
      </c>
      <c r="OZ38" s="6">
        <f>'at-risk$$'!OZ38/'at-risk$$'!OZ$120</f>
        <v>0</v>
      </c>
      <c r="PA38" s="6">
        <f>'at-risk$$'!PA38/'at-risk$$'!PA$120</f>
        <v>0</v>
      </c>
      <c r="PB38" s="6">
        <f t="shared" si="22"/>
        <v>1</v>
      </c>
      <c r="PC38" s="6">
        <f t="shared" si="23"/>
        <v>0</v>
      </c>
      <c r="PD38" s="6"/>
      <c r="PE38" s="6"/>
      <c r="PF38" s="6">
        <f t="shared" si="24"/>
        <v>5.0000087848759573</v>
      </c>
      <c r="PG38" s="6">
        <f t="shared" si="25"/>
        <v>0</v>
      </c>
      <c r="PI38" s="6">
        <f t="shared" si="26"/>
        <v>17.000052709255744</v>
      </c>
      <c r="PJ38" s="6">
        <f>'at-risk$$'!PJ38/'at-risk$$'!PJ$120</f>
        <v>0</v>
      </c>
      <c r="PK38" s="6">
        <f>'at-risk$$'!PK38/'at-risk$$'!PK$120</f>
        <v>0</v>
      </c>
      <c r="PL38" s="5">
        <f t="shared" si="29"/>
        <v>61006</v>
      </c>
      <c r="PN38" s="5">
        <f>SUM(KV38,KX38,KZ38,LB38,LD38,LF38,LH38,LJ38,LL38,LN38,LP38,LR38,LT38,LV38,LX38,LZ38,MB38,MD38,MF38,MH38,MJ38,ML38,MN38,MP38,MR38,MT38,MV38,MX38,MZ38,NB38,ND38,NF38,NH38,)</f>
        <v>14000</v>
      </c>
      <c r="PO38" s="5">
        <v>146575</v>
      </c>
      <c r="PQ38" s="6">
        <f t="shared" si="27"/>
        <v>38.000096633635543</v>
      </c>
    </row>
    <row r="39" spans="1:433" x14ac:dyDescent="0.25">
      <c r="A39" t="s">
        <v>186</v>
      </c>
      <c r="B39" s="2">
        <v>308</v>
      </c>
      <c r="C39" t="s">
        <v>338</v>
      </c>
      <c r="D39">
        <v>8</v>
      </c>
      <c r="E39">
        <v>199</v>
      </c>
      <c r="F39">
        <v>150</v>
      </c>
      <c r="G39" s="6">
        <f>'at-risk$$'!G39/'at-risk$$'!G$120</f>
        <v>1</v>
      </c>
      <c r="H39" s="6">
        <f>'at-risk$$'!H39/'at-risk$$'!H$120</f>
        <v>0</v>
      </c>
      <c r="I39" s="6">
        <f>'at-risk$$'!I39/'at-risk$$'!I$120</f>
        <v>0</v>
      </c>
      <c r="J39" s="6">
        <f>'at-risk$$'!J39/'at-risk$$'!J$120</f>
        <v>0</v>
      </c>
      <c r="K39" s="6"/>
      <c r="L39" s="6">
        <f>'at-risk$$'!L39/'at-risk$$'!L$120</f>
        <v>0</v>
      </c>
      <c r="M39" s="6">
        <f>'at-risk$$'!M39/'at-risk$$'!M$120</f>
        <v>0</v>
      </c>
      <c r="N39" s="6">
        <f>'at-risk$$'!N39/'at-risk$$'!N$120</f>
        <v>0</v>
      </c>
      <c r="O39" s="6">
        <f>'at-risk$$'!O39/'at-risk$$'!O$120</f>
        <v>0.99999958310769044</v>
      </c>
      <c r="P39" s="3">
        <v>7000</v>
      </c>
      <c r="Q39" s="3">
        <v>0</v>
      </c>
      <c r="R39" s="6">
        <f>'at-risk$$'!R39/'at-risk$$'!R$120</f>
        <v>1.0000062006078874</v>
      </c>
      <c r="S39" s="6">
        <f>'at-risk$$'!S39/'at-risk$$'!S$120</f>
        <v>0</v>
      </c>
      <c r="T39" s="6">
        <f>'at-risk$$'!T39/'at-risk$$'!T$120</f>
        <v>1.0000028305579711</v>
      </c>
      <c r="U39" s="6">
        <f>'at-risk$$'!U39/'at-risk$$'!U$120</f>
        <v>0</v>
      </c>
      <c r="V39" s="6">
        <f>'at-risk$$'!V39/'at-risk$$'!V$120</f>
        <v>0.99999492061110518</v>
      </c>
      <c r="W39" s="6">
        <f>'at-risk$$'!W39/'at-risk$$'!W$120</f>
        <v>0</v>
      </c>
      <c r="X39" s="6">
        <f>'at-risk$$'!X39/'at-risk$$'!X$120</f>
        <v>1</v>
      </c>
      <c r="Y39" s="6">
        <f>'at-risk$$'!Y39/'at-risk$$'!Y$120</f>
        <v>0</v>
      </c>
      <c r="Z39" s="6">
        <f>'at-risk$$'!Z39/'at-risk$$'!Z$120</f>
        <v>2.0000087848759573</v>
      </c>
      <c r="AA39" s="6">
        <f>'at-risk$$'!AA39/'at-risk$$'!AA$120</f>
        <v>0</v>
      </c>
      <c r="AB39" s="6">
        <f>'at-risk$$'!AB39/'at-risk$$'!AB$120</f>
        <v>0</v>
      </c>
      <c r="AC39" s="6">
        <f>'at-risk$$'!AC39/'at-risk$$'!AC$120</f>
        <v>0</v>
      </c>
      <c r="AD39" s="6">
        <f>'at-risk$$'!AD39/'at-risk$$'!AD$120</f>
        <v>2.0000087848759573</v>
      </c>
      <c r="AE39" s="6">
        <f>'at-risk$$'!AE39/'at-risk$$'!AE$120</f>
        <v>0</v>
      </c>
      <c r="AF39" s="6">
        <f>'at-risk$$'!AF39/'at-risk$$'!AF$120</f>
        <v>4.0000071489793685</v>
      </c>
      <c r="AG39" s="6">
        <f>'at-risk$$'!AG39/'at-risk$$'!AG$120</f>
        <v>0</v>
      </c>
      <c r="AH39" s="6">
        <f>'at-risk$$'!AH39/'at-risk$$'!AH$120</f>
        <v>0</v>
      </c>
      <c r="AI39" s="6">
        <f>'at-risk$$'!AI39/'at-risk$$'!AI$120</f>
        <v>0</v>
      </c>
      <c r="AJ39" s="6">
        <f>'at-risk$$'!AJ39/'at-risk$$'!AJ$120</f>
        <v>0</v>
      </c>
      <c r="AK39" s="6">
        <f>'at-risk$$'!AK39/'at-risk$$'!AK$120</f>
        <v>0</v>
      </c>
      <c r="AL39" s="6">
        <f>'at-risk$$'!AL39/'at-risk$$'!AL$120</f>
        <v>0</v>
      </c>
      <c r="AM39" s="6">
        <f>'at-risk$$'!AM39/'at-risk$$'!AM$120</f>
        <v>0</v>
      </c>
      <c r="AN39" s="6">
        <f>'at-risk$$'!AN39/'at-risk$$'!AN$120</f>
        <v>0</v>
      </c>
      <c r="AO39" s="6">
        <f>'at-risk$$'!AO39/'at-risk$$'!AO$120</f>
        <v>0</v>
      </c>
      <c r="AP39" s="6">
        <f>'at-risk$$'!AP39/'at-risk$$'!AP$120</f>
        <v>0</v>
      </c>
      <c r="AQ39" s="6">
        <f>'at-risk$$'!AQ39/'at-risk$$'!AQ$120</f>
        <v>1</v>
      </c>
      <c r="AR39" s="6">
        <f>'at-risk$$'!AR39/'at-risk$$'!AR$120</f>
        <v>0</v>
      </c>
      <c r="AS39" s="6">
        <f>'at-risk$$'!AS39/'at-risk$$'!AS$120</f>
        <v>0</v>
      </c>
      <c r="AT39" s="6">
        <f>'at-risk$$'!AT39/'at-risk$$'!AT$120</f>
        <v>0</v>
      </c>
      <c r="AU39" s="6">
        <f>'at-risk$$'!AU39/'at-risk$$'!AU$120</f>
        <v>2.0000087848759573</v>
      </c>
      <c r="AV39" s="6"/>
      <c r="AW39" s="6">
        <f>'at-risk$$'!AW39/'at-risk$$'!AW$120</f>
        <v>0</v>
      </c>
      <c r="AX39" s="6">
        <f>'at-risk$$'!AX39/'at-risk$$'!AX$120</f>
        <v>1</v>
      </c>
      <c r="AY39" s="6">
        <f>'at-risk$$'!AY39/'at-risk$$'!AY$120</f>
        <v>0</v>
      </c>
      <c r="AZ39" s="6">
        <f>'at-risk$$'!AZ39/'at-risk$$'!AZ$120</f>
        <v>0</v>
      </c>
      <c r="BA39" s="6">
        <f>'at-risk$$'!BA39/'at-risk$$'!BA$120</f>
        <v>0</v>
      </c>
      <c r="BB39" s="6">
        <f>'at-risk$$'!BB39/'at-risk$$'!BB$120</f>
        <v>0</v>
      </c>
      <c r="BC39" s="6">
        <f>'at-risk$$'!BC39/'at-risk$$'!BC$120</f>
        <v>0</v>
      </c>
      <c r="BD39" s="6">
        <f>'at-risk$$'!BD39/'at-risk$$'!BD$120</f>
        <v>0</v>
      </c>
      <c r="BE39" s="6">
        <f>'at-risk$$'!BE39/'at-risk$$'!BE$120</f>
        <v>0</v>
      </c>
      <c r="BF39" s="6">
        <f>'at-risk$$'!BF39/'at-risk$$'!BF$120</f>
        <v>0</v>
      </c>
      <c r="BG39" s="6">
        <f>'at-risk$$'!BG39/'at-risk$$'!BG$120</f>
        <v>0</v>
      </c>
      <c r="BH39" s="6">
        <f>'at-risk$$'!BH39/'at-risk$$'!BH$120</f>
        <v>0</v>
      </c>
      <c r="BI39" s="6">
        <f>'at-risk$$'!BI39/'at-risk$$'!BI$120</f>
        <v>0</v>
      </c>
      <c r="BJ39" s="6">
        <f>'at-risk$$'!BJ39/'at-risk$$'!BJ$120</f>
        <v>0</v>
      </c>
      <c r="BK39" s="6">
        <f>'at-risk$$'!BK39/'at-risk$$'!BK$120</f>
        <v>0</v>
      </c>
      <c r="BL39" s="6">
        <f>'at-risk$$'!BL39/'at-risk$$'!BL$120</f>
        <v>0</v>
      </c>
      <c r="BM39" s="6">
        <f>'at-risk$$'!BM39/'at-risk$$'!BM$120</f>
        <v>0</v>
      </c>
      <c r="BN39" s="6">
        <f>'at-risk$$'!BN39/'at-risk$$'!BN$120</f>
        <v>0</v>
      </c>
      <c r="BO39" s="6">
        <f>'at-risk$$'!BO39/'at-risk$$'!BO$120</f>
        <v>0</v>
      </c>
      <c r="BP39" s="6">
        <f>'at-risk$$'!BP39/'at-risk$$'!BP$120</f>
        <v>0</v>
      </c>
      <c r="BQ39" s="6">
        <f>'at-risk$$'!BQ39/'at-risk$$'!BQ$120</f>
        <v>0</v>
      </c>
      <c r="BR39" s="6">
        <f>'at-risk$$'!BR39/'at-risk$$'!BR$120</f>
        <v>0</v>
      </c>
      <c r="BS39" s="6">
        <f>'at-risk$$'!BS39/'at-risk$$'!BS$120</f>
        <v>0</v>
      </c>
      <c r="BT39" s="6">
        <f>'at-risk$$'!BT39/'at-risk$$'!BT$120</f>
        <v>0</v>
      </c>
      <c r="BU39" s="6">
        <f>'at-risk$$'!BU39/'at-risk$$'!BU$120</f>
        <v>0</v>
      </c>
      <c r="BV39" s="6">
        <f>'at-risk$$'!BV39/'at-risk$$'!BV$120</f>
        <v>3.0000087848759573</v>
      </c>
      <c r="BW39" s="6">
        <f>'at-risk$$'!BW39/'at-risk$$'!BW$120</f>
        <v>0</v>
      </c>
      <c r="BX39" s="6">
        <f>'at-risk$$'!BX39/'at-risk$$'!BX$120</f>
        <v>0</v>
      </c>
      <c r="BY39" s="6">
        <f>'at-risk$$'!BY39/'at-risk$$'!BY$120</f>
        <v>0</v>
      </c>
      <c r="BZ39" s="6">
        <f>'at-risk$$'!BZ39/'at-risk$$'!BZ$120</f>
        <v>0.99998902121025579</v>
      </c>
      <c r="CA39" s="6">
        <f>'at-risk$$'!CA39/'at-risk$$'!CA$120</f>
        <v>0</v>
      </c>
      <c r="CB39" s="6">
        <f>'at-risk$$'!CB39/'at-risk$$'!CB$120</f>
        <v>0</v>
      </c>
      <c r="CC39" s="6">
        <f>'at-risk$$'!CC39/'at-risk$$'!CC$120</f>
        <v>0</v>
      </c>
      <c r="CD39" s="6">
        <f>'at-risk$$'!CD39/'at-risk$$'!CD$120</f>
        <v>1</v>
      </c>
      <c r="CE39" s="6">
        <f>'at-risk$$'!CE39/'at-risk$$'!CE$120</f>
        <v>0</v>
      </c>
      <c r="CF39" s="6">
        <f>'at-risk$$'!CF39/'at-risk$$'!CF$120</f>
        <v>1</v>
      </c>
      <c r="CG39" s="6">
        <f>'at-risk$$'!CG39/'at-risk$$'!CG$120</f>
        <v>0</v>
      </c>
      <c r="CH39" s="6">
        <f>'at-risk$$'!CH39/'at-risk$$'!CH$120</f>
        <v>0</v>
      </c>
      <c r="CI39" s="6">
        <f>'at-risk$$'!CI39/'at-risk$$'!CI$120</f>
        <v>0</v>
      </c>
      <c r="CL39" s="6">
        <f>'at-risk$$'!CL39/'at-risk$$'!CL$120</f>
        <v>0</v>
      </c>
      <c r="CM39" s="6">
        <f>'at-risk$$'!CM39/'at-risk$$'!CM$120</f>
        <v>0</v>
      </c>
      <c r="CN39" s="6">
        <f>'at-risk$$'!CN39/'at-risk$$'!CN$120</f>
        <v>0.12148604961697941</v>
      </c>
      <c r="CO39" s="6">
        <f>'at-risk$$'!CO39/'at-risk$$'!CO$120</f>
        <v>0</v>
      </c>
      <c r="CP39" s="6">
        <f>'at-risk$$'!CP39/'at-risk$$'!CP$120</f>
        <v>0</v>
      </c>
      <c r="CQ39" s="6">
        <f>'at-risk$$'!CQ39/'at-risk$$'!CQ$120</f>
        <v>0</v>
      </c>
      <c r="CR39" s="6">
        <f>'at-risk$$'!CR39/'at-risk$$'!CR$120</f>
        <v>0</v>
      </c>
      <c r="CS39" s="6">
        <f>'at-risk$$'!CS39/'at-risk$$'!CS$120</f>
        <v>0</v>
      </c>
      <c r="CT39" s="6">
        <f>'at-risk$$'!CT39/'at-risk$$'!CT$120</f>
        <v>0</v>
      </c>
      <c r="CU39" s="6">
        <f>'at-risk$$'!CU39/'at-risk$$'!CU$120</f>
        <v>0</v>
      </c>
      <c r="CV39" s="3">
        <v>17000</v>
      </c>
      <c r="CW39" s="3">
        <v>0</v>
      </c>
      <c r="CX39" s="3">
        <v>27200</v>
      </c>
      <c r="CY39" s="3">
        <v>0</v>
      </c>
      <c r="DD39" s="6">
        <f>'at-risk$$'!DD39/'at-risk$$'!DD$120</f>
        <v>0</v>
      </c>
      <c r="DE39" s="6">
        <f>'at-risk$$'!DE39/'at-risk$$'!DE$120</f>
        <v>0</v>
      </c>
      <c r="DX39" s="6">
        <f>'at-risk$$'!DX39/'at-risk$$'!DX$120</f>
        <v>0</v>
      </c>
      <c r="DY39" s="6">
        <f>'at-risk$$'!DY39/'at-risk$$'!DY$120</f>
        <v>0</v>
      </c>
      <c r="DZ39" s="6">
        <f>'at-risk$$'!DZ39/'at-risk$$'!DZ$120</f>
        <v>0</v>
      </c>
      <c r="EA39" s="6">
        <f>'at-risk$$'!EA39/'at-risk$$'!EA$120</f>
        <v>0</v>
      </c>
      <c r="EB39" s="6">
        <f>'at-risk$$'!EB39/'at-risk$$'!EB$120</f>
        <v>0</v>
      </c>
      <c r="EC39" s="6">
        <f>'at-risk$$'!EC39/'at-risk$$'!EC$120</f>
        <v>0</v>
      </c>
      <c r="EH39" s="3">
        <v>15325</v>
      </c>
      <c r="EI39" s="3">
        <v>0</v>
      </c>
      <c r="EL39" s="6">
        <f>'at-risk$$'!EL39/'at-risk$$'!EL$120</f>
        <v>0</v>
      </c>
      <c r="EM39" s="6">
        <f>'at-risk$$'!EM39/'at-risk$$'!EM$120</f>
        <v>0</v>
      </c>
      <c r="EN39" s="6">
        <f>'at-risk$$'!EN39/'at-risk$$'!EN$120</f>
        <v>0</v>
      </c>
      <c r="EO39" s="6">
        <f>'at-risk$$'!EO39/'at-risk$$'!EO$120</f>
        <v>0</v>
      </c>
      <c r="EP39" s="6">
        <f>'at-risk$$'!EP39/'at-risk$$'!EP$120</f>
        <v>0</v>
      </c>
      <c r="EQ39" s="6">
        <f>'at-risk$$'!EQ39/'at-risk$$'!EQ$120</f>
        <v>0</v>
      </c>
      <c r="ES39" s="6">
        <f>'at-risk$$'!ES39/'at-risk$$'!ES$120</f>
        <v>0</v>
      </c>
      <c r="ET39" s="6">
        <f>'at-risk$$'!ET39/'at-risk$$'!ET$120</f>
        <v>0</v>
      </c>
      <c r="EU39" s="6">
        <f>'at-risk$$'!EU39/'at-risk$$'!EU$120</f>
        <v>0</v>
      </c>
      <c r="EV39" s="6">
        <f>'at-risk$$'!EV39/'at-risk$$'!EV$120</f>
        <v>0</v>
      </c>
      <c r="EW39" s="6">
        <f>'at-risk$$'!EW39/'at-risk$$'!EW$120</f>
        <v>1</v>
      </c>
      <c r="EX39" s="6">
        <f>'at-risk$$'!EX39/'at-risk$$'!EX$120</f>
        <v>0</v>
      </c>
      <c r="EY39" s="6">
        <f>'at-risk$$'!EY39/'at-risk$$'!EY$120</f>
        <v>0</v>
      </c>
      <c r="EZ39" s="6">
        <f>'at-risk$$'!EZ39/'at-risk$$'!EZ$120</f>
        <v>0</v>
      </c>
      <c r="FA39" s="6">
        <f>'at-risk$$'!FA39/'at-risk$$'!FA$120</f>
        <v>0</v>
      </c>
      <c r="FB39" s="6">
        <f>'at-risk$$'!FB39/'at-risk$$'!FB$120</f>
        <v>0</v>
      </c>
      <c r="FC39" s="6">
        <f>'at-risk$$'!FC39/'at-risk$$'!FC$120</f>
        <v>0</v>
      </c>
      <c r="FD39" s="6">
        <f>'at-risk$$'!FD39/'at-risk$$'!FD$120</f>
        <v>0</v>
      </c>
      <c r="FE39" s="6">
        <f>'at-risk$$'!FE39/'at-risk$$'!FE$120</f>
        <v>0</v>
      </c>
      <c r="FF39" s="6">
        <f>'at-risk$$'!FF39/'at-risk$$'!FF$120</f>
        <v>0</v>
      </c>
      <c r="FG39" s="6">
        <f>'at-risk$$'!FG39/'at-risk$$'!FG$120</f>
        <v>0.44673729706936538</v>
      </c>
      <c r="FH39" s="6">
        <f>'at-risk$$'!FH39/'at-risk$$'!FH$120</f>
        <v>0.55326270293063462</v>
      </c>
      <c r="FI39" s="6">
        <f>'at-risk$$'!FI39/'at-risk$$'!FI$120</f>
        <v>0</v>
      </c>
      <c r="FJ39" s="6">
        <f>'at-risk$$'!FJ39/'at-risk$$'!FJ$120</f>
        <v>0</v>
      </c>
      <c r="FK39" s="6">
        <f>'at-risk$$'!FK39/'at-risk$$'!FK$120</f>
        <v>0</v>
      </c>
      <c r="FL39" s="6">
        <f>'at-risk$$'!FL39/'at-risk$$'!FL$120</f>
        <v>0</v>
      </c>
      <c r="FM39" s="6">
        <f>'at-risk$$'!FM39/'at-risk$$'!FM$120</f>
        <v>0</v>
      </c>
      <c r="FN39" s="6">
        <f>'at-risk$$'!FN39/'at-risk$$'!FN$120</f>
        <v>0</v>
      </c>
      <c r="FO39" s="6">
        <f>'at-risk$$'!FO39/'at-risk$$'!FO$120</f>
        <v>0</v>
      </c>
      <c r="FP39" s="6">
        <f>'at-risk$$'!FP39/'at-risk$$'!FP$120</f>
        <v>0</v>
      </c>
      <c r="FQ39" s="6">
        <f>'at-risk$$'!FQ39/'at-risk$$'!FQ$120</f>
        <v>0</v>
      </c>
      <c r="FR39" s="6">
        <f>'at-risk$$'!FR39/'at-risk$$'!FR$120</f>
        <v>0</v>
      </c>
      <c r="FS39" s="6">
        <f>'at-risk$$'!FS39/'at-risk$$'!FS$120</f>
        <v>0</v>
      </c>
      <c r="FT39" s="6">
        <f>'at-risk$$'!FT39/'at-risk$$'!FT$120</f>
        <v>0</v>
      </c>
      <c r="FU39" s="6">
        <f>'at-risk$$'!FU39/'at-risk$$'!FU$120</f>
        <v>0</v>
      </c>
      <c r="FV39" s="6">
        <f>'at-risk$$'!FV39/'at-risk$$'!FV$120</f>
        <v>0</v>
      </c>
      <c r="FW39" s="6">
        <f>'at-risk$$'!FW39/'at-risk$$'!FW$120</f>
        <v>0.51006347731847035</v>
      </c>
      <c r="FX39" s="6">
        <f>'at-risk$$'!FX39/'at-risk$$'!FX$120</f>
        <v>0.48993652268152965</v>
      </c>
      <c r="FY39" s="6">
        <f>'at-risk$$'!FY39/'at-risk$$'!FY$120</f>
        <v>0</v>
      </c>
      <c r="FZ39" s="6">
        <f>'at-risk$$'!FZ39/'at-risk$$'!FZ$120</f>
        <v>0</v>
      </c>
      <c r="GA39" s="6">
        <f>'at-risk$$'!GA39/'at-risk$$'!GA$120</f>
        <v>0</v>
      </c>
      <c r="GB39" s="6">
        <f>'at-risk$$'!GB39/'at-risk$$'!GB$120</f>
        <v>0</v>
      </c>
      <c r="GC39" s="6">
        <f>'at-risk$$'!GC39/'at-risk$$'!GC$120</f>
        <v>0</v>
      </c>
      <c r="GD39" s="6">
        <f>'at-risk$$'!GD39/'at-risk$$'!GD$120</f>
        <v>0</v>
      </c>
      <c r="GE39" s="6">
        <f>'at-risk$$'!GE39/'at-risk$$'!GE$120</f>
        <v>0</v>
      </c>
      <c r="GF39" s="6">
        <f>'at-risk$$'!GF39/'at-risk$$'!GF$120</f>
        <v>1</v>
      </c>
      <c r="GG39" s="6">
        <f>'at-risk$$'!GG39/'at-risk$$'!GG$120</f>
        <v>0</v>
      </c>
      <c r="GH39" s="6">
        <f>'at-risk$$'!GH39/'at-risk$$'!GH$120</f>
        <v>0</v>
      </c>
      <c r="GI39" s="6">
        <f>'at-risk$$'!GI39/'at-risk$$'!GI$120</f>
        <v>1</v>
      </c>
      <c r="GJ39" s="6">
        <f>'at-risk$$'!GJ39/'at-risk$$'!GJ$120</f>
        <v>0</v>
      </c>
      <c r="GK39" s="6">
        <f>'at-risk$$'!GK39/'at-risk$$'!GK$120</f>
        <v>1</v>
      </c>
      <c r="GL39" s="6">
        <f>'at-risk$$'!GL39/'at-risk$$'!GL$120</f>
        <v>0</v>
      </c>
      <c r="GM39" s="6">
        <f>'at-risk$$'!GM39/'at-risk$$'!GM$120</f>
        <v>0</v>
      </c>
      <c r="GN39" s="6">
        <f>'at-risk$$'!GN39/'at-risk$$'!GN$120</f>
        <v>0</v>
      </c>
      <c r="GO39" s="6">
        <f>'at-risk$$'!GO39/'at-risk$$'!GO$120</f>
        <v>0</v>
      </c>
      <c r="GP39" s="6">
        <f>'at-risk$$'!GP39/'at-risk$$'!GP$120</f>
        <v>2.0000087848759573</v>
      </c>
      <c r="GQ39" s="6">
        <f>'at-risk$$'!GQ39/'at-risk$$'!GQ$120</f>
        <v>0</v>
      </c>
      <c r="GR39" s="6">
        <f>'at-risk$$'!GR39/'at-risk$$'!GR$120</f>
        <v>1.053921568627451</v>
      </c>
      <c r="GS39" s="6">
        <f>'at-risk$$'!GS39/'at-risk$$'!GS$120</f>
        <v>0</v>
      </c>
      <c r="GT39" s="6">
        <f>'at-risk$$'!GT39/'at-risk$$'!GT$120</f>
        <v>2.0000087848759573</v>
      </c>
      <c r="GU39" s="6">
        <f>'at-risk$$'!GU39/'at-risk$$'!GU$120</f>
        <v>0</v>
      </c>
      <c r="GV39" s="6">
        <f>'at-risk$$'!GV39/'at-risk$$'!GV$120</f>
        <v>2.0000087848759573</v>
      </c>
      <c r="GW39" s="6">
        <f>'at-risk$$'!GW39/'at-risk$$'!GW$120</f>
        <v>0</v>
      </c>
      <c r="GX39" s="6">
        <f>'at-risk$$'!GX39/'at-risk$$'!GX$120</f>
        <v>2.0000087848759573</v>
      </c>
      <c r="GY39" s="6">
        <f>'at-risk$$'!GY39/'at-risk$$'!GY$120</f>
        <v>0</v>
      </c>
      <c r="GZ39" s="6">
        <f>'at-risk$$'!GZ39/'at-risk$$'!GZ$120</f>
        <v>2.0000087848759573</v>
      </c>
      <c r="HA39" s="6">
        <f>'at-risk$$'!HA39/'at-risk$$'!HA$120</f>
        <v>0</v>
      </c>
      <c r="HB39" s="6">
        <f>'at-risk$$'!HB39/'at-risk$$'!HB$120</f>
        <v>0</v>
      </c>
      <c r="HC39" s="6">
        <f>'at-risk$$'!HC39/'at-risk$$'!HC$120</f>
        <v>0</v>
      </c>
      <c r="HD39" s="6">
        <f>'at-risk$$'!HD39/'at-risk$$'!HD$120</f>
        <v>0</v>
      </c>
      <c r="HE39" s="6">
        <f>'at-risk$$'!HE39/'at-risk$$'!HE$120</f>
        <v>0</v>
      </c>
      <c r="HF39" s="6">
        <f>'at-risk$$'!HF39/'at-risk$$'!HF$120</f>
        <v>0</v>
      </c>
      <c r="HG39" s="6">
        <f>'at-risk$$'!HG39/'at-risk$$'!HG$120</f>
        <v>0</v>
      </c>
      <c r="HH39" s="6">
        <f>'at-risk$$'!HH39/'at-risk$$'!HH$120</f>
        <v>0</v>
      </c>
      <c r="HI39" s="6">
        <f>'at-risk$$'!HI39/'at-risk$$'!HI$120</f>
        <v>0</v>
      </c>
      <c r="HJ39" s="6">
        <f>'at-risk$$'!HJ39/'at-risk$$'!HJ$120</f>
        <v>0</v>
      </c>
      <c r="HK39" s="6">
        <f>'at-risk$$'!HK39/'at-risk$$'!HK$120</f>
        <v>0</v>
      </c>
      <c r="HL39" s="6">
        <f>'at-risk$$'!HL39/'at-risk$$'!HL$120</f>
        <v>0</v>
      </c>
      <c r="HM39" s="6">
        <f>'at-risk$$'!HM39/'at-risk$$'!HM$120</f>
        <v>0</v>
      </c>
      <c r="HN39" s="6">
        <f>'at-risk$$'!HN39/'at-risk$$'!HN$120</f>
        <v>0</v>
      </c>
      <c r="HO39" s="6">
        <f>'at-risk$$'!HO39/'at-risk$$'!HO$120</f>
        <v>0</v>
      </c>
      <c r="HP39" s="6">
        <f>'at-risk$$'!HP39/'at-risk$$'!HP$120</f>
        <v>0</v>
      </c>
      <c r="HQ39" s="6">
        <f>'at-risk$$'!HQ39/'at-risk$$'!HQ$120</f>
        <v>0</v>
      </c>
      <c r="HR39" s="6">
        <f>'at-risk$$'!HR39/'at-risk$$'!HR$120</f>
        <v>0</v>
      </c>
      <c r="HS39" s="6">
        <f>'at-risk$$'!HS39/'at-risk$$'!HS$120</f>
        <v>0</v>
      </c>
      <c r="HT39" s="6">
        <f>'at-risk$$'!HT39/'at-risk$$'!HT$120</f>
        <v>0</v>
      </c>
      <c r="HU39" s="6">
        <f>'at-risk$$'!HU39/'at-risk$$'!HU$120</f>
        <v>0</v>
      </c>
      <c r="HV39" s="6">
        <f>'at-risk$$'!HV39/'at-risk$$'!HV$120</f>
        <v>0</v>
      </c>
      <c r="HW39" s="6">
        <f>'at-risk$$'!HW39/'at-risk$$'!HW$120</f>
        <v>0</v>
      </c>
      <c r="HX39" s="6">
        <f>'at-risk$$'!HX39/'at-risk$$'!HX$120</f>
        <v>0</v>
      </c>
      <c r="HY39" s="6">
        <f>'at-risk$$'!HY39/'at-risk$$'!HY$120</f>
        <v>0</v>
      </c>
      <c r="HZ39" s="6">
        <f>'at-risk$$'!HZ39/'at-risk$$'!HZ$120</f>
        <v>0</v>
      </c>
      <c r="IA39" s="6">
        <f>'at-risk$$'!IA39/'at-risk$$'!IA$120</f>
        <v>0</v>
      </c>
      <c r="IB39" s="6">
        <f>'at-risk$$'!IB39/'at-risk$$'!IB$120</f>
        <v>0</v>
      </c>
      <c r="IC39" s="6">
        <f>'at-risk$$'!IC39/'at-risk$$'!IC$120</f>
        <v>0</v>
      </c>
      <c r="ID39" s="6">
        <f>'at-risk$$'!ID39/'at-risk$$'!ID$120</f>
        <v>0</v>
      </c>
      <c r="IE39" s="6">
        <f>'at-risk$$'!IE39/'at-risk$$'!IE$120</f>
        <v>0</v>
      </c>
      <c r="IF39" s="6">
        <f>'at-risk$$'!IF39/'at-risk$$'!IF$120</f>
        <v>0</v>
      </c>
      <c r="IG39" s="6">
        <f>'at-risk$$'!IG39/'at-risk$$'!IG$120</f>
        <v>0</v>
      </c>
      <c r="IH39" s="6">
        <f>'at-risk$$'!IH39/'at-risk$$'!IH$120</f>
        <v>0</v>
      </c>
      <c r="II39" s="6">
        <f>'at-risk$$'!II39/'at-risk$$'!II$120</f>
        <v>0</v>
      </c>
      <c r="IJ39" s="6">
        <f>'at-risk$$'!IJ39/'at-risk$$'!IJ$120</f>
        <v>0</v>
      </c>
      <c r="IK39" s="6">
        <f>'at-risk$$'!IK39/'at-risk$$'!IK$120</f>
        <v>0</v>
      </c>
      <c r="IL39" s="6">
        <f>'at-risk$$'!IL39/'at-risk$$'!IL$120</f>
        <v>0</v>
      </c>
      <c r="IM39" s="6">
        <f>'at-risk$$'!IM39/'at-risk$$'!IM$120</f>
        <v>0</v>
      </c>
      <c r="IN39" s="6">
        <f>'at-risk$$'!IN39/'at-risk$$'!IN$120</f>
        <v>0</v>
      </c>
      <c r="IO39" s="6">
        <f>'at-risk$$'!IO39/'at-risk$$'!IO$120</f>
        <v>0</v>
      </c>
      <c r="IP39" s="6">
        <f>'at-risk$$'!IP39/'at-risk$$'!IP$120</f>
        <v>0</v>
      </c>
      <c r="IQ39" s="6">
        <f>'at-risk$$'!IQ39/'at-risk$$'!IQ$120</f>
        <v>0</v>
      </c>
      <c r="IR39" s="6">
        <f>'at-risk$$'!IR39/'at-risk$$'!IR$120</f>
        <v>2.0000255323494867</v>
      </c>
      <c r="IS39" s="6">
        <f>'at-risk$$'!IS39/'at-risk$$'!IS$120</f>
        <v>0</v>
      </c>
      <c r="IT39" s="6">
        <f>'at-risk$$'!IT39/'at-risk$$'!IT$120</f>
        <v>2</v>
      </c>
      <c r="IU39" s="6">
        <f>'at-risk$$'!IU39/'at-risk$$'!IU$120</f>
        <v>0</v>
      </c>
      <c r="IV39" s="6">
        <f>'at-risk$$'!IV39/'at-risk$$'!IV$120</f>
        <v>0</v>
      </c>
      <c r="IW39" s="6">
        <f>'at-risk$$'!IW39/'at-risk$$'!IW$120</f>
        <v>0</v>
      </c>
      <c r="IX39" s="6">
        <f>'at-risk$$'!IX39/'at-risk$$'!IX$120</f>
        <v>0</v>
      </c>
      <c r="IY39" s="6">
        <f>'at-risk$$'!IY39/'at-risk$$'!IY$120</f>
        <v>0</v>
      </c>
      <c r="IZ39" s="6">
        <f>'at-risk$$'!IZ39/'at-risk$$'!IZ$120</f>
        <v>0</v>
      </c>
      <c r="JA39" s="6">
        <f>'at-risk$$'!JA39/'at-risk$$'!JA$120</f>
        <v>0</v>
      </c>
      <c r="JB39" s="6">
        <f>'at-risk$$'!JB39/'at-risk$$'!JB$120</f>
        <v>0</v>
      </c>
      <c r="JC39" s="6">
        <f>'at-risk$$'!JC39/'at-risk$$'!JC$120</f>
        <v>0</v>
      </c>
      <c r="JD39" s="6">
        <f>'at-risk$$'!JD39/'at-risk$$'!JD$120</f>
        <v>0</v>
      </c>
      <c r="JE39" s="6">
        <f>'at-risk$$'!JE39/'at-risk$$'!JE$120</f>
        <v>0</v>
      </c>
      <c r="JF39" s="6">
        <f>'at-risk$$'!JF39/'at-risk$$'!JF$120</f>
        <v>0</v>
      </c>
      <c r="JG39" s="6">
        <f>'at-risk$$'!JG39/'at-risk$$'!JG$120</f>
        <v>0</v>
      </c>
      <c r="JH39" s="6">
        <f>'at-risk$$'!JH39/'at-risk$$'!JH$120</f>
        <v>0</v>
      </c>
      <c r="JI39" s="6">
        <f>'at-risk$$'!JI39/'at-risk$$'!JI$120</f>
        <v>0</v>
      </c>
      <c r="JJ39" s="6">
        <f>'at-risk$$'!JJ39/'at-risk$$'!JJ$120</f>
        <v>0</v>
      </c>
      <c r="JK39" s="6">
        <f>'at-risk$$'!JK39/'at-risk$$'!JK$120</f>
        <v>0</v>
      </c>
      <c r="JL39" s="6">
        <f>'at-risk$$'!JL39/'at-risk$$'!JL$120</f>
        <v>0</v>
      </c>
      <c r="JM39" s="6">
        <f>'at-risk$$'!JM39/'at-risk$$'!JM$120</f>
        <v>0</v>
      </c>
      <c r="JN39" s="6">
        <f>'at-risk$$'!JN39/'at-risk$$'!JN$120</f>
        <v>0</v>
      </c>
      <c r="JO39" s="6">
        <f>'at-risk$$'!JO39/'at-risk$$'!JO$120</f>
        <v>0</v>
      </c>
      <c r="JP39" s="6">
        <f>'at-risk$$'!JP39/'at-risk$$'!JP$120</f>
        <v>0</v>
      </c>
      <c r="JQ39" s="6">
        <f>'at-risk$$'!JQ39/'at-risk$$'!JQ$120</f>
        <v>0</v>
      </c>
      <c r="JR39" s="6">
        <f>'at-risk$$'!JR39/'at-risk$$'!JR$120</f>
        <v>0</v>
      </c>
      <c r="JS39" s="6">
        <f>'at-risk$$'!JS39/'at-risk$$'!JS$120</f>
        <v>0</v>
      </c>
      <c r="JT39" s="6">
        <f>'at-risk$$'!JT39/'at-risk$$'!JT$120</f>
        <v>0</v>
      </c>
      <c r="JU39" s="6">
        <f>'at-risk$$'!JU39/'at-risk$$'!JU$120</f>
        <v>0</v>
      </c>
      <c r="JV39" s="6">
        <f>'at-risk$$'!JV39/'at-risk$$'!JV$120</f>
        <v>0</v>
      </c>
      <c r="JW39" s="6">
        <f>'at-risk$$'!JW39/'at-risk$$'!JW$120</f>
        <v>0</v>
      </c>
      <c r="JX39" s="6">
        <f>'at-risk$$'!JX39/'at-risk$$'!JX$120</f>
        <v>0</v>
      </c>
      <c r="JY39" s="6">
        <f>'at-risk$$'!JY39/'at-risk$$'!JY$120</f>
        <v>0</v>
      </c>
      <c r="JZ39" s="6">
        <f>'at-risk$$'!JZ39/'at-risk$$'!JZ$120</f>
        <v>0</v>
      </c>
      <c r="KA39" s="6">
        <f>'at-risk$$'!KA39/'at-risk$$'!KA$120</f>
        <v>0</v>
      </c>
      <c r="KB39" s="6">
        <f>'at-risk$$'!KB39/'at-risk$$'!KB$120</f>
        <v>0</v>
      </c>
      <c r="KC39" s="6">
        <f>'at-risk$$'!KC39/'at-risk$$'!KC$120</f>
        <v>0</v>
      </c>
      <c r="KD39" s="6">
        <f>'at-risk$$'!KD39/'at-risk$$'!KD$120</f>
        <v>0</v>
      </c>
      <c r="KE39" s="6">
        <f>'at-risk$$'!KE39/'at-risk$$'!KE$120</f>
        <v>0</v>
      </c>
      <c r="KF39" s="6">
        <f>'at-risk$$'!KF39/'at-risk$$'!KF$120</f>
        <v>0</v>
      </c>
      <c r="KG39" s="6">
        <f>'at-risk$$'!KG39/'at-risk$$'!KG$120</f>
        <v>0</v>
      </c>
      <c r="KH39" s="6">
        <f>'at-risk$$'!KH39/'at-risk$$'!KH$120</f>
        <v>1</v>
      </c>
      <c r="KI39" s="6">
        <f>'at-risk$$'!KI39/'at-risk$$'!KI$120</f>
        <v>0</v>
      </c>
      <c r="KJ39" s="6">
        <f>'at-risk$$'!KJ39/'at-risk$$'!KJ$120</f>
        <v>0</v>
      </c>
      <c r="KK39" s="6">
        <f>'at-risk$$'!KK39/'at-risk$$'!KK$120</f>
        <v>0</v>
      </c>
      <c r="KL39" s="6">
        <f>'at-risk$$'!KL39/'at-risk$$'!KL$120</f>
        <v>0</v>
      </c>
      <c r="KM39" s="6">
        <f>'at-risk$$'!KM39/'at-risk$$'!KM$120</f>
        <v>0</v>
      </c>
      <c r="KN39" s="6">
        <f>'at-risk$$'!KN39/'at-risk$$'!KN$120</f>
        <v>0</v>
      </c>
      <c r="KO39" s="6">
        <f>'at-risk$$'!KO39/'at-risk$$'!KO$120</f>
        <v>0</v>
      </c>
      <c r="KP39" s="6">
        <f>'at-risk$$'!KP39/'at-risk$$'!KP$120</f>
        <v>0</v>
      </c>
      <c r="KQ39" s="6">
        <f>'at-risk$$'!KQ39/'at-risk$$'!KQ$120</f>
        <v>0</v>
      </c>
      <c r="KU39" s="3">
        <v>10000</v>
      </c>
      <c r="KV39" s="3">
        <v>0</v>
      </c>
      <c r="KW39" s="3">
        <v>10000</v>
      </c>
      <c r="KX39" s="3">
        <v>0</v>
      </c>
      <c r="LC39" s="3">
        <v>10000</v>
      </c>
      <c r="LD39" s="3">
        <v>0</v>
      </c>
      <c r="LK39" s="3">
        <v>6889</v>
      </c>
      <c r="LL39" s="3">
        <v>0</v>
      </c>
      <c r="LM39" s="3">
        <v>908</v>
      </c>
      <c r="LN39" s="3">
        <v>0</v>
      </c>
      <c r="LS39" s="3">
        <v>0</v>
      </c>
      <c r="LT39" s="3">
        <v>500</v>
      </c>
      <c r="LW39" s="3">
        <v>0</v>
      </c>
      <c r="LX39" s="3">
        <v>7000</v>
      </c>
      <c r="LY39" s="3">
        <v>0</v>
      </c>
      <c r="LZ39" s="3">
        <v>500</v>
      </c>
      <c r="MA39" s="3">
        <v>9232</v>
      </c>
      <c r="MB39" s="3">
        <v>0</v>
      </c>
      <c r="ME39" s="3">
        <v>3327</v>
      </c>
      <c r="MF39" s="3">
        <v>0</v>
      </c>
      <c r="MI39" s="3">
        <v>0</v>
      </c>
      <c r="MJ39" s="3">
        <v>3000</v>
      </c>
      <c r="MM39" s="3">
        <v>0</v>
      </c>
      <c r="MN39" s="3">
        <v>1000</v>
      </c>
      <c r="MY39" s="3">
        <v>2000</v>
      </c>
      <c r="MZ39" s="3">
        <v>3000</v>
      </c>
      <c r="NJ39" s="6">
        <f>'at-risk$$'!NJ39/'at-risk$$'!NJ$120</f>
        <v>0</v>
      </c>
      <c r="NK39" s="6">
        <f>'at-risk$$'!NK39/'at-risk$$'!NK$120</f>
        <v>0</v>
      </c>
      <c r="OF39" s="3">
        <v>4123033</v>
      </c>
      <c r="OG39" s="3">
        <v>434565</v>
      </c>
      <c r="OK39" s="6">
        <f t="shared" si="28"/>
        <v>1</v>
      </c>
      <c r="OL39" s="6">
        <f t="shared" si="15"/>
        <v>0</v>
      </c>
      <c r="OM39" s="6">
        <f t="shared" si="16"/>
        <v>3.0000087848759573</v>
      </c>
      <c r="ON39" s="6">
        <f t="shared" si="17"/>
        <v>0</v>
      </c>
      <c r="OO39" s="6">
        <f t="shared" si="18"/>
        <v>2</v>
      </c>
      <c r="OP39" s="6">
        <f t="shared" si="19"/>
        <v>0</v>
      </c>
      <c r="OQ39" s="3">
        <f t="shared" si="20"/>
        <v>0</v>
      </c>
      <c r="OR39" s="6">
        <f t="shared" si="21"/>
        <v>0</v>
      </c>
      <c r="OS39" s="6">
        <f>'at-risk$$'!OS39/'at-risk$$'!OS$120</f>
        <v>1</v>
      </c>
      <c r="OT39" s="6">
        <f>'at-risk$$'!OT39/'at-risk$$'!OT$120</f>
        <v>0</v>
      </c>
      <c r="OU39" s="6">
        <f>'at-risk$$'!OU39/'at-risk$$'!OU$120</f>
        <v>0</v>
      </c>
      <c r="OV39" s="6">
        <f>'at-risk$$'!OV39/'at-risk$$'!OV$120</f>
        <v>0.44673729706936538</v>
      </c>
      <c r="OW39" s="6">
        <f>'at-risk$$'!OW39/'at-risk$$'!OW$120</f>
        <v>0</v>
      </c>
      <c r="OX39" s="6">
        <f>'at-risk$$'!OX39/'at-risk$$'!OX$120</f>
        <v>0.55326270293063462</v>
      </c>
      <c r="OY39" s="6">
        <f>'at-risk$$'!OY39/'at-risk$$'!OY$120</f>
        <v>0</v>
      </c>
      <c r="OZ39" s="6">
        <f>'at-risk$$'!OZ39/'at-risk$$'!OZ$120</f>
        <v>0</v>
      </c>
      <c r="PA39" s="6">
        <f>'at-risk$$'!PA39/'at-risk$$'!PA$120</f>
        <v>0</v>
      </c>
      <c r="PB39" s="6">
        <f t="shared" si="22"/>
        <v>0.51006347731847035</v>
      </c>
      <c r="PC39" s="6">
        <f t="shared" si="23"/>
        <v>0.48993652268152965</v>
      </c>
      <c r="PD39" s="6"/>
      <c r="PE39" s="6"/>
      <c r="PF39" s="6">
        <f t="shared" si="24"/>
        <v>1</v>
      </c>
      <c r="PG39" s="6">
        <f t="shared" si="25"/>
        <v>2</v>
      </c>
      <c r="PI39" s="6">
        <f t="shared" si="26"/>
        <v>11.053965493007238</v>
      </c>
      <c r="PJ39" s="6">
        <f>'at-risk$$'!PJ39/'at-risk$$'!PJ$120</f>
        <v>0</v>
      </c>
      <c r="PK39" s="6">
        <f>'at-risk$$'!PK39/'at-risk$$'!PK$120</f>
        <v>0</v>
      </c>
      <c r="PL39" s="5">
        <f t="shared" si="29"/>
        <v>52356</v>
      </c>
      <c r="PM39" s="5">
        <f>SUM(KV39,KX39,KZ39,LB39,LD39,LF39,LH39,LJ39,LL39,LN39,LP39,LR39,LT39,LV39,LX39,LZ39,MB39,MD39,MF39,MH39,MJ39,ML39,MN39,MP39,MR39,MT39,MV39,MX39,MZ39,NB39,ND39,NF39,NH39,)-PN39</f>
        <v>2681</v>
      </c>
      <c r="PN39" s="5">
        <f>PO39-PL39</f>
        <v>12319</v>
      </c>
      <c r="PO39" s="5">
        <v>64675</v>
      </c>
      <c r="PQ39" s="6">
        <f t="shared" si="27"/>
        <v>23.175477897252094</v>
      </c>
    </row>
    <row r="40" spans="1:433" x14ac:dyDescent="0.25">
      <c r="A40" t="s">
        <v>187</v>
      </c>
      <c r="B40" s="2">
        <v>273</v>
      </c>
      <c r="C40" t="s">
        <v>338</v>
      </c>
      <c r="D40">
        <v>3</v>
      </c>
      <c r="E40">
        <v>367</v>
      </c>
      <c r="F40">
        <v>331</v>
      </c>
      <c r="G40" s="6">
        <f>'at-risk$$'!G40/'at-risk$$'!G$120</f>
        <v>1</v>
      </c>
      <c r="H40" s="6">
        <f>'at-risk$$'!H40/'at-risk$$'!H$120</f>
        <v>0</v>
      </c>
      <c r="I40" s="6">
        <f>'at-risk$$'!I40/'at-risk$$'!I$120</f>
        <v>0</v>
      </c>
      <c r="J40" s="6">
        <f>'at-risk$$'!J40/'at-risk$$'!J$120</f>
        <v>0</v>
      </c>
      <c r="K40" s="6"/>
      <c r="L40" s="6">
        <f>'at-risk$$'!L40/'at-risk$$'!L$120</f>
        <v>0</v>
      </c>
      <c r="M40" s="6">
        <f>'at-risk$$'!M40/'at-risk$$'!M$120</f>
        <v>0</v>
      </c>
      <c r="N40" s="6">
        <f>'at-risk$$'!N40/'at-risk$$'!N$120</f>
        <v>0</v>
      </c>
      <c r="O40" s="6">
        <f>'at-risk$$'!O40/'at-risk$$'!O$120</f>
        <v>0</v>
      </c>
      <c r="P40" s="3">
        <v>7109</v>
      </c>
      <c r="Q40" s="3">
        <v>0</v>
      </c>
      <c r="R40" s="6">
        <f>'at-risk$$'!R40/'at-risk$$'!R$120</f>
        <v>1.0000062006078874</v>
      </c>
      <c r="S40" s="6">
        <f>'at-risk$$'!S40/'at-risk$$'!S$120</f>
        <v>0</v>
      </c>
      <c r="T40" s="6">
        <f>'at-risk$$'!T40/'at-risk$$'!T$120</f>
        <v>1.0000028305579711</v>
      </c>
      <c r="U40" s="6">
        <f>'at-risk$$'!U40/'at-risk$$'!U$120</f>
        <v>0</v>
      </c>
      <c r="V40" s="6">
        <f>'at-risk$$'!V40/'at-risk$$'!V$120</f>
        <v>2.0000093773333441</v>
      </c>
      <c r="W40" s="6">
        <f>'at-risk$$'!W40/'at-risk$$'!W$120</f>
        <v>0</v>
      </c>
      <c r="X40" s="6">
        <f>'at-risk$$'!X40/'at-risk$$'!X$120</f>
        <v>1</v>
      </c>
      <c r="Y40" s="6">
        <f>'at-risk$$'!Y40/'at-risk$$'!Y$120</f>
        <v>0</v>
      </c>
      <c r="Z40" s="6">
        <f>'at-risk$$'!Z40/'at-risk$$'!Z$120</f>
        <v>0</v>
      </c>
      <c r="AA40" s="6">
        <f>'at-risk$$'!AA40/'at-risk$$'!AA$120</f>
        <v>0</v>
      </c>
      <c r="AB40" s="6">
        <f>'at-risk$$'!AB40/'at-risk$$'!AB$120</f>
        <v>0</v>
      </c>
      <c r="AC40" s="6">
        <f>'at-risk$$'!AC40/'at-risk$$'!AC$120</f>
        <v>0</v>
      </c>
      <c r="AD40" s="6">
        <f>'at-risk$$'!AD40/'at-risk$$'!AD$120</f>
        <v>2.0000087848759573</v>
      </c>
      <c r="AE40" s="6">
        <f>'at-risk$$'!AE40/'at-risk$$'!AE$120</f>
        <v>0</v>
      </c>
      <c r="AF40" s="6">
        <f>'at-risk$$'!AF40/'at-risk$$'!AF$120</f>
        <v>2.0000035744896842</v>
      </c>
      <c r="AG40" s="6">
        <f>'at-risk$$'!AG40/'at-risk$$'!AG$120</f>
        <v>0</v>
      </c>
      <c r="AH40" s="6">
        <f>'at-risk$$'!AH40/'at-risk$$'!AH$120</f>
        <v>0</v>
      </c>
      <c r="AI40" s="6">
        <f>'at-risk$$'!AI40/'at-risk$$'!AI$120</f>
        <v>0</v>
      </c>
      <c r="AJ40" s="6">
        <f>'at-risk$$'!AJ40/'at-risk$$'!AJ$120</f>
        <v>0</v>
      </c>
      <c r="AK40" s="6">
        <f>'at-risk$$'!AK40/'at-risk$$'!AK$120</f>
        <v>0</v>
      </c>
      <c r="AL40" s="6">
        <f>'at-risk$$'!AL40/'at-risk$$'!AL$120</f>
        <v>0</v>
      </c>
      <c r="AM40" s="6">
        <f>'at-risk$$'!AM40/'at-risk$$'!AM$120</f>
        <v>0</v>
      </c>
      <c r="AN40" s="6">
        <f>'at-risk$$'!AN40/'at-risk$$'!AN$120</f>
        <v>0</v>
      </c>
      <c r="AO40" s="6">
        <f>'at-risk$$'!AO40/'at-risk$$'!AO$120</f>
        <v>0</v>
      </c>
      <c r="AP40" s="6">
        <f>'at-risk$$'!AP40/'at-risk$$'!AP$120</f>
        <v>0</v>
      </c>
      <c r="AQ40" s="6">
        <f>'at-risk$$'!AQ40/'at-risk$$'!AQ$120</f>
        <v>1</v>
      </c>
      <c r="AR40" s="6">
        <f>'at-risk$$'!AR40/'at-risk$$'!AR$120</f>
        <v>0</v>
      </c>
      <c r="AS40" s="6">
        <f>'at-risk$$'!AS40/'at-risk$$'!AS$120</f>
        <v>0</v>
      </c>
      <c r="AT40" s="6">
        <f>'at-risk$$'!AT40/'at-risk$$'!AT$120</f>
        <v>0</v>
      </c>
      <c r="AU40" s="6">
        <f>'at-risk$$'!AU40/'at-risk$$'!AU$120</f>
        <v>1</v>
      </c>
      <c r="AV40" s="6"/>
      <c r="AW40" s="6">
        <f>'at-risk$$'!AW40/'at-risk$$'!AW$120</f>
        <v>0</v>
      </c>
      <c r="AX40" s="6">
        <f>'at-risk$$'!AX40/'at-risk$$'!AX$120</f>
        <v>0</v>
      </c>
      <c r="AY40" s="6">
        <f>'at-risk$$'!AY40/'at-risk$$'!AY$120</f>
        <v>0</v>
      </c>
      <c r="AZ40" s="6">
        <f>'at-risk$$'!AZ40/'at-risk$$'!AZ$120</f>
        <v>0</v>
      </c>
      <c r="BA40" s="6">
        <f>'at-risk$$'!BA40/'at-risk$$'!BA$120</f>
        <v>0</v>
      </c>
      <c r="BB40" s="6">
        <f>'at-risk$$'!BB40/'at-risk$$'!BB$120</f>
        <v>0</v>
      </c>
      <c r="BC40" s="6">
        <f>'at-risk$$'!BC40/'at-risk$$'!BC$120</f>
        <v>0</v>
      </c>
      <c r="BD40" s="6">
        <f>'at-risk$$'!BD40/'at-risk$$'!BD$120</f>
        <v>0</v>
      </c>
      <c r="BE40" s="6">
        <f>'at-risk$$'!BE40/'at-risk$$'!BE$120</f>
        <v>0</v>
      </c>
      <c r="BF40" s="6">
        <f>'at-risk$$'!BF40/'at-risk$$'!BF$120</f>
        <v>0</v>
      </c>
      <c r="BG40" s="6">
        <f>'at-risk$$'!BG40/'at-risk$$'!BG$120</f>
        <v>0</v>
      </c>
      <c r="BH40" s="6">
        <f>'at-risk$$'!BH40/'at-risk$$'!BH$120</f>
        <v>0</v>
      </c>
      <c r="BI40" s="6">
        <f>'at-risk$$'!BI40/'at-risk$$'!BI$120</f>
        <v>0</v>
      </c>
      <c r="BJ40" s="6">
        <f>'at-risk$$'!BJ40/'at-risk$$'!BJ$120</f>
        <v>0</v>
      </c>
      <c r="BK40" s="6">
        <f>'at-risk$$'!BK40/'at-risk$$'!BK$120</f>
        <v>0</v>
      </c>
      <c r="BL40" s="6">
        <f>'at-risk$$'!BL40/'at-risk$$'!BL$120</f>
        <v>0</v>
      </c>
      <c r="BM40" s="6">
        <f>'at-risk$$'!BM40/'at-risk$$'!BM$120</f>
        <v>0</v>
      </c>
      <c r="BN40" s="6">
        <f>'at-risk$$'!BN40/'at-risk$$'!BN$120</f>
        <v>0</v>
      </c>
      <c r="BO40" s="6">
        <f>'at-risk$$'!BO40/'at-risk$$'!BO$120</f>
        <v>0</v>
      </c>
      <c r="BP40" s="6">
        <f>'at-risk$$'!BP40/'at-risk$$'!BP$120</f>
        <v>0</v>
      </c>
      <c r="BQ40" s="6">
        <f>'at-risk$$'!BQ40/'at-risk$$'!BQ$120</f>
        <v>0</v>
      </c>
      <c r="BR40" s="6">
        <f>'at-risk$$'!BR40/'at-risk$$'!BR$120</f>
        <v>0</v>
      </c>
      <c r="BS40" s="6">
        <f>'at-risk$$'!BS40/'at-risk$$'!BS$120</f>
        <v>0</v>
      </c>
      <c r="BT40" s="6">
        <f>'at-risk$$'!BT40/'at-risk$$'!BT$120</f>
        <v>0</v>
      </c>
      <c r="BU40" s="6">
        <f>'at-risk$$'!BU40/'at-risk$$'!BU$120</f>
        <v>0</v>
      </c>
      <c r="BV40" s="6">
        <f>'at-risk$$'!BV40/'at-risk$$'!BV$120</f>
        <v>3.0000087848759573</v>
      </c>
      <c r="BW40" s="6">
        <f>'at-risk$$'!BW40/'at-risk$$'!BW$120</f>
        <v>0</v>
      </c>
      <c r="BX40" s="6">
        <f>'at-risk$$'!BX40/'at-risk$$'!BX$120</f>
        <v>0</v>
      </c>
      <c r="BY40" s="6">
        <f>'at-risk$$'!BY40/'at-risk$$'!BY$120</f>
        <v>0</v>
      </c>
      <c r="BZ40" s="6">
        <f>'at-risk$$'!BZ40/'at-risk$$'!BZ$120</f>
        <v>0</v>
      </c>
      <c r="CA40" s="6">
        <f>'at-risk$$'!CA40/'at-risk$$'!CA$120</f>
        <v>0</v>
      </c>
      <c r="CB40" s="6">
        <f>'at-risk$$'!CB40/'at-risk$$'!CB$120</f>
        <v>0</v>
      </c>
      <c r="CC40" s="6">
        <f>'at-risk$$'!CC40/'at-risk$$'!CC$120</f>
        <v>0</v>
      </c>
      <c r="CD40" s="6">
        <f>'at-risk$$'!CD40/'at-risk$$'!CD$120</f>
        <v>0</v>
      </c>
      <c r="CE40" s="6">
        <f>'at-risk$$'!CE40/'at-risk$$'!CE$120</f>
        <v>0</v>
      </c>
      <c r="CF40" s="6">
        <f>'at-risk$$'!CF40/'at-risk$$'!CF$120</f>
        <v>0</v>
      </c>
      <c r="CG40" s="6">
        <f>'at-risk$$'!CG40/'at-risk$$'!CG$120</f>
        <v>0</v>
      </c>
      <c r="CH40" s="6">
        <f>'at-risk$$'!CH40/'at-risk$$'!CH$120</f>
        <v>0</v>
      </c>
      <c r="CI40" s="6">
        <f>'at-risk$$'!CI40/'at-risk$$'!CI$120</f>
        <v>0</v>
      </c>
      <c r="CL40" s="6">
        <f>'at-risk$$'!CL40/'at-risk$$'!CL$120</f>
        <v>3.0000087848759573</v>
      </c>
      <c r="CM40" s="6">
        <f>'at-risk$$'!CM40/'at-risk$$'!CM$120</f>
        <v>0</v>
      </c>
      <c r="CN40" s="6">
        <f>'at-risk$$'!CN40/'at-risk$$'!CN$120</f>
        <v>0</v>
      </c>
      <c r="CO40" s="6">
        <f>'at-risk$$'!CO40/'at-risk$$'!CO$120</f>
        <v>0</v>
      </c>
      <c r="CP40" s="6">
        <f>'at-risk$$'!CP40/'at-risk$$'!CP$120</f>
        <v>0</v>
      </c>
      <c r="CQ40" s="6">
        <f>'at-risk$$'!CQ40/'at-risk$$'!CQ$120</f>
        <v>0</v>
      </c>
      <c r="CR40" s="6">
        <f>'at-risk$$'!CR40/'at-risk$$'!CR$120</f>
        <v>0</v>
      </c>
      <c r="CS40" s="6">
        <f>'at-risk$$'!CS40/'at-risk$$'!CS$120</f>
        <v>0</v>
      </c>
      <c r="CT40" s="6">
        <f>'at-risk$$'!CT40/'at-risk$$'!CT$120</f>
        <v>0</v>
      </c>
      <c r="CU40" s="6">
        <f>'at-risk$$'!CU40/'at-risk$$'!CU$120</f>
        <v>0</v>
      </c>
      <c r="DD40" s="6">
        <f>'at-risk$$'!DD40/'at-risk$$'!DD$120</f>
        <v>0</v>
      </c>
      <c r="DE40" s="6">
        <f>'at-risk$$'!DE40/'at-risk$$'!DE$120</f>
        <v>0</v>
      </c>
      <c r="DX40" s="6">
        <f>'at-risk$$'!DX40/'at-risk$$'!DX$120</f>
        <v>0</v>
      </c>
      <c r="DY40" s="6">
        <f>'at-risk$$'!DY40/'at-risk$$'!DY$120</f>
        <v>0</v>
      </c>
      <c r="DZ40" s="6">
        <f>'at-risk$$'!DZ40/'at-risk$$'!DZ$120</f>
        <v>0</v>
      </c>
      <c r="EA40" s="6">
        <f>'at-risk$$'!EA40/'at-risk$$'!EA$120</f>
        <v>0</v>
      </c>
      <c r="EB40" s="6">
        <f>'at-risk$$'!EB40/'at-risk$$'!EB$120</f>
        <v>0</v>
      </c>
      <c r="EC40" s="6">
        <f>'at-risk$$'!EC40/'at-risk$$'!EC$120</f>
        <v>0</v>
      </c>
      <c r="EL40" s="6">
        <f>'at-risk$$'!EL40/'at-risk$$'!EL$120</f>
        <v>0</v>
      </c>
      <c r="EM40" s="6">
        <f>'at-risk$$'!EM40/'at-risk$$'!EM$120</f>
        <v>0</v>
      </c>
      <c r="EN40" s="6">
        <f>'at-risk$$'!EN40/'at-risk$$'!EN$120</f>
        <v>0</v>
      </c>
      <c r="EO40" s="6">
        <f>'at-risk$$'!EO40/'at-risk$$'!EO$120</f>
        <v>0</v>
      </c>
      <c r="EP40" s="6">
        <f>'at-risk$$'!EP40/'at-risk$$'!EP$120</f>
        <v>0</v>
      </c>
      <c r="EQ40" s="6">
        <f>'at-risk$$'!EQ40/'at-risk$$'!EQ$120</f>
        <v>0</v>
      </c>
      <c r="ES40" s="6">
        <f>'at-risk$$'!ES40/'at-risk$$'!ES$120</f>
        <v>0</v>
      </c>
      <c r="ET40" s="6">
        <f>'at-risk$$'!ET40/'at-risk$$'!ET$120</f>
        <v>0</v>
      </c>
      <c r="EU40" s="6">
        <f>'at-risk$$'!EU40/'at-risk$$'!EU$120</f>
        <v>0</v>
      </c>
      <c r="EV40" s="6">
        <f>'at-risk$$'!EV40/'at-risk$$'!EV$120</f>
        <v>0</v>
      </c>
      <c r="EW40" s="6">
        <f>'at-risk$$'!EW40/'at-risk$$'!EW$120</f>
        <v>0</v>
      </c>
      <c r="EX40" s="6">
        <f>'at-risk$$'!EX40/'at-risk$$'!EX$120</f>
        <v>0</v>
      </c>
      <c r="EY40" s="6">
        <f>'at-risk$$'!EY40/'at-risk$$'!EY$120</f>
        <v>1</v>
      </c>
      <c r="EZ40" s="6">
        <f>'at-risk$$'!EZ40/'at-risk$$'!EZ$120</f>
        <v>0</v>
      </c>
      <c r="FA40" s="6">
        <f>'at-risk$$'!FA40/'at-risk$$'!FA$120</f>
        <v>0</v>
      </c>
      <c r="FB40" s="6">
        <f>'at-risk$$'!FB40/'at-risk$$'!FB$120</f>
        <v>0</v>
      </c>
      <c r="FC40" s="6">
        <f>'at-risk$$'!FC40/'at-risk$$'!FC$120</f>
        <v>0</v>
      </c>
      <c r="FD40" s="6">
        <f>'at-risk$$'!FD40/'at-risk$$'!FD$120</f>
        <v>0</v>
      </c>
      <c r="FE40" s="6">
        <f>'at-risk$$'!FE40/'at-risk$$'!FE$120</f>
        <v>1</v>
      </c>
      <c r="FF40" s="6">
        <f>'at-risk$$'!FF40/'at-risk$$'!FF$120</f>
        <v>0</v>
      </c>
      <c r="FG40" s="6">
        <f>'at-risk$$'!FG40/'at-risk$$'!FG$120</f>
        <v>0</v>
      </c>
      <c r="FH40" s="6">
        <f>'at-risk$$'!FH40/'at-risk$$'!FH$120</f>
        <v>0</v>
      </c>
      <c r="FI40" s="6">
        <f>'at-risk$$'!FI40/'at-risk$$'!FI$120</f>
        <v>0</v>
      </c>
      <c r="FJ40" s="6">
        <f>'at-risk$$'!FJ40/'at-risk$$'!FJ$120</f>
        <v>0</v>
      </c>
      <c r="FK40" s="6">
        <f>'at-risk$$'!FK40/'at-risk$$'!FK$120</f>
        <v>0.99998917596631565</v>
      </c>
      <c r="FL40" s="6">
        <f>'at-risk$$'!FL40/'at-risk$$'!FL$120</f>
        <v>0</v>
      </c>
      <c r="FM40" s="6">
        <f>'at-risk$$'!FM40/'at-risk$$'!FM$120</f>
        <v>0</v>
      </c>
      <c r="FN40" s="6">
        <f>'at-risk$$'!FN40/'at-risk$$'!FN$120</f>
        <v>0</v>
      </c>
      <c r="FO40" s="6">
        <f>'at-risk$$'!FO40/'at-risk$$'!FO$120</f>
        <v>0</v>
      </c>
      <c r="FP40" s="6">
        <f>'at-risk$$'!FP40/'at-risk$$'!FP$120</f>
        <v>0</v>
      </c>
      <c r="FQ40" s="6">
        <f>'at-risk$$'!FQ40/'at-risk$$'!FQ$120</f>
        <v>0</v>
      </c>
      <c r="FR40" s="6">
        <f>'at-risk$$'!FR40/'at-risk$$'!FR$120</f>
        <v>0</v>
      </c>
      <c r="FS40" s="6">
        <f>'at-risk$$'!FS40/'at-risk$$'!FS$120</f>
        <v>0</v>
      </c>
      <c r="FT40" s="6">
        <f>'at-risk$$'!FT40/'at-risk$$'!FT$120</f>
        <v>0</v>
      </c>
      <c r="FU40" s="6">
        <f>'at-risk$$'!FU40/'at-risk$$'!FU$120</f>
        <v>0</v>
      </c>
      <c r="FV40" s="6">
        <f>'at-risk$$'!FV40/'at-risk$$'!FV$120</f>
        <v>0</v>
      </c>
      <c r="FW40" s="6">
        <f>'at-risk$$'!FW40/'at-risk$$'!FW$120</f>
        <v>0</v>
      </c>
      <c r="FX40" s="6">
        <f>'at-risk$$'!FX40/'at-risk$$'!FX$120</f>
        <v>0</v>
      </c>
      <c r="FY40" s="6">
        <f>'at-risk$$'!FY40/'at-risk$$'!FY$120</f>
        <v>0</v>
      </c>
      <c r="FZ40" s="6">
        <f>'at-risk$$'!FZ40/'at-risk$$'!FZ$120</f>
        <v>0</v>
      </c>
      <c r="GA40" s="6">
        <f>'at-risk$$'!GA40/'at-risk$$'!GA$120</f>
        <v>0</v>
      </c>
      <c r="GB40" s="6">
        <f>'at-risk$$'!GB40/'at-risk$$'!GB$120</f>
        <v>0</v>
      </c>
      <c r="GC40" s="6">
        <f>'at-risk$$'!GC40/'at-risk$$'!GC$120</f>
        <v>0</v>
      </c>
      <c r="GD40" s="6">
        <f>'at-risk$$'!GD40/'at-risk$$'!GD$120</f>
        <v>0</v>
      </c>
      <c r="GE40" s="6">
        <f>'at-risk$$'!GE40/'at-risk$$'!GE$120</f>
        <v>0</v>
      </c>
      <c r="GF40" s="6">
        <f>'at-risk$$'!GF40/'at-risk$$'!GF$120</f>
        <v>1</v>
      </c>
      <c r="GG40" s="6">
        <f>'at-risk$$'!GG40/'at-risk$$'!GG$120</f>
        <v>0</v>
      </c>
      <c r="GH40" s="6">
        <f>'at-risk$$'!GH40/'at-risk$$'!GH$120</f>
        <v>1.5000087848759576</v>
      </c>
      <c r="GI40" s="6">
        <f>'at-risk$$'!GI40/'at-risk$$'!GI$120</f>
        <v>0</v>
      </c>
      <c r="GJ40" s="6">
        <f>'at-risk$$'!GJ40/'at-risk$$'!GJ$120</f>
        <v>1</v>
      </c>
      <c r="GK40" s="6">
        <f>'at-risk$$'!GK40/'at-risk$$'!GK$120</f>
        <v>0</v>
      </c>
      <c r="GL40" s="6">
        <f>'at-risk$$'!GL40/'at-risk$$'!GL$120</f>
        <v>0</v>
      </c>
      <c r="GM40" s="6">
        <f>'at-risk$$'!GM40/'at-risk$$'!GM$120</f>
        <v>0</v>
      </c>
      <c r="GN40" s="6">
        <f>'at-risk$$'!GN40/'at-risk$$'!GN$120</f>
        <v>2.3869165507297958</v>
      </c>
      <c r="GO40" s="6">
        <f>'at-risk$$'!GO40/'at-risk$$'!GO$120</f>
        <v>0.61305051290097157</v>
      </c>
      <c r="GP40" s="6">
        <f>'at-risk$$'!GP40/'at-risk$$'!GP$120</f>
        <v>3.0000087848759573</v>
      </c>
      <c r="GQ40" s="6">
        <f>'at-risk$$'!GQ40/'at-risk$$'!GQ$120</f>
        <v>0</v>
      </c>
      <c r="GR40" s="6">
        <f>'at-risk$$'!GR40/'at-risk$$'!GR$120</f>
        <v>3.0000087848759573</v>
      </c>
      <c r="GS40" s="6">
        <f>'at-risk$$'!GS40/'at-risk$$'!GS$120</f>
        <v>0</v>
      </c>
      <c r="GT40" s="6">
        <f>'at-risk$$'!GT40/'at-risk$$'!GT$120</f>
        <v>3.0000087848759573</v>
      </c>
      <c r="GU40" s="6">
        <f>'at-risk$$'!GU40/'at-risk$$'!GU$120</f>
        <v>0</v>
      </c>
      <c r="GV40" s="6">
        <f>'at-risk$$'!GV40/'at-risk$$'!GV$120</f>
        <v>3.0000087848759573</v>
      </c>
      <c r="GW40" s="6">
        <f>'at-risk$$'!GW40/'at-risk$$'!GW$120</f>
        <v>0</v>
      </c>
      <c r="GX40" s="6">
        <f>'at-risk$$'!GX40/'at-risk$$'!GX$120</f>
        <v>3.0000087848759573</v>
      </c>
      <c r="GY40" s="6">
        <f>'at-risk$$'!GY40/'at-risk$$'!GY$120</f>
        <v>0</v>
      </c>
      <c r="GZ40" s="6">
        <f>'at-risk$$'!GZ40/'at-risk$$'!GZ$120</f>
        <v>2.0000087848759573</v>
      </c>
      <c r="HA40" s="6">
        <f>'at-risk$$'!HA40/'at-risk$$'!HA$120</f>
        <v>0</v>
      </c>
      <c r="HB40" s="6">
        <f>'at-risk$$'!HB40/'at-risk$$'!HB$120</f>
        <v>0</v>
      </c>
      <c r="HC40" s="6">
        <f>'at-risk$$'!HC40/'at-risk$$'!HC$120</f>
        <v>0</v>
      </c>
      <c r="HD40" s="6">
        <f>'at-risk$$'!HD40/'at-risk$$'!HD$120</f>
        <v>0</v>
      </c>
      <c r="HE40" s="6">
        <f>'at-risk$$'!HE40/'at-risk$$'!HE$120</f>
        <v>0</v>
      </c>
      <c r="HF40" s="6">
        <f>'at-risk$$'!HF40/'at-risk$$'!HF$120</f>
        <v>0</v>
      </c>
      <c r="HG40" s="6">
        <f>'at-risk$$'!HG40/'at-risk$$'!HG$120</f>
        <v>0</v>
      </c>
      <c r="HH40" s="6">
        <f>'at-risk$$'!HH40/'at-risk$$'!HH$120</f>
        <v>0</v>
      </c>
      <c r="HI40" s="6">
        <f>'at-risk$$'!HI40/'at-risk$$'!HI$120</f>
        <v>0</v>
      </c>
      <c r="HJ40" s="6">
        <f>'at-risk$$'!HJ40/'at-risk$$'!HJ$120</f>
        <v>0</v>
      </c>
      <c r="HK40" s="6">
        <f>'at-risk$$'!HK40/'at-risk$$'!HK$120</f>
        <v>0</v>
      </c>
      <c r="HL40" s="6">
        <f>'at-risk$$'!HL40/'at-risk$$'!HL$120</f>
        <v>0</v>
      </c>
      <c r="HM40" s="6">
        <f>'at-risk$$'!HM40/'at-risk$$'!HM$120</f>
        <v>0</v>
      </c>
      <c r="HN40" s="6">
        <f>'at-risk$$'!HN40/'at-risk$$'!HN$120</f>
        <v>1</v>
      </c>
      <c r="HO40" s="6">
        <f>'at-risk$$'!HO40/'at-risk$$'!HO$120</f>
        <v>0</v>
      </c>
      <c r="HP40" s="6">
        <f>'at-risk$$'!HP40/'at-risk$$'!HP$120</f>
        <v>0</v>
      </c>
      <c r="HQ40" s="6">
        <f>'at-risk$$'!HQ40/'at-risk$$'!HQ$120</f>
        <v>0</v>
      </c>
      <c r="HR40" s="6">
        <f>'at-risk$$'!HR40/'at-risk$$'!HR$120</f>
        <v>0</v>
      </c>
      <c r="HS40" s="6">
        <f>'at-risk$$'!HS40/'at-risk$$'!HS$120</f>
        <v>0</v>
      </c>
      <c r="HT40" s="6">
        <f>'at-risk$$'!HT40/'at-risk$$'!HT$120</f>
        <v>0.50000878487595757</v>
      </c>
      <c r="HU40" s="6">
        <f>'at-risk$$'!HU40/'at-risk$$'!HU$120</f>
        <v>0</v>
      </c>
      <c r="HV40" s="6">
        <f>'at-risk$$'!HV40/'at-risk$$'!HV$120</f>
        <v>0</v>
      </c>
      <c r="HW40" s="6">
        <f>'at-risk$$'!HW40/'at-risk$$'!HW$120</f>
        <v>0</v>
      </c>
      <c r="HX40" s="6">
        <f>'at-risk$$'!HX40/'at-risk$$'!HX$120</f>
        <v>0</v>
      </c>
      <c r="HY40" s="6">
        <f>'at-risk$$'!HY40/'at-risk$$'!HY$120</f>
        <v>0</v>
      </c>
      <c r="HZ40" s="6">
        <f>'at-risk$$'!HZ40/'at-risk$$'!HZ$120</f>
        <v>0</v>
      </c>
      <c r="IA40" s="6">
        <f>'at-risk$$'!IA40/'at-risk$$'!IA$120</f>
        <v>0</v>
      </c>
      <c r="IB40" s="6">
        <f>'at-risk$$'!IB40/'at-risk$$'!IB$120</f>
        <v>1</v>
      </c>
      <c r="IC40" s="6">
        <f>'at-risk$$'!IC40/'at-risk$$'!IC$120</f>
        <v>0</v>
      </c>
      <c r="ID40" s="6">
        <f>'at-risk$$'!ID40/'at-risk$$'!ID$120</f>
        <v>0</v>
      </c>
      <c r="IE40" s="6">
        <f>'at-risk$$'!IE40/'at-risk$$'!IE$120</f>
        <v>0</v>
      </c>
      <c r="IF40" s="6">
        <f>'at-risk$$'!IF40/'at-risk$$'!IF$120</f>
        <v>0</v>
      </c>
      <c r="IG40" s="6">
        <f>'at-risk$$'!IG40/'at-risk$$'!IG$120</f>
        <v>0</v>
      </c>
      <c r="IH40" s="6">
        <f>'at-risk$$'!IH40/'at-risk$$'!IH$120</f>
        <v>0</v>
      </c>
      <c r="II40" s="6">
        <f>'at-risk$$'!II40/'at-risk$$'!II$120</f>
        <v>0</v>
      </c>
      <c r="IJ40" s="6">
        <f>'at-risk$$'!IJ40/'at-risk$$'!IJ$120</f>
        <v>0</v>
      </c>
      <c r="IK40" s="6">
        <f>'at-risk$$'!IK40/'at-risk$$'!IK$120</f>
        <v>0</v>
      </c>
      <c r="IL40" s="6">
        <f>'at-risk$$'!IL40/'at-risk$$'!IL$120</f>
        <v>0</v>
      </c>
      <c r="IM40" s="6">
        <f>'at-risk$$'!IM40/'at-risk$$'!IM$120</f>
        <v>0</v>
      </c>
      <c r="IN40" s="6">
        <f>'at-risk$$'!IN40/'at-risk$$'!IN$120</f>
        <v>0</v>
      </c>
      <c r="IO40" s="6">
        <f>'at-risk$$'!IO40/'at-risk$$'!IO$120</f>
        <v>0</v>
      </c>
      <c r="IP40" s="6">
        <f>'at-risk$$'!IP40/'at-risk$$'!IP$120</f>
        <v>0</v>
      </c>
      <c r="IQ40" s="6">
        <f>'at-risk$$'!IQ40/'at-risk$$'!IQ$120</f>
        <v>0</v>
      </c>
      <c r="IR40" s="6">
        <f>'at-risk$$'!IR40/'at-risk$$'!IR$120</f>
        <v>0</v>
      </c>
      <c r="IS40" s="6">
        <f>'at-risk$$'!IS40/'at-risk$$'!IS$120</f>
        <v>0</v>
      </c>
      <c r="IT40" s="6">
        <f>'at-risk$$'!IT40/'at-risk$$'!IT$120</f>
        <v>0</v>
      </c>
      <c r="IU40" s="6">
        <f>'at-risk$$'!IU40/'at-risk$$'!IU$120</f>
        <v>0</v>
      </c>
      <c r="IV40" s="6">
        <f>'at-risk$$'!IV40/'at-risk$$'!IV$120</f>
        <v>0</v>
      </c>
      <c r="IW40" s="6">
        <f>'at-risk$$'!IW40/'at-risk$$'!IW$120</f>
        <v>0</v>
      </c>
      <c r="IX40" s="6">
        <f>'at-risk$$'!IX40/'at-risk$$'!IX$120</f>
        <v>0</v>
      </c>
      <c r="IY40" s="6">
        <f>'at-risk$$'!IY40/'at-risk$$'!IY$120</f>
        <v>0</v>
      </c>
      <c r="IZ40" s="6">
        <f>'at-risk$$'!IZ40/'at-risk$$'!IZ$120</f>
        <v>0</v>
      </c>
      <c r="JA40" s="6">
        <f>'at-risk$$'!JA40/'at-risk$$'!JA$120</f>
        <v>0</v>
      </c>
      <c r="JB40" s="6">
        <f>'at-risk$$'!JB40/'at-risk$$'!JB$120</f>
        <v>0</v>
      </c>
      <c r="JC40" s="6">
        <f>'at-risk$$'!JC40/'at-risk$$'!JC$120</f>
        <v>0</v>
      </c>
      <c r="JD40" s="6">
        <f>'at-risk$$'!JD40/'at-risk$$'!JD$120</f>
        <v>0</v>
      </c>
      <c r="JE40" s="6">
        <f>'at-risk$$'!JE40/'at-risk$$'!JE$120</f>
        <v>0</v>
      </c>
      <c r="JF40" s="6">
        <f>'at-risk$$'!JF40/'at-risk$$'!JF$120</f>
        <v>0</v>
      </c>
      <c r="JG40" s="6">
        <f>'at-risk$$'!JG40/'at-risk$$'!JG$120</f>
        <v>0</v>
      </c>
      <c r="JH40" s="6">
        <f>'at-risk$$'!JH40/'at-risk$$'!JH$120</f>
        <v>0</v>
      </c>
      <c r="JI40" s="6">
        <f>'at-risk$$'!JI40/'at-risk$$'!JI$120</f>
        <v>0</v>
      </c>
      <c r="JJ40" s="6">
        <f>'at-risk$$'!JJ40/'at-risk$$'!JJ$120</f>
        <v>0</v>
      </c>
      <c r="JK40" s="6">
        <f>'at-risk$$'!JK40/'at-risk$$'!JK$120</f>
        <v>0</v>
      </c>
      <c r="JL40" s="6">
        <f>'at-risk$$'!JL40/'at-risk$$'!JL$120</f>
        <v>0</v>
      </c>
      <c r="JM40" s="6">
        <f>'at-risk$$'!JM40/'at-risk$$'!JM$120</f>
        <v>0</v>
      </c>
      <c r="JN40" s="6">
        <f>'at-risk$$'!JN40/'at-risk$$'!JN$120</f>
        <v>0</v>
      </c>
      <c r="JO40" s="6">
        <f>'at-risk$$'!JO40/'at-risk$$'!JO$120</f>
        <v>0</v>
      </c>
      <c r="JP40" s="6">
        <f>'at-risk$$'!JP40/'at-risk$$'!JP$120</f>
        <v>0</v>
      </c>
      <c r="JQ40" s="6">
        <f>'at-risk$$'!JQ40/'at-risk$$'!JQ$120</f>
        <v>0</v>
      </c>
      <c r="JR40" s="6">
        <f>'at-risk$$'!JR40/'at-risk$$'!JR$120</f>
        <v>0</v>
      </c>
      <c r="JS40" s="6">
        <f>'at-risk$$'!JS40/'at-risk$$'!JS$120</f>
        <v>0</v>
      </c>
      <c r="JT40" s="6">
        <f>'at-risk$$'!JT40/'at-risk$$'!JT$120</f>
        <v>0</v>
      </c>
      <c r="JU40" s="6">
        <f>'at-risk$$'!JU40/'at-risk$$'!JU$120</f>
        <v>0</v>
      </c>
      <c r="JV40" s="6">
        <f>'at-risk$$'!JV40/'at-risk$$'!JV$120</f>
        <v>0</v>
      </c>
      <c r="JW40" s="6">
        <f>'at-risk$$'!JW40/'at-risk$$'!JW$120</f>
        <v>0</v>
      </c>
      <c r="JX40" s="6">
        <f>'at-risk$$'!JX40/'at-risk$$'!JX$120</f>
        <v>0</v>
      </c>
      <c r="JY40" s="6">
        <f>'at-risk$$'!JY40/'at-risk$$'!JY$120</f>
        <v>0</v>
      </c>
      <c r="JZ40" s="6">
        <f>'at-risk$$'!JZ40/'at-risk$$'!JZ$120</f>
        <v>0</v>
      </c>
      <c r="KA40" s="6">
        <f>'at-risk$$'!KA40/'at-risk$$'!KA$120</f>
        <v>0</v>
      </c>
      <c r="KB40" s="6">
        <f>'at-risk$$'!KB40/'at-risk$$'!KB$120</f>
        <v>0</v>
      </c>
      <c r="KC40" s="6">
        <f>'at-risk$$'!KC40/'at-risk$$'!KC$120</f>
        <v>0</v>
      </c>
      <c r="KD40" s="6">
        <f>'at-risk$$'!KD40/'at-risk$$'!KD$120</f>
        <v>0</v>
      </c>
      <c r="KE40" s="6">
        <f>'at-risk$$'!KE40/'at-risk$$'!KE$120</f>
        <v>0</v>
      </c>
      <c r="KF40" s="6">
        <f>'at-risk$$'!KF40/'at-risk$$'!KF$120</f>
        <v>0</v>
      </c>
      <c r="KG40" s="6">
        <f>'at-risk$$'!KG40/'at-risk$$'!KG$120</f>
        <v>0</v>
      </c>
      <c r="KH40" s="6">
        <f>'at-risk$$'!KH40/'at-risk$$'!KH$120</f>
        <v>1</v>
      </c>
      <c r="KI40" s="6">
        <f>'at-risk$$'!KI40/'at-risk$$'!KI$120</f>
        <v>0</v>
      </c>
      <c r="KJ40" s="6">
        <f>'at-risk$$'!KJ40/'at-risk$$'!KJ$120</f>
        <v>0</v>
      </c>
      <c r="KK40" s="6">
        <f>'at-risk$$'!KK40/'at-risk$$'!KK$120</f>
        <v>0</v>
      </c>
      <c r="KL40" s="6">
        <f>'at-risk$$'!KL40/'at-risk$$'!KL$120</f>
        <v>0</v>
      </c>
      <c r="KM40" s="6">
        <f>'at-risk$$'!KM40/'at-risk$$'!KM$120</f>
        <v>0</v>
      </c>
      <c r="KN40" s="6">
        <f>'at-risk$$'!KN40/'at-risk$$'!KN$120</f>
        <v>0</v>
      </c>
      <c r="KO40" s="6">
        <f>'at-risk$$'!KO40/'at-risk$$'!KO$120</f>
        <v>0</v>
      </c>
      <c r="KP40" s="6">
        <f>'at-risk$$'!KP40/'at-risk$$'!KP$120</f>
        <v>0</v>
      </c>
      <c r="KQ40" s="6">
        <f>'at-risk$$'!KQ40/'at-risk$$'!KQ$120</f>
        <v>0</v>
      </c>
      <c r="KU40" s="3">
        <v>5500</v>
      </c>
      <c r="KV40" s="3">
        <v>0</v>
      </c>
      <c r="KW40" s="3">
        <v>8407</v>
      </c>
      <c r="KX40" s="3">
        <v>0</v>
      </c>
      <c r="LG40" s="3">
        <v>2000</v>
      </c>
      <c r="LH40" s="3">
        <v>0</v>
      </c>
      <c r="LI40" s="3">
        <v>12358</v>
      </c>
      <c r="LJ40" s="3">
        <v>131</v>
      </c>
      <c r="LK40" s="3">
        <v>1800</v>
      </c>
      <c r="LL40" s="3">
        <v>0</v>
      </c>
      <c r="LM40" s="3">
        <v>1674</v>
      </c>
      <c r="LN40" s="3">
        <v>0</v>
      </c>
      <c r="ME40" s="3">
        <v>6136</v>
      </c>
      <c r="MF40" s="3">
        <v>0</v>
      </c>
      <c r="MM40" s="3">
        <v>5000</v>
      </c>
      <c r="MN40" s="3">
        <v>0</v>
      </c>
      <c r="NJ40" s="6">
        <f>'at-risk$$'!NJ40/'at-risk$$'!NJ$120</f>
        <v>0</v>
      </c>
      <c r="NK40" s="6">
        <f>'at-risk$$'!NK40/'at-risk$$'!NK$120</f>
        <v>0</v>
      </c>
      <c r="OF40" s="3">
        <v>5011114</v>
      </c>
      <c r="OG40" s="3">
        <v>24142</v>
      </c>
      <c r="OK40" s="6">
        <f t="shared" si="28"/>
        <v>0</v>
      </c>
      <c r="OL40" s="6">
        <f t="shared" si="15"/>
        <v>0</v>
      </c>
      <c r="OM40" s="6">
        <f t="shared" si="16"/>
        <v>3.0000087848759573</v>
      </c>
      <c r="ON40" s="6">
        <f t="shared" si="17"/>
        <v>0</v>
      </c>
      <c r="OO40" s="6">
        <f t="shared" si="18"/>
        <v>0</v>
      </c>
      <c r="OP40" s="6">
        <f t="shared" si="19"/>
        <v>0</v>
      </c>
      <c r="OQ40" s="3">
        <f t="shared" si="20"/>
        <v>0</v>
      </c>
      <c r="OR40" s="6">
        <f t="shared" si="21"/>
        <v>0</v>
      </c>
      <c r="OS40" s="6">
        <f>'at-risk$$'!OS40/'at-risk$$'!OS$120</f>
        <v>1</v>
      </c>
      <c r="OT40" s="6">
        <f>'at-risk$$'!OT40/'at-risk$$'!OT$120</f>
        <v>0</v>
      </c>
      <c r="OU40" s="6">
        <f>'at-risk$$'!OU40/'at-risk$$'!OU$120</f>
        <v>0</v>
      </c>
      <c r="OV40" s="6">
        <f>'at-risk$$'!OV40/'at-risk$$'!OV$120</f>
        <v>1</v>
      </c>
      <c r="OW40" s="6">
        <f>'at-risk$$'!OW40/'at-risk$$'!OW$120</f>
        <v>0</v>
      </c>
      <c r="OX40" s="6">
        <f>'at-risk$$'!OX40/'at-risk$$'!OX$120</f>
        <v>0</v>
      </c>
      <c r="OY40" s="6">
        <f>'at-risk$$'!OY40/'at-risk$$'!OY$120</f>
        <v>1</v>
      </c>
      <c r="OZ40" s="6">
        <f>'at-risk$$'!OZ40/'at-risk$$'!OZ$120</f>
        <v>0</v>
      </c>
      <c r="PA40" s="6">
        <f>'at-risk$$'!PA40/'at-risk$$'!PA$120</f>
        <v>0</v>
      </c>
      <c r="PB40" s="6">
        <f t="shared" si="22"/>
        <v>0</v>
      </c>
      <c r="PC40" s="6">
        <f t="shared" si="23"/>
        <v>0</v>
      </c>
      <c r="PD40" s="6"/>
      <c r="PE40" s="6"/>
      <c r="PF40" s="6">
        <f t="shared" si="24"/>
        <v>3.5000087848759573</v>
      </c>
      <c r="PG40" s="6">
        <f t="shared" si="25"/>
        <v>0</v>
      </c>
      <c r="PI40" s="6">
        <f t="shared" si="26"/>
        <v>17.000052709255744</v>
      </c>
      <c r="PJ40" s="6">
        <f>'at-risk$$'!PJ40/'at-risk$$'!PJ$120</f>
        <v>0</v>
      </c>
      <c r="PK40" s="6">
        <f>'at-risk$$'!PK40/'at-risk$$'!PK$120</f>
        <v>0</v>
      </c>
      <c r="PL40" s="5">
        <f t="shared" si="29"/>
        <v>42875</v>
      </c>
      <c r="PN40" s="5">
        <f>SUM(KV40,KX40,KZ40,LB40,LD40,LF40,LH40,LJ40,LL40,LN40,LP40,LR40,LT40,LV40,LX40,LZ40,MB40,MD40,MF40,MH40,MJ40,ML40,MN40,MP40,MR40,MT40,MV40,MX40,MZ40,NB40,ND40,NF40,NH40,)</f>
        <v>131</v>
      </c>
      <c r="PO40" s="5">
        <v>119275</v>
      </c>
      <c r="PQ40" s="6">
        <f t="shared" si="27"/>
        <v>32.000096633635536</v>
      </c>
    </row>
    <row r="41" spans="1:433" x14ac:dyDescent="0.25">
      <c r="A41" t="s">
        <v>188</v>
      </c>
      <c r="B41" s="2">
        <v>284</v>
      </c>
      <c r="C41" t="s">
        <v>338</v>
      </c>
      <c r="D41">
        <v>1</v>
      </c>
      <c r="E41">
        <v>439</v>
      </c>
      <c r="F41">
        <v>343</v>
      </c>
      <c r="G41" s="6">
        <f>'at-risk$$'!G41/'at-risk$$'!G$120</f>
        <v>1</v>
      </c>
      <c r="H41" s="6">
        <f>'at-risk$$'!H41/'at-risk$$'!H$120</f>
        <v>0</v>
      </c>
      <c r="I41" s="6">
        <f>'at-risk$$'!I41/'at-risk$$'!I$120</f>
        <v>0</v>
      </c>
      <c r="J41" s="6">
        <f>'at-risk$$'!J41/'at-risk$$'!J$120</f>
        <v>0</v>
      </c>
      <c r="K41" s="6"/>
      <c r="L41" s="6">
        <f>'at-risk$$'!L41/'at-risk$$'!L$120</f>
        <v>0</v>
      </c>
      <c r="M41" s="6">
        <f>'at-risk$$'!M41/'at-risk$$'!M$120</f>
        <v>0</v>
      </c>
      <c r="N41" s="6">
        <f>'at-risk$$'!N41/'at-risk$$'!N$120</f>
        <v>0.99999958310769044</v>
      </c>
      <c r="O41" s="6">
        <f>'at-risk$$'!O41/'at-risk$$'!O$120</f>
        <v>0</v>
      </c>
      <c r="P41" s="3">
        <v>25000</v>
      </c>
      <c r="Q41" s="3">
        <v>0</v>
      </c>
      <c r="R41" s="6">
        <f>'at-risk$$'!R41/'at-risk$$'!R$120</f>
        <v>1.0000062006078874</v>
      </c>
      <c r="S41" s="6">
        <f>'at-risk$$'!S41/'at-risk$$'!S$120</f>
        <v>0</v>
      </c>
      <c r="T41" s="6">
        <f>'at-risk$$'!T41/'at-risk$$'!T$120</f>
        <v>2.0000056611159422</v>
      </c>
      <c r="U41" s="6">
        <f>'at-risk$$'!U41/'at-risk$$'!U$120</f>
        <v>0</v>
      </c>
      <c r="V41" s="6">
        <f>'at-risk$$'!V41/'at-risk$$'!V$120</f>
        <v>3.0000042979444492</v>
      </c>
      <c r="W41" s="6">
        <f>'at-risk$$'!W41/'at-risk$$'!W$120</f>
        <v>0</v>
      </c>
      <c r="X41" s="6">
        <f>'at-risk$$'!X41/'at-risk$$'!X$120</f>
        <v>1</v>
      </c>
      <c r="Y41" s="6">
        <f>'at-risk$$'!Y41/'at-risk$$'!Y$120</f>
        <v>0</v>
      </c>
      <c r="Z41" s="6">
        <f>'at-risk$$'!Z41/'at-risk$$'!Z$120</f>
        <v>3.0000087848759573</v>
      </c>
      <c r="AA41" s="6">
        <f>'at-risk$$'!AA41/'at-risk$$'!AA$120</f>
        <v>0</v>
      </c>
      <c r="AB41" s="6">
        <f>'at-risk$$'!AB41/'at-risk$$'!AB$120</f>
        <v>0</v>
      </c>
      <c r="AC41" s="6">
        <f>'at-risk$$'!AC41/'at-risk$$'!AC$120</f>
        <v>0</v>
      </c>
      <c r="AD41" s="6">
        <f>'at-risk$$'!AD41/'at-risk$$'!AD$120</f>
        <v>3.0000087848759573</v>
      </c>
      <c r="AE41" s="6">
        <f>'at-risk$$'!AE41/'at-risk$$'!AE$120</f>
        <v>0</v>
      </c>
      <c r="AF41" s="6">
        <f>'at-risk$$'!AF41/'at-risk$$'!AF$120</f>
        <v>6.9999997446793083</v>
      </c>
      <c r="AG41" s="6">
        <f>'at-risk$$'!AG41/'at-risk$$'!AG$120</f>
        <v>0</v>
      </c>
      <c r="AH41" s="6">
        <f>'at-risk$$'!AH41/'at-risk$$'!AH$120</f>
        <v>0</v>
      </c>
      <c r="AI41" s="6">
        <f>'at-risk$$'!AI41/'at-risk$$'!AI$120</f>
        <v>0</v>
      </c>
      <c r="AJ41" s="6">
        <f>'at-risk$$'!AJ41/'at-risk$$'!AJ$120</f>
        <v>0</v>
      </c>
      <c r="AK41" s="6">
        <f>'at-risk$$'!AK41/'at-risk$$'!AK$120</f>
        <v>0</v>
      </c>
      <c r="AL41" s="6">
        <f>'at-risk$$'!AL41/'at-risk$$'!AL$120</f>
        <v>0</v>
      </c>
      <c r="AM41" s="6">
        <f>'at-risk$$'!AM41/'at-risk$$'!AM$120</f>
        <v>0</v>
      </c>
      <c r="AN41" s="6">
        <f>'at-risk$$'!AN41/'at-risk$$'!AN$120</f>
        <v>0</v>
      </c>
      <c r="AO41" s="6">
        <f>'at-risk$$'!AO41/'at-risk$$'!AO$120</f>
        <v>0</v>
      </c>
      <c r="AP41" s="6">
        <f>'at-risk$$'!AP41/'at-risk$$'!AP$120</f>
        <v>0</v>
      </c>
      <c r="AQ41" s="6">
        <f>'at-risk$$'!AQ41/'at-risk$$'!AQ$120</f>
        <v>1</v>
      </c>
      <c r="AR41" s="6">
        <f>'at-risk$$'!AR41/'at-risk$$'!AR$120</f>
        <v>0</v>
      </c>
      <c r="AS41" s="6">
        <f>'at-risk$$'!AS41/'at-risk$$'!AS$120</f>
        <v>0</v>
      </c>
      <c r="AT41" s="6">
        <f>'at-risk$$'!AT41/'at-risk$$'!AT$120</f>
        <v>0</v>
      </c>
      <c r="AU41" s="6">
        <f>'at-risk$$'!AU41/'at-risk$$'!AU$120</f>
        <v>3.0000087848759573</v>
      </c>
      <c r="AV41" s="6"/>
      <c r="AW41" s="6">
        <f>'at-risk$$'!AW41/'at-risk$$'!AW$120</f>
        <v>0</v>
      </c>
      <c r="AX41" s="6">
        <f>'at-risk$$'!AX41/'at-risk$$'!AX$120</f>
        <v>1</v>
      </c>
      <c r="AY41" s="6">
        <f>'at-risk$$'!AY41/'at-risk$$'!AY$120</f>
        <v>0</v>
      </c>
      <c r="AZ41" s="6">
        <f>'at-risk$$'!AZ41/'at-risk$$'!AZ$120</f>
        <v>0</v>
      </c>
      <c r="BA41" s="6">
        <f>'at-risk$$'!BA41/'at-risk$$'!BA$120</f>
        <v>0</v>
      </c>
      <c r="BB41" s="6">
        <f>'at-risk$$'!BB41/'at-risk$$'!BB$120</f>
        <v>0</v>
      </c>
      <c r="BC41" s="6">
        <f>'at-risk$$'!BC41/'at-risk$$'!BC$120</f>
        <v>0</v>
      </c>
      <c r="BD41" s="6">
        <f>'at-risk$$'!BD41/'at-risk$$'!BD$120</f>
        <v>0</v>
      </c>
      <c r="BE41" s="6">
        <f>'at-risk$$'!BE41/'at-risk$$'!BE$120</f>
        <v>0</v>
      </c>
      <c r="BF41" s="6">
        <f>'at-risk$$'!BF41/'at-risk$$'!BF$120</f>
        <v>0</v>
      </c>
      <c r="BG41" s="6">
        <f>'at-risk$$'!BG41/'at-risk$$'!BG$120</f>
        <v>0</v>
      </c>
      <c r="BH41" s="6">
        <f>'at-risk$$'!BH41/'at-risk$$'!BH$120</f>
        <v>0</v>
      </c>
      <c r="BI41" s="6">
        <f>'at-risk$$'!BI41/'at-risk$$'!BI$120</f>
        <v>0</v>
      </c>
      <c r="BJ41" s="6">
        <f>'at-risk$$'!BJ41/'at-risk$$'!BJ$120</f>
        <v>0</v>
      </c>
      <c r="BK41" s="6">
        <f>'at-risk$$'!BK41/'at-risk$$'!BK$120</f>
        <v>0</v>
      </c>
      <c r="BL41" s="6">
        <f>'at-risk$$'!BL41/'at-risk$$'!BL$120</f>
        <v>0</v>
      </c>
      <c r="BM41" s="6">
        <f>'at-risk$$'!BM41/'at-risk$$'!BM$120</f>
        <v>0</v>
      </c>
      <c r="BN41" s="6">
        <f>'at-risk$$'!BN41/'at-risk$$'!BN$120</f>
        <v>0</v>
      </c>
      <c r="BO41" s="6">
        <f>'at-risk$$'!BO41/'at-risk$$'!BO$120</f>
        <v>0</v>
      </c>
      <c r="BP41" s="6">
        <f>'at-risk$$'!BP41/'at-risk$$'!BP$120</f>
        <v>0</v>
      </c>
      <c r="BQ41" s="6">
        <f>'at-risk$$'!BQ41/'at-risk$$'!BQ$120</f>
        <v>0</v>
      </c>
      <c r="BR41" s="6">
        <f>'at-risk$$'!BR41/'at-risk$$'!BR$120</f>
        <v>0</v>
      </c>
      <c r="BS41" s="6">
        <f>'at-risk$$'!BS41/'at-risk$$'!BS$120</f>
        <v>0</v>
      </c>
      <c r="BT41" s="6">
        <f>'at-risk$$'!BT41/'at-risk$$'!BT$120</f>
        <v>0</v>
      </c>
      <c r="BU41" s="6">
        <f>'at-risk$$'!BU41/'at-risk$$'!BU$120</f>
        <v>0</v>
      </c>
      <c r="BV41" s="6">
        <f>'at-risk$$'!BV41/'at-risk$$'!BV$120</f>
        <v>6.0000263546278729</v>
      </c>
      <c r="BW41" s="6">
        <f>'at-risk$$'!BW41/'at-risk$$'!BW$120</f>
        <v>0</v>
      </c>
      <c r="BX41" s="6">
        <f>'at-risk$$'!BX41/'at-risk$$'!BX$120</f>
        <v>0</v>
      </c>
      <c r="BY41" s="6">
        <f>'at-risk$$'!BY41/'at-risk$$'!BY$120</f>
        <v>0</v>
      </c>
      <c r="BZ41" s="6">
        <f>'at-risk$$'!BZ41/'at-risk$$'!BZ$120</f>
        <v>0.99998902121025579</v>
      </c>
      <c r="CA41" s="6">
        <f>'at-risk$$'!CA41/'at-risk$$'!CA$120</f>
        <v>0</v>
      </c>
      <c r="CB41" s="6">
        <f>'at-risk$$'!CB41/'at-risk$$'!CB$120</f>
        <v>0</v>
      </c>
      <c r="CC41" s="6">
        <f>'at-risk$$'!CC41/'at-risk$$'!CC$120</f>
        <v>0</v>
      </c>
      <c r="CD41" s="6">
        <f>'at-risk$$'!CD41/'at-risk$$'!CD$120</f>
        <v>0</v>
      </c>
      <c r="CE41" s="6">
        <f>'at-risk$$'!CE41/'at-risk$$'!CE$120</f>
        <v>0</v>
      </c>
      <c r="CF41" s="6">
        <f>'at-risk$$'!CF41/'at-risk$$'!CF$120</f>
        <v>2</v>
      </c>
      <c r="CG41" s="6">
        <f>'at-risk$$'!CG41/'at-risk$$'!CG$120</f>
        <v>0</v>
      </c>
      <c r="CH41" s="6">
        <f>'at-risk$$'!CH41/'at-risk$$'!CH$120</f>
        <v>0</v>
      </c>
      <c r="CI41" s="6">
        <f>'at-risk$$'!CI41/'at-risk$$'!CI$120</f>
        <v>0</v>
      </c>
      <c r="CL41" s="6">
        <f>'at-risk$$'!CL41/'at-risk$$'!CL$120</f>
        <v>10.000039531941809</v>
      </c>
      <c r="CM41" s="6">
        <f>'at-risk$$'!CM41/'at-risk$$'!CM$120</f>
        <v>0</v>
      </c>
      <c r="CN41" s="6">
        <f>'at-risk$$'!CN41/'at-risk$$'!CN$120</f>
        <v>0</v>
      </c>
      <c r="CO41" s="6">
        <f>'at-risk$$'!CO41/'at-risk$$'!CO$120</f>
        <v>0</v>
      </c>
      <c r="CP41" s="6">
        <f>'at-risk$$'!CP41/'at-risk$$'!CP$120</f>
        <v>0</v>
      </c>
      <c r="CQ41" s="6">
        <f>'at-risk$$'!CQ41/'at-risk$$'!CQ$120</f>
        <v>0</v>
      </c>
      <c r="CR41" s="6">
        <f>'at-risk$$'!CR41/'at-risk$$'!CR$120</f>
        <v>1</v>
      </c>
      <c r="CS41" s="6">
        <f>'at-risk$$'!CS41/'at-risk$$'!CS$120</f>
        <v>0</v>
      </c>
      <c r="CT41" s="6">
        <f>'at-risk$$'!CT41/'at-risk$$'!CT$120</f>
        <v>0</v>
      </c>
      <c r="CU41" s="6">
        <f>'at-risk$$'!CU41/'at-risk$$'!CU$120</f>
        <v>0</v>
      </c>
      <c r="CV41" s="3">
        <v>40800</v>
      </c>
      <c r="CW41" s="3">
        <v>0</v>
      </c>
      <c r="CX41" s="3">
        <v>40800</v>
      </c>
      <c r="CY41" s="3">
        <v>0</v>
      </c>
      <c r="CZ41" s="3">
        <v>101351</v>
      </c>
      <c r="DA41" s="3">
        <v>0</v>
      </c>
      <c r="DD41" s="6">
        <f>'at-risk$$'!DD41/'at-risk$$'!DD$120</f>
        <v>0</v>
      </c>
      <c r="DE41" s="6">
        <f>'at-risk$$'!DE41/'at-risk$$'!DE$120</f>
        <v>0</v>
      </c>
      <c r="DX41" s="6">
        <f>'at-risk$$'!DX41/'at-risk$$'!DX$120</f>
        <v>0</v>
      </c>
      <c r="DY41" s="6">
        <f>'at-risk$$'!DY41/'at-risk$$'!DY$120</f>
        <v>0</v>
      </c>
      <c r="DZ41" s="6">
        <f>'at-risk$$'!DZ41/'at-risk$$'!DZ$120</f>
        <v>1</v>
      </c>
      <c r="EA41" s="6">
        <f>'at-risk$$'!EA41/'at-risk$$'!EA$120</f>
        <v>0</v>
      </c>
      <c r="EB41" s="6">
        <f>'at-risk$$'!EB41/'at-risk$$'!EB$120</f>
        <v>1</v>
      </c>
      <c r="EC41" s="6">
        <f>'at-risk$$'!EC41/'at-risk$$'!EC$120</f>
        <v>0</v>
      </c>
      <c r="ED41" s="3">
        <v>97600</v>
      </c>
      <c r="EE41" s="3">
        <v>0</v>
      </c>
      <c r="EF41" s="3">
        <v>5000</v>
      </c>
      <c r="EG41" s="3">
        <v>0</v>
      </c>
      <c r="EL41" s="6">
        <f>'at-risk$$'!EL41/'at-risk$$'!EL$120</f>
        <v>0</v>
      </c>
      <c r="EM41" s="6">
        <f>'at-risk$$'!EM41/'at-risk$$'!EM$120</f>
        <v>0</v>
      </c>
      <c r="EN41" s="6">
        <f>'at-risk$$'!EN41/'at-risk$$'!EN$120</f>
        <v>0</v>
      </c>
      <c r="EO41" s="6">
        <f>'at-risk$$'!EO41/'at-risk$$'!EO$120</f>
        <v>0</v>
      </c>
      <c r="EP41" s="6">
        <f>'at-risk$$'!EP41/'at-risk$$'!EP$120</f>
        <v>0</v>
      </c>
      <c r="EQ41" s="6">
        <f>'at-risk$$'!EQ41/'at-risk$$'!EQ$120</f>
        <v>0</v>
      </c>
      <c r="ES41" s="6">
        <f>'at-risk$$'!ES41/'at-risk$$'!ES$120</f>
        <v>0</v>
      </c>
      <c r="ET41" s="6">
        <f>'at-risk$$'!ET41/'at-risk$$'!ET$120</f>
        <v>0</v>
      </c>
      <c r="EU41" s="6">
        <f>'at-risk$$'!EU41/'at-risk$$'!EU$120</f>
        <v>0</v>
      </c>
      <c r="EV41" s="6">
        <f>'at-risk$$'!EV41/'at-risk$$'!EV$120</f>
        <v>0</v>
      </c>
      <c r="EW41" s="6">
        <f>'at-risk$$'!EW41/'at-risk$$'!EW$120</f>
        <v>0</v>
      </c>
      <c r="EX41" s="6">
        <f>'at-risk$$'!EX41/'at-risk$$'!EX$120</f>
        <v>0</v>
      </c>
      <c r="EY41" s="6">
        <f>'at-risk$$'!EY41/'at-risk$$'!EY$120</f>
        <v>1</v>
      </c>
      <c r="EZ41" s="6">
        <f>'at-risk$$'!EZ41/'at-risk$$'!EZ$120</f>
        <v>0</v>
      </c>
      <c r="FA41" s="6">
        <f>'at-risk$$'!FA41/'at-risk$$'!FA$120</f>
        <v>0</v>
      </c>
      <c r="FB41" s="6">
        <f>'at-risk$$'!FB41/'at-risk$$'!FB$120</f>
        <v>0</v>
      </c>
      <c r="FC41" s="6">
        <f>'at-risk$$'!FC41/'at-risk$$'!FC$120</f>
        <v>0</v>
      </c>
      <c r="FD41" s="6">
        <f>'at-risk$$'!FD41/'at-risk$$'!FD$120</f>
        <v>0</v>
      </c>
      <c r="FE41" s="6">
        <f>'at-risk$$'!FE41/'at-risk$$'!FE$120</f>
        <v>0</v>
      </c>
      <c r="FF41" s="6">
        <f>'at-risk$$'!FF41/'at-risk$$'!FF$120</f>
        <v>0</v>
      </c>
      <c r="FG41" s="6">
        <f>'at-risk$$'!FG41/'at-risk$$'!FG$120</f>
        <v>1</v>
      </c>
      <c r="FH41" s="6">
        <f>'at-risk$$'!FH41/'at-risk$$'!FH$120</f>
        <v>0</v>
      </c>
      <c r="FI41" s="6">
        <f>'at-risk$$'!FI41/'at-risk$$'!FI$120</f>
        <v>1</v>
      </c>
      <c r="FJ41" s="6">
        <f>'at-risk$$'!FJ41/'at-risk$$'!FJ$120</f>
        <v>0</v>
      </c>
      <c r="FK41" s="6">
        <f>'at-risk$$'!FK41/'at-risk$$'!FK$120</f>
        <v>0</v>
      </c>
      <c r="FL41" s="6">
        <f>'at-risk$$'!FL41/'at-risk$$'!FL$120</f>
        <v>0</v>
      </c>
      <c r="FM41" s="6">
        <f>'at-risk$$'!FM41/'at-risk$$'!FM$120</f>
        <v>0</v>
      </c>
      <c r="FN41" s="6">
        <f>'at-risk$$'!FN41/'at-risk$$'!FN$120</f>
        <v>0</v>
      </c>
      <c r="FO41" s="6">
        <f>'at-risk$$'!FO41/'at-risk$$'!FO$120</f>
        <v>0</v>
      </c>
      <c r="FP41" s="6">
        <f>'at-risk$$'!FP41/'at-risk$$'!FP$120</f>
        <v>0</v>
      </c>
      <c r="FQ41" s="6">
        <f>'at-risk$$'!FQ41/'at-risk$$'!FQ$120</f>
        <v>0</v>
      </c>
      <c r="FR41" s="6">
        <f>'at-risk$$'!FR41/'at-risk$$'!FR$120</f>
        <v>0</v>
      </c>
      <c r="FS41" s="6">
        <f>'at-risk$$'!FS41/'at-risk$$'!FS$120</f>
        <v>1</v>
      </c>
      <c r="FT41" s="6">
        <f>'at-risk$$'!FT41/'at-risk$$'!FT$120</f>
        <v>0</v>
      </c>
      <c r="FU41" s="6">
        <f>'at-risk$$'!FU41/'at-risk$$'!FU$120</f>
        <v>0</v>
      </c>
      <c r="FV41" s="6">
        <f>'at-risk$$'!FV41/'at-risk$$'!FV$120</f>
        <v>0</v>
      </c>
      <c r="FW41" s="6">
        <f>'at-risk$$'!FW41/'at-risk$$'!FW$120</f>
        <v>0</v>
      </c>
      <c r="FX41" s="6">
        <f>'at-risk$$'!FX41/'at-risk$$'!FX$120</f>
        <v>0</v>
      </c>
      <c r="FY41" s="6">
        <f>'at-risk$$'!FY41/'at-risk$$'!FY$120</f>
        <v>1</v>
      </c>
      <c r="FZ41" s="6">
        <f>'at-risk$$'!FZ41/'at-risk$$'!FZ$120</f>
        <v>0</v>
      </c>
      <c r="GA41" s="6">
        <f>'at-risk$$'!GA41/'at-risk$$'!GA$120</f>
        <v>0</v>
      </c>
      <c r="GB41" s="6">
        <f>'at-risk$$'!GB41/'at-risk$$'!GB$120</f>
        <v>0</v>
      </c>
      <c r="GC41" s="6">
        <f>'at-risk$$'!GC41/'at-risk$$'!GC$120</f>
        <v>1</v>
      </c>
      <c r="GD41" s="6">
        <f>'at-risk$$'!GD41/'at-risk$$'!GD$120</f>
        <v>0</v>
      </c>
      <c r="GE41" s="6">
        <f>'at-risk$$'!GE41/'at-risk$$'!GE$120</f>
        <v>0</v>
      </c>
      <c r="GF41" s="6">
        <f>'at-risk$$'!GF41/'at-risk$$'!GF$120</f>
        <v>1</v>
      </c>
      <c r="GG41" s="6">
        <f>'at-risk$$'!GG41/'at-risk$$'!GG$120</f>
        <v>0</v>
      </c>
      <c r="GH41" s="6">
        <f>'at-risk$$'!GH41/'at-risk$$'!GH$120</f>
        <v>1</v>
      </c>
      <c r="GI41" s="6">
        <f>'at-risk$$'!GI41/'at-risk$$'!GI$120</f>
        <v>0</v>
      </c>
      <c r="GJ41" s="6">
        <f>'at-risk$$'!GJ41/'at-risk$$'!GJ$120</f>
        <v>1</v>
      </c>
      <c r="GK41" s="6">
        <f>'at-risk$$'!GK41/'at-risk$$'!GK$120</f>
        <v>0</v>
      </c>
      <c r="GL41" s="6">
        <f>'at-risk$$'!GL41/'at-risk$$'!GL$120</f>
        <v>0</v>
      </c>
      <c r="GM41" s="6">
        <f>'at-risk$$'!GM41/'at-risk$$'!GM$120</f>
        <v>0</v>
      </c>
      <c r="GN41" s="6">
        <f>'at-risk$$'!GN41/'at-risk$$'!GN$120</f>
        <v>2.9999925956999398</v>
      </c>
      <c r="GO41" s="6">
        <f>'at-risk$$'!GO41/'at-risk$$'!GO$120</f>
        <v>0</v>
      </c>
      <c r="GP41" s="6">
        <f>'at-risk$$'!GP41/'at-risk$$'!GP$120</f>
        <v>1</v>
      </c>
      <c r="GQ41" s="6">
        <f>'at-risk$$'!GQ41/'at-risk$$'!GQ$120</f>
        <v>0</v>
      </c>
      <c r="GR41" s="6">
        <f>'at-risk$$'!GR41/'at-risk$$'!GR$120</f>
        <v>1.2849725911870125</v>
      </c>
      <c r="GS41" s="6">
        <f>'at-risk$$'!GS41/'at-risk$$'!GS$120</f>
        <v>0</v>
      </c>
      <c r="GT41" s="6">
        <f>'at-risk$$'!GT41/'at-risk$$'!GT$120</f>
        <v>2.0000087848759573</v>
      </c>
      <c r="GU41" s="6">
        <f>'at-risk$$'!GU41/'at-risk$$'!GU$120</f>
        <v>0</v>
      </c>
      <c r="GV41" s="6">
        <f>'at-risk$$'!GV41/'at-risk$$'!GV$120</f>
        <v>2.0000087848759573</v>
      </c>
      <c r="GW41" s="6">
        <f>'at-risk$$'!GW41/'at-risk$$'!GW$120</f>
        <v>0</v>
      </c>
      <c r="GX41" s="6">
        <f>'at-risk$$'!GX41/'at-risk$$'!GX$120</f>
        <v>3.0000087848759573</v>
      </c>
      <c r="GY41" s="6">
        <f>'at-risk$$'!GY41/'at-risk$$'!GY$120</f>
        <v>0</v>
      </c>
      <c r="GZ41" s="6">
        <f>'at-risk$$'!GZ41/'at-risk$$'!GZ$120</f>
        <v>2.0000087848759573</v>
      </c>
      <c r="HA41" s="6">
        <f>'at-risk$$'!HA41/'at-risk$$'!HA$120</f>
        <v>0</v>
      </c>
      <c r="HB41" s="6">
        <f>'at-risk$$'!HB41/'at-risk$$'!HB$120</f>
        <v>0</v>
      </c>
      <c r="HC41" s="6">
        <f>'at-risk$$'!HC41/'at-risk$$'!HC$120</f>
        <v>0</v>
      </c>
      <c r="HD41" s="6">
        <f>'at-risk$$'!HD41/'at-risk$$'!HD$120</f>
        <v>0</v>
      </c>
      <c r="HE41" s="6">
        <f>'at-risk$$'!HE41/'at-risk$$'!HE$120</f>
        <v>0</v>
      </c>
      <c r="HF41" s="6">
        <f>'at-risk$$'!HF41/'at-risk$$'!HF$120</f>
        <v>0</v>
      </c>
      <c r="HG41" s="6">
        <f>'at-risk$$'!HG41/'at-risk$$'!HG$120</f>
        <v>0</v>
      </c>
      <c r="HH41" s="6">
        <f>'at-risk$$'!HH41/'at-risk$$'!HH$120</f>
        <v>0</v>
      </c>
      <c r="HI41" s="6">
        <f>'at-risk$$'!HI41/'at-risk$$'!HI$120</f>
        <v>0</v>
      </c>
      <c r="HJ41" s="6">
        <f>'at-risk$$'!HJ41/'at-risk$$'!HJ$120</f>
        <v>0</v>
      </c>
      <c r="HK41" s="6">
        <f>'at-risk$$'!HK41/'at-risk$$'!HK$120</f>
        <v>0</v>
      </c>
      <c r="HL41" s="6">
        <f>'at-risk$$'!HL41/'at-risk$$'!HL$120</f>
        <v>0</v>
      </c>
      <c r="HM41" s="6">
        <f>'at-risk$$'!HM41/'at-risk$$'!HM$120</f>
        <v>0</v>
      </c>
      <c r="HN41" s="6">
        <f>'at-risk$$'!HN41/'at-risk$$'!HN$120</f>
        <v>1</v>
      </c>
      <c r="HO41" s="6">
        <f>'at-risk$$'!HO41/'at-risk$$'!HO$120</f>
        <v>0</v>
      </c>
      <c r="HP41" s="6">
        <f>'at-risk$$'!HP41/'at-risk$$'!HP$120</f>
        <v>0</v>
      </c>
      <c r="HQ41" s="6">
        <f>'at-risk$$'!HQ41/'at-risk$$'!HQ$120</f>
        <v>0</v>
      </c>
      <c r="HR41" s="6">
        <f>'at-risk$$'!HR41/'at-risk$$'!HR$120</f>
        <v>0</v>
      </c>
      <c r="HS41" s="6">
        <f>'at-risk$$'!HS41/'at-risk$$'!HS$120</f>
        <v>0</v>
      </c>
      <c r="HT41" s="6">
        <f>'at-risk$$'!HT41/'at-risk$$'!HT$120</f>
        <v>0</v>
      </c>
      <c r="HU41" s="6">
        <f>'at-risk$$'!HU41/'at-risk$$'!HU$120</f>
        <v>0</v>
      </c>
      <c r="HV41" s="6">
        <f>'at-risk$$'!HV41/'at-risk$$'!HV$120</f>
        <v>1</v>
      </c>
      <c r="HW41" s="6">
        <f>'at-risk$$'!HW41/'at-risk$$'!HW$120</f>
        <v>0</v>
      </c>
      <c r="HX41" s="6">
        <f>'at-risk$$'!HX41/'at-risk$$'!HX$120</f>
        <v>0</v>
      </c>
      <c r="HY41" s="6">
        <f>'at-risk$$'!HY41/'at-risk$$'!HY$120</f>
        <v>0</v>
      </c>
      <c r="HZ41" s="6">
        <f>'at-risk$$'!HZ41/'at-risk$$'!HZ$120</f>
        <v>1</v>
      </c>
      <c r="IA41" s="6">
        <f>'at-risk$$'!IA41/'at-risk$$'!IA$120</f>
        <v>0</v>
      </c>
      <c r="IB41" s="6">
        <f>'at-risk$$'!IB41/'at-risk$$'!IB$120</f>
        <v>1</v>
      </c>
      <c r="IC41" s="6">
        <f>'at-risk$$'!IC41/'at-risk$$'!IC$120</f>
        <v>0</v>
      </c>
      <c r="ID41" s="6">
        <f>'at-risk$$'!ID41/'at-risk$$'!ID$120</f>
        <v>0</v>
      </c>
      <c r="IE41" s="6">
        <f>'at-risk$$'!IE41/'at-risk$$'!IE$120</f>
        <v>0</v>
      </c>
      <c r="IF41" s="6">
        <f>'at-risk$$'!IF41/'at-risk$$'!IF$120</f>
        <v>0</v>
      </c>
      <c r="IG41" s="6">
        <f>'at-risk$$'!IG41/'at-risk$$'!IG$120</f>
        <v>0</v>
      </c>
      <c r="IH41" s="6">
        <f>'at-risk$$'!IH41/'at-risk$$'!IH$120</f>
        <v>0</v>
      </c>
      <c r="II41" s="6">
        <f>'at-risk$$'!II41/'at-risk$$'!II$120</f>
        <v>0</v>
      </c>
      <c r="IJ41" s="6">
        <f>'at-risk$$'!IJ41/'at-risk$$'!IJ$120</f>
        <v>0</v>
      </c>
      <c r="IK41" s="6">
        <f>'at-risk$$'!IK41/'at-risk$$'!IK$120</f>
        <v>0</v>
      </c>
      <c r="IL41" s="6">
        <f>'at-risk$$'!IL41/'at-risk$$'!IL$120</f>
        <v>0</v>
      </c>
      <c r="IM41" s="6">
        <f>'at-risk$$'!IM41/'at-risk$$'!IM$120</f>
        <v>0</v>
      </c>
      <c r="IN41" s="6">
        <f>'at-risk$$'!IN41/'at-risk$$'!IN$120</f>
        <v>0</v>
      </c>
      <c r="IO41" s="6">
        <f>'at-risk$$'!IO41/'at-risk$$'!IO$120</f>
        <v>0</v>
      </c>
      <c r="IP41" s="6">
        <f>'at-risk$$'!IP41/'at-risk$$'!IP$120</f>
        <v>0</v>
      </c>
      <c r="IQ41" s="6">
        <f>'at-risk$$'!IQ41/'at-risk$$'!IQ$120</f>
        <v>0</v>
      </c>
      <c r="IR41" s="6">
        <f>'at-risk$$'!IR41/'at-risk$$'!IR$120</f>
        <v>3.0000255323494867</v>
      </c>
      <c r="IS41" s="6">
        <f>'at-risk$$'!IS41/'at-risk$$'!IS$120</f>
        <v>0</v>
      </c>
      <c r="IT41" s="6">
        <f>'at-risk$$'!IT41/'at-risk$$'!IT$120</f>
        <v>0</v>
      </c>
      <c r="IU41" s="6">
        <f>'at-risk$$'!IU41/'at-risk$$'!IU$120</f>
        <v>0</v>
      </c>
      <c r="IV41" s="6">
        <f>'at-risk$$'!IV41/'at-risk$$'!IV$120</f>
        <v>0</v>
      </c>
      <c r="IW41" s="6">
        <f>'at-risk$$'!IW41/'at-risk$$'!IW$120</f>
        <v>0</v>
      </c>
      <c r="IX41" s="6">
        <f>'at-risk$$'!IX41/'at-risk$$'!IX$120</f>
        <v>0</v>
      </c>
      <c r="IY41" s="6">
        <f>'at-risk$$'!IY41/'at-risk$$'!IY$120</f>
        <v>0</v>
      </c>
      <c r="IZ41" s="6">
        <f>'at-risk$$'!IZ41/'at-risk$$'!IZ$120</f>
        <v>0</v>
      </c>
      <c r="JA41" s="6">
        <f>'at-risk$$'!JA41/'at-risk$$'!JA$120</f>
        <v>0</v>
      </c>
      <c r="JB41" s="6">
        <f>'at-risk$$'!JB41/'at-risk$$'!JB$120</f>
        <v>0</v>
      </c>
      <c r="JC41" s="6">
        <f>'at-risk$$'!JC41/'at-risk$$'!JC$120</f>
        <v>0</v>
      </c>
      <c r="JD41" s="6">
        <f>'at-risk$$'!JD41/'at-risk$$'!JD$120</f>
        <v>0</v>
      </c>
      <c r="JE41" s="6">
        <f>'at-risk$$'!JE41/'at-risk$$'!JE$120</f>
        <v>0</v>
      </c>
      <c r="JF41" s="6">
        <f>'at-risk$$'!JF41/'at-risk$$'!JF$120</f>
        <v>0</v>
      </c>
      <c r="JG41" s="6">
        <f>'at-risk$$'!JG41/'at-risk$$'!JG$120</f>
        <v>0</v>
      </c>
      <c r="JH41" s="6">
        <f>'at-risk$$'!JH41/'at-risk$$'!JH$120</f>
        <v>0</v>
      </c>
      <c r="JI41" s="6">
        <f>'at-risk$$'!JI41/'at-risk$$'!JI$120</f>
        <v>0</v>
      </c>
      <c r="JJ41" s="6">
        <f>'at-risk$$'!JJ41/'at-risk$$'!JJ$120</f>
        <v>0</v>
      </c>
      <c r="JK41" s="6">
        <f>'at-risk$$'!JK41/'at-risk$$'!JK$120</f>
        <v>0</v>
      </c>
      <c r="JL41" s="6">
        <f>'at-risk$$'!JL41/'at-risk$$'!JL$120</f>
        <v>2.6957717393569534E-2</v>
      </c>
      <c r="JM41" s="6">
        <f>'at-risk$$'!JM41/'at-risk$$'!JM$120</f>
        <v>0.97304722053044845</v>
      </c>
      <c r="JN41" s="6">
        <f>'at-risk$$'!JN41/'at-risk$$'!JN$120</f>
        <v>0</v>
      </c>
      <c r="JO41" s="6">
        <f>'at-risk$$'!JO41/'at-risk$$'!JO$120</f>
        <v>0</v>
      </c>
      <c r="JP41" s="6">
        <f>'at-risk$$'!JP41/'at-risk$$'!JP$120</f>
        <v>0</v>
      </c>
      <c r="JQ41" s="6">
        <f>'at-risk$$'!JQ41/'at-risk$$'!JQ$120</f>
        <v>0</v>
      </c>
      <c r="JR41" s="6">
        <f>'at-risk$$'!JR41/'at-risk$$'!JR$120</f>
        <v>0</v>
      </c>
      <c r="JS41" s="6">
        <f>'at-risk$$'!JS41/'at-risk$$'!JS$120</f>
        <v>0</v>
      </c>
      <c r="JT41" s="6">
        <f>'at-risk$$'!JT41/'at-risk$$'!JT$120</f>
        <v>0</v>
      </c>
      <c r="JU41" s="6">
        <f>'at-risk$$'!JU41/'at-risk$$'!JU$120</f>
        <v>0</v>
      </c>
      <c r="JV41" s="6">
        <f>'at-risk$$'!JV41/'at-risk$$'!JV$120</f>
        <v>0</v>
      </c>
      <c r="JW41" s="6">
        <f>'at-risk$$'!JW41/'at-risk$$'!JW$120</f>
        <v>0</v>
      </c>
      <c r="JX41" s="6">
        <f>'at-risk$$'!JX41/'at-risk$$'!JX$120</f>
        <v>0</v>
      </c>
      <c r="JY41" s="6">
        <f>'at-risk$$'!JY41/'at-risk$$'!JY$120</f>
        <v>0</v>
      </c>
      <c r="JZ41" s="6">
        <f>'at-risk$$'!JZ41/'at-risk$$'!JZ$120</f>
        <v>0.1001914121646716</v>
      </c>
      <c r="KA41" s="6">
        <f>'at-risk$$'!KA41/'at-risk$$'!KA$120</f>
        <v>0.89980858783532836</v>
      </c>
      <c r="KB41" s="6">
        <f>'at-risk$$'!KB41/'at-risk$$'!KB$120</f>
        <v>0</v>
      </c>
      <c r="KC41" s="6">
        <f>'at-risk$$'!KC41/'at-risk$$'!KC$120</f>
        <v>0</v>
      </c>
      <c r="KD41" s="6">
        <f>'at-risk$$'!KD41/'at-risk$$'!KD$120</f>
        <v>0</v>
      </c>
      <c r="KE41" s="6">
        <f>'at-risk$$'!KE41/'at-risk$$'!KE$120</f>
        <v>1</v>
      </c>
      <c r="KF41" s="6">
        <f>'at-risk$$'!KF41/'at-risk$$'!KF$120</f>
        <v>0</v>
      </c>
      <c r="KG41" s="6">
        <f>'at-risk$$'!KG41/'at-risk$$'!KG$120</f>
        <v>0</v>
      </c>
      <c r="KH41" s="6">
        <f>'at-risk$$'!KH41/'at-risk$$'!KH$120</f>
        <v>1</v>
      </c>
      <c r="KI41" s="6">
        <f>'at-risk$$'!KI41/'at-risk$$'!KI$120</f>
        <v>0</v>
      </c>
      <c r="KJ41" s="6">
        <f>'at-risk$$'!KJ41/'at-risk$$'!KJ$120</f>
        <v>0</v>
      </c>
      <c r="KK41" s="6">
        <f>'at-risk$$'!KK41/'at-risk$$'!KK$120</f>
        <v>0</v>
      </c>
      <c r="KL41" s="6">
        <f>'at-risk$$'!KL41/'at-risk$$'!KL$120</f>
        <v>0</v>
      </c>
      <c r="KM41" s="6">
        <f>'at-risk$$'!KM41/'at-risk$$'!KM$120</f>
        <v>0</v>
      </c>
      <c r="KN41" s="6">
        <f>'at-risk$$'!KN41/'at-risk$$'!KN$120</f>
        <v>0</v>
      </c>
      <c r="KO41" s="6">
        <f>'at-risk$$'!KO41/'at-risk$$'!KO$120</f>
        <v>0</v>
      </c>
      <c r="KP41" s="6">
        <f>'at-risk$$'!KP41/'at-risk$$'!KP$120</f>
        <v>0</v>
      </c>
      <c r="KQ41" s="6">
        <f>'at-risk$$'!KQ41/'at-risk$$'!KQ$120</f>
        <v>0</v>
      </c>
      <c r="KU41" s="3">
        <v>30000</v>
      </c>
      <c r="KV41" s="3">
        <v>0</v>
      </c>
      <c r="KW41" s="3">
        <v>20060</v>
      </c>
      <c r="KX41" s="3">
        <v>0</v>
      </c>
      <c r="LC41" s="3">
        <v>12000</v>
      </c>
      <c r="LD41" s="3">
        <v>0</v>
      </c>
      <c r="LI41" s="3">
        <v>45115</v>
      </c>
      <c r="LJ41" s="3">
        <v>0</v>
      </c>
      <c r="LK41" s="3">
        <v>10000</v>
      </c>
      <c r="LL41" s="3">
        <v>0</v>
      </c>
      <c r="LM41" s="3">
        <v>2002</v>
      </c>
      <c r="LN41" s="3">
        <v>0</v>
      </c>
      <c r="MA41" s="3">
        <v>18000</v>
      </c>
      <c r="MB41" s="3">
        <v>0</v>
      </c>
      <c r="MC41" s="3">
        <v>2000</v>
      </c>
      <c r="MD41" s="3">
        <v>0</v>
      </c>
      <c r="ME41" s="3">
        <v>7340</v>
      </c>
      <c r="MF41" s="3">
        <v>0</v>
      </c>
      <c r="MM41" s="3">
        <v>1500</v>
      </c>
      <c r="MN41" s="3">
        <v>0</v>
      </c>
      <c r="MW41" s="3">
        <v>5000</v>
      </c>
      <c r="MX41" s="3">
        <v>0</v>
      </c>
      <c r="MY41" s="3">
        <v>12000</v>
      </c>
      <c r="MZ41" s="3">
        <v>0</v>
      </c>
      <c r="NJ41" s="6">
        <f>'at-risk$$'!NJ41/'at-risk$$'!NJ$120</f>
        <v>0</v>
      </c>
      <c r="NK41" s="6">
        <f>'at-risk$$'!NK41/'at-risk$$'!NK$120</f>
        <v>0</v>
      </c>
      <c r="OF41" s="3">
        <v>8167510.5</v>
      </c>
      <c r="OG41" s="3">
        <v>324583</v>
      </c>
      <c r="OK41" s="6">
        <f t="shared" si="28"/>
        <v>1</v>
      </c>
      <c r="OL41" s="6">
        <f t="shared" si="15"/>
        <v>0</v>
      </c>
      <c r="OM41" s="6">
        <f t="shared" si="16"/>
        <v>6.0000263546278729</v>
      </c>
      <c r="ON41" s="6">
        <f t="shared" si="17"/>
        <v>0</v>
      </c>
      <c r="OO41" s="6">
        <f t="shared" si="18"/>
        <v>2</v>
      </c>
      <c r="OP41" s="6">
        <f t="shared" si="19"/>
        <v>0</v>
      </c>
      <c r="OQ41" s="3">
        <f t="shared" si="20"/>
        <v>0</v>
      </c>
      <c r="OR41" s="6">
        <f t="shared" si="21"/>
        <v>0</v>
      </c>
      <c r="OS41" s="6">
        <f>'at-risk$$'!OS41/'at-risk$$'!OS$120</f>
        <v>1</v>
      </c>
      <c r="OT41" s="6">
        <f>'at-risk$$'!OT41/'at-risk$$'!OT$120</f>
        <v>0</v>
      </c>
      <c r="OU41" s="6">
        <f>'at-risk$$'!OU41/'at-risk$$'!OU$120</f>
        <v>0</v>
      </c>
      <c r="OV41" s="6">
        <f>'at-risk$$'!OV41/'at-risk$$'!OV$120</f>
        <v>2</v>
      </c>
      <c r="OW41" s="6">
        <f>'at-risk$$'!OW41/'at-risk$$'!OW$120</f>
        <v>0</v>
      </c>
      <c r="OX41" s="6">
        <f>'at-risk$$'!OX41/'at-risk$$'!OX$120</f>
        <v>0</v>
      </c>
      <c r="OY41" s="6">
        <f>'at-risk$$'!OY41/'at-risk$$'!OY$120</f>
        <v>2</v>
      </c>
      <c r="OZ41" s="6">
        <f>'at-risk$$'!OZ41/'at-risk$$'!OZ$120</f>
        <v>0</v>
      </c>
      <c r="PA41" s="6">
        <f>'at-risk$$'!PA41/'at-risk$$'!PA$120</f>
        <v>0</v>
      </c>
      <c r="PB41" s="6">
        <f t="shared" si="22"/>
        <v>2</v>
      </c>
      <c r="PC41" s="6">
        <f t="shared" si="23"/>
        <v>0</v>
      </c>
      <c r="PD41" s="6"/>
      <c r="PE41" s="6"/>
      <c r="PF41" s="6">
        <f t="shared" si="24"/>
        <v>4</v>
      </c>
      <c r="PG41" s="6">
        <f t="shared" si="25"/>
        <v>0</v>
      </c>
      <c r="PI41" s="6">
        <f t="shared" si="26"/>
        <v>11.285007730690841</v>
      </c>
      <c r="PJ41" s="6">
        <f>'at-risk$$'!PJ41/'at-risk$$'!PJ$120</f>
        <v>0</v>
      </c>
      <c r="PK41" s="6">
        <f>'at-risk$$'!PK41/'at-risk$$'!PK$120</f>
        <v>0</v>
      </c>
      <c r="PL41" s="5">
        <f t="shared" si="29"/>
        <v>165017</v>
      </c>
      <c r="PM41" s="5">
        <f>SUM(KV41,KX41,KZ41,LB41,LD41,LF41,LH41,LJ41,LL41,LN41,LP41,LR41,LT41,LV41,LX41,LZ41,MB41,MD41,MF41,MH41,MJ41,ML41,MN41,MP41,MR41,MT41,MV41,MX41,MZ41,NB41,ND41,NF41,NH41,)</f>
        <v>0</v>
      </c>
      <c r="PN41" s="5"/>
      <c r="PO41" s="5">
        <v>142675</v>
      </c>
      <c r="PQ41" s="6">
        <f t="shared" si="27"/>
        <v>43.285091187012448</v>
      </c>
    </row>
    <row r="42" spans="1:433" x14ac:dyDescent="0.25">
      <c r="A42" t="s">
        <v>190</v>
      </c>
      <c r="B42" s="2">
        <v>274</v>
      </c>
      <c r="C42" t="s">
        <v>338</v>
      </c>
      <c r="D42">
        <v>6</v>
      </c>
      <c r="E42">
        <v>547</v>
      </c>
      <c r="F42">
        <v>464</v>
      </c>
      <c r="G42" s="6">
        <f>'at-risk$$'!G42/'at-risk$$'!G$120</f>
        <v>1</v>
      </c>
      <c r="H42" s="6">
        <f>'at-risk$$'!H42/'at-risk$$'!H$120</f>
        <v>0</v>
      </c>
      <c r="I42" s="6">
        <f>'at-risk$$'!I42/'at-risk$$'!I$120</f>
        <v>0</v>
      </c>
      <c r="J42" s="6">
        <f>'at-risk$$'!J42/'at-risk$$'!J$120</f>
        <v>0</v>
      </c>
      <c r="K42" s="6"/>
      <c r="L42" s="6">
        <f>'at-risk$$'!L42/'at-risk$$'!L$120</f>
        <v>0</v>
      </c>
      <c r="M42" s="6">
        <f>'at-risk$$'!M42/'at-risk$$'!M$120</f>
        <v>0</v>
      </c>
      <c r="N42" s="6">
        <f>'at-risk$$'!N42/'at-risk$$'!N$120</f>
        <v>0.99999958310769044</v>
      </c>
      <c r="O42" s="6">
        <f>'at-risk$$'!O42/'at-risk$$'!O$120</f>
        <v>0</v>
      </c>
      <c r="P42" s="3">
        <v>4796</v>
      </c>
      <c r="Q42" s="3">
        <v>0</v>
      </c>
      <c r="R42" s="6">
        <f>'at-risk$$'!R42/'at-risk$$'!R$120</f>
        <v>1.0000062006078874</v>
      </c>
      <c r="S42" s="6">
        <f>'at-risk$$'!S42/'at-risk$$'!S$120</f>
        <v>0</v>
      </c>
      <c r="T42" s="6">
        <f>'at-risk$$'!T42/'at-risk$$'!T$120</f>
        <v>1.0000028305579711</v>
      </c>
      <c r="U42" s="6">
        <f>'at-risk$$'!U42/'at-risk$$'!U$120</f>
        <v>0</v>
      </c>
      <c r="V42" s="6">
        <f>'at-risk$$'!V42/'at-risk$$'!V$120</f>
        <v>2.0000093773333441</v>
      </c>
      <c r="W42" s="6">
        <f>'at-risk$$'!W42/'at-risk$$'!W$120</f>
        <v>0</v>
      </c>
      <c r="X42" s="6">
        <f>'at-risk$$'!X42/'at-risk$$'!X$120</f>
        <v>1</v>
      </c>
      <c r="Y42" s="6">
        <f>'at-risk$$'!Y42/'at-risk$$'!Y$120</f>
        <v>0</v>
      </c>
      <c r="Z42" s="6">
        <f>'at-risk$$'!Z42/'at-risk$$'!Z$120</f>
        <v>2.0000087848759573</v>
      </c>
      <c r="AA42" s="6">
        <f>'at-risk$$'!AA42/'at-risk$$'!AA$120</f>
        <v>0</v>
      </c>
      <c r="AB42" s="6">
        <f>'at-risk$$'!AB42/'at-risk$$'!AB$120</f>
        <v>1</v>
      </c>
      <c r="AC42" s="6">
        <f>'at-risk$$'!AC42/'at-risk$$'!AC$120</f>
        <v>0</v>
      </c>
      <c r="AD42" s="6">
        <f>'at-risk$$'!AD42/'at-risk$$'!AD$120</f>
        <v>2.0000087848759573</v>
      </c>
      <c r="AE42" s="6">
        <f>'at-risk$$'!AE42/'at-risk$$'!AE$120</f>
        <v>0</v>
      </c>
      <c r="AF42" s="6">
        <f>'at-risk$$'!AF42/'at-risk$$'!AF$120</f>
        <v>4.9999961701896245</v>
      </c>
      <c r="AG42" s="6">
        <f>'at-risk$$'!AG42/'at-risk$$'!AG$120</f>
        <v>0</v>
      </c>
      <c r="AH42" s="6">
        <f>'at-risk$$'!AH42/'at-risk$$'!AH$120</f>
        <v>0</v>
      </c>
      <c r="AI42" s="6">
        <f>'at-risk$$'!AI42/'at-risk$$'!AI$120</f>
        <v>0</v>
      </c>
      <c r="AJ42" s="6">
        <f>'at-risk$$'!AJ42/'at-risk$$'!AJ$120</f>
        <v>0</v>
      </c>
      <c r="AK42" s="6">
        <f>'at-risk$$'!AK42/'at-risk$$'!AK$120</f>
        <v>0</v>
      </c>
      <c r="AL42" s="6">
        <f>'at-risk$$'!AL42/'at-risk$$'!AL$120</f>
        <v>0</v>
      </c>
      <c r="AM42" s="6">
        <f>'at-risk$$'!AM42/'at-risk$$'!AM$120</f>
        <v>0</v>
      </c>
      <c r="AN42" s="6">
        <f>'at-risk$$'!AN42/'at-risk$$'!AN$120</f>
        <v>0</v>
      </c>
      <c r="AO42" s="6">
        <f>'at-risk$$'!AO42/'at-risk$$'!AO$120</f>
        <v>0</v>
      </c>
      <c r="AP42" s="6">
        <f>'at-risk$$'!AP42/'at-risk$$'!AP$120</f>
        <v>0</v>
      </c>
      <c r="AQ42" s="6">
        <f>'at-risk$$'!AQ42/'at-risk$$'!AQ$120</f>
        <v>1</v>
      </c>
      <c r="AR42" s="6">
        <f>'at-risk$$'!AR42/'at-risk$$'!AR$120</f>
        <v>0</v>
      </c>
      <c r="AS42" s="6">
        <f>'at-risk$$'!AS42/'at-risk$$'!AS$120</f>
        <v>0</v>
      </c>
      <c r="AT42" s="6">
        <f>'at-risk$$'!AT42/'at-risk$$'!AT$120</f>
        <v>0</v>
      </c>
      <c r="AU42" s="6">
        <f>'at-risk$$'!AU42/'at-risk$$'!AU$120</f>
        <v>1</v>
      </c>
      <c r="AV42" s="6"/>
      <c r="AW42" s="6">
        <f>'at-risk$$'!AW42/'at-risk$$'!AW$120</f>
        <v>0</v>
      </c>
      <c r="AX42" s="6">
        <f>'at-risk$$'!AX42/'at-risk$$'!AX$120</f>
        <v>0</v>
      </c>
      <c r="AY42" s="6">
        <f>'at-risk$$'!AY42/'at-risk$$'!AY$120</f>
        <v>0</v>
      </c>
      <c r="AZ42" s="6">
        <f>'at-risk$$'!AZ42/'at-risk$$'!AZ$120</f>
        <v>0</v>
      </c>
      <c r="BA42" s="6">
        <f>'at-risk$$'!BA42/'at-risk$$'!BA$120</f>
        <v>0</v>
      </c>
      <c r="BB42" s="6">
        <f>'at-risk$$'!BB42/'at-risk$$'!BB$120</f>
        <v>0</v>
      </c>
      <c r="BC42" s="6">
        <f>'at-risk$$'!BC42/'at-risk$$'!BC$120</f>
        <v>0</v>
      </c>
      <c r="BD42" s="6">
        <f>'at-risk$$'!BD42/'at-risk$$'!BD$120</f>
        <v>0</v>
      </c>
      <c r="BE42" s="6">
        <f>'at-risk$$'!BE42/'at-risk$$'!BE$120</f>
        <v>0</v>
      </c>
      <c r="BF42" s="6">
        <f>'at-risk$$'!BF42/'at-risk$$'!BF$120</f>
        <v>0</v>
      </c>
      <c r="BG42" s="6">
        <f>'at-risk$$'!BG42/'at-risk$$'!BG$120</f>
        <v>0</v>
      </c>
      <c r="BH42" s="6">
        <f>'at-risk$$'!BH42/'at-risk$$'!BH$120</f>
        <v>0</v>
      </c>
      <c r="BI42" s="6">
        <f>'at-risk$$'!BI42/'at-risk$$'!BI$120</f>
        <v>0</v>
      </c>
      <c r="BJ42" s="6">
        <f>'at-risk$$'!BJ42/'at-risk$$'!BJ$120</f>
        <v>0</v>
      </c>
      <c r="BK42" s="6">
        <f>'at-risk$$'!BK42/'at-risk$$'!BK$120</f>
        <v>0</v>
      </c>
      <c r="BL42" s="6">
        <f>'at-risk$$'!BL42/'at-risk$$'!BL$120</f>
        <v>0</v>
      </c>
      <c r="BM42" s="6">
        <f>'at-risk$$'!BM42/'at-risk$$'!BM$120</f>
        <v>0</v>
      </c>
      <c r="BN42" s="6">
        <f>'at-risk$$'!BN42/'at-risk$$'!BN$120</f>
        <v>0</v>
      </c>
      <c r="BO42" s="6">
        <f>'at-risk$$'!BO42/'at-risk$$'!BO$120</f>
        <v>0</v>
      </c>
      <c r="BP42" s="6">
        <f>'at-risk$$'!BP42/'at-risk$$'!BP$120</f>
        <v>0</v>
      </c>
      <c r="BQ42" s="6">
        <f>'at-risk$$'!BQ42/'at-risk$$'!BQ$120</f>
        <v>0</v>
      </c>
      <c r="BR42" s="6">
        <f>'at-risk$$'!BR42/'at-risk$$'!BR$120</f>
        <v>0</v>
      </c>
      <c r="BS42" s="6">
        <f>'at-risk$$'!BS42/'at-risk$$'!BS$120</f>
        <v>0</v>
      </c>
      <c r="BT42" s="6">
        <f>'at-risk$$'!BT42/'at-risk$$'!BT$120</f>
        <v>0</v>
      </c>
      <c r="BU42" s="6">
        <f>'at-risk$$'!BU42/'at-risk$$'!BU$120</f>
        <v>0</v>
      </c>
      <c r="BV42" s="6">
        <f>'at-risk$$'!BV42/'at-risk$$'!BV$120</f>
        <v>3.9504093752196221</v>
      </c>
      <c r="BW42" s="6">
        <f>'at-risk$$'!BW42/'at-risk$$'!BW$120</f>
        <v>4.959940965633565E-2</v>
      </c>
      <c r="BX42" s="6">
        <f>'at-risk$$'!BX42/'at-risk$$'!BX$120</f>
        <v>0</v>
      </c>
      <c r="BY42" s="6">
        <f>'at-risk$$'!BY42/'at-risk$$'!BY$120</f>
        <v>0</v>
      </c>
      <c r="BZ42" s="6">
        <f>'at-risk$$'!BZ42/'at-risk$$'!BZ$120</f>
        <v>0</v>
      </c>
      <c r="CA42" s="6">
        <f>'at-risk$$'!CA42/'at-risk$$'!CA$120</f>
        <v>0</v>
      </c>
      <c r="CB42" s="6">
        <f>'at-risk$$'!CB42/'at-risk$$'!CB$120</f>
        <v>0</v>
      </c>
      <c r="CC42" s="6">
        <f>'at-risk$$'!CC42/'at-risk$$'!CC$120</f>
        <v>0</v>
      </c>
      <c r="CD42" s="6">
        <f>'at-risk$$'!CD42/'at-risk$$'!CD$120</f>
        <v>1</v>
      </c>
      <c r="CE42" s="6">
        <f>'at-risk$$'!CE42/'at-risk$$'!CE$120</f>
        <v>0</v>
      </c>
      <c r="CF42" s="6">
        <f>'at-risk$$'!CF42/'at-risk$$'!CF$120</f>
        <v>0</v>
      </c>
      <c r="CG42" s="6">
        <f>'at-risk$$'!CG42/'at-risk$$'!CG$120</f>
        <v>0</v>
      </c>
      <c r="CH42" s="6">
        <f>'at-risk$$'!CH42/'at-risk$$'!CH$120</f>
        <v>0</v>
      </c>
      <c r="CI42" s="6">
        <f>'at-risk$$'!CI42/'at-risk$$'!CI$120</f>
        <v>0</v>
      </c>
      <c r="CL42" s="6">
        <f>'at-risk$$'!CL42/'at-risk$$'!CL$120</f>
        <v>0</v>
      </c>
      <c r="CM42" s="6">
        <f>'at-risk$$'!CM42/'at-risk$$'!CM$120</f>
        <v>0</v>
      </c>
      <c r="CN42" s="6">
        <f>'at-risk$$'!CN42/'at-risk$$'!CN$120</f>
        <v>0.24296331435800125</v>
      </c>
      <c r="CO42" s="6">
        <f>'at-risk$$'!CO42/'at-risk$$'!CO$120</f>
        <v>0</v>
      </c>
      <c r="CP42" s="6">
        <f>'at-risk$$'!CP42/'at-risk$$'!CP$120</f>
        <v>0</v>
      </c>
      <c r="CQ42" s="6">
        <f>'at-risk$$'!CQ42/'at-risk$$'!CQ$120</f>
        <v>0</v>
      </c>
      <c r="CR42" s="6">
        <f>'at-risk$$'!CR42/'at-risk$$'!CR$120</f>
        <v>0</v>
      </c>
      <c r="CS42" s="6">
        <f>'at-risk$$'!CS42/'at-risk$$'!CS$120</f>
        <v>0</v>
      </c>
      <c r="CT42" s="6">
        <f>'at-risk$$'!CT42/'at-risk$$'!CT$120</f>
        <v>0</v>
      </c>
      <c r="CU42" s="6">
        <f>'at-risk$$'!CU42/'at-risk$$'!CU$120</f>
        <v>0</v>
      </c>
      <c r="DD42" s="6">
        <f>'at-risk$$'!DD42/'at-risk$$'!DD$120</f>
        <v>0</v>
      </c>
      <c r="DE42" s="6">
        <f>'at-risk$$'!DE42/'at-risk$$'!DE$120</f>
        <v>0</v>
      </c>
      <c r="DX42" s="6">
        <f>'at-risk$$'!DX42/'at-risk$$'!DX$120</f>
        <v>0</v>
      </c>
      <c r="DY42" s="6">
        <f>'at-risk$$'!DY42/'at-risk$$'!DY$120</f>
        <v>0</v>
      </c>
      <c r="DZ42" s="6">
        <f>'at-risk$$'!DZ42/'at-risk$$'!DZ$120</f>
        <v>0</v>
      </c>
      <c r="EA42" s="6">
        <f>'at-risk$$'!EA42/'at-risk$$'!EA$120</f>
        <v>0</v>
      </c>
      <c r="EB42" s="6">
        <f>'at-risk$$'!EB42/'at-risk$$'!EB$120</f>
        <v>0</v>
      </c>
      <c r="EC42" s="6">
        <f>'at-risk$$'!EC42/'at-risk$$'!EC$120</f>
        <v>0</v>
      </c>
      <c r="EL42" s="6">
        <f>'at-risk$$'!EL42/'at-risk$$'!EL$120</f>
        <v>0</v>
      </c>
      <c r="EM42" s="6">
        <f>'at-risk$$'!EM42/'at-risk$$'!EM$120</f>
        <v>0</v>
      </c>
      <c r="EN42" s="6">
        <f>'at-risk$$'!EN42/'at-risk$$'!EN$120</f>
        <v>0</v>
      </c>
      <c r="EO42" s="6">
        <f>'at-risk$$'!EO42/'at-risk$$'!EO$120</f>
        <v>0</v>
      </c>
      <c r="EP42" s="6">
        <f>'at-risk$$'!EP42/'at-risk$$'!EP$120</f>
        <v>0</v>
      </c>
      <c r="EQ42" s="6">
        <f>'at-risk$$'!EQ42/'at-risk$$'!EQ$120</f>
        <v>0</v>
      </c>
      <c r="ES42" s="6">
        <f>'at-risk$$'!ES42/'at-risk$$'!ES$120</f>
        <v>0</v>
      </c>
      <c r="ET42" s="6">
        <f>'at-risk$$'!ET42/'at-risk$$'!ET$120</f>
        <v>0</v>
      </c>
      <c r="EU42" s="6">
        <f>'at-risk$$'!EU42/'at-risk$$'!EU$120</f>
        <v>0</v>
      </c>
      <c r="EV42" s="6">
        <f>'at-risk$$'!EV42/'at-risk$$'!EV$120</f>
        <v>0</v>
      </c>
      <c r="EW42" s="6">
        <f>'at-risk$$'!EW42/'at-risk$$'!EW$120</f>
        <v>1</v>
      </c>
      <c r="EX42" s="6">
        <f>'at-risk$$'!EX42/'at-risk$$'!EX$120</f>
        <v>0</v>
      </c>
      <c r="EY42" s="6">
        <f>'at-risk$$'!EY42/'at-risk$$'!EY$120</f>
        <v>0</v>
      </c>
      <c r="EZ42" s="6">
        <f>'at-risk$$'!EZ42/'at-risk$$'!EZ$120</f>
        <v>0</v>
      </c>
      <c r="FA42" s="6">
        <f>'at-risk$$'!FA42/'at-risk$$'!FA$120</f>
        <v>0</v>
      </c>
      <c r="FB42" s="6">
        <f>'at-risk$$'!FB42/'at-risk$$'!FB$120</f>
        <v>0</v>
      </c>
      <c r="FC42" s="6">
        <f>'at-risk$$'!FC42/'at-risk$$'!FC$120</f>
        <v>0</v>
      </c>
      <c r="FD42" s="6">
        <f>'at-risk$$'!FD42/'at-risk$$'!FD$120</f>
        <v>0</v>
      </c>
      <c r="FE42" s="6">
        <f>'at-risk$$'!FE42/'at-risk$$'!FE$120</f>
        <v>0</v>
      </c>
      <c r="FF42" s="6">
        <f>'at-risk$$'!FF42/'at-risk$$'!FF$120</f>
        <v>0</v>
      </c>
      <c r="FG42" s="6">
        <f>'at-risk$$'!FG42/'at-risk$$'!FG$120</f>
        <v>1</v>
      </c>
      <c r="FH42" s="6">
        <f>'at-risk$$'!FH42/'at-risk$$'!FH$120</f>
        <v>0</v>
      </c>
      <c r="FI42" s="6">
        <f>'at-risk$$'!FI42/'at-risk$$'!FI$120</f>
        <v>0</v>
      </c>
      <c r="FJ42" s="6">
        <f>'at-risk$$'!FJ42/'at-risk$$'!FJ$120</f>
        <v>0</v>
      </c>
      <c r="FK42" s="6">
        <f>'at-risk$$'!FK42/'at-risk$$'!FK$120</f>
        <v>0</v>
      </c>
      <c r="FL42" s="6">
        <f>'at-risk$$'!FL42/'at-risk$$'!FL$120</f>
        <v>0</v>
      </c>
      <c r="FM42" s="6">
        <f>'at-risk$$'!FM42/'at-risk$$'!FM$120</f>
        <v>0</v>
      </c>
      <c r="FN42" s="6">
        <f>'at-risk$$'!FN42/'at-risk$$'!FN$120</f>
        <v>0</v>
      </c>
      <c r="FO42" s="6">
        <f>'at-risk$$'!FO42/'at-risk$$'!FO$120</f>
        <v>0</v>
      </c>
      <c r="FP42" s="6">
        <f>'at-risk$$'!FP42/'at-risk$$'!FP$120</f>
        <v>0</v>
      </c>
      <c r="FQ42" s="6">
        <f>'at-risk$$'!FQ42/'at-risk$$'!FQ$120</f>
        <v>0</v>
      </c>
      <c r="FR42" s="6">
        <f>'at-risk$$'!FR42/'at-risk$$'!FR$120</f>
        <v>0</v>
      </c>
      <c r="FS42" s="6">
        <f>'at-risk$$'!FS42/'at-risk$$'!FS$120</f>
        <v>0</v>
      </c>
      <c r="FT42" s="6">
        <f>'at-risk$$'!FT42/'at-risk$$'!FT$120</f>
        <v>0</v>
      </c>
      <c r="FU42" s="6">
        <f>'at-risk$$'!FU42/'at-risk$$'!FU$120</f>
        <v>0</v>
      </c>
      <c r="FV42" s="6">
        <f>'at-risk$$'!FV42/'at-risk$$'!FV$120</f>
        <v>0</v>
      </c>
      <c r="FW42" s="6">
        <f>'at-risk$$'!FW42/'at-risk$$'!FW$120</f>
        <v>1</v>
      </c>
      <c r="FX42" s="6">
        <f>'at-risk$$'!FX42/'at-risk$$'!FX$120</f>
        <v>0</v>
      </c>
      <c r="FY42" s="6">
        <f>'at-risk$$'!FY42/'at-risk$$'!FY$120</f>
        <v>0</v>
      </c>
      <c r="FZ42" s="6">
        <f>'at-risk$$'!FZ42/'at-risk$$'!FZ$120</f>
        <v>0</v>
      </c>
      <c r="GA42" s="6">
        <f>'at-risk$$'!GA42/'at-risk$$'!GA$120</f>
        <v>0</v>
      </c>
      <c r="GB42" s="6">
        <f>'at-risk$$'!GB42/'at-risk$$'!GB$120</f>
        <v>0</v>
      </c>
      <c r="GC42" s="6">
        <f>'at-risk$$'!GC42/'at-risk$$'!GC$120</f>
        <v>0</v>
      </c>
      <c r="GD42" s="6">
        <f>'at-risk$$'!GD42/'at-risk$$'!GD$120</f>
        <v>0</v>
      </c>
      <c r="GE42" s="6">
        <f>'at-risk$$'!GE42/'at-risk$$'!GE$120</f>
        <v>0</v>
      </c>
      <c r="GF42" s="6">
        <f>'at-risk$$'!GF42/'at-risk$$'!GF$120</f>
        <v>1</v>
      </c>
      <c r="GG42" s="6">
        <f>'at-risk$$'!GG42/'at-risk$$'!GG$120</f>
        <v>0</v>
      </c>
      <c r="GH42" s="6">
        <f>'at-risk$$'!GH42/'at-risk$$'!GH$120</f>
        <v>1.5</v>
      </c>
      <c r="GI42" s="6">
        <f>'at-risk$$'!GI42/'at-risk$$'!GI$120</f>
        <v>0</v>
      </c>
      <c r="GJ42" s="6">
        <f>'at-risk$$'!GJ42/'at-risk$$'!GJ$120</f>
        <v>1</v>
      </c>
      <c r="GK42" s="6">
        <f>'at-risk$$'!GK42/'at-risk$$'!GK$120</f>
        <v>0</v>
      </c>
      <c r="GL42" s="6">
        <f>'at-risk$$'!GL42/'at-risk$$'!GL$120</f>
        <v>0</v>
      </c>
      <c r="GM42" s="6">
        <f>'at-risk$$'!GM42/'at-risk$$'!GM$120</f>
        <v>0</v>
      </c>
      <c r="GN42" s="6">
        <f>'at-risk$$'!GN42/'at-risk$$'!GN$120</f>
        <v>4.0000071489793685</v>
      </c>
      <c r="GO42" s="6">
        <f>'at-risk$$'!GO42/'at-risk$$'!GO$120</f>
        <v>0</v>
      </c>
      <c r="GP42" s="6">
        <f>'at-risk$$'!GP42/'at-risk$$'!GP$120</f>
        <v>4.0000175697519147</v>
      </c>
      <c r="GQ42" s="6">
        <f>'at-risk$$'!GQ42/'at-risk$$'!GQ$120</f>
        <v>0</v>
      </c>
      <c r="GR42" s="6">
        <f>'at-risk$$'!GR42/'at-risk$$'!GR$120</f>
        <v>4.0000175697519147</v>
      </c>
      <c r="GS42" s="6">
        <f>'at-risk$$'!GS42/'at-risk$$'!GS$120</f>
        <v>0</v>
      </c>
      <c r="GT42" s="6">
        <f>'at-risk$$'!GT42/'at-risk$$'!GT$120</f>
        <v>4.0000175697519147</v>
      </c>
      <c r="GU42" s="6">
        <f>'at-risk$$'!GU42/'at-risk$$'!GU$120</f>
        <v>0</v>
      </c>
      <c r="GV42" s="6">
        <f>'at-risk$$'!GV42/'at-risk$$'!GV$120</f>
        <v>4.0000175697519147</v>
      </c>
      <c r="GW42" s="6">
        <f>'at-risk$$'!GW42/'at-risk$$'!GW$120</f>
        <v>0</v>
      </c>
      <c r="GX42" s="6">
        <f>'at-risk$$'!GX42/'at-risk$$'!GX$120</f>
        <v>3.0000087848759573</v>
      </c>
      <c r="GY42" s="6">
        <f>'at-risk$$'!GY42/'at-risk$$'!GY$120</f>
        <v>0</v>
      </c>
      <c r="GZ42" s="6">
        <f>'at-risk$$'!GZ42/'at-risk$$'!GZ$120</f>
        <v>2.0000087848759573</v>
      </c>
      <c r="HA42" s="6">
        <f>'at-risk$$'!HA42/'at-risk$$'!HA$120</f>
        <v>0</v>
      </c>
      <c r="HB42" s="6">
        <f>'at-risk$$'!HB42/'at-risk$$'!HB$120</f>
        <v>0</v>
      </c>
      <c r="HC42" s="6">
        <f>'at-risk$$'!HC42/'at-risk$$'!HC$120</f>
        <v>0</v>
      </c>
      <c r="HD42" s="6">
        <f>'at-risk$$'!HD42/'at-risk$$'!HD$120</f>
        <v>0</v>
      </c>
      <c r="HE42" s="6">
        <f>'at-risk$$'!HE42/'at-risk$$'!HE$120</f>
        <v>0</v>
      </c>
      <c r="HF42" s="6">
        <f>'at-risk$$'!HF42/'at-risk$$'!HF$120</f>
        <v>0</v>
      </c>
      <c r="HG42" s="6">
        <f>'at-risk$$'!HG42/'at-risk$$'!HG$120</f>
        <v>0</v>
      </c>
      <c r="HH42" s="6">
        <f>'at-risk$$'!HH42/'at-risk$$'!HH$120</f>
        <v>0</v>
      </c>
      <c r="HI42" s="6">
        <f>'at-risk$$'!HI42/'at-risk$$'!HI$120</f>
        <v>0</v>
      </c>
      <c r="HJ42" s="6">
        <f>'at-risk$$'!HJ42/'at-risk$$'!HJ$120</f>
        <v>0</v>
      </c>
      <c r="HK42" s="6">
        <f>'at-risk$$'!HK42/'at-risk$$'!HK$120</f>
        <v>0</v>
      </c>
      <c r="HL42" s="6">
        <f>'at-risk$$'!HL42/'at-risk$$'!HL$120</f>
        <v>0</v>
      </c>
      <c r="HM42" s="6">
        <f>'at-risk$$'!HM42/'at-risk$$'!HM$120</f>
        <v>0</v>
      </c>
      <c r="HN42" s="6">
        <f>'at-risk$$'!HN42/'at-risk$$'!HN$120</f>
        <v>1</v>
      </c>
      <c r="HO42" s="6">
        <f>'at-risk$$'!HO42/'at-risk$$'!HO$120</f>
        <v>0</v>
      </c>
      <c r="HP42" s="6">
        <f>'at-risk$$'!HP42/'at-risk$$'!HP$120</f>
        <v>0</v>
      </c>
      <c r="HQ42" s="6">
        <f>'at-risk$$'!HQ42/'at-risk$$'!HQ$120</f>
        <v>0</v>
      </c>
      <c r="HR42" s="6">
        <f>'at-risk$$'!HR42/'at-risk$$'!HR$120</f>
        <v>0</v>
      </c>
      <c r="HS42" s="6">
        <f>'at-risk$$'!HS42/'at-risk$$'!HS$120</f>
        <v>0</v>
      </c>
      <c r="HT42" s="6">
        <f>'at-risk$$'!HT42/'at-risk$$'!HT$120</f>
        <v>0</v>
      </c>
      <c r="HU42" s="6">
        <f>'at-risk$$'!HU42/'at-risk$$'!HU$120</f>
        <v>0</v>
      </c>
      <c r="HV42" s="6">
        <f>'at-risk$$'!HV42/'at-risk$$'!HV$120</f>
        <v>1</v>
      </c>
      <c r="HW42" s="6">
        <f>'at-risk$$'!HW42/'at-risk$$'!HW$120</f>
        <v>0</v>
      </c>
      <c r="HX42" s="6">
        <f>'at-risk$$'!HX42/'at-risk$$'!HX$120</f>
        <v>0</v>
      </c>
      <c r="HY42" s="6">
        <f>'at-risk$$'!HY42/'at-risk$$'!HY$120</f>
        <v>0</v>
      </c>
      <c r="HZ42" s="6">
        <f>'at-risk$$'!HZ42/'at-risk$$'!HZ$120</f>
        <v>0</v>
      </c>
      <c r="IA42" s="6">
        <f>'at-risk$$'!IA42/'at-risk$$'!IA$120</f>
        <v>0</v>
      </c>
      <c r="IB42" s="6">
        <f>'at-risk$$'!IB42/'at-risk$$'!IB$120</f>
        <v>0</v>
      </c>
      <c r="IC42" s="6">
        <f>'at-risk$$'!IC42/'at-risk$$'!IC$120</f>
        <v>0</v>
      </c>
      <c r="ID42" s="6">
        <f>'at-risk$$'!ID42/'at-risk$$'!ID$120</f>
        <v>0.54142947501581273</v>
      </c>
      <c r="IE42" s="6">
        <f>'at-risk$$'!IE42/'at-risk$$'!IE$120</f>
        <v>0.45857930986014478</v>
      </c>
      <c r="IF42" s="6">
        <f>'at-risk$$'!IF42/'at-risk$$'!IF$120</f>
        <v>0</v>
      </c>
      <c r="IG42" s="6">
        <f>'at-risk$$'!IG42/'at-risk$$'!IG$120</f>
        <v>0</v>
      </c>
      <c r="IH42" s="6">
        <f>'at-risk$$'!IH42/'at-risk$$'!IH$120</f>
        <v>0</v>
      </c>
      <c r="II42" s="6">
        <f>'at-risk$$'!II42/'at-risk$$'!II$120</f>
        <v>0</v>
      </c>
      <c r="IJ42" s="6">
        <f>'at-risk$$'!IJ42/'at-risk$$'!IJ$120</f>
        <v>0</v>
      </c>
      <c r="IK42" s="6">
        <f>'at-risk$$'!IK42/'at-risk$$'!IK$120</f>
        <v>0</v>
      </c>
      <c r="IL42" s="6">
        <f>'at-risk$$'!IL42/'at-risk$$'!IL$120</f>
        <v>0</v>
      </c>
      <c r="IM42" s="6">
        <f>'at-risk$$'!IM42/'at-risk$$'!IM$120</f>
        <v>0</v>
      </c>
      <c r="IN42" s="6">
        <f>'at-risk$$'!IN42/'at-risk$$'!IN$120</f>
        <v>0</v>
      </c>
      <c r="IO42" s="6">
        <f>'at-risk$$'!IO42/'at-risk$$'!IO$120</f>
        <v>0</v>
      </c>
      <c r="IP42" s="6">
        <f>'at-risk$$'!IP42/'at-risk$$'!IP$120</f>
        <v>0</v>
      </c>
      <c r="IQ42" s="6">
        <f>'at-risk$$'!IQ42/'at-risk$$'!IQ$120</f>
        <v>0</v>
      </c>
      <c r="IR42" s="6">
        <f>'at-risk$$'!IR42/'at-risk$$'!IR$120</f>
        <v>0</v>
      </c>
      <c r="IS42" s="6">
        <f>'at-risk$$'!IS42/'at-risk$$'!IS$120</f>
        <v>0</v>
      </c>
      <c r="IT42" s="6">
        <f>'at-risk$$'!IT42/'at-risk$$'!IT$120</f>
        <v>0</v>
      </c>
      <c r="IU42" s="6">
        <f>'at-risk$$'!IU42/'at-risk$$'!IU$120</f>
        <v>0</v>
      </c>
      <c r="IV42" s="6">
        <f>'at-risk$$'!IV42/'at-risk$$'!IV$120</f>
        <v>0</v>
      </c>
      <c r="IW42" s="6">
        <f>'at-risk$$'!IW42/'at-risk$$'!IW$120</f>
        <v>0</v>
      </c>
      <c r="IX42" s="6">
        <f>'at-risk$$'!IX42/'at-risk$$'!IX$120</f>
        <v>0</v>
      </c>
      <c r="IY42" s="6">
        <f>'at-risk$$'!IY42/'at-risk$$'!IY$120</f>
        <v>0</v>
      </c>
      <c r="IZ42" s="6">
        <f>'at-risk$$'!IZ42/'at-risk$$'!IZ$120</f>
        <v>0</v>
      </c>
      <c r="JA42" s="6">
        <f>'at-risk$$'!JA42/'at-risk$$'!JA$120</f>
        <v>0</v>
      </c>
      <c r="JB42" s="6">
        <f>'at-risk$$'!JB42/'at-risk$$'!JB$120</f>
        <v>0</v>
      </c>
      <c r="JC42" s="6">
        <f>'at-risk$$'!JC42/'at-risk$$'!JC$120</f>
        <v>0</v>
      </c>
      <c r="JD42" s="6">
        <f>'at-risk$$'!JD42/'at-risk$$'!JD$120</f>
        <v>0</v>
      </c>
      <c r="JE42" s="6">
        <f>'at-risk$$'!JE42/'at-risk$$'!JE$120</f>
        <v>0</v>
      </c>
      <c r="JF42" s="6">
        <f>'at-risk$$'!JF42/'at-risk$$'!JF$120</f>
        <v>0</v>
      </c>
      <c r="JG42" s="6">
        <f>'at-risk$$'!JG42/'at-risk$$'!JG$120</f>
        <v>0</v>
      </c>
      <c r="JH42" s="6">
        <f>'at-risk$$'!JH42/'at-risk$$'!JH$120</f>
        <v>0</v>
      </c>
      <c r="JI42" s="6">
        <f>'at-risk$$'!JI42/'at-risk$$'!JI$120</f>
        <v>0</v>
      </c>
      <c r="JJ42" s="6">
        <f>'at-risk$$'!JJ42/'at-risk$$'!JJ$120</f>
        <v>0</v>
      </c>
      <c r="JK42" s="6">
        <f>'at-risk$$'!JK42/'at-risk$$'!JK$120</f>
        <v>0</v>
      </c>
      <c r="JL42" s="6">
        <f>'at-risk$$'!JL42/'at-risk$$'!JL$120</f>
        <v>0</v>
      </c>
      <c r="JM42" s="6">
        <f>'at-risk$$'!JM42/'at-risk$$'!JM$120</f>
        <v>0</v>
      </c>
      <c r="JN42" s="6">
        <f>'at-risk$$'!JN42/'at-risk$$'!JN$120</f>
        <v>0</v>
      </c>
      <c r="JO42" s="6">
        <f>'at-risk$$'!JO42/'at-risk$$'!JO$120</f>
        <v>0</v>
      </c>
      <c r="JP42" s="6">
        <f>'at-risk$$'!JP42/'at-risk$$'!JP$120</f>
        <v>0</v>
      </c>
      <c r="JQ42" s="6">
        <f>'at-risk$$'!JQ42/'at-risk$$'!JQ$120</f>
        <v>0</v>
      </c>
      <c r="JR42" s="6">
        <f>'at-risk$$'!JR42/'at-risk$$'!JR$120</f>
        <v>0</v>
      </c>
      <c r="JS42" s="6">
        <f>'at-risk$$'!JS42/'at-risk$$'!JS$120</f>
        <v>0</v>
      </c>
      <c r="JT42" s="6">
        <f>'at-risk$$'!JT42/'at-risk$$'!JT$120</f>
        <v>0</v>
      </c>
      <c r="JU42" s="6">
        <f>'at-risk$$'!JU42/'at-risk$$'!JU$120</f>
        <v>0</v>
      </c>
      <c r="JV42" s="6">
        <f>'at-risk$$'!JV42/'at-risk$$'!JV$120</f>
        <v>0</v>
      </c>
      <c r="JW42" s="6">
        <f>'at-risk$$'!JW42/'at-risk$$'!JW$120</f>
        <v>0</v>
      </c>
      <c r="JX42" s="6">
        <f>'at-risk$$'!JX42/'at-risk$$'!JX$120</f>
        <v>0</v>
      </c>
      <c r="JY42" s="6">
        <f>'at-risk$$'!JY42/'at-risk$$'!JY$120</f>
        <v>0</v>
      </c>
      <c r="JZ42" s="6">
        <f>'at-risk$$'!JZ42/'at-risk$$'!JZ$120</f>
        <v>0</v>
      </c>
      <c r="KA42" s="6">
        <f>'at-risk$$'!KA42/'at-risk$$'!KA$120</f>
        <v>0</v>
      </c>
      <c r="KB42" s="6">
        <f>'at-risk$$'!KB42/'at-risk$$'!KB$120</f>
        <v>0</v>
      </c>
      <c r="KC42" s="6">
        <f>'at-risk$$'!KC42/'at-risk$$'!KC$120</f>
        <v>0</v>
      </c>
      <c r="KD42" s="6">
        <f>'at-risk$$'!KD42/'at-risk$$'!KD$120</f>
        <v>0</v>
      </c>
      <c r="KE42" s="6">
        <f>'at-risk$$'!KE42/'at-risk$$'!KE$120</f>
        <v>0</v>
      </c>
      <c r="KF42" s="6">
        <f>'at-risk$$'!KF42/'at-risk$$'!KF$120</f>
        <v>0</v>
      </c>
      <c r="KG42" s="6">
        <f>'at-risk$$'!KG42/'at-risk$$'!KG$120</f>
        <v>0</v>
      </c>
      <c r="KH42" s="6">
        <f>'at-risk$$'!KH42/'at-risk$$'!KH$120</f>
        <v>0</v>
      </c>
      <c r="KI42" s="6">
        <f>'at-risk$$'!KI42/'at-risk$$'!KI$120</f>
        <v>1</v>
      </c>
      <c r="KJ42" s="6">
        <f>'at-risk$$'!KJ42/'at-risk$$'!KJ$120</f>
        <v>0</v>
      </c>
      <c r="KK42" s="6">
        <f>'at-risk$$'!KK42/'at-risk$$'!KK$120</f>
        <v>0</v>
      </c>
      <c r="KL42" s="6">
        <f>'at-risk$$'!KL42/'at-risk$$'!KL$120</f>
        <v>0</v>
      </c>
      <c r="KM42" s="6">
        <f>'at-risk$$'!KM42/'at-risk$$'!KM$120</f>
        <v>0</v>
      </c>
      <c r="KN42" s="6">
        <f>'at-risk$$'!KN42/'at-risk$$'!KN$120</f>
        <v>0</v>
      </c>
      <c r="KO42" s="6">
        <f>'at-risk$$'!KO42/'at-risk$$'!KO$120</f>
        <v>0</v>
      </c>
      <c r="KP42" s="6">
        <f>'at-risk$$'!KP42/'at-risk$$'!KP$120</f>
        <v>0</v>
      </c>
      <c r="KQ42" s="6">
        <f>'at-risk$$'!KQ42/'at-risk$$'!KQ$120</f>
        <v>0</v>
      </c>
      <c r="KU42" s="3">
        <v>1972</v>
      </c>
      <c r="KV42" s="3">
        <v>0</v>
      </c>
      <c r="KW42" s="3">
        <v>2688</v>
      </c>
      <c r="KX42" s="3">
        <v>0</v>
      </c>
      <c r="LI42" s="3">
        <v>5176</v>
      </c>
      <c r="LJ42" s="3">
        <v>0</v>
      </c>
      <c r="LM42" s="3">
        <v>2495</v>
      </c>
      <c r="LN42" s="3">
        <v>0</v>
      </c>
      <c r="ME42" s="3">
        <v>9146</v>
      </c>
      <c r="MF42" s="3">
        <v>0</v>
      </c>
      <c r="NJ42" s="6">
        <f>'at-risk$$'!NJ42/'at-risk$$'!NJ$120</f>
        <v>0</v>
      </c>
      <c r="NK42" s="6">
        <f>'at-risk$$'!NK42/'at-risk$$'!NK$120</f>
        <v>0</v>
      </c>
      <c r="OF42" s="3">
        <v>5803533</v>
      </c>
      <c r="OG42" s="3">
        <v>171679</v>
      </c>
      <c r="OK42" s="6">
        <f t="shared" si="28"/>
        <v>0</v>
      </c>
      <c r="OL42" s="6">
        <f t="shared" si="15"/>
        <v>0</v>
      </c>
      <c r="OM42" s="6">
        <f t="shared" si="16"/>
        <v>3.9504093752196221</v>
      </c>
      <c r="ON42" s="6">
        <f t="shared" si="17"/>
        <v>4.959940965633565E-2</v>
      </c>
      <c r="OO42" s="6">
        <f t="shared" si="18"/>
        <v>1</v>
      </c>
      <c r="OP42" s="6">
        <f t="shared" si="19"/>
        <v>0</v>
      </c>
      <c r="OQ42" s="3">
        <f t="shared" si="20"/>
        <v>0</v>
      </c>
      <c r="OR42" s="6">
        <f t="shared" si="21"/>
        <v>0</v>
      </c>
      <c r="OS42" s="6">
        <f>'at-risk$$'!OS42/'at-risk$$'!OS$120</f>
        <v>1</v>
      </c>
      <c r="OT42" s="6">
        <f>'at-risk$$'!OT42/'at-risk$$'!OT$120</f>
        <v>0</v>
      </c>
      <c r="OU42" s="6">
        <f>'at-risk$$'!OU42/'at-risk$$'!OU$120</f>
        <v>0</v>
      </c>
      <c r="OV42" s="6">
        <f>'at-risk$$'!OV42/'at-risk$$'!OV$120</f>
        <v>1</v>
      </c>
      <c r="OW42" s="6">
        <f>'at-risk$$'!OW42/'at-risk$$'!OW$120</f>
        <v>0</v>
      </c>
      <c r="OX42" s="6">
        <f>'at-risk$$'!OX42/'at-risk$$'!OX$120</f>
        <v>0</v>
      </c>
      <c r="OY42" s="6">
        <f>'at-risk$$'!OY42/'at-risk$$'!OY$120</f>
        <v>0.54142947501581273</v>
      </c>
      <c r="OZ42" s="6">
        <f>'at-risk$$'!OZ42/'at-risk$$'!OZ$120</f>
        <v>0</v>
      </c>
      <c r="PA42" s="6">
        <f>'at-risk$$'!PA42/'at-risk$$'!PA$120</f>
        <v>0.45857930986014478</v>
      </c>
      <c r="PB42" s="6">
        <f t="shared" si="22"/>
        <v>1</v>
      </c>
      <c r="PC42" s="6">
        <f t="shared" si="23"/>
        <v>0</v>
      </c>
      <c r="PD42" s="6"/>
      <c r="PE42" s="6"/>
      <c r="PF42" s="6">
        <f t="shared" si="24"/>
        <v>4.5</v>
      </c>
      <c r="PG42" s="6">
        <f t="shared" si="25"/>
        <v>0</v>
      </c>
      <c r="PI42" s="6">
        <f t="shared" si="26"/>
        <v>21.000087848759577</v>
      </c>
      <c r="PJ42" s="6">
        <f>'at-risk$$'!PJ42/'at-risk$$'!PJ$120</f>
        <v>0</v>
      </c>
      <c r="PK42" s="6">
        <f>'at-risk$$'!PK42/'at-risk$$'!PK$120</f>
        <v>0</v>
      </c>
      <c r="PL42" s="5">
        <f t="shared" si="29"/>
        <v>21477</v>
      </c>
      <c r="PM42" s="5">
        <f>SUM(KV42,KX42,KZ42,LB42,LD42,LF42,LH42,LJ42,LL42,LN42,LP42,LR42,LT42,LV42,LX42,LZ42,MB42,MD42,MF42,MH42,MJ42,ML42,MN42,MP42,MR42,MT42,MV42,MX42,MZ42,NB42,ND42,NF42,NH42,)</f>
        <v>0</v>
      </c>
      <c r="PN42" s="5"/>
      <c r="PO42" s="5">
        <v>177775</v>
      </c>
      <c r="PQ42" s="6">
        <f t="shared" si="27"/>
        <v>37.7430863026214</v>
      </c>
    </row>
    <row r="43" spans="1:433" x14ac:dyDescent="0.25">
      <c r="A43" t="s">
        <v>195</v>
      </c>
      <c r="B43" s="2">
        <v>1165</v>
      </c>
      <c r="C43" t="s">
        <v>338</v>
      </c>
      <c r="D43">
        <v>4</v>
      </c>
      <c r="E43">
        <v>66</v>
      </c>
      <c r="F43">
        <v>0</v>
      </c>
      <c r="G43" s="6">
        <f>'at-risk$$'!G43/'at-risk$$'!G$120</f>
        <v>0.5</v>
      </c>
      <c r="H43" s="6">
        <f>'at-risk$$'!H43/'at-risk$$'!H$120</f>
        <v>0</v>
      </c>
      <c r="I43" s="6">
        <f>'at-risk$$'!I43/'at-risk$$'!I$120</f>
        <v>0</v>
      </c>
      <c r="J43" s="6">
        <f>'at-risk$$'!J43/'at-risk$$'!J$120</f>
        <v>0</v>
      </c>
      <c r="K43" s="6"/>
      <c r="L43" s="6">
        <f>'at-risk$$'!L43/'at-risk$$'!L$120</f>
        <v>0</v>
      </c>
      <c r="M43" s="6">
        <f>'at-risk$$'!M43/'at-risk$$'!M$120</f>
        <v>0</v>
      </c>
      <c r="N43" s="6">
        <f>'at-risk$$'!N43/'at-risk$$'!N$120</f>
        <v>0.99999958310769044</v>
      </c>
      <c r="O43" s="6">
        <f>'at-risk$$'!O43/'at-risk$$'!O$120</f>
        <v>0</v>
      </c>
      <c r="P43" s="3">
        <v>4000</v>
      </c>
      <c r="Q43" s="3">
        <v>0</v>
      </c>
      <c r="R43" s="6">
        <f>'at-risk$$'!R43/'at-risk$$'!R$120</f>
        <v>1.0000062006078874</v>
      </c>
      <c r="S43" s="6">
        <f>'at-risk$$'!S43/'at-risk$$'!S$120</f>
        <v>0</v>
      </c>
      <c r="T43" s="6">
        <f>'at-risk$$'!T43/'at-risk$$'!T$120</f>
        <v>2.0000056611159422</v>
      </c>
      <c r="U43" s="6">
        <f>'at-risk$$'!U43/'at-risk$$'!U$120</f>
        <v>0</v>
      </c>
      <c r="V43" s="6">
        <f>'at-risk$$'!V43/'at-risk$$'!V$120</f>
        <v>0</v>
      </c>
      <c r="W43" s="6">
        <f>'at-risk$$'!W43/'at-risk$$'!W$120</f>
        <v>0</v>
      </c>
      <c r="X43" s="6">
        <f>'at-risk$$'!X43/'at-risk$$'!X$120</f>
        <v>1</v>
      </c>
      <c r="Y43" s="6">
        <f>'at-risk$$'!Y43/'at-risk$$'!Y$120</f>
        <v>0</v>
      </c>
      <c r="Z43" s="6">
        <f>'at-risk$$'!Z43/'at-risk$$'!Z$120</f>
        <v>2.0000087848759573</v>
      </c>
      <c r="AA43" s="6">
        <f>'at-risk$$'!AA43/'at-risk$$'!AA$120</f>
        <v>0</v>
      </c>
      <c r="AB43" s="6">
        <f>'at-risk$$'!AB43/'at-risk$$'!AB$120</f>
        <v>0</v>
      </c>
      <c r="AC43" s="6">
        <f>'at-risk$$'!AC43/'at-risk$$'!AC$120</f>
        <v>0</v>
      </c>
      <c r="AD43" s="6">
        <f>'at-risk$$'!AD43/'at-risk$$'!AD$120</f>
        <v>2.0000087848759573</v>
      </c>
      <c r="AE43" s="6">
        <f>'at-risk$$'!AE43/'at-risk$$'!AE$120</f>
        <v>0</v>
      </c>
      <c r="AF43" s="6">
        <f>'at-risk$$'!AF43/'at-risk$$'!AF$120</f>
        <v>4.2499916382473462</v>
      </c>
      <c r="AG43" s="6">
        <f>'at-risk$$'!AG43/'at-risk$$'!AG$120</f>
        <v>0.75000453194227812</v>
      </c>
      <c r="AH43" s="6">
        <f>'at-risk$$'!AH43/'at-risk$$'!AH$120</f>
        <v>0</v>
      </c>
      <c r="AI43" s="6">
        <f>'at-risk$$'!AI43/'at-risk$$'!AI$120</f>
        <v>0</v>
      </c>
      <c r="AJ43" s="6">
        <f>'at-risk$$'!AJ43/'at-risk$$'!AJ$120</f>
        <v>0</v>
      </c>
      <c r="AK43" s="6">
        <f>'at-risk$$'!AK43/'at-risk$$'!AK$120</f>
        <v>0</v>
      </c>
      <c r="AL43" s="6">
        <f>'at-risk$$'!AL43/'at-risk$$'!AL$120</f>
        <v>0</v>
      </c>
      <c r="AM43" s="6">
        <f>'at-risk$$'!AM43/'at-risk$$'!AM$120</f>
        <v>0</v>
      </c>
      <c r="AN43" s="6">
        <f>'at-risk$$'!AN43/'at-risk$$'!AN$120</f>
        <v>0</v>
      </c>
      <c r="AO43" s="6">
        <f>'at-risk$$'!AO43/'at-risk$$'!AO$120</f>
        <v>0</v>
      </c>
      <c r="AP43" s="6">
        <f>'at-risk$$'!AP43/'at-risk$$'!AP$120</f>
        <v>0</v>
      </c>
      <c r="AQ43" s="6">
        <f>'at-risk$$'!AQ43/'at-risk$$'!AQ$120</f>
        <v>1</v>
      </c>
      <c r="AR43" s="6">
        <f>'at-risk$$'!AR43/'at-risk$$'!AR$120</f>
        <v>0</v>
      </c>
      <c r="AS43" s="6">
        <f>'at-risk$$'!AS43/'at-risk$$'!AS$120</f>
        <v>0</v>
      </c>
      <c r="AT43" s="6">
        <f>'at-risk$$'!AT43/'at-risk$$'!AT$120</f>
        <v>0</v>
      </c>
      <c r="AU43" s="6">
        <f>'at-risk$$'!AU43/'at-risk$$'!AU$120</f>
        <v>1</v>
      </c>
      <c r="AV43" s="6"/>
      <c r="AW43" s="6">
        <f>'at-risk$$'!AW43/'at-risk$$'!AW$120</f>
        <v>0</v>
      </c>
      <c r="AX43" s="6">
        <f>'at-risk$$'!AX43/'at-risk$$'!AX$120</f>
        <v>0</v>
      </c>
      <c r="AY43" s="6">
        <f>'at-risk$$'!AY43/'at-risk$$'!AY$120</f>
        <v>0</v>
      </c>
      <c r="AZ43" s="6">
        <f>'at-risk$$'!AZ43/'at-risk$$'!AZ$120</f>
        <v>0</v>
      </c>
      <c r="BA43" s="6">
        <f>'at-risk$$'!BA43/'at-risk$$'!BA$120</f>
        <v>0</v>
      </c>
      <c r="BB43" s="6">
        <f>'at-risk$$'!BB43/'at-risk$$'!BB$120</f>
        <v>0</v>
      </c>
      <c r="BC43" s="6">
        <f>'at-risk$$'!BC43/'at-risk$$'!BC$120</f>
        <v>0</v>
      </c>
      <c r="BD43" s="6">
        <f>'at-risk$$'!BD43/'at-risk$$'!BD$120</f>
        <v>0</v>
      </c>
      <c r="BE43" s="6">
        <f>'at-risk$$'!BE43/'at-risk$$'!BE$120</f>
        <v>0</v>
      </c>
      <c r="BF43" s="6">
        <f>'at-risk$$'!BF43/'at-risk$$'!BF$120</f>
        <v>1</v>
      </c>
      <c r="BG43" s="6">
        <f>'at-risk$$'!BG43/'at-risk$$'!BG$120</f>
        <v>0</v>
      </c>
      <c r="BH43" s="6">
        <f>'at-risk$$'!BH43/'at-risk$$'!BH$120</f>
        <v>1</v>
      </c>
      <c r="BI43" s="6">
        <f>'at-risk$$'!BI43/'at-risk$$'!BI$120</f>
        <v>0</v>
      </c>
      <c r="BJ43" s="6">
        <f>'at-risk$$'!BJ43/'at-risk$$'!BJ$120</f>
        <v>0</v>
      </c>
      <c r="BK43" s="6">
        <f>'at-risk$$'!BK43/'at-risk$$'!BK$120</f>
        <v>0</v>
      </c>
      <c r="BL43" s="6">
        <f>'at-risk$$'!BL43/'at-risk$$'!BL$120</f>
        <v>0</v>
      </c>
      <c r="BM43" s="6">
        <f>'at-risk$$'!BM43/'at-risk$$'!BM$120</f>
        <v>0</v>
      </c>
      <c r="BN43" s="6">
        <f>'at-risk$$'!BN43/'at-risk$$'!BN$120</f>
        <v>0</v>
      </c>
      <c r="BO43" s="6">
        <f>'at-risk$$'!BO43/'at-risk$$'!BO$120</f>
        <v>0</v>
      </c>
      <c r="BP43" s="6">
        <f>'at-risk$$'!BP43/'at-risk$$'!BP$120</f>
        <v>0</v>
      </c>
      <c r="BQ43" s="6">
        <f>'at-risk$$'!BQ43/'at-risk$$'!BQ$120</f>
        <v>0</v>
      </c>
      <c r="BR43" s="6">
        <f>'at-risk$$'!BR43/'at-risk$$'!BR$120</f>
        <v>0</v>
      </c>
      <c r="BS43" s="6">
        <f>'at-risk$$'!BS43/'at-risk$$'!BS$120</f>
        <v>0</v>
      </c>
      <c r="BT43" s="6">
        <f>'at-risk$$'!BT43/'at-risk$$'!BT$120</f>
        <v>0</v>
      </c>
      <c r="BU43" s="6">
        <f>'at-risk$$'!BU43/'at-risk$$'!BU$120</f>
        <v>0</v>
      </c>
      <c r="BV43" s="6">
        <f>'at-risk$$'!BV43/'at-risk$$'!BV$120</f>
        <v>2.0000087848759573</v>
      </c>
      <c r="BW43" s="6">
        <f>'at-risk$$'!BW43/'at-risk$$'!BW$120</f>
        <v>0</v>
      </c>
      <c r="BX43" s="6">
        <f>'at-risk$$'!BX43/'at-risk$$'!BX$120</f>
        <v>0</v>
      </c>
      <c r="BY43" s="6">
        <f>'at-risk$$'!BY43/'at-risk$$'!BY$120</f>
        <v>0</v>
      </c>
      <c r="BZ43" s="6">
        <f>'at-risk$$'!BZ43/'at-risk$$'!BZ$120</f>
        <v>4.0000071489793685</v>
      </c>
      <c r="CA43" s="6">
        <f>'at-risk$$'!CA43/'at-risk$$'!CA$120</f>
        <v>0</v>
      </c>
      <c r="CB43" s="6">
        <f>'at-risk$$'!CB43/'at-risk$$'!CB$120</f>
        <v>0</v>
      </c>
      <c r="CC43" s="6">
        <f>'at-risk$$'!CC43/'at-risk$$'!CC$120</f>
        <v>0</v>
      </c>
      <c r="CD43" s="6">
        <f>'at-risk$$'!CD43/'at-risk$$'!CD$120</f>
        <v>0</v>
      </c>
      <c r="CE43" s="6">
        <f>'at-risk$$'!CE43/'at-risk$$'!CE$120</f>
        <v>0</v>
      </c>
      <c r="CF43" s="6">
        <f>'at-risk$$'!CF43/'at-risk$$'!CF$120</f>
        <v>0</v>
      </c>
      <c r="CG43" s="6">
        <f>'at-risk$$'!CG43/'at-risk$$'!CG$120</f>
        <v>0</v>
      </c>
      <c r="CH43" s="6">
        <f>'at-risk$$'!CH43/'at-risk$$'!CH$120</f>
        <v>0</v>
      </c>
      <c r="CI43" s="6">
        <f>'at-risk$$'!CI43/'at-risk$$'!CI$120</f>
        <v>0</v>
      </c>
      <c r="CL43" s="6">
        <f>'at-risk$$'!CL43/'at-risk$$'!CL$120</f>
        <v>1</v>
      </c>
      <c r="CM43" s="6">
        <f>'at-risk$$'!CM43/'at-risk$$'!CM$120</f>
        <v>0</v>
      </c>
      <c r="CN43" s="6">
        <f>'at-risk$$'!CN43/'at-risk$$'!CN$120</f>
        <v>0</v>
      </c>
      <c r="CO43" s="6">
        <f>'at-risk$$'!CO43/'at-risk$$'!CO$120</f>
        <v>0</v>
      </c>
      <c r="CP43" s="6">
        <f>'at-risk$$'!CP43/'at-risk$$'!CP$120</f>
        <v>0</v>
      </c>
      <c r="CQ43" s="6">
        <f>'at-risk$$'!CQ43/'at-risk$$'!CQ$120</f>
        <v>0</v>
      </c>
      <c r="CR43" s="6">
        <f>'at-risk$$'!CR43/'at-risk$$'!CR$120</f>
        <v>0</v>
      </c>
      <c r="CS43" s="6">
        <f>'at-risk$$'!CS43/'at-risk$$'!CS$120</f>
        <v>0</v>
      </c>
      <c r="CT43" s="6">
        <f>'at-risk$$'!CT43/'at-risk$$'!CT$120</f>
        <v>0</v>
      </c>
      <c r="CU43" s="6">
        <f>'at-risk$$'!CU43/'at-risk$$'!CU$120</f>
        <v>0</v>
      </c>
      <c r="DD43" s="6">
        <f>'at-risk$$'!DD43/'at-risk$$'!DD$120</f>
        <v>0</v>
      </c>
      <c r="DE43" s="6">
        <f>'at-risk$$'!DE43/'at-risk$$'!DE$120</f>
        <v>0</v>
      </c>
      <c r="DX43" s="6">
        <f>'at-risk$$'!DX43/'at-risk$$'!DX$120</f>
        <v>0</v>
      </c>
      <c r="DY43" s="6">
        <f>'at-risk$$'!DY43/'at-risk$$'!DY$120</f>
        <v>0</v>
      </c>
      <c r="DZ43" s="6">
        <f>'at-risk$$'!DZ43/'at-risk$$'!DZ$120</f>
        <v>0</v>
      </c>
      <c r="EA43" s="6">
        <f>'at-risk$$'!EA43/'at-risk$$'!EA$120</f>
        <v>0</v>
      </c>
      <c r="EB43" s="6">
        <f>'at-risk$$'!EB43/'at-risk$$'!EB$120</f>
        <v>0</v>
      </c>
      <c r="EC43" s="6">
        <f>'at-risk$$'!EC43/'at-risk$$'!EC$120</f>
        <v>0</v>
      </c>
      <c r="EL43" s="6">
        <f>'at-risk$$'!EL43/'at-risk$$'!EL$120</f>
        <v>0</v>
      </c>
      <c r="EM43" s="6">
        <f>'at-risk$$'!EM43/'at-risk$$'!EM$120</f>
        <v>0</v>
      </c>
      <c r="EN43" s="6">
        <f>'at-risk$$'!EN43/'at-risk$$'!EN$120</f>
        <v>0</v>
      </c>
      <c r="EO43" s="6">
        <f>'at-risk$$'!EO43/'at-risk$$'!EO$120</f>
        <v>0</v>
      </c>
      <c r="EP43" s="6">
        <f>'at-risk$$'!EP43/'at-risk$$'!EP$120</f>
        <v>0</v>
      </c>
      <c r="EQ43" s="6">
        <f>'at-risk$$'!EQ43/'at-risk$$'!EQ$120</f>
        <v>0</v>
      </c>
      <c r="ES43" s="6">
        <f>'at-risk$$'!ES43/'at-risk$$'!ES$120</f>
        <v>0</v>
      </c>
      <c r="ET43" s="6">
        <f>'at-risk$$'!ET43/'at-risk$$'!ET$120</f>
        <v>0</v>
      </c>
      <c r="EU43" s="6">
        <f>'at-risk$$'!EU43/'at-risk$$'!EU$120</f>
        <v>0</v>
      </c>
      <c r="EV43" s="6">
        <f>'at-risk$$'!EV43/'at-risk$$'!EV$120</f>
        <v>0</v>
      </c>
      <c r="EW43" s="6">
        <f>'at-risk$$'!EW43/'at-risk$$'!EW$120</f>
        <v>0</v>
      </c>
      <c r="EX43" s="6">
        <f>'at-risk$$'!EX43/'at-risk$$'!EX$120</f>
        <v>0</v>
      </c>
      <c r="EY43" s="6">
        <f>'at-risk$$'!EY43/'at-risk$$'!EY$120</f>
        <v>0.5</v>
      </c>
      <c r="EZ43" s="6">
        <f>'at-risk$$'!EZ43/'at-risk$$'!EZ$120</f>
        <v>0</v>
      </c>
      <c r="FA43" s="6">
        <f>'at-risk$$'!FA43/'at-risk$$'!FA$120</f>
        <v>0</v>
      </c>
      <c r="FB43" s="6">
        <f>'at-risk$$'!FB43/'at-risk$$'!FB$120</f>
        <v>0</v>
      </c>
      <c r="FC43" s="6">
        <f>'at-risk$$'!FC43/'at-risk$$'!FC$120</f>
        <v>0</v>
      </c>
      <c r="FD43" s="6">
        <f>'at-risk$$'!FD43/'at-risk$$'!FD$120</f>
        <v>0</v>
      </c>
      <c r="FE43" s="6">
        <f>'at-risk$$'!FE43/'at-risk$$'!FE$120</f>
        <v>1</v>
      </c>
      <c r="FF43" s="6">
        <f>'at-risk$$'!FF43/'at-risk$$'!FF$120</f>
        <v>0</v>
      </c>
      <c r="FG43" s="6">
        <f>'at-risk$$'!FG43/'at-risk$$'!FG$120</f>
        <v>0</v>
      </c>
      <c r="FH43" s="6">
        <f>'at-risk$$'!FH43/'at-risk$$'!FH$120</f>
        <v>0</v>
      </c>
      <c r="FI43" s="6">
        <f>'at-risk$$'!FI43/'at-risk$$'!FI$120</f>
        <v>0</v>
      </c>
      <c r="FJ43" s="6">
        <f>'at-risk$$'!FJ43/'at-risk$$'!FJ$120</f>
        <v>0</v>
      </c>
      <c r="FK43" s="6">
        <f>'at-risk$$'!FK43/'at-risk$$'!FK$120</f>
        <v>0</v>
      </c>
      <c r="FL43" s="6">
        <f>'at-risk$$'!FL43/'at-risk$$'!FL$120</f>
        <v>0</v>
      </c>
      <c r="FM43" s="6">
        <f>'at-risk$$'!FM43/'at-risk$$'!FM$120</f>
        <v>0</v>
      </c>
      <c r="FN43" s="6">
        <f>'at-risk$$'!FN43/'at-risk$$'!FN$120</f>
        <v>0</v>
      </c>
      <c r="FO43" s="6">
        <f>'at-risk$$'!FO43/'at-risk$$'!FO$120</f>
        <v>0</v>
      </c>
      <c r="FP43" s="6">
        <f>'at-risk$$'!FP43/'at-risk$$'!FP$120</f>
        <v>0</v>
      </c>
      <c r="FQ43" s="6">
        <f>'at-risk$$'!FQ43/'at-risk$$'!FQ$120</f>
        <v>0</v>
      </c>
      <c r="FR43" s="6">
        <f>'at-risk$$'!FR43/'at-risk$$'!FR$120</f>
        <v>0</v>
      </c>
      <c r="FS43" s="6">
        <f>'at-risk$$'!FS43/'at-risk$$'!FS$120</f>
        <v>0</v>
      </c>
      <c r="FT43" s="6">
        <f>'at-risk$$'!FT43/'at-risk$$'!FT$120</f>
        <v>0</v>
      </c>
      <c r="FU43" s="6">
        <f>'at-risk$$'!FU43/'at-risk$$'!FU$120</f>
        <v>0</v>
      </c>
      <c r="FV43" s="6">
        <f>'at-risk$$'!FV43/'at-risk$$'!FV$120</f>
        <v>0</v>
      </c>
      <c r="FW43" s="6">
        <f>'at-risk$$'!FW43/'at-risk$$'!FW$120</f>
        <v>0.5</v>
      </c>
      <c r="FX43" s="6">
        <f>'at-risk$$'!FX43/'at-risk$$'!FX$120</f>
        <v>0</v>
      </c>
      <c r="FY43" s="6">
        <f>'at-risk$$'!FY43/'at-risk$$'!FY$120</f>
        <v>0</v>
      </c>
      <c r="FZ43" s="6">
        <f>'at-risk$$'!FZ43/'at-risk$$'!FZ$120</f>
        <v>0</v>
      </c>
      <c r="GA43" s="6">
        <f>'at-risk$$'!GA43/'at-risk$$'!GA$120</f>
        <v>0</v>
      </c>
      <c r="GB43" s="6">
        <f>'at-risk$$'!GB43/'at-risk$$'!GB$120</f>
        <v>0</v>
      </c>
      <c r="GC43" s="6">
        <f>'at-risk$$'!GC43/'at-risk$$'!GC$120</f>
        <v>0</v>
      </c>
      <c r="GD43" s="6">
        <f>'at-risk$$'!GD43/'at-risk$$'!GD$120</f>
        <v>0</v>
      </c>
      <c r="GE43" s="6">
        <f>'at-risk$$'!GE43/'at-risk$$'!GE$120</f>
        <v>0</v>
      </c>
      <c r="GF43" s="6">
        <f>'at-risk$$'!GF43/'at-risk$$'!GF$120</f>
        <v>0.5</v>
      </c>
      <c r="GG43" s="6">
        <f>'at-risk$$'!GG43/'at-risk$$'!GG$120</f>
        <v>0</v>
      </c>
      <c r="GH43" s="6">
        <f>'at-risk$$'!GH43/'at-risk$$'!GH$120</f>
        <v>1</v>
      </c>
      <c r="GI43" s="6">
        <f>'at-risk$$'!GI43/'at-risk$$'!GI$120</f>
        <v>0</v>
      </c>
      <c r="GJ43" s="6">
        <f>'at-risk$$'!GJ43/'at-risk$$'!GJ$120</f>
        <v>1</v>
      </c>
      <c r="GK43" s="6">
        <f>'at-risk$$'!GK43/'at-risk$$'!GK$120</f>
        <v>0</v>
      </c>
      <c r="GL43" s="6">
        <f>'at-risk$$'!GL43/'at-risk$$'!GL$120</f>
        <v>0</v>
      </c>
      <c r="GM43" s="6">
        <f>'at-risk$$'!GM43/'at-risk$$'!GM$120</f>
        <v>0</v>
      </c>
      <c r="GN43" s="6">
        <f>'at-risk$$'!GN43/'at-risk$$'!GN$120</f>
        <v>0</v>
      </c>
      <c r="GO43" s="6">
        <f>'at-risk$$'!GO43/'at-risk$$'!GO$120</f>
        <v>0</v>
      </c>
      <c r="GP43" s="6">
        <f>'at-risk$$'!GP43/'at-risk$$'!GP$120</f>
        <v>0</v>
      </c>
      <c r="GQ43" s="6">
        <f>'at-risk$$'!GQ43/'at-risk$$'!GQ$120</f>
        <v>0</v>
      </c>
      <c r="GR43" s="6">
        <f>'at-risk$$'!GR43/'at-risk$$'!GR$120</f>
        <v>0</v>
      </c>
      <c r="GS43" s="6">
        <f>'at-risk$$'!GS43/'at-risk$$'!GS$120</f>
        <v>0</v>
      </c>
      <c r="GT43" s="6">
        <f>'at-risk$$'!GT43/'at-risk$$'!GT$120</f>
        <v>0</v>
      </c>
      <c r="GU43" s="6">
        <f>'at-risk$$'!GU43/'at-risk$$'!GU$120</f>
        <v>0</v>
      </c>
      <c r="GV43" s="6">
        <f>'at-risk$$'!GV43/'at-risk$$'!GV$120</f>
        <v>0</v>
      </c>
      <c r="GW43" s="6">
        <f>'at-risk$$'!GW43/'at-risk$$'!GW$120</f>
        <v>0</v>
      </c>
      <c r="GX43" s="6">
        <f>'at-risk$$'!GX43/'at-risk$$'!GX$120</f>
        <v>0</v>
      </c>
      <c r="GY43" s="6">
        <f>'at-risk$$'!GY43/'at-risk$$'!GY$120</f>
        <v>0</v>
      </c>
      <c r="GZ43" s="6">
        <f>'at-risk$$'!GZ43/'at-risk$$'!GZ$120</f>
        <v>0</v>
      </c>
      <c r="HA43" s="6">
        <f>'at-risk$$'!HA43/'at-risk$$'!HA$120</f>
        <v>0</v>
      </c>
      <c r="HB43" s="6">
        <f>'at-risk$$'!HB43/'at-risk$$'!HB$120</f>
        <v>0</v>
      </c>
      <c r="HC43" s="6">
        <f>'at-risk$$'!HC43/'at-risk$$'!HC$120</f>
        <v>0</v>
      </c>
      <c r="HD43" s="6">
        <f>'at-risk$$'!HD43/'at-risk$$'!HD$120</f>
        <v>0</v>
      </c>
      <c r="HE43" s="6">
        <f>'at-risk$$'!HE43/'at-risk$$'!HE$120</f>
        <v>0</v>
      </c>
      <c r="HF43" s="6">
        <f>'at-risk$$'!HF43/'at-risk$$'!HF$120</f>
        <v>0</v>
      </c>
      <c r="HG43" s="6">
        <f>'at-risk$$'!HG43/'at-risk$$'!HG$120</f>
        <v>0</v>
      </c>
      <c r="HH43" s="6">
        <f>'at-risk$$'!HH43/'at-risk$$'!HH$120</f>
        <v>0</v>
      </c>
      <c r="HI43" s="6">
        <f>'at-risk$$'!HI43/'at-risk$$'!HI$120</f>
        <v>0</v>
      </c>
      <c r="HJ43" s="6">
        <f>'at-risk$$'!HJ43/'at-risk$$'!HJ$120</f>
        <v>0</v>
      </c>
      <c r="HK43" s="6">
        <f>'at-risk$$'!HK43/'at-risk$$'!HK$120</f>
        <v>0</v>
      </c>
      <c r="HL43" s="6">
        <f>'at-risk$$'!HL43/'at-risk$$'!HL$120</f>
        <v>0</v>
      </c>
      <c r="HM43" s="6">
        <f>'at-risk$$'!HM43/'at-risk$$'!HM$120</f>
        <v>0</v>
      </c>
      <c r="HN43" s="6">
        <f>'at-risk$$'!HN43/'at-risk$$'!HN$120</f>
        <v>0</v>
      </c>
      <c r="HO43" s="6">
        <f>'at-risk$$'!HO43/'at-risk$$'!HO$120</f>
        <v>0</v>
      </c>
      <c r="HP43" s="6">
        <f>'at-risk$$'!HP43/'at-risk$$'!HP$120</f>
        <v>0</v>
      </c>
      <c r="HQ43" s="6">
        <f>'at-risk$$'!HQ43/'at-risk$$'!HQ$120</f>
        <v>0</v>
      </c>
      <c r="HR43" s="6">
        <f>'at-risk$$'!HR43/'at-risk$$'!HR$120</f>
        <v>0</v>
      </c>
      <c r="HS43" s="6">
        <f>'at-risk$$'!HS43/'at-risk$$'!HS$120</f>
        <v>0</v>
      </c>
      <c r="HT43" s="6">
        <f>'at-risk$$'!HT43/'at-risk$$'!HT$120</f>
        <v>0</v>
      </c>
      <c r="HU43" s="6">
        <f>'at-risk$$'!HU43/'at-risk$$'!HU$120</f>
        <v>0</v>
      </c>
      <c r="HV43" s="6">
        <f>'at-risk$$'!HV43/'at-risk$$'!HV$120</f>
        <v>0.5</v>
      </c>
      <c r="HW43" s="6">
        <f>'at-risk$$'!HW43/'at-risk$$'!HW$120</f>
        <v>0</v>
      </c>
      <c r="HX43" s="6">
        <f>'at-risk$$'!HX43/'at-risk$$'!HX$120</f>
        <v>0</v>
      </c>
      <c r="HY43" s="6">
        <f>'at-risk$$'!HY43/'at-risk$$'!HY$120</f>
        <v>0</v>
      </c>
      <c r="HZ43" s="6">
        <f>'at-risk$$'!HZ43/'at-risk$$'!HZ$120</f>
        <v>0</v>
      </c>
      <c r="IA43" s="6">
        <f>'at-risk$$'!IA43/'at-risk$$'!IA$120</f>
        <v>0</v>
      </c>
      <c r="IB43" s="6">
        <f>'at-risk$$'!IB43/'at-risk$$'!IB$120</f>
        <v>0</v>
      </c>
      <c r="IC43" s="6">
        <f>'at-risk$$'!IC43/'at-risk$$'!IC$120</f>
        <v>0</v>
      </c>
      <c r="ID43" s="6">
        <f>'at-risk$$'!ID43/'at-risk$$'!ID$120</f>
        <v>0</v>
      </c>
      <c r="IE43" s="6">
        <f>'at-risk$$'!IE43/'at-risk$$'!IE$120</f>
        <v>0</v>
      </c>
      <c r="IF43" s="6">
        <f>'at-risk$$'!IF43/'at-risk$$'!IF$120</f>
        <v>0</v>
      </c>
      <c r="IG43" s="6">
        <f>'at-risk$$'!IG43/'at-risk$$'!IG$120</f>
        <v>0</v>
      </c>
      <c r="IH43" s="6">
        <f>'at-risk$$'!IH43/'at-risk$$'!IH$120</f>
        <v>0</v>
      </c>
      <c r="II43" s="6">
        <f>'at-risk$$'!II43/'at-risk$$'!II$120</f>
        <v>0</v>
      </c>
      <c r="IJ43" s="6">
        <f>'at-risk$$'!IJ43/'at-risk$$'!IJ$120</f>
        <v>0</v>
      </c>
      <c r="IK43" s="6">
        <f>'at-risk$$'!IK43/'at-risk$$'!IK$120</f>
        <v>0</v>
      </c>
      <c r="IL43" s="6">
        <f>'at-risk$$'!IL43/'at-risk$$'!IL$120</f>
        <v>0</v>
      </c>
      <c r="IM43" s="6">
        <f>'at-risk$$'!IM43/'at-risk$$'!IM$120</f>
        <v>0</v>
      </c>
      <c r="IN43" s="6">
        <f>'at-risk$$'!IN43/'at-risk$$'!IN$120</f>
        <v>0</v>
      </c>
      <c r="IO43" s="6">
        <f>'at-risk$$'!IO43/'at-risk$$'!IO$120</f>
        <v>0</v>
      </c>
      <c r="IP43" s="6">
        <f>'at-risk$$'!IP43/'at-risk$$'!IP$120</f>
        <v>0</v>
      </c>
      <c r="IQ43" s="6">
        <f>'at-risk$$'!IQ43/'at-risk$$'!IQ$120</f>
        <v>0</v>
      </c>
      <c r="IR43" s="6">
        <f>'at-risk$$'!IR43/'at-risk$$'!IR$120</f>
        <v>0</v>
      </c>
      <c r="IS43" s="6">
        <f>'at-risk$$'!IS43/'at-risk$$'!IS$120</f>
        <v>0</v>
      </c>
      <c r="IT43" s="6">
        <f>'at-risk$$'!IT43/'at-risk$$'!IT$120</f>
        <v>0</v>
      </c>
      <c r="IU43" s="6">
        <f>'at-risk$$'!IU43/'at-risk$$'!IU$120</f>
        <v>0</v>
      </c>
      <c r="IV43" s="6">
        <f>'at-risk$$'!IV43/'at-risk$$'!IV$120</f>
        <v>0</v>
      </c>
      <c r="IW43" s="6">
        <f>'at-risk$$'!IW43/'at-risk$$'!IW$120</f>
        <v>0</v>
      </c>
      <c r="IX43" s="6">
        <f>'at-risk$$'!IX43/'at-risk$$'!IX$120</f>
        <v>0</v>
      </c>
      <c r="IY43" s="6">
        <f>'at-risk$$'!IY43/'at-risk$$'!IY$120</f>
        <v>0</v>
      </c>
      <c r="IZ43" s="6">
        <f>'at-risk$$'!IZ43/'at-risk$$'!IZ$120</f>
        <v>0</v>
      </c>
      <c r="JA43" s="6">
        <f>'at-risk$$'!JA43/'at-risk$$'!JA$120</f>
        <v>0</v>
      </c>
      <c r="JB43" s="6">
        <f>'at-risk$$'!JB43/'at-risk$$'!JB$120</f>
        <v>0</v>
      </c>
      <c r="JC43" s="6">
        <f>'at-risk$$'!JC43/'at-risk$$'!JC$120</f>
        <v>0</v>
      </c>
      <c r="JD43" s="6">
        <f>'at-risk$$'!JD43/'at-risk$$'!JD$120</f>
        <v>0</v>
      </c>
      <c r="JE43" s="6">
        <f>'at-risk$$'!JE43/'at-risk$$'!JE$120</f>
        <v>0</v>
      </c>
      <c r="JF43" s="6">
        <f>'at-risk$$'!JF43/'at-risk$$'!JF$120</f>
        <v>0</v>
      </c>
      <c r="JG43" s="6">
        <f>'at-risk$$'!JG43/'at-risk$$'!JG$120</f>
        <v>0</v>
      </c>
      <c r="JH43" s="6">
        <f>'at-risk$$'!JH43/'at-risk$$'!JH$120</f>
        <v>0</v>
      </c>
      <c r="JI43" s="6">
        <f>'at-risk$$'!JI43/'at-risk$$'!JI$120</f>
        <v>0</v>
      </c>
      <c r="JJ43" s="6">
        <f>'at-risk$$'!JJ43/'at-risk$$'!JJ$120</f>
        <v>0</v>
      </c>
      <c r="JK43" s="6">
        <f>'at-risk$$'!JK43/'at-risk$$'!JK$120</f>
        <v>0</v>
      </c>
      <c r="JL43" s="6">
        <f>'at-risk$$'!JL43/'at-risk$$'!JL$120</f>
        <v>0</v>
      </c>
      <c r="JM43" s="6">
        <f>'at-risk$$'!JM43/'at-risk$$'!JM$120</f>
        <v>0</v>
      </c>
      <c r="JN43" s="6">
        <f>'at-risk$$'!JN43/'at-risk$$'!JN$120</f>
        <v>0</v>
      </c>
      <c r="JO43" s="6">
        <f>'at-risk$$'!JO43/'at-risk$$'!JO$120</f>
        <v>0</v>
      </c>
      <c r="JP43" s="6">
        <f>'at-risk$$'!JP43/'at-risk$$'!JP$120</f>
        <v>0</v>
      </c>
      <c r="JQ43" s="6">
        <f>'at-risk$$'!JQ43/'at-risk$$'!JQ$120</f>
        <v>0</v>
      </c>
      <c r="JR43" s="6">
        <f>'at-risk$$'!JR43/'at-risk$$'!JR$120</f>
        <v>0</v>
      </c>
      <c r="JS43" s="6">
        <f>'at-risk$$'!JS43/'at-risk$$'!JS$120</f>
        <v>0</v>
      </c>
      <c r="JT43" s="6">
        <f>'at-risk$$'!JT43/'at-risk$$'!JT$120</f>
        <v>0</v>
      </c>
      <c r="JU43" s="6">
        <f>'at-risk$$'!JU43/'at-risk$$'!JU$120</f>
        <v>0</v>
      </c>
      <c r="JV43" s="6">
        <f>'at-risk$$'!JV43/'at-risk$$'!JV$120</f>
        <v>0</v>
      </c>
      <c r="JW43" s="6">
        <f>'at-risk$$'!JW43/'at-risk$$'!JW$120</f>
        <v>0</v>
      </c>
      <c r="JX43" s="6">
        <f>'at-risk$$'!JX43/'at-risk$$'!JX$120</f>
        <v>0</v>
      </c>
      <c r="JY43" s="6">
        <f>'at-risk$$'!JY43/'at-risk$$'!JY$120</f>
        <v>0</v>
      </c>
      <c r="JZ43" s="6">
        <f>'at-risk$$'!JZ43/'at-risk$$'!JZ$120</f>
        <v>0</v>
      </c>
      <c r="KA43" s="6">
        <f>'at-risk$$'!KA43/'at-risk$$'!KA$120</f>
        <v>0</v>
      </c>
      <c r="KB43" s="6">
        <f>'at-risk$$'!KB43/'at-risk$$'!KB$120</f>
        <v>0</v>
      </c>
      <c r="KC43" s="6">
        <f>'at-risk$$'!KC43/'at-risk$$'!KC$120</f>
        <v>0.79749999999999999</v>
      </c>
      <c r="KD43" s="6">
        <f>'at-risk$$'!KD43/'at-risk$$'!KD$120</f>
        <v>0</v>
      </c>
      <c r="KE43" s="6">
        <f>'at-risk$$'!KE43/'at-risk$$'!KE$120</f>
        <v>0</v>
      </c>
      <c r="KF43" s="6">
        <f>'at-risk$$'!KF43/'at-risk$$'!KF$120</f>
        <v>0</v>
      </c>
      <c r="KG43" s="6">
        <f>'at-risk$$'!KG43/'at-risk$$'!KG$120</f>
        <v>0</v>
      </c>
      <c r="KH43" s="6">
        <f>'at-risk$$'!KH43/'at-risk$$'!KH$120</f>
        <v>0</v>
      </c>
      <c r="KI43" s="6">
        <f>'at-risk$$'!KI43/'at-risk$$'!KI$120</f>
        <v>0</v>
      </c>
      <c r="KJ43" s="6">
        <f>'at-risk$$'!KJ43/'at-risk$$'!KJ$120</f>
        <v>0</v>
      </c>
      <c r="KK43" s="6">
        <f>'at-risk$$'!KK43/'at-risk$$'!KK$120</f>
        <v>0</v>
      </c>
      <c r="KL43" s="6">
        <f>'at-risk$$'!KL43/'at-risk$$'!KL$120</f>
        <v>0</v>
      </c>
      <c r="KM43" s="6">
        <f>'at-risk$$'!KM43/'at-risk$$'!KM$120</f>
        <v>0</v>
      </c>
      <c r="KN43" s="6">
        <f>'at-risk$$'!KN43/'at-risk$$'!KN$120</f>
        <v>0</v>
      </c>
      <c r="KO43" s="6">
        <f>'at-risk$$'!KO43/'at-risk$$'!KO$120</f>
        <v>0</v>
      </c>
      <c r="KP43" s="6">
        <f>'at-risk$$'!KP43/'at-risk$$'!KP$120</f>
        <v>0</v>
      </c>
      <c r="KQ43" s="6">
        <f>'at-risk$$'!KQ43/'at-risk$$'!KQ$120</f>
        <v>0</v>
      </c>
      <c r="KU43" s="3">
        <v>6500</v>
      </c>
      <c r="KV43" s="3">
        <v>0</v>
      </c>
      <c r="KW43" s="3">
        <v>3500</v>
      </c>
      <c r="KX43" s="3">
        <v>0</v>
      </c>
      <c r="KY43" s="3">
        <v>1000</v>
      </c>
      <c r="KZ43" s="3">
        <v>0</v>
      </c>
      <c r="LC43" s="3">
        <v>2500</v>
      </c>
      <c r="LD43" s="3">
        <v>5000</v>
      </c>
      <c r="LE43" s="3">
        <v>5000</v>
      </c>
      <c r="LF43" s="3">
        <v>0</v>
      </c>
      <c r="LI43" s="3">
        <v>10000</v>
      </c>
      <c r="LJ43" s="3">
        <v>6272</v>
      </c>
      <c r="LK43" s="3">
        <v>750</v>
      </c>
      <c r="LL43" s="3">
        <v>0</v>
      </c>
      <c r="LM43" s="3">
        <v>301</v>
      </c>
      <c r="LN43" s="3">
        <v>0</v>
      </c>
      <c r="LS43" s="3">
        <v>0</v>
      </c>
      <c r="LT43" s="3">
        <v>2000</v>
      </c>
      <c r="LU43" s="3">
        <v>3000</v>
      </c>
      <c r="LV43" s="3">
        <v>0</v>
      </c>
      <c r="LW43" s="3">
        <v>18430</v>
      </c>
      <c r="LX43" s="3">
        <v>0</v>
      </c>
      <c r="LY43" s="3">
        <v>1000</v>
      </c>
      <c r="LZ43" s="3">
        <v>0</v>
      </c>
      <c r="MA43" s="3">
        <v>6128</v>
      </c>
      <c r="MB43" s="3">
        <v>0</v>
      </c>
      <c r="MC43" s="3">
        <v>1500</v>
      </c>
      <c r="MD43" s="3">
        <v>0</v>
      </c>
      <c r="ME43" s="3">
        <v>1104</v>
      </c>
      <c r="MF43" s="3">
        <v>0</v>
      </c>
      <c r="MG43" s="3">
        <v>700</v>
      </c>
      <c r="MH43" s="3">
        <v>0</v>
      </c>
      <c r="MI43" s="3">
        <v>3000</v>
      </c>
      <c r="MJ43" s="3">
        <v>2000</v>
      </c>
      <c r="MK43" s="3">
        <v>300</v>
      </c>
      <c r="ML43" s="3">
        <v>0</v>
      </c>
      <c r="MS43" s="3">
        <v>250</v>
      </c>
      <c r="MT43" s="3">
        <v>0</v>
      </c>
      <c r="MU43" s="3">
        <v>2000</v>
      </c>
      <c r="MV43" s="3">
        <v>0</v>
      </c>
      <c r="MW43" s="3">
        <v>3000</v>
      </c>
      <c r="MX43" s="3">
        <v>3000</v>
      </c>
      <c r="MY43" s="3">
        <v>7500</v>
      </c>
      <c r="MZ43" s="3">
        <v>0</v>
      </c>
      <c r="NJ43" s="6">
        <f>'at-risk$$'!NJ43/'at-risk$$'!NJ$120</f>
        <v>0</v>
      </c>
      <c r="NK43" s="6">
        <f>'at-risk$$'!NK43/'at-risk$$'!NK$120</f>
        <v>0</v>
      </c>
      <c r="OF43" s="3">
        <v>2733887</v>
      </c>
      <c r="OG43" s="3">
        <v>48285</v>
      </c>
      <c r="OK43" s="6">
        <f t="shared" si="28"/>
        <v>2</v>
      </c>
      <c r="OL43" s="6">
        <f t="shared" si="15"/>
        <v>0</v>
      </c>
      <c r="OM43" s="6">
        <f t="shared" si="16"/>
        <v>2.0000087848759573</v>
      </c>
      <c r="ON43" s="6">
        <f t="shared" si="17"/>
        <v>0</v>
      </c>
      <c r="OO43" s="6">
        <f t="shared" si="18"/>
        <v>0</v>
      </c>
      <c r="OP43" s="6">
        <f t="shared" si="19"/>
        <v>0</v>
      </c>
      <c r="OQ43" s="3">
        <f t="shared" si="20"/>
        <v>0</v>
      </c>
      <c r="OR43" s="6">
        <f t="shared" si="21"/>
        <v>0</v>
      </c>
      <c r="OS43" s="6">
        <f>'at-risk$$'!OS43/'at-risk$$'!OS$120</f>
        <v>0.5</v>
      </c>
      <c r="OT43" s="6">
        <f>'at-risk$$'!OT43/'at-risk$$'!OT$120</f>
        <v>0</v>
      </c>
      <c r="OU43" s="6">
        <f>'at-risk$$'!OU43/'at-risk$$'!OU$120</f>
        <v>0</v>
      </c>
      <c r="OV43" s="6">
        <f>'at-risk$$'!OV43/'at-risk$$'!OV$120</f>
        <v>1</v>
      </c>
      <c r="OW43" s="6">
        <f>'at-risk$$'!OW43/'at-risk$$'!OW$120</f>
        <v>0</v>
      </c>
      <c r="OX43" s="6">
        <f>'at-risk$$'!OX43/'at-risk$$'!OX$120</f>
        <v>0</v>
      </c>
      <c r="OY43" s="6">
        <f>'at-risk$$'!OY43/'at-risk$$'!OY$120</f>
        <v>0</v>
      </c>
      <c r="OZ43" s="6">
        <f>'at-risk$$'!OZ43/'at-risk$$'!OZ$120</f>
        <v>0</v>
      </c>
      <c r="PA43" s="6">
        <f>'at-risk$$'!PA43/'at-risk$$'!PA$120</f>
        <v>0</v>
      </c>
      <c r="PB43" s="6">
        <f t="shared" si="22"/>
        <v>0.5</v>
      </c>
      <c r="PC43" s="6">
        <f t="shared" si="23"/>
        <v>0</v>
      </c>
      <c r="PD43" s="6"/>
      <c r="PE43" s="6"/>
      <c r="PF43" s="6">
        <f t="shared" si="24"/>
        <v>3</v>
      </c>
      <c r="PG43" s="6">
        <f t="shared" si="25"/>
        <v>0</v>
      </c>
      <c r="PI43" s="6">
        <f t="shared" si="26"/>
        <v>0</v>
      </c>
      <c r="PJ43" s="6">
        <f>'at-risk$$'!PJ43/'at-risk$$'!PJ$120</f>
        <v>0</v>
      </c>
      <c r="PK43" s="6">
        <f>'at-risk$$'!PK43/'at-risk$$'!PK$120</f>
        <v>0</v>
      </c>
      <c r="PL43" s="5">
        <f t="shared" si="29"/>
        <v>77463</v>
      </c>
      <c r="PM43" s="5">
        <f>SUM(KV43,KX43,KZ43,LB43,LD43,LF43,LH43,LJ43,LL43,LN43,LP43,LR43,LT43,LV43,LX43,LZ43,MB43,MD43,MF43,MH43,MJ43,ML43,MN43,MP43,MR43,MT43,MV43,MX43,MZ43,NB43,ND43,NF43,NH43,)</f>
        <v>18272</v>
      </c>
      <c r="PN43" s="5"/>
      <c r="PO43" s="5">
        <v>21450</v>
      </c>
      <c r="PQ43" s="6">
        <f t="shared" si="27"/>
        <v>12.000026354627872</v>
      </c>
    </row>
    <row r="44" spans="1:433" x14ac:dyDescent="0.25">
      <c r="A44" t="s">
        <v>196</v>
      </c>
      <c r="B44" s="2">
        <v>280</v>
      </c>
      <c r="C44" t="s">
        <v>338</v>
      </c>
      <c r="D44">
        <v>6</v>
      </c>
      <c r="E44">
        <v>395</v>
      </c>
      <c r="F44">
        <v>283</v>
      </c>
      <c r="G44" s="6">
        <f>'at-risk$$'!G44/'at-risk$$'!G$120</f>
        <v>1</v>
      </c>
      <c r="H44" s="6">
        <f>'at-risk$$'!H44/'at-risk$$'!H$120</f>
        <v>0</v>
      </c>
      <c r="I44" s="6">
        <f>'at-risk$$'!I44/'at-risk$$'!I$120</f>
        <v>0</v>
      </c>
      <c r="J44" s="6">
        <f>'at-risk$$'!J44/'at-risk$$'!J$120</f>
        <v>0</v>
      </c>
      <c r="K44" s="6"/>
      <c r="L44" s="6">
        <f>'at-risk$$'!L44/'at-risk$$'!L$120</f>
        <v>0</v>
      </c>
      <c r="M44" s="6">
        <f>'at-risk$$'!M44/'at-risk$$'!M$120</f>
        <v>0</v>
      </c>
      <c r="N44" s="6">
        <f>'at-risk$$'!N44/'at-risk$$'!N$120</f>
        <v>0</v>
      </c>
      <c r="O44" s="6">
        <f>'at-risk$$'!O44/'at-risk$$'!O$120</f>
        <v>0</v>
      </c>
      <c r="P44" s="3">
        <v>9804</v>
      </c>
      <c r="Q44" s="3">
        <v>0</v>
      </c>
      <c r="R44" s="6">
        <f>'at-risk$$'!R44/'at-risk$$'!R$120</f>
        <v>1.0000062006078874</v>
      </c>
      <c r="S44" s="6">
        <f>'at-risk$$'!S44/'at-risk$$'!S$120</f>
        <v>0</v>
      </c>
      <c r="T44" s="6">
        <f>'at-risk$$'!T44/'at-risk$$'!T$120</f>
        <v>1.0000028305579711</v>
      </c>
      <c r="U44" s="6">
        <f>'at-risk$$'!U44/'at-risk$$'!U$120</f>
        <v>0</v>
      </c>
      <c r="V44" s="6">
        <f>'at-risk$$'!V44/'at-risk$$'!V$120</f>
        <v>2.0000093773333441</v>
      </c>
      <c r="W44" s="6">
        <f>'at-risk$$'!W44/'at-risk$$'!W$120</f>
        <v>0</v>
      </c>
      <c r="X44" s="6">
        <f>'at-risk$$'!X44/'at-risk$$'!X$120</f>
        <v>1</v>
      </c>
      <c r="Y44" s="6">
        <f>'at-risk$$'!Y44/'at-risk$$'!Y$120</f>
        <v>0</v>
      </c>
      <c r="Z44" s="6">
        <f>'at-risk$$'!Z44/'at-risk$$'!Z$120</f>
        <v>3.0000087848759573</v>
      </c>
      <c r="AA44" s="6">
        <f>'at-risk$$'!AA44/'at-risk$$'!AA$120</f>
        <v>0</v>
      </c>
      <c r="AB44" s="6">
        <f>'at-risk$$'!AB44/'at-risk$$'!AB$120</f>
        <v>1</v>
      </c>
      <c r="AC44" s="6">
        <f>'at-risk$$'!AC44/'at-risk$$'!AC$120</f>
        <v>0</v>
      </c>
      <c r="AD44" s="6">
        <f>'at-risk$$'!AD44/'at-risk$$'!AD$120</f>
        <v>4.0000175697519147</v>
      </c>
      <c r="AE44" s="6">
        <f>'at-risk$$'!AE44/'at-risk$$'!AE$120</f>
        <v>0</v>
      </c>
      <c r="AF44" s="6">
        <f>'at-risk$$'!AF44/'at-risk$$'!AF$120</f>
        <v>7.9999887658895643</v>
      </c>
      <c r="AG44" s="6">
        <f>'at-risk$$'!AG44/'at-risk$$'!AG$120</f>
        <v>0</v>
      </c>
      <c r="AH44" s="6">
        <f>'at-risk$$'!AH44/'at-risk$$'!AH$120</f>
        <v>0</v>
      </c>
      <c r="AI44" s="6">
        <f>'at-risk$$'!AI44/'at-risk$$'!AI$120</f>
        <v>0</v>
      </c>
      <c r="AJ44" s="6">
        <f>'at-risk$$'!AJ44/'at-risk$$'!AJ$120</f>
        <v>0</v>
      </c>
      <c r="AK44" s="6">
        <f>'at-risk$$'!AK44/'at-risk$$'!AK$120</f>
        <v>0</v>
      </c>
      <c r="AL44" s="6">
        <f>'at-risk$$'!AL44/'at-risk$$'!AL$120</f>
        <v>0</v>
      </c>
      <c r="AM44" s="6">
        <f>'at-risk$$'!AM44/'at-risk$$'!AM$120</f>
        <v>0</v>
      </c>
      <c r="AN44" s="6">
        <f>'at-risk$$'!AN44/'at-risk$$'!AN$120</f>
        <v>0</v>
      </c>
      <c r="AO44" s="6">
        <f>'at-risk$$'!AO44/'at-risk$$'!AO$120</f>
        <v>0</v>
      </c>
      <c r="AP44" s="6">
        <f>'at-risk$$'!AP44/'at-risk$$'!AP$120</f>
        <v>0</v>
      </c>
      <c r="AQ44" s="6">
        <f>'at-risk$$'!AQ44/'at-risk$$'!AQ$120</f>
        <v>1</v>
      </c>
      <c r="AR44" s="6">
        <f>'at-risk$$'!AR44/'at-risk$$'!AR$120</f>
        <v>0</v>
      </c>
      <c r="AS44" s="6">
        <f>'at-risk$$'!AS44/'at-risk$$'!AS$120</f>
        <v>0</v>
      </c>
      <c r="AT44" s="6">
        <f>'at-risk$$'!AT44/'at-risk$$'!AT$120</f>
        <v>0</v>
      </c>
      <c r="AU44" s="6">
        <f>'at-risk$$'!AU44/'at-risk$$'!AU$120</f>
        <v>2.0000087848759573</v>
      </c>
      <c r="AV44" s="6"/>
      <c r="AW44" s="6">
        <f>'at-risk$$'!AW44/'at-risk$$'!AW$120</f>
        <v>0</v>
      </c>
      <c r="AX44" s="6">
        <f>'at-risk$$'!AX44/'at-risk$$'!AX$120</f>
        <v>0</v>
      </c>
      <c r="AY44" s="6">
        <f>'at-risk$$'!AY44/'at-risk$$'!AY$120</f>
        <v>0</v>
      </c>
      <c r="AZ44" s="6">
        <f>'at-risk$$'!AZ44/'at-risk$$'!AZ$120</f>
        <v>0</v>
      </c>
      <c r="BA44" s="6">
        <f>'at-risk$$'!BA44/'at-risk$$'!BA$120</f>
        <v>0</v>
      </c>
      <c r="BB44" s="6">
        <f>'at-risk$$'!BB44/'at-risk$$'!BB$120</f>
        <v>0</v>
      </c>
      <c r="BC44" s="6">
        <f>'at-risk$$'!BC44/'at-risk$$'!BC$120</f>
        <v>0</v>
      </c>
      <c r="BD44" s="6">
        <f>'at-risk$$'!BD44/'at-risk$$'!BD$120</f>
        <v>0</v>
      </c>
      <c r="BE44" s="6">
        <f>'at-risk$$'!BE44/'at-risk$$'!BE$120</f>
        <v>0</v>
      </c>
      <c r="BF44" s="6">
        <f>'at-risk$$'!BF44/'at-risk$$'!BF$120</f>
        <v>0</v>
      </c>
      <c r="BG44" s="6">
        <f>'at-risk$$'!BG44/'at-risk$$'!BG$120</f>
        <v>0</v>
      </c>
      <c r="BH44" s="6">
        <f>'at-risk$$'!BH44/'at-risk$$'!BH$120</f>
        <v>2.0000087848759573</v>
      </c>
      <c r="BI44" s="6">
        <f>'at-risk$$'!BI44/'at-risk$$'!BI$120</f>
        <v>0</v>
      </c>
      <c r="BJ44" s="6">
        <f>'at-risk$$'!BJ44/'at-risk$$'!BJ$120</f>
        <v>1</v>
      </c>
      <c r="BK44" s="6">
        <f>'at-risk$$'!BK44/'at-risk$$'!BK$120</f>
        <v>0</v>
      </c>
      <c r="BL44" s="6">
        <f>'at-risk$$'!BL44/'at-risk$$'!BL$120</f>
        <v>0</v>
      </c>
      <c r="BM44" s="6">
        <f>'at-risk$$'!BM44/'at-risk$$'!BM$120</f>
        <v>0</v>
      </c>
      <c r="BN44" s="6">
        <f>'at-risk$$'!BN44/'at-risk$$'!BN$120</f>
        <v>0</v>
      </c>
      <c r="BO44" s="6">
        <f>'at-risk$$'!BO44/'at-risk$$'!BO$120</f>
        <v>0</v>
      </c>
      <c r="BP44" s="6">
        <f>'at-risk$$'!BP44/'at-risk$$'!BP$120</f>
        <v>0</v>
      </c>
      <c r="BQ44" s="6">
        <f>'at-risk$$'!BQ44/'at-risk$$'!BQ$120</f>
        <v>0</v>
      </c>
      <c r="BR44" s="6">
        <f>'at-risk$$'!BR44/'at-risk$$'!BR$120</f>
        <v>0</v>
      </c>
      <c r="BS44" s="6">
        <f>'at-risk$$'!BS44/'at-risk$$'!BS$120</f>
        <v>0</v>
      </c>
      <c r="BT44" s="6">
        <f>'at-risk$$'!BT44/'at-risk$$'!BT$120</f>
        <v>1</v>
      </c>
      <c r="BU44" s="6">
        <f>'at-risk$$'!BU44/'at-risk$$'!BU$120</f>
        <v>0</v>
      </c>
      <c r="BV44" s="6">
        <f>'at-risk$$'!BV44/'at-risk$$'!BV$120</f>
        <v>4.0000175697519147</v>
      </c>
      <c r="BW44" s="6">
        <f>'at-risk$$'!BW44/'at-risk$$'!BW$120</f>
        <v>0</v>
      </c>
      <c r="BX44" s="6">
        <f>'at-risk$$'!BX44/'at-risk$$'!BX$120</f>
        <v>0</v>
      </c>
      <c r="BY44" s="6">
        <f>'at-risk$$'!BY44/'at-risk$$'!BY$120</f>
        <v>0</v>
      </c>
      <c r="BZ44" s="6">
        <f>'at-risk$$'!BZ44/'at-risk$$'!BZ$120</f>
        <v>6.0000107234690523</v>
      </c>
      <c r="CA44" s="6">
        <f>'at-risk$$'!CA44/'at-risk$$'!CA$120</f>
        <v>0</v>
      </c>
      <c r="CB44" s="6">
        <f>'at-risk$$'!CB44/'at-risk$$'!CB$120</f>
        <v>0</v>
      </c>
      <c r="CC44" s="6">
        <f>'at-risk$$'!CC44/'at-risk$$'!CC$120</f>
        <v>0</v>
      </c>
      <c r="CD44" s="6">
        <f>'at-risk$$'!CD44/'at-risk$$'!CD$120</f>
        <v>0</v>
      </c>
      <c r="CE44" s="6">
        <f>'at-risk$$'!CE44/'at-risk$$'!CE$120</f>
        <v>0</v>
      </c>
      <c r="CF44" s="6">
        <f>'at-risk$$'!CF44/'at-risk$$'!CF$120</f>
        <v>0</v>
      </c>
      <c r="CG44" s="6">
        <f>'at-risk$$'!CG44/'at-risk$$'!CG$120</f>
        <v>0</v>
      </c>
      <c r="CH44" s="6">
        <f>'at-risk$$'!CH44/'at-risk$$'!CH$120</f>
        <v>0</v>
      </c>
      <c r="CI44" s="6">
        <f>'at-risk$$'!CI44/'at-risk$$'!CI$120</f>
        <v>0</v>
      </c>
      <c r="CL44" s="6">
        <f>'at-risk$$'!CL44/'at-risk$$'!CL$120</f>
        <v>1</v>
      </c>
      <c r="CM44" s="6">
        <f>'at-risk$$'!CM44/'at-risk$$'!CM$120</f>
        <v>0</v>
      </c>
      <c r="CN44" s="6">
        <f>'at-risk$$'!CN44/'at-risk$$'!CN$120</f>
        <v>0</v>
      </c>
      <c r="CO44" s="6">
        <f>'at-risk$$'!CO44/'at-risk$$'!CO$120</f>
        <v>0</v>
      </c>
      <c r="CP44" s="6">
        <f>'at-risk$$'!CP44/'at-risk$$'!CP$120</f>
        <v>0</v>
      </c>
      <c r="CQ44" s="6">
        <f>'at-risk$$'!CQ44/'at-risk$$'!CQ$120</f>
        <v>0</v>
      </c>
      <c r="CR44" s="6">
        <f>'at-risk$$'!CR44/'at-risk$$'!CR$120</f>
        <v>0</v>
      </c>
      <c r="CS44" s="6">
        <f>'at-risk$$'!CS44/'at-risk$$'!CS$120</f>
        <v>0</v>
      </c>
      <c r="CT44" s="6">
        <f>'at-risk$$'!CT44/'at-risk$$'!CT$120</f>
        <v>0</v>
      </c>
      <c r="CU44" s="6">
        <f>'at-risk$$'!CU44/'at-risk$$'!CU$120</f>
        <v>0</v>
      </c>
      <c r="CV44" s="3">
        <v>20400</v>
      </c>
      <c r="CW44" s="3">
        <v>0</v>
      </c>
      <c r="CX44" s="3">
        <v>30600</v>
      </c>
      <c r="CY44" s="3">
        <v>0</v>
      </c>
      <c r="DD44" s="6">
        <f>'at-risk$$'!DD44/'at-risk$$'!DD$120</f>
        <v>0</v>
      </c>
      <c r="DE44" s="6">
        <f>'at-risk$$'!DE44/'at-risk$$'!DE$120</f>
        <v>0</v>
      </c>
      <c r="DX44" s="6">
        <f>'at-risk$$'!DX44/'at-risk$$'!DX$120</f>
        <v>0</v>
      </c>
      <c r="DY44" s="6">
        <f>'at-risk$$'!DY44/'at-risk$$'!DY$120</f>
        <v>0</v>
      </c>
      <c r="DZ44" s="6">
        <f>'at-risk$$'!DZ44/'at-risk$$'!DZ$120</f>
        <v>0</v>
      </c>
      <c r="EA44" s="6">
        <f>'at-risk$$'!EA44/'at-risk$$'!EA$120</f>
        <v>0</v>
      </c>
      <c r="EB44" s="6">
        <f>'at-risk$$'!EB44/'at-risk$$'!EB$120</f>
        <v>0</v>
      </c>
      <c r="EC44" s="6">
        <f>'at-risk$$'!EC44/'at-risk$$'!EC$120</f>
        <v>0</v>
      </c>
      <c r="EL44" s="6">
        <f>'at-risk$$'!EL44/'at-risk$$'!EL$120</f>
        <v>0</v>
      </c>
      <c r="EM44" s="6">
        <f>'at-risk$$'!EM44/'at-risk$$'!EM$120</f>
        <v>0</v>
      </c>
      <c r="EN44" s="6">
        <f>'at-risk$$'!EN44/'at-risk$$'!EN$120</f>
        <v>0</v>
      </c>
      <c r="EO44" s="6">
        <f>'at-risk$$'!EO44/'at-risk$$'!EO$120</f>
        <v>0</v>
      </c>
      <c r="EP44" s="6">
        <f>'at-risk$$'!EP44/'at-risk$$'!EP$120</f>
        <v>0</v>
      </c>
      <c r="EQ44" s="6">
        <f>'at-risk$$'!EQ44/'at-risk$$'!EQ$120</f>
        <v>0</v>
      </c>
      <c r="ES44" s="6">
        <f>'at-risk$$'!ES44/'at-risk$$'!ES$120</f>
        <v>0</v>
      </c>
      <c r="ET44" s="6">
        <f>'at-risk$$'!ET44/'at-risk$$'!ET$120</f>
        <v>0</v>
      </c>
      <c r="EU44" s="6">
        <f>'at-risk$$'!EU44/'at-risk$$'!EU$120</f>
        <v>0</v>
      </c>
      <c r="EV44" s="6">
        <f>'at-risk$$'!EV44/'at-risk$$'!EV$120</f>
        <v>0</v>
      </c>
      <c r="EW44" s="6">
        <f>'at-risk$$'!EW44/'at-risk$$'!EW$120</f>
        <v>0</v>
      </c>
      <c r="EX44" s="6">
        <f>'at-risk$$'!EX44/'at-risk$$'!EX$120</f>
        <v>0</v>
      </c>
      <c r="EY44" s="6">
        <f>'at-risk$$'!EY44/'at-risk$$'!EY$120</f>
        <v>1</v>
      </c>
      <c r="EZ44" s="6">
        <f>'at-risk$$'!EZ44/'at-risk$$'!EZ$120</f>
        <v>0</v>
      </c>
      <c r="FA44" s="6">
        <f>'at-risk$$'!FA44/'at-risk$$'!FA$120</f>
        <v>0</v>
      </c>
      <c r="FB44" s="6">
        <f>'at-risk$$'!FB44/'at-risk$$'!FB$120</f>
        <v>0</v>
      </c>
      <c r="FC44" s="6">
        <f>'at-risk$$'!FC44/'at-risk$$'!FC$120</f>
        <v>0</v>
      </c>
      <c r="FD44" s="6">
        <f>'at-risk$$'!FD44/'at-risk$$'!FD$120</f>
        <v>0</v>
      </c>
      <c r="FE44" s="6">
        <f>'at-risk$$'!FE44/'at-risk$$'!FE$120</f>
        <v>0</v>
      </c>
      <c r="FF44" s="6">
        <f>'at-risk$$'!FF44/'at-risk$$'!FF$120</f>
        <v>0</v>
      </c>
      <c r="FG44" s="6">
        <f>'at-risk$$'!FG44/'at-risk$$'!FG$120</f>
        <v>1</v>
      </c>
      <c r="FH44" s="6">
        <f>'at-risk$$'!FH44/'at-risk$$'!FH$120</f>
        <v>0</v>
      </c>
      <c r="FI44" s="6">
        <f>'at-risk$$'!FI44/'at-risk$$'!FI$120</f>
        <v>0</v>
      </c>
      <c r="FJ44" s="6">
        <f>'at-risk$$'!FJ44/'at-risk$$'!FJ$120</f>
        <v>0</v>
      </c>
      <c r="FK44" s="6">
        <f>'at-risk$$'!FK44/'at-risk$$'!FK$120</f>
        <v>0</v>
      </c>
      <c r="FL44" s="6">
        <f>'at-risk$$'!FL44/'at-risk$$'!FL$120</f>
        <v>0</v>
      </c>
      <c r="FM44" s="6">
        <f>'at-risk$$'!FM44/'at-risk$$'!FM$120</f>
        <v>0</v>
      </c>
      <c r="FN44" s="6">
        <f>'at-risk$$'!FN44/'at-risk$$'!FN$120</f>
        <v>0</v>
      </c>
      <c r="FO44" s="6">
        <f>'at-risk$$'!FO44/'at-risk$$'!FO$120</f>
        <v>0</v>
      </c>
      <c r="FP44" s="6">
        <f>'at-risk$$'!FP44/'at-risk$$'!FP$120</f>
        <v>0</v>
      </c>
      <c r="FQ44" s="6">
        <f>'at-risk$$'!FQ44/'at-risk$$'!FQ$120</f>
        <v>0.85000839818599183</v>
      </c>
      <c r="FR44" s="6">
        <f>'at-risk$$'!FR44/'at-risk$$'!FR$120</f>
        <v>0.15000559879066122</v>
      </c>
      <c r="FS44" s="6">
        <f>'at-risk$$'!FS44/'at-risk$$'!FS$120</f>
        <v>0</v>
      </c>
      <c r="FT44" s="6">
        <f>'at-risk$$'!FT44/'at-risk$$'!FT$120</f>
        <v>1</v>
      </c>
      <c r="FU44" s="6">
        <f>'at-risk$$'!FU44/'at-risk$$'!FU$120</f>
        <v>0</v>
      </c>
      <c r="FV44" s="6">
        <f>'at-risk$$'!FV44/'at-risk$$'!FV$120</f>
        <v>0</v>
      </c>
      <c r="FW44" s="6">
        <f>'at-risk$$'!FW44/'at-risk$$'!FW$120</f>
        <v>1</v>
      </c>
      <c r="FX44" s="6">
        <f>'at-risk$$'!FX44/'at-risk$$'!FX$120</f>
        <v>0</v>
      </c>
      <c r="FY44" s="6">
        <f>'at-risk$$'!FY44/'at-risk$$'!FY$120</f>
        <v>0</v>
      </c>
      <c r="FZ44" s="6">
        <f>'at-risk$$'!FZ44/'at-risk$$'!FZ$120</f>
        <v>0</v>
      </c>
      <c r="GA44" s="6">
        <f>'at-risk$$'!GA44/'at-risk$$'!GA$120</f>
        <v>0</v>
      </c>
      <c r="GB44" s="6">
        <f>'at-risk$$'!GB44/'at-risk$$'!GB$120</f>
        <v>0</v>
      </c>
      <c r="GC44" s="6">
        <f>'at-risk$$'!GC44/'at-risk$$'!GC$120</f>
        <v>0</v>
      </c>
      <c r="GD44" s="6">
        <f>'at-risk$$'!GD44/'at-risk$$'!GD$120</f>
        <v>0</v>
      </c>
      <c r="GE44" s="6">
        <f>'at-risk$$'!GE44/'at-risk$$'!GE$120</f>
        <v>0</v>
      </c>
      <c r="GF44" s="6">
        <f>'at-risk$$'!GF44/'at-risk$$'!GF$120</f>
        <v>1</v>
      </c>
      <c r="GG44" s="6">
        <f>'at-risk$$'!GG44/'at-risk$$'!GG$120</f>
        <v>0</v>
      </c>
      <c r="GH44" s="6">
        <f>'at-risk$$'!GH44/'at-risk$$'!GH$120</f>
        <v>2.0000087848759573</v>
      </c>
      <c r="GI44" s="6">
        <f>'at-risk$$'!GI44/'at-risk$$'!GI$120</f>
        <v>0</v>
      </c>
      <c r="GJ44" s="6">
        <f>'at-risk$$'!GJ44/'at-risk$$'!GJ$120</f>
        <v>1</v>
      </c>
      <c r="GK44" s="6">
        <f>'at-risk$$'!GK44/'at-risk$$'!GK$120</f>
        <v>0</v>
      </c>
      <c r="GL44" s="6">
        <f>'at-risk$$'!GL44/'at-risk$$'!GL$120</f>
        <v>0</v>
      </c>
      <c r="GM44" s="6">
        <f>'at-risk$$'!GM44/'at-risk$$'!GM$120</f>
        <v>0</v>
      </c>
      <c r="GN44" s="6">
        <f>'at-risk$$'!GN44/'at-risk$$'!GN$120</f>
        <v>2.9999925956999398</v>
      </c>
      <c r="GO44" s="6">
        <f>'at-risk$$'!GO44/'at-risk$$'!GO$120</f>
        <v>0</v>
      </c>
      <c r="GP44" s="6">
        <f>'at-risk$$'!GP44/'at-risk$$'!GP$120</f>
        <v>3.0000087848759573</v>
      </c>
      <c r="GQ44" s="6">
        <f>'at-risk$$'!GQ44/'at-risk$$'!GQ$120</f>
        <v>0</v>
      </c>
      <c r="GR44" s="6">
        <f>'at-risk$$'!GR44/'at-risk$$'!GR$120</f>
        <v>1.2504655984257502</v>
      </c>
      <c r="GS44" s="6">
        <f>'at-risk$$'!GS44/'at-risk$$'!GS$120</f>
        <v>0</v>
      </c>
      <c r="GT44" s="6">
        <f>'at-risk$$'!GT44/'at-risk$$'!GT$120</f>
        <v>2.0000087848759573</v>
      </c>
      <c r="GU44" s="6">
        <f>'at-risk$$'!GU44/'at-risk$$'!GU$120</f>
        <v>0</v>
      </c>
      <c r="GV44" s="6">
        <f>'at-risk$$'!GV44/'at-risk$$'!GV$120</f>
        <v>2.0000087848759573</v>
      </c>
      <c r="GW44" s="6">
        <f>'at-risk$$'!GW44/'at-risk$$'!GW$120</f>
        <v>0</v>
      </c>
      <c r="GX44" s="6">
        <f>'at-risk$$'!GX44/'at-risk$$'!GX$120</f>
        <v>2.0000087848759573</v>
      </c>
      <c r="GY44" s="6">
        <f>'at-risk$$'!GY44/'at-risk$$'!GY$120</f>
        <v>0</v>
      </c>
      <c r="GZ44" s="6">
        <f>'at-risk$$'!GZ44/'at-risk$$'!GZ$120</f>
        <v>2.0000087848759573</v>
      </c>
      <c r="HA44" s="6">
        <f>'at-risk$$'!HA44/'at-risk$$'!HA$120</f>
        <v>0</v>
      </c>
      <c r="HB44" s="6">
        <f>'at-risk$$'!HB44/'at-risk$$'!HB$120</f>
        <v>0</v>
      </c>
      <c r="HC44" s="6">
        <f>'at-risk$$'!HC44/'at-risk$$'!HC$120</f>
        <v>0</v>
      </c>
      <c r="HD44" s="6">
        <f>'at-risk$$'!HD44/'at-risk$$'!HD$120</f>
        <v>0</v>
      </c>
      <c r="HE44" s="6">
        <f>'at-risk$$'!HE44/'at-risk$$'!HE$120</f>
        <v>0</v>
      </c>
      <c r="HF44" s="6">
        <f>'at-risk$$'!HF44/'at-risk$$'!HF$120</f>
        <v>0</v>
      </c>
      <c r="HG44" s="6">
        <f>'at-risk$$'!HG44/'at-risk$$'!HG$120</f>
        <v>0</v>
      </c>
      <c r="HH44" s="6">
        <f>'at-risk$$'!HH44/'at-risk$$'!HH$120</f>
        <v>0</v>
      </c>
      <c r="HI44" s="6">
        <f>'at-risk$$'!HI44/'at-risk$$'!HI$120</f>
        <v>0</v>
      </c>
      <c r="HJ44" s="6">
        <f>'at-risk$$'!HJ44/'at-risk$$'!HJ$120</f>
        <v>0</v>
      </c>
      <c r="HK44" s="6">
        <f>'at-risk$$'!HK44/'at-risk$$'!HK$120</f>
        <v>0</v>
      </c>
      <c r="HL44" s="6">
        <f>'at-risk$$'!HL44/'at-risk$$'!HL$120</f>
        <v>0</v>
      </c>
      <c r="HM44" s="6">
        <f>'at-risk$$'!HM44/'at-risk$$'!HM$120</f>
        <v>0</v>
      </c>
      <c r="HN44" s="6">
        <f>'at-risk$$'!HN44/'at-risk$$'!HN$120</f>
        <v>0</v>
      </c>
      <c r="HO44" s="6">
        <f>'at-risk$$'!HO44/'at-risk$$'!HO$120</f>
        <v>0</v>
      </c>
      <c r="HP44" s="6">
        <f>'at-risk$$'!HP44/'at-risk$$'!HP$120</f>
        <v>0</v>
      </c>
      <c r="HQ44" s="6">
        <f>'at-risk$$'!HQ44/'at-risk$$'!HQ$120</f>
        <v>0</v>
      </c>
      <c r="HR44" s="6">
        <f>'at-risk$$'!HR44/'at-risk$$'!HR$120</f>
        <v>0</v>
      </c>
      <c r="HS44" s="6">
        <f>'at-risk$$'!HS44/'at-risk$$'!HS$120</f>
        <v>0</v>
      </c>
      <c r="HT44" s="6">
        <f>'at-risk$$'!HT44/'at-risk$$'!HT$120</f>
        <v>1</v>
      </c>
      <c r="HU44" s="6">
        <f>'at-risk$$'!HU44/'at-risk$$'!HU$120</f>
        <v>0</v>
      </c>
      <c r="HV44" s="6">
        <f>'at-risk$$'!HV44/'at-risk$$'!HV$120</f>
        <v>1</v>
      </c>
      <c r="HW44" s="6">
        <f>'at-risk$$'!HW44/'at-risk$$'!HW$120</f>
        <v>0</v>
      </c>
      <c r="HX44" s="6">
        <f>'at-risk$$'!HX44/'at-risk$$'!HX$120</f>
        <v>0</v>
      </c>
      <c r="HY44" s="6">
        <f>'at-risk$$'!HY44/'at-risk$$'!HY$120</f>
        <v>0</v>
      </c>
      <c r="HZ44" s="6">
        <f>'at-risk$$'!HZ44/'at-risk$$'!HZ$120</f>
        <v>0</v>
      </c>
      <c r="IA44" s="6">
        <f>'at-risk$$'!IA44/'at-risk$$'!IA$120</f>
        <v>0</v>
      </c>
      <c r="IB44" s="6">
        <f>'at-risk$$'!IB44/'at-risk$$'!IB$120</f>
        <v>0</v>
      </c>
      <c r="IC44" s="6">
        <f>'at-risk$$'!IC44/'at-risk$$'!IC$120</f>
        <v>0</v>
      </c>
      <c r="ID44" s="6">
        <f>'at-risk$$'!ID44/'at-risk$$'!ID$120</f>
        <v>1</v>
      </c>
      <c r="IE44" s="6">
        <f>'at-risk$$'!IE44/'at-risk$$'!IE$120</f>
        <v>0</v>
      </c>
      <c r="IF44" s="6">
        <f>'at-risk$$'!IF44/'at-risk$$'!IF$120</f>
        <v>0</v>
      </c>
      <c r="IG44" s="6">
        <f>'at-risk$$'!IG44/'at-risk$$'!IG$120</f>
        <v>0</v>
      </c>
      <c r="IH44" s="6">
        <f>'at-risk$$'!IH44/'at-risk$$'!IH$120</f>
        <v>0</v>
      </c>
      <c r="II44" s="6">
        <f>'at-risk$$'!II44/'at-risk$$'!II$120</f>
        <v>0</v>
      </c>
      <c r="IJ44" s="6">
        <f>'at-risk$$'!IJ44/'at-risk$$'!IJ$120</f>
        <v>0</v>
      </c>
      <c r="IK44" s="6">
        <f>'at-risk$$'!IK44/'at-risk$$'!IK$120</f>
        <v>0</v>
      </c>
      <c r="IL44" s="6">
        <f>'at-risk$$'!IL44/'at-risk$$'!IL$120</f>
        <v>0</v>
      </c>
      <c r="IM44" s="6">
        <f>'at-risk$$'!IM44/'at-risk$$'!IM$120</f>
        <v>0</v>
      </c>
      <c r="IN44" s="6">
        <f>'at-risk$$'!IN44/'at-risk$$'!IN$120</f>
        <v>0</v>
      </c>
      <c r="IO44" s="6">
        <f>'at-risk$$'!IO44/'at-risk$$'!IO$120</f>
        <v>0</v>
      </c>
      <c r="IP44" s="6">
        <f>'at-risk$$'!IP44/'at-risk$$'!IP$120</f>
        <v>0</v>
      </c>
      <c r="IQ44" s="6">
        <f>'at-risk$$'!IQ44/'at-risk$$'!IQ$120</f>
        <v>0</v>
      </c>
      <c r="IR44" s="6">
        <f>'at-risk$$'!IR44/'at-risk$$'!IR$120</f>
        <v>0</v>
      </c>
      <c r="IS44" s="6">
        <f>'at-risk$$'!IS44/'at-risk$$'!IS$120</f>
        <v>0</v>
      </c>
      <c r="IT44" s="6">
        <f>'at-risk$$'!IT44/'at-risk$$'!IT$120</f>
        <v>0</v>
      </c>
      <c r="IU44" s="6">
        <f>'at-risk$$'!IU44/'at-risk$$'!IU$120</f>
        <v>0</v>
      </c>
      <c r="IV44" s="6">
        <f>'at-risk$$'!IV44/'at-risk$$'!IV$120</f>
        <v>0</v>
      </c>
      <c r="IW44" s="6">
        <f>'at-risk$$'!IW44/'at-risk$$'!IW$120</f>
        <v>0</v>
      </c>
      <c r="IX44" s="6">
        <f>'at-risk$$'!IX44/'at-risk$$'!IX$120</f>
        <v>0</v>
      </c>
      <c r="IY44" s="6">
        <f>'at-risk$$'!IY44/'at-risk$$'!IY$120</f>
        <v>0</v>
      </c>
      <c r="IZ44" s="6">
        <f>'at-risk$$'!IZ44/'at-risk$$'!IZ$120</f>
        <v>0</v>
      </c>
      <c r="JA44" s="6">
        <f>'at-risk$$'!JA44/'at-risk$$'!JA$120</f>
        <v>0</v>
      </c>
      <c r="JB44" s="6">
        <f>'at-risk$$'!JB44/'at-risk$$'!JB$120</f>
        <v>0</v>
      </c>
      <c r="JC44" s="6">
        <f>'at-risk$$'!JC44/'at-risk$$'!JC$120</f>
        <v>0</v>
      </c>
      <c r="JD44" s="6">
        <f>'at-risk$$'!JD44/'at-risk$$'!JD$120</f>
        <v>0</v>
      </c>
      <c r="JE44" s="6">
        <f>'at-risk$$'!JE44/'at-risk$$'!JE$120</f>
        <v>0</v>
      </c>
      <c r="JF44" s="6">
        <f>'at-risk$$'!JF44/'at-risk$$'!JF$120</f>
        <v>0</v>
      </c>
      <c r="JG44" s="6">
        <f>'at-risk$$'!JG44/'at-risk$$'!JG$120</f>
        <v>1</v>
      </c>
      <c r="JH44" s="6">
        <f>'at-risk$$'!JH44/'at-risk$$'!JH$120</f>
        <v>0</v>
      </c>
      <c r="JI44" s="6">
        <f>'at-risk$$'!JI44/'at-risk$$'!JI$120</f>
        <v>0</v>
      </c>
      <c r="JJ44" s="6">
        <f>'at-risk$$'!JJ44/'at-risk$$'!JJ$120</f>
        <v>0</v>
      </c>
      <c r="JK44" s="6">
        <f>'at-risk$$'!JK44/'at-risk$$'!JK$120</f>
        <v>0</v>
      </c>
      <c r="JL44" s="6">
        <f>'at-risk$$'!JL44/'at-risk$$'!JL$120</f>
        <v>0</v>
      </c>
      <c r="JM44" s="6">
        <f>'at-risk$$'!JM44/'at-risk$$'!JM$120</f>
        <v>0.9999965685612755</v>
      </c>
      <c r="JN44" s="6">
        <f>'at-risk$$'!JN44/'at-risk$$'!JN$120</f>
        <v>0</v>
      </c>
      <c r="JO44" s="6">
        <f>'at-risk$$'!JO44/'at-risk$$'!JO$120</f>
        <v>0</v>
      </c>
      <c r="JP44" s="6">
        <f>'at-risk$$'!JP44/'at-risk$$'!JP$120</f>
        <v>0</v>
      </c>
      <c r="JQ44" s="6">
        <f>'at-risk$$'!JQ44/'at-risk$$'!JQ$120</f>
        <v>0</v>
      </c>
      <c r="JR44" s="6">
        <f>'at-risk$$'!JR44/'at-risk$$'!JR$120</f>
        <v>0</v>
      </c>
      <c r="JS44" s="6">
        <f>'at-risk$$'!JS44/'at-risk$$'!JS$120</f>
        <v>0</v>
      </c>
      <c r="JT44" s="6">
        <f>'at-risk$$'!JT44/'at-risk$$'!JT$120</f>
        <v>0</v>
      </c>
      <c r="JU44" s="6">
        <f>'at-risk$$'!JU44/'at-risk$$'!JU$120</f>
        <v>0</v>
      </c>
      <c r="JV44" s="6">
        <f>'at-risk$$'!JV44/'at-risk$$'!JV$120</f>
        <v>0</v>
      </c>
      <c r="JW44" s="6">
        <f>'at-risk$$'!JW44/'at-risk$$'!JW$120</f>
        <v>0</v>
      </c>
      <c r="JX44" s="6">
        <f>'at-risk$$'!JX44/'at-risk$$'!JX$120</f>
        <v>0</v>
      </c>
      <c r="JY44" s="6">
        <f>'at-risk$$'!JY44/'at-risk$$'!JY$120</f>
        <v>0</v>
      </c>
      <c r="JZ44" s="6">
        <f>'at-risk$$'!JZ44/'at-risk$$'!JZ$120</f>
        <v>0</v>
      </c>
      <c r="KA44" s="6">
        <f>'at-risk$$'!KA44/'at-risk$$'!KA$120</f>
        <v>1</v>
      </c>
      <c r="KB44" s="6">
        <f>'at-risk$$'!KB44/'at-risk$$'!KB$120</f>
        <v>0</v>
      </c>
      <c r="KC44" s="6">
        <f>'at-risk$$'!KC44/'at-risk$$'!KC$120</f>
        <v>0</v>
      </c>
      <c r="KD44" s="6">
        <f>'at-risk$$'!KD44/'at-risk$$'!KD$120</f>
        <v>0</v>
      </c>
      <c r="KE44" s="6">
        <f>'at-risk$$'!KE44/'at-risk$$'!KE$120</f>
        <v>0</v>
      </c>
      <c r="KF44" s="6">
        <f>'at-risk$$'!KF44/'at-risk$$'!KF$120</f>
        <v>0</v>
      </c>
      <c r="KG44" s="6">
        <f>'at-risk$$'!KG44/'at-risk$$'!KG$120</f>
        <v>0</v>
      </c>
      <c r="KH44" s="6">
        <f>'at-risk$$'!KH44/'at-risk$$'!KH$120</f>
        <v>1</v>
      </c>
      <c r="KI44" s="6">
        <f>'at-risk$$'!KI44/'at-risk$$'!KI$120</f>
        <v>0</v>
      </c>
      <c r="KJ44" s="6">
        <f>'at-risk$$'!KJ44/'at-risk$$'!KJ$120</f>
        <v>0</v>
      </c>
      <c r="KK44" s="6">
        <f>'at-risk$$'!KK44/'at-risk$$'!KK$120</f>
        <v>1</v>
      </c>
      <c r="KL44" s="6">
        <f>'at-risk$$'!KL44/'at-risk$$'!KL$120</f>
        <v>0</v>
      </c>
      <c r="KM44" s="6">
        <f>'at-risk$$'!KM44/'at-risk$$'!KM$120</f>
        <v>0</v>
      </c>
      <c r="KN44" s="6">
        <f>'at-risk$$'!KN44/'at-risk$$'!KN$120</f>
        <v>0</v>
      </c>
      <c r="KO44" s="6">
        <f>'at-risk$$'!KO44/'at-risk$$'!KO$120</f>
        <v>0</v>
      </c>
      <c r="KP44" s="6">
        <f>'at-risk$$'!KP44/'at-risk$$'!KP$120</f>
        <v>0</v>
      </c>
      <c r="KQ44" s="6">
        <f>'at-risk$$'!KQ44/'at-risk$$'!KQ$120</f>
        <v>0</v>
      </c>
      <c r="KU44" s="3">
        <v>20723</v>
      </c>
      <c r="KV44" s="3">
        <v>0</v>
      </c>
      <c r="KW44" s="3">
        <v>5742</v>
      </c>
      <c r="KX44" s="3">
        <v>0</v>
      </c>
      <c r="LC44" s="3">
        <v>0</v>
      </c>
      <c r="LD44" s="3">
        <v>134150</v>
      </c>
      <c r="LI44" s="3">
        <v>50627</v>
      </c>
      <c r="LJ44" s="3">
        <v>0</v>
      </c>
      <c r="LK44" s="3">
        <v>0</v>
      </c>
      <c r="LL44" s="3">
        <v>7000</v>
      </c>
      <c r="LM44" s="3">
        <v>1802</v>
      </c>
      <c r="LN44" s="3">
        <v>0</v>
      </c>
      <c r="LW44" s="3">
        <v>0</v>
      </c>
      <c r="LX44" s="3">
        <v>3030</v>
      </c>
      <c r="ME44" s="3">
        <v>6604</v>
      </c>
      <c r="MF44" s="3">
        <v>0</v>
      </c>
      <c r="MW44" s="3">
        <v>0</v>
      </c>
      <c r="MX44" s="3">
        <v>10000</v>
      </c>
      <c r="NJ44" s="6">
        <f>'at-risk$$'!NJ44/'at-risk$$'!NJ$120</f>
        <v>0</v>
      </c>
      <c r="NK44" s="6">
        <f>'at-risk$$'!NK44/'at-risk$$'!NK$120</f>
        <v>0</v>
      </c>
      <c r="OF44" s="3">
        <v>6397550</v>
      </c>
      <c r="OG44" s="3">
        <v>675191</v>
      </c>
      <c r="OK44" s="6">
        <f t="shared" si="28"/>
        <v>4.0000087848759573</v>
      </c>
      <c r="OL44" s="6">
        <f t="shared" si="15"/>
        <v>0</v>
      </c>
      <c r="OM44" s="6">
        <f t="shared" si="16"/>
        <v>4.0000175697519147</v>
      </c>
      <c r="ON44" s="6">
        <f t="shared" si="17"/>
        <v>0</v>
      </c>
      <c r="OO44" s="6">
        <f t="shared" si="18"/>
        <v>0</v>
      </c>
      <c r="OP44" s="6">
        <f t="shared" si="19"/>
        <v>0</v>
      </c>
      <c r="OQ44" s="3">
        <f t="shared" si="20"/>
        <v>0</v>
      </c>
      <c r="OR44" s="6">
        <f t="shared" si="21"/>
        <v>0</v>
      </c>
      <c r="OS44" s="6">
        <f>'at-risk$$'!OS44/'at-risk$$'!OS$120</f>
        <v>1</v>
      </c>
      <c r="OT44" s="6">
        <f>'at-risk$$'!OT44/'at-risk$$'!OT$120</f>
        <v>0</v>
      </c>
      <c r="OU44" s="6">
        <f>'at-risk$$'!OU44/'at-risk$$'!OU$120</f>
        <v>0</v>
      </c>
      <c r="OV44" s="6">
        <f>'at-risk$$'!OV44/'at-risk$$'!OV$120</f>
        <v>1</v>
      </c>
      <c r="OW44" s="6">
        <f>'at-risk$$'!OW44/'at-risk$$'!OW$120</f>
        <v>0</v>
      </c>
      <c r="OX44" s="6">
        <f>'at-risk$$'!OX44/'at-risk$$'!OX$120</f>
        <v>0</v>
      </c>
      <c r="OY44" s="6">
        <f>'at-risk$$'!OY44/'at-risk$$'!OY$120</f>
        <v>1</v>
      </c>
      <c r="OZ44" s="6">
        <f>'at-risk$$'!OZ44/'at-risk$$'!OZ$120</f>
        <v>0</v>
      </c>
      <c r="PA44" s="6">
        <f>'at-risk$$'!PA44/'at-risk$$'!PA$120</f>
        <v>0</v>
      </c>
      <c r="PB44" s="6">
        <f t="shared" si="22"/>
        <v>1.8500083981859918</v>
      </c>
      <c r="PC44" s="6">
        <f t="shared" si="23"/>
        <v>1.1500055987906612</v>
      </c>
      <c r="PD44" s="6"/>
      <c r="PE44" s="6"/>
      <c r="PF44" s="6">
        <f t="shared" si="24"/>
        <v>5.0000087848759573</v>
      </c>
      <c r="PG44" s="6">
        <f t="shared" si="25"/>
        <v>0</v>
      </c>
      <c r="PI44" s="6">
        <f t="shared" si="26"/>
        <v>12.250509522805537</v>
      </c>
      <c r="PJ44" s="6">
        <f>'at-risk$$'!PJ44/'at-risk$$'!PJ$120</f>
        <v>0</v>
      </c>
      <c r="PK44" s="6">
        <f>'at-risk$$'!PK44/'at-risk$$'!PK$120</f>
        <v>0</v>
      </c>
      <c r="PL44" s="5">
        <f t="shared" si="29"/>
        <v>85498</v>
      </c>
      <c r="PM44" s="5">
        <f>SUM(KV44,KX44,KZ44,LB44,LD44,LF44,LH44,LJ44,LL44,LN44,LP44,LR44,LT44,LV44,LX44,LZ44,MB44,MD44,MF44,MH44,MJ44,ML44,MN44,MP44,MR44,MT44,MV44,MX44,MZ44,NB44,ND44,NF44,NH44,)-PN44</f>
        <v>111303</v>
      </c>
      <c r="PN44" s="5">
        <f>PO44-PL44</f>
        <v>42877</v>
      </c>
      <c r="PO44" s="5">
        <v>128375</v>
      </c>
      <c r="PQ44" s="6">
        <f t="shared" si="27"/>
        <v>38.250571016937243</v>
      </c>
    </row>
    <row r="45" spans="1:433" x14ac:dyDescent="0.25">
      <c r="A45" t="s">
        <v>197</v>
      </c>
      <c r="B45" s="2">
        <v>285</v>
      </c>
      <c r="C45" t="s">
        <v>338</v>
      </c>
      <c r="D45">
        <v>8</v>
      </c>
      <c r="E45">
        <v>211</v>
      </c>
      <c r="F45">
        <v>143</v>
      </c>
      <c r="G45" s="6">
        <f>'at-risk$$'!G45/'at-risk$$'!G$120</f>
        <v>1</v>
      </c>
      <c r="H45" s="6">
        <f>'at-risk$$'!H45/'at-risk$$'!H$120</f>
        <v>0</v>
      </c>
      <c r="I45" s="6">
        <f>'at-risk$$'!I45/'at-risk$$'!I$120</f>
        <v>0</v>
      </c>
      <c r="J45" s="6">
        <f>'at-risk$$'!J45/'at-risk$$'!J$120</f>
        <v>0</v>
      </c>
      <c r="K45" s="6"/>
      <c r="L45" s="6">
        <f>'at-risk$$'!L45/'at-risk$$'!L$120</f>
        <v>0</v>
      </c>
      <c r="M45" s="6">
        <f>'at-risk$$'!M45/'at-risk$$'!M$120</f>
        <v>0</v>
      </c>
      <c r="N45" s="6">
        <f>'at-risk$$'!N45/'at-risk$$'!N$120</f>
        <v>0</v>
      </c>
      <c r="O45" s="6">
        <f>'at-risk$$'!O45/'at-risk$$'!O$120</f>
        <v>0.99999958310769044</v>
      </c>
      <c r="P45" s="3">
        <v>2000</v>
      </c>
      <c r="Q45" s="3">
        <v>0</v>
      </c>
      <c r="R45" s="6">
        <f>'at-risk$$'!R45/'at-risk$$'!R$120</f>
        <v>1.0000062006078874</v>
      </c>
      <c r="S45" s="6">
        <f>'at-risk$$'!S45/'at-risk$$'!S$120</f>
        <v>0</v>
      </c>
      <c r="T45" s="6">
        <f>'at-risk$$'!T45/'at-risk$$'!T$120</f>
        <v>2.0000056611159422</v>
      </c>
      <c r="U45" s="6">
        <f>'at-risk$$'!U45/'at-risk$$'!U$120</f>
        <v>0</v>
      </c>
      <c r="V45" s="6">
        <f>'at-risk$$'!V45/'at-risk$$'!V$120</f>
        <v>0.99999492061110518</v>
      </c>
      <c r="W45" s="6">
        <f>'at-risk$$'!W45/'at-risk$$'!W$120</f>
        <v>0</v>
      </c>
      <c r="X45" s="6">
        <f>'at-risk$$'!X45/'at-risk$$'!X$120</f>
        <v>1</v>
      </c>
      <c r="Y45" s="6">
        <f>'at-risk$$'!Y45/'at-risk$$'!Y$120</f>
        <v>0</v>
      </c>
      <c r="Z45" s="6">
        <f>'at-risk$$'!Z45/'at-risk$$'!Z$120</f>
        <v>2.0000087848759573</v>
      </c>
      <c r="AA45" s="6">
        <f>'at-risk$$'!AA45/'at-risk$$'!AA$120</f>
        <v>0</v>
      </c>
      <c r="AB45" s="6">
        <f>'at-risk$$'!AB45/'at-risk$$'!AB$120</f>
        <v>1</v>
      </c>
      <c r="AC45" s="6">
        <f>'at-risk$$'!AC45/'at-risk$$'!AC$120</f>
        <v>0</v>
      </c>
      <c r="AD45" s="6">
        <f>'at-risk$$'!AD45/'at-risk$$'!AD$120</f>
        <v>2.0000087848759573</v>
      </c>
      <c r="AE45" s="6">
        <f>'at-risk$$'!AE45/'at-risk$$'!AE$120</f>
        <v>0</v>
      </c>
      <c r="AF45" s="6">
        <f>'at-risk$$'!AF45/'at-risk$$'!AF$120</f>
        <v>4.9999961701896245</v>
      </c>
      <c r="AG45" s="6">
        <f>'at-risk$$'!AG45/'at-risk$$'!AG$120</f>
        <v>0</v>
      </c>
      <c r="AH45" s="6">
        <f>'at-risk$$'!AH45/'at-risk$$'!AH$120</f>
        <v>0</v>
      </c>
      <c r="AI45" s="6">
        <f>'at-risk$$'!AI45/'at-risk$$'!AI$120</f>
        <v>0</v>
      </c>
      <c r="AJ45" s="6">
        <f>'at-risk$$'!AJ45/'at-risk$$'!AJ$120</f>
        <v>0</v>
      </c>
      <c r="AK45" s="6">
        <f>'at-risk$$'!AK45/'at-risk$$'!AK$120</f>
        <v>0</v>
      </c>
      <c r="AL45" s="6">
        <f>'at-risk$$'!AL45/'at-risk$$'!AL$120</f>
        <v>0</v>
      </c>
      <c r="AM45" s="6">
        <f>'at-risk$$'!AM45/'at-risk$$'!AM$120</f>
        <v>0</v>
      </c>
      <c r="AN45" s="6">
        <f>'at-risk$$'!AN45/'at-risk$$'!AN$120</f>
        <v>0</v>
      </c>
      <c r="AO45" s="6">
        <f>'at-risk$$'!AO45/'at-risk$$'!AO$120</f>
        <v>0</v>
      </c>
      <c r="AP45" s="6">
        <f>'at-risk$$'!AP45/'at-risk$$'!AP$120</f>
        <v>0</v>
      </c>
      <c r="AQ45" s="6">
        <f>'at-risk$$'!AQ45/'at-risk$$'!AQ$120</f>
        <v>1</v>
      </c>
      <c r="AR45" s="6">
        <f>'at-risk$$'!AR45/'at-risk$$'!AR$120</f>
        <v>0</v>
      </c>
      <c r="AS45" s="6">
        <f>'at-risk$$'!AS45/'at-risk$$'!AS$120</f>
        <v>0</v>
      </c>
      <c r="AT45" s="6">
        <f>'at-risk$$'!AT45/'at-risk$$'!AT$120</f>
        <v>0</v>
      </c>
      <c r="AU45" s="6">
        <f>'at-risk$$'!AU45/'at-risk$$'!AU$120</f>
        <v>1</v>
      </c>
      <c r="AV45" s="6"/>
      <c r="AW45" s="6">
        <f>'at-risk$$'!AW45/'at-risk$$'!AW$120</f>
        <v>0</v>
      </c>
      <c r="AX45" s="6">
        <f>'at-risk$$'!AX45/'at-risk$$'!AX$120</f>
        <v>0</v>
      </c>
      <c r="AY45" s="6">
        <f>'at-risk$$'!AY45/'at-risk$$'!AY$120</f>
        <v>0</v>
      </c>
      <c r="AZ45" s="6">
        <f>'at-risk$$'!AZ45/'at-risk$$'!AZ$120</f>
        <v>0</v>
      </c>
      <c r="BA45" s="6">
        <f>'at-risk$$'!BA45/'at-risk$$'!BA$120</f>
        <v>0</v>
      </c>
      <c r="BB45" s="6">
        <f>'at-risk$$'!BB45/'at-risk$$'!BB$120</f>
        <v>0</v>
      </c>
      <c r="BC45" s="6">
        <f>'at-risk$$'!BC45/'at-risk$$'!BC$120</f>
        <v>0</v>
      </c>
      <c r="BD45" s="6">
        <f>'at-risk$$'!BD45/'at-risk$$'!BD$120</f>
        <v>0</v>
      </c>
      <c r="BE45" s="6">
        <f>'at-risk$$'!BE45/'at-risk$$'!BE$120</f>
        <v>0</v>
      </c>
      <c r="BF45" s="6">
        <f>'at-risk$$'!BF45/'at-risk$$'!BF$120</f>
        <v>0</v>
      </c>
      <c r="BG45" s="6">
        <f>'at-risk$$'!BG45/'at-risk$$'!BG$120</f>
        <v>0</v>
      </c>
      <c r="BH45" s="6">
        <f>'at-risk$$'!BH45/'at-risk$$'!BH$120</f>
        <v>2.0000087848759573</v>
      </c>
      <c r="BI45" s="6">
        <f>'at-risk$$'!BI45/'at-risk$$'!BI$120</f>
        <v>0</v>
      </c>
      <c r="BJ45" s="6">
        <f>'at-risk$$'!BJ45/'at-risk$$'!BJ$120</f>
        <v>0</v>
      </c>
      <c r="BK45" s="6">
        <f>'at-risk$$'!BK45/'at-risk$$'!BK$120</f>
        <v>0</v>
      </c>
      <c r="BL45" s="6">
        <f>'at-risk$$'!BL45/'at-risk$$'!BL$120</f>
        <v>0</v>
      </c>
      <c r="BM45" s="6">
        <f>'at-risk$$'!BM45/'at-risk$$'!BM$120</f>
        <v>0</v>
      </c>
      <c r="BN45" s="6">
        <f>'at-risk$$'!BN45/'at-risk$$'!BN$120</f>
        <v>0</v>
      </c>
      <c r="BO45" s="6">
        <f>'at-risk$$'!BO45/'at-risk$$'!BO$120</f>
        <v>0</v>
      </c>
      <c r="BP45" s="6">
        <f>'at-risk$$'!BP45/'at-risk$$'!BP$120</f>
        <v>0</v>
      </c>
      <c r="BQ45" s="6">
        <f>'at-risk$$'!BQ45/'at-risk$$'!BQ$120</f>
        <v>0</v>
      </c>
      <c r="BR45" s="6">
        <f>'at-risk$$'!BR45/'at-risk$$'!BR$120</f>
        <v>0</v>
      </c>
      <c r="BS45" s="6">
        <f>'at-risk$$'!BS45/'at-risk$$'!BS$120</f>
        <v>0</v>
      </c>
      <c r="BT45" s="6">
        <f>'at-risk$$'!BT45/'at-risk$$'!BT$120</f>
        <v>0</v>
      </c>
      <c r="BU45" s="6">
        <f>'at-risk$$'!BU45/'at-risk$$'!BU$120</f>
        <v>0</v>
      </c>
      <c r="BV45" s="6">
        <f>'at-risk$$'!BV45/'at-risk$$'!BV$120</f>
        <v>3.0000087848759573</v>
      </c>
      <c r="BW45" s="6">
        <f>'at-risk$$'!BW45/'at-risk$$'!BW$120</f>
        <v>0</v>
      </c>
      <c r="BX45" s="6">
        <f>'at-risk$$'!BX45/'at-risk$$'!BX$120</f>
        <v>0</v>
      </c>
      <c r="BY45" s="6">
        <f>'at-risk$$'!BY45/'at-risk$$'!BY$120</f>
        <v>0</v>
      </c>
      <c r="BZ45" s="6">
        <f>'at-risk$$'!BZ45/'at-risk$$'!BZ$120</f>
        <v>4.0000071489793685</v>
      </c>
      <c r="CA45" s="6">
        <f>'at-risk$$'!CA45/'at-risk$$'!CA$120</f>
        <v>0</v>
      </c>
      <c r="CB45" s="6">
        <f>'at-risk$$'!CB45/'at-risk$$'!CB$120</f>
        <v>0</v>
      </c>
      <c r="CC45" s="6">
        <f>'at-risk$$'!CC45/'at-risk$$'!CC$120</f>
        <v>0</v>
      </c>
      <c r="CD45" s="6">
        <f>'at-risk$$'!CD45/'at-risk$$'!CD$120</f>
        <v>0</v>
      </c>
      <c r="CE45" s="6">
        <f>'at-risk$$'!CE45/'at-risk$$'!CE$120</f>
        <v>0</v>
      </c>
      <c r="CF45" s="6">
        <f>'at-risk$$'!CF45/'at-risk$$'!CF$120</f>
        <v>0</v>
      </c>
      <c r="CG45" s="6">
        <f>'at-risk$$'!CG45/'at-risk$$'!CG$120</f>
        <v>0</v>
      </c>
      <c r="CH45" s="6">
        <f>'at-risk$$'!CH45/'at-risk$$'!CH$120</f>
        <v>0</v>
      </c>
      <c r="CI45" s="6">
        <f>'at-risk$$'!CI45/'at-risk$$'!CI$120</f>
        <v>0</v>
      </c>
      <c r="CL45" s="6">
        <f>'at-risk$$'!CL45/'at-risk$$'!CL$120</f>
        <v>0</v>
      </c>
      <c r="CM45" s="6">
        <f>'at-risk$$'!CM45/'at-risk$$'!CM$120</f>
        <v>0</v>
      </c>
      <c r="CN45" s="6">
        <f>'at-risk$$'!CN45/'at-risk$$'!CN$120</f>
        <v>6.5746011666315274E-2</v>
      </c>
      <c r="CO45" s="6">
        <f>'at-risk$$'!CO45/'at-risk$$'!CO$120</f>
        <v>0</v>
      </c>
      <c r="CP45" s="6">
        <f>'at-risk$$'!CP45/'at-risk$$'!CP$120</f>
        <v>0</v>
      </c>
      <c r="CQ45" s="6">
        <f>'at-risk$$'!CQ45/'at-risk$$'!CQ$120</f>
        <v>0</v>
      </c>
      <c r="CR45" s="6">
        <f>'at-risk$$'!CR45/'at-risk$$'!CR$120</f>
        <v>0</v>
      </c>
      <c r="CS45" s="6">
        <f>'at-risk$$'!CS45/'at-risk$$'!CS$120</f>
        <v>0</v>
      </c>
      <c r="CT45" s="6">
        <f>'at-risk$$'!CT45/'at-risk$$'!CT$120</f>
        <v>0</v>
      </c>
      <c r="CU45" s="6">
        <f>'at-risk$$'!CU45/'at-risk$$'!CU$120</f>
        <v>0</v>
      </c>
      <c r="CV45" s="3">
        <v>13600</v>
      </c>
      <c r="CW45" s="3">
        <v>0</v>
      </c>
      <c r="CX45" s="3">
        <v>23800</v>
      </c>
      <c r="CY45" s="3">
        <v>0</v>
      </c>
      <c r="DD45" s="6">
        <f>'at-risk$$'!DD45/'at-risk$$'!DD$120</f>
        <v>0</v>
      </c>
      <c r="DE45" s="6">
        <f>'at-risk$$'!DE45/'at-risk$$'!DE$120</f>
        <v>0</v>
      </c>
      <c r="DX45" s="6">
        <f>'at-risk$$'!DX45/'at-risk$$'!DX$120</f>
        <v>0</v>
      </c>
      <c r="DY45" s="6">
        <f>'at-risk$$'!DY45/'at-risk$$'!DY$120</f>
        <v>0</v>
      </c>
      <c r="DZ45" s="6">
        <f>'at-risk$$'!DZ45/'at-risk$$'!DZ$120</f>
        <v>0</v>
      </c>
      <c r="EA45" s="6">
        <f>'at-risk$$'!EA45/'at-risk$$'!EA$120</f>
        <v>0</v>
      </c>
      <c r="EB45" s="6">
        <f>'at-risk$$'!EB45/'at-risk$$'!EB$120</f>
        <v>0</v>
      </c>
      <c r="EC45" s="6">
        <f>'at-risk$$'!EC45/'at-risk$$'!EC$120</f>
        <v>0</v>
      </c>
      <c r="EL45" s="6">
        <f>'at-risk$$'!EL45/'at-risk$$'!EL$120</f>
        <v>0</v>
      </c>
      <c r="EM45" s="6">
        <f>'at-risk$$'!EM45/'at-risk$$'!EM$120</f>
        <v>0</v>
      </c>
      <c r="EN45" s="6">
        <f>'at-risk$$'!EN45/'at-risk$$'!EN$120</f>
        <v>0</v>
      </c>
      <c r="EO45" s="6">
        <f>'at-risk$$'!EO45/'at-risk$$'!EO$120</f>
        <v>0</v>
      </c>
      <c r="EP45" s="6">
        <f>'at-risk$$'!EP45/'at-risk$$'!EP$120</f>
        <v>0</v>
      </c>
      <c r="EQ45" s="6">
        <f>'at-risk$$'!EQ45/'at-risk$$'!EQ$120</f>
        <v>0</v>
      </c>
      <c r="ES45" s="6">
        <f>'at-risk$$'!ES45/'at-risk$$'!ES$120</f>
        <v>0</v>
      </c>
      <c r="ET45" s="6">
        <f>'at-risk$$'!ET45/'at-risk$$'!ET$120</f>
        <v>0</v>
      </c>
      <c r="EU45" s="6">
        <f>'at-risk$$'!EU45/'at-risk$$'!EU$120</f>
        <v>0</v>
      </c>
      <c r="EV45" s="6">
        <f>'at-risk$$'!EV45/'at-risk$$'!EV$120</f>
        <v>1</v>
      </c>
      <c r="EW45" s="6">
        <f>'at-risk$$'!EW45/'at-risk$$'!EW$120</f>
        <v>0</v>
      </c>
      <c r="EX45" s="6">
        <f>'at-risk$$'!EX45/'at-risk$$'!EX$120</f>
        <v>0</v>
      </c>
      <c r="EY45" s="6">
        <f>'at-risk$$'!EY45/'at-risk$$'!EY$120</f>
        <v>0</v>
      </c>
      <c r="EZ45" s="6">
        <f>'at-risk$$'!EZ45/'at-risk$$'!EZ$120</f>
        <v>0</v>
      </c>
      <c r="FA45" s="6">
        <f>'at-risk$$'!FA45/'at-risk$$'!FA$120</f>
        <v>0</v>
      </c>
      <c r="FB45" s="6">
        <f>'at-risk$$'!FB45/'at-risk$$'!FB$120</f>
        <v>0</v>
      </c>
      <c r="FC45" s="6">
        <f>'at-risk$$'!FC45/'at-risk$$'!FC$120</f>
        <v>0</v>
      </c>
      <c r="FD45" s="6">
        <f>'at-risk$$'!FD45/'at-risk$$'!FD$120</f>
        <v>0</v>
      </c>
      <c r="FE45" s="6">
        <f>'at-risk$$'!FE45/'at-risk$$'!FE$120</f>
        <v>0</v>
      </c>
      <c r="FF45" s="6">
        <f>'at-risk$$'!FF45/'at-risk$$'!FF$120</f>
        <v>0</v>
      </c>
      <c r="FG45" s="6">
        <f>'at-risk$$'!FG45/'at-risk$$'!FG$120</f>
        <v>1</v>
      </c>
      <c r="FH45" s="6">
        <f>'at-risk$$'!FH45/'at-risk$$'!FH$120</f>
        <v>0</v>
      </c>
      <c r="FI45" s="6">
        <f>'at-risk$$'!FI45/'at-risk$$'!FI$120</f>
        <v>1</v>
      </c>
      <c r="FJ45" s="6">
        <f>'at-risk$$'!FJ45/'at-risk$$'!FJ$120</f>
        <v>0</v>
      </c>
      <c r="FK45" s="6">
        <f>'at-risk$$'!FK45/'at-risk$$'!FK$120</f>
        <v>0</v>
      </c>
      <c r="FL45" s="6">
        <f>'at-risk$$'!FL45/'at-risk$$'!FL$120</f>
        <v>0</v>
      </c>
      <c r="FM45" s="6">
        <f>'at-risk$$'!FM45/'at-risk$$'!FM$120</f>
        <v>0</v>
      </c>
      <c r="FN45" s="6">
        <f>'at-risk$$'!FN45/'at-risk$$'!FN$120</f>
        <v>0</v>
      </c>
      <c r="FO45" s="6">
        <f>'at-risk$$'!FO45/'at-risk$$'!FO$120</f>
        <v>0</v>
      </c>
      <c r="FP45" s="6">
        <f>'at-risk$$'!FP45/'at-risk$$'!FP$120</f>
        <v>0</v>
      </c>
      <c r="FQ45" s="6">
        <f>'at-risk$$'!FQ45/'at-risk$$'!FQ$120</f>
        <v>0</v>
      </c>
      <c r="FR45" s="6">
        <f>'at-risk$$'!FR45/'at-risk$$'!FR$120</f>
        <v>0</v>
      </c>
      <c r="FS45" s="6">
        <f>'at-risk$$'!FS45/'at-risk$$'!FS$120</f>
        <v>1</v>
      </c>
      <c r="FT45" s="6">
        <f>'at-risk$$'!FT45/'at-risk$$'!FT$120</f>
        <v>0</v>
      </c>
      <c r="FU45" s="6">
        <f>'at-risk$$'!FU45/'at-risk$$'!FU$120</f>
        <v>0</v>
      </c>
      <c r="FV45" s="6">
        <f>'at-risk$$'!FV45/'at-risk$$'!FV$120</f>
        <v>0</v>
      </c>
      <c r="FW45" s="6">
        <f>'at-risk$$'!FW45/'at-risk$$'!FW$120</f>
        <v>0</v>
      </c>
      <c r="FX45" s="6">
        <f>'at-risk$$'!FX45/'at-risk$$'!FX$120</f>
        <v>0</v>
      </c>
      <c r="FY45" s="6">
        <f>'at-risk$$'!FY45/'at-risk$$'!FY$120</f>
        <v>1</v>
      </c>
      <c r="FZ45" s="6">
        <f>'at-risk$$'!FZ45/'at-risk$$'!FZ$120</f>
        <v>0</v>
      </c>
      <c r="GA45" s="6">
        <f>'at-risk$$'!GA45/'at-risk$$'!GA$120</f>
        <v>0</v>
      </c>
      <c r="GB45" s="6">
        <f>'at-risk$$'!GB45/'at-risk$$'!GB$120</f>
        <v>0</v>
      </c>
      <c r="GC45" s="6">
        <f>'at-risk$$'!GC45/'at-risk$$'!GC$120</f>
        <v>0</v>
      </c>
      <c r="GD45" s="6">
        <f>'at-risk$$'!GD45/'at-risk$$'!GD$120</f>
        <v>0</v>
      </c>
      <c r="GE45" s="6">
        <f>'at-risk$$'!GE45/'at-risk$$'!GE$120</f>
        <v>0</v>
      </c>
      <c r="GF45" s="6">
        <f>'at-risk$$'!GF45/'at-risk$$'!GF$120</f>
        <v>1</v>
      </c>
      <c r="GG45" s="6">
        <f>'at-risk$$'!GG45/'at-risk$$'!GG$120</f>
        <v>0</v>
      </c>
      <c r="GH45" s="6">
        <f>'at-risk$$'!GH45/'at-risk$$'!GH$120</f>
        <v>1</v>
      </c>
      <c r="GI45" s="6">
        <f>'at-risk$$'!GI45/'at-risk$$'!GI$120</f>
        <v>0</v>
      </c>
      <c r="GJ45" s="6">
        <f>'at-risk$$'!GJ45/'at-risk$$'!GJ$120</f>
        <v>1</v>
      </c>
      <c r="GK45" s="6">
        <f>'at-risk$$'!GK45/'at-risk$$'!GK$120</f>
        <v>0</v>
      </c>
      <c r="GL45" s="6">
        <f>'at-risk$$'!GL45/'at-risk$$'!GL$120</f>
        <v>0</v>
      </c>
      <c r="GM45" s="6">
        <f>'at-risk$$'!GM45/'at-risk$$'!GM$120</f>
        <v>0</v>
      </c>
      <c r="GN45" s="6">
        <f>'at-risk$$'!GN45/'at-risk$$'!GN$120</f>
        <v>0</v>
      </c>
      <c r="GO45" s="6">
        <f>'at-risk$$'!GO45/'at-risk$$'!GO$120</f>
        <v>0</v>
      </c>
      <c r="GP45" s="6">
        <f>'at-risk$$'!GP45/'at-risk$$'!GP$120</f>
        <v>0.5</v>
      </c>
      <c r="GQ45" s="6">
        <f>'at-risk$$'!GQ45/'at-risk$$'!GQ$120</f>
        <v>0.5</v>
      </c>
      <c r="GR45" s="6">
        <f>'at-risk$$'!GR45/'at-risk$$'!GR$120</f>
        <v>0.99687258415911162</v>
      </c>
      <c r="GS45" s="6">
        <f>'at-risk$$'!GS45/'at-risk$$'!GS$120</f>
        <v>0</v>
      </c>
      <c r="GT45" s="6">
        <f>'at-risk$$'!GT45/'at-risk$$'!GT$120</f>
        <v>1</v>
      </c>
      <c r="GU45" s="6">
        <f>'at-risk$$'!GU45/'at-risk$$'!GU$120</f>
        <v>1</v>
      </c>
      <c r="GV45" s="6">
        <f>'at-risk$$'!GV45/'at-risk$$'!GV$120</f>
        <v>2.0000087848759573</v>
      </c>
      <c r="GW45" s="6">
        <f>'at-risk$$'!GW45/'at-risk$$'!GW$120</f>
        <v>0</v>
      </c>
      <c r="GX45" s="6">
        <f>'at-risk$$'!GX45/'at-risk$$'!GX$120</f>
        <v>1</v>
      </c>
      <c r="GY45" s="6">
        <f>'at-risk$$'!GY45/'at-risk$$'!GY$120</f>
        <v>0</v>
      </c>
      <c r="GZ45" s="6">
        <f>'at-risk$$'!GZ45/'at-risk$$'!GZ$120</f>
        <v>1</v>
      </c>
      <c r="HA45" s="6">
        <f>'at-risk$$'!HA45/'at-risk$$'!HA$120</f>
        <v>0</v>
      </c>
      <c r="HB45" s="6">
        <f>'at-risk$$'!HB45/'at-risk$$'!HB$120</f>
        <v>0</v>
      </c>
      <c r="HC45" s="6">
        <f>'at-risk$$'!HC45/'at-risk$$'!HC$120</f>
        <v>0</v>
      </c>
      <c r="HD45" s="6">
        <f>'at-risk$$'!HD45/'at-risk$$'!HD$120</f>
        <v>0</v>
      </c>
      <c r="HE45" s="6">
        <f>'at-risk$$'!HE45/'at-risk$$'!HE$120</f>
        <v>0</v>
      </c>
      <c r="HF45" s="6">
        <f>'at-risk$$'!HF45/'at-risk$$'!HF$120</f>
        <v>0</v>
      </c>
      <c r="HG45" s="6">
        <f>'at-risk$$'!HG45/'at-risk$$'!HG$120</f>
        <v>0</v>
      </c>
      <c r="HH45" s="6">
        <f>'at-risk$$'!HH45/'at-risk$$'!HH$120</f>
        <v>0</v>
      </c>
      <c r="HI45" s="6">
        <f>'at-risk$$'!HI45/'at-risk$$'!HI$120</f>
        <v>0</v>
      </c>
      <c r="HJ45" s="6">
        <f>'at-risk$$'!HJ45/'at-risk$$'!HJ$120</f>
        <v>0</v>
      </c>
      <c r="HK45" s="6">
        <f>'at-risk$$'!HK45/'at-risk$$'!HK$120</f>
        <v>0</v>
      </c>
      <c r="HL45" s="6">
        <f>'at-risk$$'!HL45/'at-risk$$'!HL$120</f>
        <v>0</v>
      </c>
      <c r="HM45" s="6">
        <f>'at-risk$$'!HM45/'at-risk$$'!HM$120</f>
        <v>0</v>
      </c>
      <c r="HN45" s="6">
        <f>'at-risk$$'!HN45/'at-risk$$'!HN$120</f>
        <v>0</v>
      </c>
      <c r="HO45" s="6">
        <f>'at-risk$$'!HO45/'at-risk$$'!HO$120</f>
        <v>0</v>
      </c>
      <c r="HP45" s="6">
        <f>'at-risk$$'!HP45/'at-risk$$'!HP$120</f>
        <v>0</v>
      </c>
      <c r="HQ45" s="6">
        <f>'at-risk$$'!HQ45/'at-risk$$'!HQ$120</f>
        <v>0</v>
      </c>
      <c r="HR45" s="6">
        <f>'at-risk$$'!HR45/'at-risk$$'!HR$120</f>
        <v>0</v>
      </c>
      <c r="HS45" s="6">
        <f>'at-risk$$'!HS45/'at-risk$$'!HS$120</f>
        <v>0</v>
      </c>
      <c r="HT45" s="6">
        <f>'at-risk$$'!HT45/'at-risk$$'!HT$120</f>
        <v>0</v>
      </c>
      <c r="HU45" s="6">
        <f>'at-risk$$'!HU45/'at-risk$$'!HU$120</f>
        <v>0</v>
      </c>
      <c r="HV45" s="6">
        <f>'at-risk$$'!HV45/'at-risk$$'!HV$120</f>
        <v>0</v>
      </c>
      <c r="HW45" s="6">
        <f>'at-risk$$'!HW45/'at-risk$$'!HW$120</f>
        <v>0</v>
      </c>
      <c r="HX45" s="6">
        <f>'at-risk$$'!HX45/'at-risk$$'!HX$120</f>
        <v>0</v>
      </c>
      <c r="HY45" s="6">
        <f>'at-risk$$'!HY45/'at-risk$$'!HY$120</f>
        <v>0</v>
      </c>
      <c r="HZ45" s="6">
        <f>'at-risk$$'!HZ45/'at-risk$$'!HZ$120</f>
        <v>0</v>
      </c>
      <c r="IA45" s="6">
        <f>'at-risk$$'!IA45/'at-risk$$'!IA$120</f>
        <v>0</v>
      </c>
      <c r="IB45" s="6">
        <f>'at-risk$$'!IB45/'at-risk$$'!IB$120</f>
        <v>0</v>
      </c>
      <c r="IC45" s="6">
        <f>'at-risk$$'!IC45/'at-risk$$'!IC$120</f>
        <v>0</v>
      </c>
      <c r="ID45" s="6">
        <f>'at-risk$$'!ID45/'at-risk$$'!ID$120</f>
        <v>0.39254339728723031</v>
      </c>
      <c r="IE45" s="6">
        <f>'at-risk$$'!IE45/'at-risk$$'!IE$120</f>
        <v>0.60745660271276969</v>
      </c>
      <c r="IF45" s="6">
        <f>'at-risk$$'!IF45/'at-risk$$'!IF$120</f>
        <v>0</v>
      </c>
      <c r="IG45" s="6">
        <f>'at-risk$$'!IG45/'at-risk$$'!IG$120</f>
        <v>0</v>
      </c>
      <c r="IH45" s="6">
        <f>'at-risk$$'!IH45/'at-risk$$'!IH$120</f>
        <v>0</v>
      </c>
      <c r="II45" s="6">
        <f>'at-risk$$'!II45/'at-risk$$'!II$120</f>
        <v>0</v>
      </c>
      <c r="IJ45" s="6">
        <f>'at-risk$$'!IJ45/'at-risk$$'!IJ$120</f>
        <v>0</v>
      </c>
      <c r="IK45" s="6">
        <f>'at-risk$$'!IK45/'at-risk$$'!IK$120</f>
        <v>0</v>
      </c>
      <c r="IL45" s="6">
        <f>'at-risk$$'!IL45/'at-risk$$'!IL$120</f>
        <v>0</v>
      </c>
      <c r="IM45" s="6">
        <f>'at-risk$$'!IM45/'at-risk$$'!IM$120</f>
        <v>0</v>
      </c>
      <c r="IN45" s="6">
        <f>'at-risk$$'!IN45/'at-risk$$'!IN$120</f>
        <v>0</v>
      </c>
      <c r="IO45" s="6">
        <f>'at-risk$$'!IO45/'at-risk$$'!IO$120</f>
        <v>0</v>
      </c>
      <c r="IP45" s="6">
        <f>'at-risk$$'!IP45/'at-risk$$'!IP$120</f>
        <v>0</v>
      </c>
      <c r="IQ45" s="6">
        <f>'at-risk$$'!IQ45/'at-risk$$'!IQ$120</f>
        <v>0</v>
      </c>
      <c r="IR45" s="6">
        <f>'at-risk$$'!IR45/'at-risk$$'!IR$120</f>
        <v>0</v>
      </c>
      <c r="IS45" s="6">
        <f>'at-risk$$'!IS45/'at-risk$$'!IS$120</f>
        <v>0</v>
      </c>
      <c r="IT45" s="6">
        <f>'at-risk$$'!IT45/'at-risk$$'!IT$120</f>
        <v>0</v>
      </c>
      <c r="IU45" s="6">
        <f>'at-risk$$'!IU45/'at-risk$$'!IU$120</f>
        <v>0</v>
      </c>
      <c r="IV45" s="6">
        <f>'at-risk$$'!IV45/'at-risk$$'!IV$120</f>
        <v>0</v>
      </c>
      <c r="IW45" s="6">
        <f>'at-risk$$'!IW45/'at-risk$$'!IW$120</f>
        <v>0</v>
      </c>
      <c r="IX45" s="6">
        <f>'at-risk$$'!IX45/'at-risk$$'!IX$120</f>
        <v>0</v>
      </c>
      <c r="IY45" s="6">
        <f>'at-risk$$'!IY45/'at-risk$$'!IY$120</f>
        <v>0</v>
      </c>
      <c r="IZ45" s="6">
        <f>'at-risk$$'!IZ45/'at-risk$$'!IZ$120</f>
        <v>0</v>
      </c>
      <c r="JA45" s="6">
        <f>'at-risk$$'!JA45/'at-risk$$'!JA$120</f>
        <v>0</v>
      </c>
      <c r="JB45" s="6">
        <f>'at-risk$$'!JB45/'at-risk$$'!JB$120</f>
        <v>0</v>
      </c>
      <c r="JC45" s="6">
        <f>'at-risk$$'!JC45/'at-risk$$'!JC$120</f>
        <v>0</v>
      </c>
      <c r="JD45" s="6">
        <f>'at-risk$$'!JD45/'at-risk$$'!JD$120</f>
        <v>0</v>
      </c>
      <c r="JE45" s="6">
        <f>'at-risk$$'!JE45/'at-risk$$'!JE$120</f>
        <v>0</v>
      </c>
      <c r="JF45" s="6">
        <f>'at-risk$$'!JF45/'at-risk$$'!JF$120</f>
        <v>0</v>
      </c>
      <c r="JG45" s="6">
        <f>'at-risk$$'!JG45/'at-risk$$'!JG$120</f>
        <v>0</v>
      </c>
      <c r="JH45" s="6">
        <f>'at-risk$$'!JH45/'at-risk$$'!JH$120</f>
        <v>0</v>
      </c>
      <c r="JI45" s="6">
        <f>'at-risk$$'!JI45/'at-risk$$'!JI$120</f>
        <v>0</v>
      </c>
      <c r="JJ45" s="6">
        <f>'at-risk$$'!JJ45/'at-risk$$'!JJ$120</f>
        <v>0</v>
      </c>
      <c r="JK45" s="6">
        <f>'at-risk$$'!JK45/'at-risk$$'!JK$120</f>
        <v>0</v>
      </c>
      <c r="JL45" s="6">
        <f>'at-risk$$'!JL45/'at-risk$$'!JL$120</f>
        <v>0</v>
      </c>
      <c r="JM45" s="6">
        <f>'at-risk$$'!JM45/'at-risk$$'!JM$120</f>
        <v>0</v>
      </c>
      <c r="JN45" s="6">
        <f>'at-risk$$'!JN45/'at-risk$$'!JN$120</f>
        <v>0</v>
      </c>
      <c r="JO45" s="6">
        <f>'at-risk$$'!JO45/'at-risk$$'!JO$120</f>
        <v>0</v>
      </c>
      <c r="JP45" s="6">
        <f>'at-risk$$'!JP45/'at-risk$$'!JP$120</f>
        <v>0</v>
      </c>
      <c r="JQ45" s="6">
        <f>'at-risk$$'!JQ45/'at-risk$$'!JQ$120</f>
        <v>0</v>
      </c>
      <c r="JR45" s="6">
        <f>'at-risk$$'!JR45/'at-risk$$'!JR$120</f>
        <v>0</v>
      </c>
      <c r="JS45" s="6">
        <f>'at-risk$$'!JS45/'at-risk$$'!JS$120</f>
        <v>0</v>
      </c>
      <c r="JT45" s="6">
        <f>'at-risk$$'!JT45/'at-risk$$'!JT$120</f>
        <v>1</v>
      </c>
      <c r="JU45" s="6">
        <f>'at-risk$$'!JU45/'at-risk$$'!JU$120</f>
        <v>0</v>
      </c>
      <c r="JV45" s="6">
        <f>'at-risk$$'!JV45/'at-risk$$'!JV$120</f>
        <v>1</v>
      </c>
      <c r="JW45" s="6">
        <f>'at-risk$$'!JW45/'at-risk$$'!JW$120</f>
        <v>0</v>
      </c>
      <c r="JX45" s="6">
        <f>'at-risk$$'!JX45/'at-risk$$'!JX$120</f>
        <v>0</v>
      </c>
      <c r="JY45" s="6">
        <f>'at-risk$$'!JY45/'at-risk$$'!JY$120</f>
        <v>0</v>
      </c>
      <c r="JZ45" s="6">
        <f>'at-risk$$'!JZ45/'at-risk$$'!JZ$120</f>
        <v>0</v>
      </c>
      <c r="KA45" s="6">
        <f>'at-risk$$'!KA45/'at-risk$$'!KA$120</f>
        <v>0</v>
      </c>
      <c r="KB45" s="6">
        <f>'at-risk$$'!KB45/'at-risk$$'!KB$120</f>
        <v>0</v>
      </c>
      <c r="KC45" s="6">
        <f>'at-risk$$'!KC45/'at-risk$$'!KC$120</f>
        <v>0</v>
      </c>
      <c r="KD45" s="6">
        <f>'at-risk$$'!KD45/'at-risk$$'!KD$120</f>
        <v>4.7271417527584514E-2</v>
      </c>
      <c r="KE45" s="6">
        <f>'at-risk$$'!KE45/'at-risk$$'!KE$120</f>
        <v>0</v>
      </c>
      <c r="KF45" s="6">
        <f>'at-risk$$'!KF45/'at-risk$$'!KF$120</f>
        <v>0</v>
      </c>
      <c r="KG45" s="6">
        <f>'at-risk$$'!KG45/'at-risk$$'!KG$120</f>
        <v>0</v>
      </c>
      <c r="KH45" s="6">
        <f>'at-risk$$'!KH45/'at-risk$$'!KH$120</f>
        <v>0</v>
      </c>
      <c r="KI45" s="6">
        <f>'at-risk$$'!KI45/'at-risk$$'!KI$120</f>
        <v>0</v>
      </c>
      <c r="KJ45" s="6">
        <f>'at-risk$$'!KJ45/'at-risk$$'!KJ$120</f>
        <v>0</v>
      </c>
      <c r="KK45" s="6">
        <f>'at-risk$$'!KK45/'at-risk$$'!KK$120</f>
        <v>0</v>
      </c>
      <c r="KL45" s="6">
        <f>'at-risk$$'!KL45/'at-risk$$'!KL$120</f>
        <v>0</v>
      </c>
      <c r="KM45" s="6">
        <f>'at-risk$$'!KM45/'at-risk$$'!KM$120</f>
        <v>0</v>
      </c>
      <c r="KN45" s="6">
        <f>'at-risk$$'!KN45/'at-risk$$'!KN$120</f>
        <v>0</v>
      </c>
      <c r="KO45" s="6">
        <f>'at-risk$$'!KO45/'at-risk$$'!KO$120</f>
        <v>0</v>
      </c>
      <c r="KP45" s="6">
        <f>'at-risk$$'!KP45/'at-risk$$'!KP$120</f>
        <v>0</v>
      </c>
      <c r="KQ45" s="6">
        <f>'at-risk$$'!KQ45/'at-risk$$'!KQ$120</f>
        <v>1</v>
      </c>
      <c r="KU45" s="3">
        <v>30000</v>
      </c>
      <c r="KV45" s="3">
        <v>0</v>
      </c>
      <c r="KW45" s="3">
        <v>7500</v>
      </c>
      <c r="KX45" s="3">
        <v>0</v>
      </c>
      <c r="LC45" s="3">
        <v>10000</v>
      </c>
      <c r="LD45" s="3">
        <v>0</v>
      </c>
      <c r="LI45" s="3">
        <v>357</v>
      </c>
      <c r="LJ45" s="3">
        <v>0</v>
      </c>
      <c r="LM45" s="3">
        <v>962</v>
      </c>
      <c r="LN45" s="3">
        <v>0</v>
      </c>
      <c r="LQ45" s="3">
        <v>5000</v>
      </c>
      <c r="LR45" s="3">
        <v>0</v>
      </c>
      <c r="LU45" s="3">
        <v>10000</v>
      </c>
      <c r="LV45" s="3">
        <v>0</v>
      </c>
      <c r="LW45" s="3">
        <v>10000</v>
      </c>
      <c r="LX45" s="3">
        <v>0</v>
      </c>
      <c r="ME45" s="3">
        <v>3528</v>
      </c>
      <c r="MF45" s="3">
        <v>0</v>
      </c>
      <c r="MI45" s="3">
        <v>5000</v>
      </c>
      <c r="MJ45" s="3">
        <v>0</v>
      </c>
      <c r="MO45" s="3">
        <v>10011</v>
      </c>
      <c r="MP45" s="3">
        <v>0</v>
      </c>
      <c r="MU45" s="3">
        <v>2081</v>
      </c>
      <c r="MV45" s="3">
        <v>0</v>
      </c>
      <c r="MW45" s="3">
        <v>20000</v>
      </c>
      <c r="MX45" s="3">
        <v>0</v>
      </c>
      <c r="MY45" s="3">
        <v>7552</v>
      </c>
      <c r="MZ45" s="3">
        <v>0</v>
      </c>
      <c r="NJ45" s="6">
        <f>'at-risk$$'!NJ45/'at-risk$$'!NJ$120</f>
        <v>0</v>
      </c>
      <c r="NK45" s="6">
        <f>'at-risk$$'!NK45/'at-risk$$'!NK$120</f>
        <v>0</v>
      </c>
      <c r="OF45" s="3">
        <v>4288396</v>
      </c>
      <c r="OG45" s="3">
        <v>506192</v>
      </c>
      <c r="OK45" s="6">
        <f t="shared" si="28"/>
        <v>2.0000087848759573</v>
      </c>
      <c r="OL45" s="6">
        <f t="shared" si="15"/>
        <v>0</v>
      </c>
      <c r="OM45" s="6">
        <f t="shared" si="16"/>
        <v>3.0000087848759573</v>
      </c>
      <c r="ON45" s="6">
        <f t="shared" si="17"/>
        <v>0</v>
      </c>
      <c r="OO45" s="6">
        <f t="shared" si="18"/>
        <v>0</v>
      </c>
      <c r="OP45" s="6">
        <f t="shared" si="19"/>
        <v>0</v>
      </c>
      <c r="OQ45" s="3">
        <f t="shared" si="20"/>
        <v>0</v>
      </c>
      <c r="OR45" s="6">
        <f t="shared" si="21"/>
        <v>0</v>
      </c>
      <c r="OS45" s="6">
        <f>'at-risk$$'!OS45/'at-risk$$'!OS$120</f>
        <v>0</v>
      </c>
      <c r="OT45" s="6">
        <f>'at-risk$$'!OT45/'at-risk$$'!OT$120</f>
        <v>1</v>
      </c>
      <c r="OU45" s="6">
        <f>'at-risk$$'!OU45/'at-risk$$'!OU$120</f>
        <v>0</v>
      </c>
      <c r="OV45" s="6">
        <f>'at-risk$$'!OV45/'at-risk$$'!OV$120</f>
        <v>2</v>
      </c>
      <c r="OW45" s="6">
        <f>'at-risk$$'!OW45/'at-risk$$'!OW$120</f>
        <v>0</v>
      </c>
      <c r="OX45" s="6">
        <f>'at-risk$$'!OX45/'at-risk$$'!OX$120</f>
        <v>0</v>
      </c>
      <c r="OY45" s="6">
        <f>'at-risk$$'!OY45/'at-risk$$'!OY$120</f>
        <v>0.39254339728723031</v>
      </c>
      <c r="OZ45" s="6">
        <f>'at-risk$$'!OZ45/'at-risk$$'!OZ$120</f>
        <v>0.60745660271276969</v>
      </c>
      <c r="PA45" s="6">
        <f>'at-risk$$'!PA45/'at-risk$$'!PA$120</f>
        <v>0</v>
      </c>
      <c r="PB45" s="6">
        <f t="shared" si="22"/>
        <v>2</v>
      </c>
      <c r="PC45" s="6">
        <f t="shared" si="23"/>
        <v>0</v>
      </c>
      <c r="PD45" s="6"/>
      <c r="PE45" s="6"/>
      <c r="PF45" s="6">
        <f t="shared" si="24"/>
        <v>3</v>
      </c>
      <c r="PG45" s="6">
        <f t="shared" si="25"/>
        <v>0</v>
      </c>
      <c r="PI45" s="6">
        <f t="shared" si="26"/>
        <v>6.4968813690350693</v>
      </c>
      <c r="PJ45" s="6">
        <f>'at-risk$$'!PJ45/'at-risk$$'!PJ$120</f>
        <v>0</v>
      </c>
      <c r="PK45" s="6">
        <f>'at-risk$$'!PK45/'at-risk$$'!PK$120</f>
        <v>1.5</v>
      </c>
      <c r="PL45" s="5">
        <f t="shared" si="29"/>
        <v>121991</v>
      </c>
      <c r="PM45" s="5">
        <f>SUM(KV45,KX45,KZ45,LB45,LD45,LF45,LH45,LJ45,LL45,LN45,LP45,LR45,LT45,LV45,LX45,LZ45,MB45,MD45,MF45,MH45,MJ45,ML45,MN45,MP45,MR45,MT45,MV45,MX45,MZ45,NB45,ND45,NF45,NH45,)</f>
        <v>0</v>
      </c>
      <c r="PN45" s="5"/>
      <c r="PO45" s="5">
        <v>68575</v>
      </c>
      <c r="PQ45" s="6">
        <f t="shared" si="27"/>
        <v>22.062662520205215</v>
      </c>
    </row>
    <row r="46" spans="1:433" x14ac:dyDescent="0.25">
      <c r="A46" t="s">
        <v>198</v>
      </c>
      <c r="B46" s="2">
        <v>287</v>
      </c>
      <c r="C46" t="s">
        <v>338</v>
      </c>
      <c r="D46">
        <v>3</v>
      </c>
      <c r="E46">
        <v>622</v>
      </c>
      <c r="F46">
        <v>559</v>
      </c>
      <c r="G46" s="6">
        <f>'at-risk$$'!G46/'at-risk$$'!G$120</f>
        <v>1</v>
      </c>
      <c r="H46" s="6">
        <f>'at-risk$$'!H46/'at-risk$$'!H$120</f>
        <v>0</v>
      </c>
      <c r="I46" s="6">
        <f>'at-risk$$'!I46/'at-risk$$'!I$120</f>
        <v>1</v>
      </c>
      <c r="J46" s="6">
        <f>'at-risk$$'!J46/'at-risk$$'!J$120</f>
        <v>0</v>
      </c>
      <c r="K46" s="6"/>
      <c r="L46" s="6">
        <f>'at-risk$$'!L46/'at-risk$$'!L$120</f>
        <v>0</v>
      </c>
      <c r="M46" s="6">
        <f>'at-risk$$'!M46/'at-risk$$'!M$120</f>
        <v>0</v>
      </c>
      <c r="N46" s="6">
        <f>'at-risk$$'!N46/'at-risk$$'!N$120</f>
        <v>0</v>
      </c>
      <c r="O46" s="6">
        <f>'at-risk$$'!O46/'at-risk$$'!O$120</f>
        <v>0</v>
      </c>
      <c r="R46" s="6">
        <f>'at-risk$$'!R46/'at-risk$$'!R$120</f>
        <v>1.0000062006078874</v>
      </c>
      <c r="S46" s="6">
        <f>'at-risk$$'!S46/'at-risk$$'!S$120</f>
        <v>0</v>
      </c>
      <c r="T46" s="6">
        <f>'at-risk$$'!T46/'at-risk$$'!T$120</f>
        <v>2.0000056611159422</v>
      </c>
      <c r="U46" s="6">
        <f>'at-risk$$'!U46/'at-risk$$'!U$120</f>
        <v>0</v>
      </c>
      <c r="V46" s="6">
        <f>'at-risk$$'!V46/'at-risk$$'!V$120</f>
        <v>0.99999492061110518</v>
      </c>
      <c r="W46" s="6">
        <f>'at-risk$$'!W46/'at-risk$$'!W$120</f>
        <v>0</v>
      </c>
      <c r="X46" s="6">
        <f>'at-risk$$'!X46/'at-risk$$'!X$120</f>
        <v>1</v>
      </c>
      <c r="Y46" s="6">
        <f>'at-risk$$'!Y46/'at-risk$$'!Y$120</f>
        <v>0</v>
      </c>
      <c r="Z46" s="6">
        <f>'at-risk$$'!Z46/'at-risk$$'!Z$120</f>
        <v>0</v>
      </c>
      <c r="AA46" s="6">
        <f>'at-risk$$'!AA46/'at-risk$$'!AA$120</f>
        <v>0</v>
      </c>
      <c r="AB46" s="6">
        <f>'at-risk$$'!AB46/'at-risk$$'!AB$120</f>
        <v>0</v>
      </c>
      <c r="AC46" s="6">
        <f>'at-risk$$'!AC46/'at-risk$$'!AC$120</f>
        <v>0</v>
      </c>
      <c r="AD46" s="6">
        <f>'at-risk$$'!AD46/'at-risk$$'!AD$120</f>
        <v>3.0000087848759573</v>
      </c>
      <c r="AE46" s="6">
        <f>'at-risk$$'!AE46/'at-risk$$'!AE$120</f>
        <v>0</v>
      </c>
      <c r="AF46" s="6">
        <f>'at-risk$$'!AF46/'at-risk$$'!AF$120</f>
        <v>2.9999925956999398</v>
      </c>
      <c r="AG46" s="6">
        <f>'at-risk$$'!AG46/'at-risk$$'!AG$120</f>
        <v>0</v>
      </c>
      <c r="AH46" s="6">
        <f>'at-risk$$'!AH46/'at-risk$$'!AH$120</f>
        <v>0</v>
      </c>
      <c r="AI46" s="6">
        <f>'at-risk$$'!AI46/'at-risk$$'!AI$120</f>
        <v>0</v>
      </c>
      <c r="AJ46" s="6">
        <f>'at-risk$$'!AJ46/'at-risk$$'!AJ$120</f>
        <v>0</v>
      </c>
      <c r="AK46" s="6">
        <f>'at-risk$$'!AK46/'at-risk$$'!AK$120</f>
        <v>0</v>
      </c>
      <c r="AL46" s="6">
        <f>'at-risk$$'!AL46/'at-risk$$'!AL$120</f>
        <v>0</v>
      </c>
      <c r="AM46" s="6">
        <f>'at-risk$$'!AM46/'at-risk$$'!AM$120</f>
        <v>0</v>
      </c>
      <c r="AN46" s="6">
        <f>'at-risk$$'!AN46/'at-risk$$'!AN$120</f>
        <v>0</v>
      </c>
      <c r="AO46" s="6">
        <f>'at-risk$$'!AO46/'at-risk$$'!AO$120</f>
        <v>0</v>
      </c>
      <c r="AP46" s="6">
        <f>'at-risk$$'!AP46/'at-risk$$'!AP$120</f>
        <v>0</v>
      </c>
      <c r="AQ46" s="6">
        <f>'at-risk$$'!AQ46/'at-risk$$'!AQ$120</f>
        <v>1</v>
      </c>
      <c r="AR46" s="6">
        <f>'at-risk$$'!AR46/'at-risk$$'!AR$120</f>
        <v>0</v>
      </c>
      <c r="AS46" s="6">
        <f>'at-risk$$'!AS46/'at-risk$$'!AS$120</f>
        <v>0</v>
      </c>
      <c r="AT46" s="6">
        <f>'at-risk$$'!AT46/'at-risk$$'!AT$120</f>
        <v>0</v>
      </c>
      <c r="AU46" s="6">
        <f>'at-risk$$'!AU46/'at-risk$$'!AU$120</f>
        <v>2.0000087848759573</v>
      </c>
      <c r="AV46" s="6"/>
      <c r="AW46" s="6">
        <f>'at-risk$$'!AW46/'at-risk$$'!AW$120</f>
        <v>0</v>
      </c>
      <c r="AX46" s="6">
        <f>'at-risk$$'!AX46/'at-risk$$'!AX$120</f>
        <v>0</v>
      </c>
      <c r="AY46" s="6">
        <f>'at-risk$$'!AY46/'at-risk$$'!AY$120</f>
        <v>0</v>
      </c>
      <c r="AZ46" s="6">
        <f>'at-risk$$'!AZ46/'at-risk$$'!AZ$120</f>
        <v>0</v>
      </c>
      <c r="BA46" s="6">
        <f>'at-risk$$'!BA46/'at-risk$$'!BA$120</f>
        <v>0</v>
      </c>
      <c r="BB46" s="6">
        <f>'at-risk$$'!BB46/'at-risk$$'!BB$120</f>
        <v>0</v>
      </c>
      <c r="BC46" s="6">
        <f>'at-risk$$'!BC46/'at-risk$$'!BC$120</f>
        <v>0</v>
      </c>
      <c r="BD46" s="6">
        <f>'at-risk$$'!BD46/'at-risk$$'!BD$120</f>
        <v>0</v>
      </c>
      <c r="BE46" s="6">
        <f>'at-risk$$'!BE46/'at-risk$$'!BE$120</f>
        <v>0</v>
      </c>
      <c r="BF46" s="6">
        <f>'at-risk$$'!BF46/'at-risk$$'!BF$120</f>
        <v>0</v>
      </c>
      <c r="BG46" s="6">
        <f>'at-risk$$'!BG46/'at-risk$$'!BG$120</f>
        <v>0</v>
      </c>
      <c r="BH46" s="6">
        <f>'at-risk$$'!BH46/'at-risk$$'!BH$120</f>
        <v>2.0000087848759573</v>
      </c>
      <c r="BI46" s="6">
        <f>'at-risk$$'!BI46/'at-risk$$'!BI$120</f>
        <v>0</v>
      </c>
      <c r="BJ46" s="6">
        <f>'at-risk$$'!BJ46/'at-risk$$'!BJ$120</f>
        <v>1</v>
      </c>
      <c r="BK46" s="6">
        <f>'at-risk$$'!BK46/'at-risk$$'!BK$120</f>
        <v>0</v>
      </c>
      <c r="BL46" s="6">
        <f>'at-risk$$'!BL46/'at-risk$$'!BL$120</f>
        <v>0</v>
      </c>
      <c r="BM46" s="6">
        <f>'at-risk$$'!BM46/'at-risk$$'!BM$120</f>
        <v>0</v>
      </c>
      <c r="BN46" s="6">
        <f>'at-risk$$'!BN46/'at-risk$$'!BN$120</f>
        <v>0</v>
      </c>
      <c r="BO46" s="6">
        <f>'at-risk$$'!BO46/'at-risk$$'!BO$120</f>
        <v>0</v>
      </c>
      <c r="BP46" s="6">
        <f>'at-risk$$'!BP46/'at-risk$$'!BP$120</f>
        <v>0</v>
      </c>
      <c r="BQ46" s="6">
        <f>'at-risk$$'!BQ46/'at-risk$$'!BQ$120</f>
        <v>0</v>
      </c>
      <c r="BR46" s="6">
        <f>'at-risk$$'!BR46/'at-risk$$'!BR$120</f>
        <v>0</v>
      </c>
      <c r="BS46" s="6">
        <f>'at-risk$$'!BS46/'at-risk$$'!BS$120</f>
        <v>0</v>
      </c>
      <c r="BT46" s="6">
        <f>'at-risk$$'!BT46/'at-risk$$'!BT$120</f>
        <v>1</v>
      </c>
      <c r="BU46" s="6">
        <f>'at-risk$$'!BU46/'at-risk$$'!BU$120</f>
        <v>0</v>
      </c>
      <c r="BV46" s="6">
        <f>'at-risk$$'!BV46/'at-risk$$'!BV$120</f>
        <v>4.0000175697519147</v>
      </c>
      <c r="BW46" s="6">
        <f>'at-risk$$'!BW46/'at-risk$$'!BW$120</f>
        <v>0</v>
      </c>
      <c r="BX46" s="6">
        <f>'at-risk$$'!BX46/'at-risk$$'!BX$120</f>
        <v>0</v>
      </c>
      <c r="BY46" s="6">
        <f>'at-risk$$'!BY46/'at-risk$$'!BY$120</f>
        <v>0</v>
      </c>
      <c r="BZ46" s="6">
        <f>'at-risk$$'!BZ46/'at-risk$$'!BZ$120</f>
        <v>6.0000107234690523</v>
      </c>
      <c r="CA46" s="6">
        <f>'at-risk$$'!CA46/'at-risk$$'!CA$120</f>
        <v>0</v>
      </c>
      <c r="CB46" s="6">
        <f>'at-risk$$'!CB46/'at-risk$$'!CB$120</f>
        <v>0</v>
      </c>
      <c r="CC46" s="6">
        <f>'at-risk$$'!CC46/'at-risk$$'!CC$120</f>
        <v>0</v>
      </c>
      <c r="CD46" s="6">
        <f>'at-risk$$'!CD46/'at-risk$$'!CD$120</f>
        <v>0</v>
      </c>
      <c r="CE46" s="6">
        <f>'at-risk$$'!CE46/'at-risk$$'!CE$120</f>
        <v>0</v>
      </c>
      <c r="CF46" s="6">
        <f>'at-risk$$'!CF46/'at-risk$$'!CF$120</f>
        <v>0</v>
      </c>
      <c r="CG46" s="6">
        <f>'at-risk$$'!CG46/'at-risk$$'!CG$120</f>
        <v>0</v>
      </c>
      <c r="CH46" s="6">
        <f>'at-risk$$'!CH46/'at-risk$$'!CH$120</f>
        <v>0</v>
      </c>
      <c r="CI46" s="6">
        <f>'at-risk$$'!CI46/'at-risk$$'!CI$120</f>
        <v>0</v>
      </c>
      <c r="CL46" s="6">
        <f>'at-risk$$'!CL46/'at-risk$$'!CL$120</f>
        <v>4.0000175697519147</v>
      </c>
      <c r="CM46" s="6">
        <f>'at-risk$$'!CM46/'at-risk$$'!CM$120</f>
        <v>0</v>
      </c>
      <c r="CN46" s="6">
        <f>'at-risk$$'!CN46/'at-risk$$'!CN$120</f>
        <v>0</v>
      </c>
      <c r="CO46" s="6">
        <f>'at-risk$$'!CO46/'at-risk$$'!CO$120</f>
        <v>0</v>
      </c>
      <c r="CP46" s="6">
        <f>'at-risk$$'!CP46/'at-risk$$'!CP$120</f>
        <v>0</v>
      </c>
      <c r="CQ46" s="6">
        <f>'at-risk$$'!CQ46/'at-risk$$'!CQ$120</f>
        <v>0</v>
      </c>
      <c r="CR46" s="6">
        <f>'at-risk$$'!CR46/'at-risk$$'!CR$120</f>
        <v>0</v>
      </c>
      <c r="CS46" s="6">
        <f>'at-risk$$'!CS46/'at-risk$$'!CS$120</f>
        <v>0</v>
      </c>
      <c r="CT46" s="6">
        <f>'at-risk$$'!CT46/'at-risk$$'!CT$120</f>
        <v>0</v>
      </c>
      <c r="CU46" s="6">
        <f>'at-risk$$'!CU46/'at-risk$$'!CU$120</f>
        <v>0</v>
      </c>
      <c r="DD46" s="6">
        <f>'at-risk$$'!DD46/'at-risk$$'!DD$120</f>
        <v>0</v>
      </c>
      <c r="DE46" s="6">
        <f>'at-risk$$'!DE46/'at-risk$$'!DE$120</f>
        <v>0</v>
      </c>
      <c r="DX46" s="6">
        <f>'at-risk$$'!DX46/'at-risk$$'!DX$120</f>
        <v>0</v>
      </c>
      <c r="DY46" s="6">
        <f>'at-risk$$'!DY46/'at-risk$$'!DY$120</f>
        <v>0</v>
      </c>
      <c r="DZ46" s="6">
        <f>'at-risk$$'!DZ46/'at-risk$$'!DZ$120</f>
        <v>0</v>
      </c>
      <c r="EA46" s="6">
        <f>'at-risk$$'!EA46/'at-risk$$'!EA$120</f>
        <v>0</v>
      </c>
      <c r="EB46" s="6">
        <f>'at-risk$$'!EB46/'at-risk$$'!EB$120</f>
        <v>0</v>
      </c>
      <c r="EC46" s="6">
        <f>'at-risk$$'!EC46/'at-risk$$'!EC$120</f>
        <v>0</v>
      </c>
      <c r="EL46" s="6">
        <f>'at-risk$$'!EL46/'at-risk$$'!EL$120</f>
        <v>0</v>
      </c>
      <c r="EM46" s="6">
        <f>'at-risk$$'!EM46/'at-risk$$'!EM$120</f>
        <v>0</v>
      </c>
      <c r="EN46" s="6">
        <f>'at-risk$$'!EN46/'at-risk$$'!EN$120</f>
        <v>0</v>
      </c>
      <c r="EO46" s="6">
        <f>'at-risk$$'!EO46/'at-risk$$'!EO$120</f>
        <v>0</v>
      </c>
      <c r="EP46" s="6">
        <f>'at-risk$$'!EP46/'at-risk$$'!EP$120</f>
        <v>0</v>
      </c>
      <c r="EQ46" s="6">
        <f>'at-risk$$'!EQ46/'at-risk$$'!EQ$120</f>
        <v>0</v>
      </c>
      <c r="ES46" s="6">
        <f>'at-risk$$'!ES46/'at-risk$$'!ES$120</f>
        <v>0</v>
      </c>
      <c r="ET46" s="6">
        <f>'at-risk$$'!ET46/'at-risk$$'!ET$120</f>
        <v>0</v>
      </c>
      <c r="EU46" s="6">
        <f>'at-risk$$'!EU46/'at-risk$$'!EU$120</f>
        <v>0</v>
      </c>
      <c r="EV46" s="6">
        <f>'at-risk$$'!EV46/'at-risk$$'!EV$120</f>
        <v>0</v>
      </c>
      <c r="EW46" s="6">
        <f>'at-risk$$'!EW46/'at-risk$$'!EW$120</f>
        <v>0</v>
      </c>
      <c r="EX46" s="6">
        <f>'at-risk$$'!EX46/'at-risk$$'!EX$120</f>
        <v>0</v>
      </c>
      <c r="EY46" s="6">
        <f>'at-risk$$'!EY46/'at-risk$$'!EY$120</f>
        <v>1</v>
      </c>
      <c r="EZ46" s="6">
        <f>'at-risk$$'!EZ46/'at-risk$$'!EZ$120</f>
        <v>0</v>
      </c>
      <c r="FA46" s="6">
        <f>'at-risk$$'!FA46/'at-risk$$'!FA$120</f>
        <v>0</v>
      </c>
      <c r="FB46" s="6">
        <f>'at-risk$$'!FB46/'at-risk$$'!FB$120</f>
        <v>0</v>
      </c>
      <c r="FC46" s="6">
        <f>'at-risk$$'!FC46/'at-risk$$'!FC$120</f>
        <v>0</v>
      </c>
      <c r="FD46" s="6">
        <f>'at-risk$$'!FD46/'at-risk$$'!FD$120</f>
        <v>0</v>
      </c>
      <c r="FE46" s="6">
        <f>'at-risk$$'!FE46/'at-risk$$'!FE$120</f>
        <v>0</v>
      </c>
      <c r="FF46" s="6">
        <f>'at-risk$$'!FF46/'at-risk$$'!FF$120</f>
        <v>0</v>
      </c>
      <c r="FG46" s="6">
        <f>'at-risk$$'!FG46/'at-risk$$'!FG$120</f>
        <v>0</v>
      </c>
      <c r="FH46" s="6">
        <f>'at-risk$$'!FH46/'at-risk$$'!FH$120</f>
        <v>0</v>
      </c>
      <c r="FI46" s="6">
        <f>'at-risk$$'!FI46/'at-risk$$'!FI$120</f>
        <v>0</v>
      </c>
      <c r="FJ46" s="6">
        <f>'at-risk$$'!FJ46/'at-risk$$'!FJ$120</f>
        <v>0</v>
      </c>
      <c r="FK46" s="6">
        <f>'at-risk$$'!FK46/'at-risk$$'!FK$120</f>
        <v>0</v>
      </c>
      <c r="FL46" s="6">
        <f>'at-risk$$'!FL46/'at-risk$$'!FL$120</f>
        <v>0</v>
      </c>
      <c r="FM46" s="6">
        <f>'at-risk$$'!FM46/'at-risk$$'!FM$120</f>
        <v>0</v>
      </c>
      <c r="FN46" s="6">
        <f>'at-risk$$'!FN46/'at-risk$$'!FN$120</f>
        <v>0</v>
      </c>
      <c r="FO46" s="6">
        <f>'at-risk$$'!FO46/'at-risk$$'!FO$120</f>
        <v>0</v>
      </c>
      <c r="FP46" s="6">
        <f>'at-risk$$'!FP46/'at-risk$$'!FP$120</f>
        <v>0</v>
      </c>
      <c r="FQ46" s="6">
        <f>'at-risk$$'!FQ46/'at-risk$$'!FQ$120</f>
        <v>1</v>
      </c>
      <c r="FR46" s="6">
        <f>'at-risk$$'!FR46/'at-risk$$'!FR$120</f>
        <v>1.3996976653042942E-5</v>
      </c>
      <c r="FS46" s="6">
        <f>'at-risk$$'!FS46/'at-risk$$'!FS$120</f>
        <v>1</v>
      </c>
      <c r="FT46" s="6">
        <f>'at-risk$$'!FT46/'at-risk$$'!FT$120</f>
        <v>0</v>
      </c>
      <c r="FU46" s="6">
        <f>'at-risk$$'!FU46/'at-risk$$'!FU$120</f>
        <v>0</v>
      </c>
      <c r="FV46" s="6">
        <f>'at-risk$$'!FV46/'at-risk$$'!FV$120</f>
        <v>0</v>
      </c>
      <c r="FW46" s="6">
        <f>'at-risk$$'!FW46/'at-risk$$'!FW$120</f>
        <v>0</v>
      </c>
      <c r="FX46" s="6">
        <f>'at-risk$$'!FX46/'at-risk$$'!FX$120</f>
        <v>0</v>
      </c>
      <c r="FY46" s="6">
        <f>'at-risk$$'!FY46/'at-risk$$'!FY$120</f>
        <v>0.46123519904787019</v>
      </c>
      <c r="FZ46" s="6">
        <f>'at-risk$$'!FZ46/'at-risk$$'!FZ$120</f>
        <v>0.53876480095212975</v>
      </c>
      <c r="GA46" s="6">
        <f>'at-risk$$'!GA46/'at-risk$$'!GA$120</f>
        <v>0</v>
      </c>
      <c r="GB46" s="6">
        <f>'at-risk$$'!GB46/'at-risk$$'!GB$120</f>
        <v>0</v>
      </c>
      <c r="GC46" s="6">
        <f>'at-risk$$'!GC46/'at-risk$$'!GC$120</f>
        <v>0</v>
      </c>
      <c r="GD46" s="6">
        <f>'at-risk$$'!GD46/'at-risk$$'!GD$120</f>
        <v>0</v>
      </c>
      <c r="GE46" s="6">
        <f>'at-risk$$'!GE46/'at-risk$$'!GE$120</f>
        <v>0</v>
      </c>
      <c r="GF46" s="6">
        <f>'at-risk$$'!GF46/'at-risk$$'!GF$120</f>
        <v>1</v>
      </c>
      <c r="GG46" s="6">
        <f>'at-risk$$'!GG46/'at-risk$$'!GG$120</f>
        <v>0</v>
      </c>
      <c r="GH46" s="6">
        <f>'at-risk$$'!GH46/'at-risk$$'!GH$120</f>
        <v>2.0000087848759573</v>
      </c>
      <c r="GI46" s="6">
        <f>'at-risk$$'!GI46/'at-risk$$'!GI$120</f>
        <v>0</v>
      </c>
      <c r="GJ46" s="6">
        <f>'at-risk$$'!GJ46/'at-risk$$'!GJ$120</f>
        <v>1</v>
      </c>
      <c r="GK46" s="6">
        <f>'at-risk$$'!GK46/'at-risk$$'!GK$120</f>
        <v>0</v>
      </c>
      <c r="GL46" s="6">
        <f>'at-risk$$'!GL46/'at-risk$$'!GL$120</f>
        <v>0</v>
      </c>
      <c r="GM46" s="6">
        <f>'at-risk$$'!GM46/'at-risk$$'!GM$120</f>
        <v>0</v>
      </c>
      <c r="GN46" s="6">
        <f>'at-risk$$'!GN46/'at-risk$$'!GN$120</f>
        <v>3.5685662441024113</v>
      </c>
      <c r="GO46" s="6">
        <f>'at-risk$$'!GO46/'at-risk$$'!GO$120</f>
        <v>0.43144090487695713</v>
      </c>
      <c r="GP46" s="6">
        <f>'at-risk$$'!GP46/'at-risk$$'!GP$120</f>
        <v>4.0000175697519147</v>
      </c>
      <c r="GQ46" s="6">
        <f>'at-risk$$'!GQ46/'at-risk$$'!GQ$120</f>
        <v>0</v>
      </c>
      <c r="GR46" s="6">
        <f>'at-risk$$'!GR46/'at-risk$$'!GR$120</f>
        <v>4.0000175697519147</v>
      </c>
      <c r="GS46" s="6">
        <f>'at-risk$$'!GS46/'at-risk$$'!GS$120</f>
        <v>0</v>
      </c>
      <c r="GT46" s="6">
        <f>'at-risk$$'!GT46/'at-risk$$'!GT$120</f>
        <v>4.0000175697519147</v>
      </c>
      <c r="GU46" s="6">
        <f>'at-risk$$'!GU46/'at-risk$$'!GU$120</f>
        <v>0</v>
      </c>
      <c r="GV46" s="6">
        <f>'at-risk$$'!GV46/'at-risk$$'!GV$120</f>
        <v>4.0000175697519147</v>
      </c>
      <c r="GW46" s="6">
        <f>'at-risk$$'!GW46/'at-risk$$'!GW$120</f>
        <v>0</v>
      </c>
      <c r="GX46" s="6">
        <f>'at-risk$$'!GX46/'at-risk$$'!GX$120</f>
        <v>4.0000175697519147</v>
      </c>
      <c r="GY46" s="6">
        <f>'at-risk$$'!GY46/'at-risk$$'!GY$120</f>
        <v>0</v>
      </c>
      <c r="GZ46" s="6">
        <f>'at-risk$$'!GZ46/'at-risk$$'!GZ$120</f>
        <v>4.0000175697519147</v>
      </c>
      <c r="HA46" s="6">
        <f>'at-risk$$'!HA46/'at-risk$$'!HA$120</f>
        <v>0</v>
      </c>
      <c r="HB46" s="6">
        <f>'at-risk$$'!HB46/'at-risk$$'!HB$120</f>
        <v>0</v>
      </c>
      <c r="HC46" s="6">
        <f>'at-risk$$'!HC46/'at-risk$$'!HC$120</f>
        <v>0</v>
      </c>
      <c r="HD46" s="6">
        <f>'at-risk$$'!HD46/'at-risk$$'!HD$120</f>
        <v>0</v>
      </c>
      <c r="HE46" s="6">
        <f>'at-risk$$'!HE46/'at-risk$$'!HE$120</f>
        <v>0</v>
      </c>
      <c r="HF46" s="6">
        <f>'at-risk$$'!HF46/'at-risk$$'!HF$120</f>
        <v>0</v>
      </c>
      <c r="HG46" s="6">
        <f>'at-risk$$'!HG46/'at-risk$$'!HG$120</f>
        <v>0</v>
      </c>
      <c r="HH46" s="6">
        <f>'at-risk$$'!HH46/'at-risk$$'!HH$120</f>
        <v>1.5000087848759576</v>
      </c>
      <c r="HI46" s="6">
        <f>'at-risk$$'!HI46/'at-risk$$'!HI$120</f>
        <v>0</v>
      </c>
      <c r="HJ46" s="6">
        <f>'at-risk$$'!HJ46/'at-risk$$'!HJ$120</f>
        <v>0</v>
      </c>
      <c r="HK46" s="6">
        <f>'at-risk$$'!HK46/'at-risk$$'!HK$120</f>
        <v>0</v>
      </c>
      <c r="HL46" s="6">
        <f>'at-risk$$'!HL46/'at-risk$$'!HL$120</f>
        <v>0</v>
      </c>
      <c r="HM46" s="6">
        <f>'at-risk$$'!HM46/'at-risk$$'!HM$120</f>
        <v>0</v>
      </c>
      <c r="HN46" s="6">
        <f>'at-risk$$'!HN46/'at-risk$$'!HN$120</f>
        <v>0</v>
      </c>
      <c r="HO46" s="6">
        <f>'at-risk$$'!HO46/'at-risk$$'!HO$120</f>
        <v>0</v>
      </c>
      <c r="HP46" s="6">
        <f>'at-risk$$'!HP46/'at-risk$$'!HP$120</f>
        <v>0</v>
      </c>
      <c r="HQ46" s="6">
        <f>'at-risk$$'!HQ46/'at-risk$$'!HQ$120</f>
        <v>0</v>
      </c>
      <c r="HR46" s="6">
        <f>'at-risk$$'!HR46/'at-risk$$'!HR$120</f>
        <v>0</v>
      </c>
      <c r="HS46" s="6">
        <f>'at-risk$$'!HS46/'at-risk$$'!HS$120</f>
        <v>0</v>
      </c>
      <c r="HT46" s="6">
        <f>'at-risk$$'!HT46/'at-risk$$'!HT$120</f>
        <v>0</v>
      </c>
      <c r="HU46" s="6">
        <f>'at-risk$$'!HU46/'at-risk$$'!HU$120</f>
        <v>0</v>
      </c>
      <c r="HV46" s="6">
        <f>'at-risk$$'!HV46/'at-risk$$'!HV$120</f>
        <v>0</v>
      </c>
      <c r="HW46" s="6">
        <f>'at-risk$$'!HW46/'at-risk$$'!HW$120</f>
        <v>0</v>
      </c>
      <c r="HX46" s="6">
        <f>'at-risk$$'!HX46/'at-risk$$'!HX$120</f>
        <v>0</v>
      </c>
      <c r="HY46" s="6">
        <f>'at-risk$$'!HY46/'at-risk$$'!HY$120</f>
        <v>0</v>
      </c>
      <c r="HZ46" s="6">
        <f>'at-risk$$'!HZ46/'at-risk$$'!HZ$120</f>
        <v>0</v>
      </c>
      <c r="IA46" s="6">
        <f>'at-risk$$'!IA46/'at-risk$$'!IA$120</f>
        <v>0</v>
      </c>
      <c r="IB46" s="6">
        <f>'at-risk$$'!IB46/'at-risk$$'!IB$120</f>
        <v>1</v>
      </c>
      <c r="IC46" s="6">
        <f>'at-risk$$'!IC46/'at-risk$$'!IC$120</f>
        <v>0</v>
      </c>
      <c r="ID46" s="6">
        <f>'at-risk$$'!ID46/'at-risk$$'!ID$120</f>
        <v>1</v>
      </c>
      <c r="IE46" s="6">
        <f>'at-risk$$'!IE46/'at-risk$$'!IE$120</f>
        <v>0</v>
      </c>
      <c r="IF46" s="6">
        <f>'at-risk$$'!IF46/'at-risk$$'!IF$120</f>
        <v>0</v>
      </c>
      <c r="IG46" s="6">
        <f>'at-risk$$'!IG46/'at-risk$$'!IG$120</f>
        <v>0</v>
      </c>
      <c r="IH46" s="6">
        <f>'at-risk$$'!IH46/'at-risk$$'!IH$120</f>
        <v>0</v>
      </c>
      <c r="II46" s="6">
        <f>'at-risk$$'!II46/'at-risk$$'!II$120</f>
        <v>0</v>
      </c>
      <c r="IJ46" s="6">
        <f>'at-risk$$'!IJ46/'at-risk$$'!IJ$120</f>
        <v>0</v>
      </c>
      <c r="IK46" s="6">
        <f>'at-risk$$'!IK46/'at-risk$$'!IK$120</f>
        <v>0</v>
      </c>
      <c r="IL46" s="6">
        <f>'at-risk$$'!IL46/'at-risk$$'!IL$120</f>
        <v>0</v>
      </c>
      <c r="IM46" s="6">
        <f>'at-risk$$'!IM46/'at-risk$$'!IM$120</f>
        <v>0</v>
      </c>
      <c r="IN46" s="6">
        <f>'at-risk$$'!IN46/'at-risk$$'!IN$120</f>
        <v>0</v>
      </c>
      <c r="IO46" s="6">
        <f>'at-risk$$'!IO46/'at-risk$$'!IO$120</f>
        <v>0</v>
      </c>
      <c r="IP46" s="6">
        <f>'at-risk$$'!IP46/'at-risk$$'!IP$120</f>
        <v>0</v>
      </c>
      <c r="IQ46" s="6">
        <f>'at-risk$$'!IQ46/'at-risk$$'!IQ$120</f>
        <v>0</v>
      </c>
      <c r="IR46" s="6">
        <f>'at-risk$$'!IR46/'at-risk$$'!IR$120</f>
        <v>0</v>
      </c>
      <c r="IS46" s="6">
        <f>'at-risk$$'!IS46/'at-risk$$'!IS$120</f>
        <v>0</v>
      </c>
      <c r="IT46" s="6">
        <f>'at-risk$$'!IT46/'at-risk$$'!IT$120</f>
        <v>0</v>
      </c>
      <c r="IU46" s="6">
        <f>'at-risk$$'!IU46/'at-risk$$'!IU$120</f>
        <v>0</v>
      </c>
      <c r="IV46" s="6">
        <f>'at-risk$$'!IV46/'at-risk$$'!IV$120</f>
        <v>0</v>
      </c>
      <c r="IW46" s="6">
        <f>'at-risk$$'!IW46/'at-risk$$'!IW$120</f>
        <v>0</v>
      </c>
      <c r="IX46" s="6">
        <f>'at-risk$$'!IX46/'at-risk$$'!IX$120</f>
        <v>0</v>
      </c>
      <c r="IY46" s="6">
        <f>'at-risk$$'!IY46/'at-risk$$'!IY$120</f>
        <v>0</v>
      </c>
      <c r="IZ46" s="6">
        <f>'at-risk$$'!IZ46/'at-risk$$'!IZ$120</f>
        <v>0</v>
      </c>
      <c r="JA46" s="6">
        <f>'at-risk$$'!JA46/'at-risk$$'!JA$120</f>
        <v>0</v>
      </c>
      <c r="JB46" s="6">
        <f>'at-risk$$'!JB46/'at-risk$$'!JB$120</f>
        <v>0</v>
      </c>
      <c r="JC46" s="6">
        <f>'at-risk$$'!JC46/'at-risk$$'!JC$120</f>
        <v>0</v>
      </c>
      <c r="JD46" s="6">
        <f>'at-risk$$'!JD46/'at-risk$$'!JD$120</f>
        <v>0</v>
      </c>
      <c r="JE46" s="6">
        <f>'at-risk$$'!JE46/'at-risk$$'!JE$120</f>
        <v>0</v>
      </c>
      <c r="JF46" s="6">
        <f>'at-risk$$'!JF46/'at-risk$$'!JF$120</f>
        <v>0</v>
      </c>
      <c r="JG46" s="6">
        <f>'at-risk$$'!JG46/'at-risk$$'!JG$120</f>
        <v>0</v>
      </c>
      <c r="JH46" s="6">
        <f>'at-risk$$'!JH46/'at-risk$$'!JH$120</f>
        <v>0</v>
      </c>
      <c r="JI46" s="6">
        <f>'at-risk$$'!JI46/'at-risk$$'!JI$120</f>
        <v>0</v>
      </c>
      <c r="JJ46" s="6">
        <f>'at-risk$$'!JJ46/'at-risk$$'!JJ$120</f>
        <v>0</v>
      </c>
      <c r="JK46" s="6">
        <f>'at-risk$$'!JK46/'at-risk$$'!JK$120</f>
        <v>0</v>
      </c>
      <c r="JL46" s="6">
        <f>'at-risk$$'!JL46/'at-risk$$'!JL$120</f>
        <v>0</v>
      </c>
      <c r="JM46" s="6">
        <f>'at-risk$$'!JM46/'at-risk$$'!JM$120</f>
        <v>0</v>
      </c>
      <c r="JN46" s="6">
        <f>'at-risk$$'!JN46/'at-risk$$'!JN$120</f>
        <v>0</v>
      </c>
      <c r="JO46" s="6">
        <f>'at-risk$$'!JO46/'at-risk$$'!JO$120</f>
        <v>0</v>
      </c>
      <c r="JP46" s="6">
        <f>'at-risk$$'!JP46/'at-risk$$'!JP$120</f>
        <v>0</v>
      </c>
      <c r="JQ46" s="6">
        <f>'at-risk$$'!JQ46/'at-risk$$'!JQ$120</f>
        <v>0</v>
      </c>
      <c r="JR46" s="6">
        <f>'at-risk$$'!JR46/'at-risk$$'!JR$120</f>
        <v>0</v>
      </c>
      <c r="JS46" s="6">
        <f>'at-risk$$'!JS46/'at-risk$$'!JS$120</f>
        <v>0</v>
      </c>
      <c r="JT46" s="6">
        <f>'at-risk$$'!JT46/'at-risk$$'!JT$120</f>
        <v>0</v>
      </c>
      <c r="JU46" s="6">
        <f>'at-risk$$'!JU46/'at-risk$$'!JU$120</f>
        <v>0</v>
      </c>
      <c r="JV46" s="6">
        <f>'at-risk$$'!JV46/'at-risk$$'!JV$120</f>
        <v>0</v>
      </c>
      <c r="JW46" s="6">
        <f>'at-risk$$'!JW46/'at-risk$$'!JW$120</f>
        <v>0</v>
      </c>
      <c r="JX46" s="6">
        <f>'at-risk$$'!JX46/'at-risk$$'!JX$120</f>
        <v>0</v>
      </c>
      <c r="JY46" s="6">
        <f>'at-risk$$'!JY46/'at-risk$$'!JY$120</f>
        <v>0</v>
      </c>
      <c r="JZ46" s="6">
        <f>'at-risk$$'!JZ46/'at-risk$$'!JZ$120</f>
        <v>0</v>
      </c>
      <c r="KA46" s="6">
        <f>'at-risk$$'!KA46/'at-risk$$'!KA$120</f>
        <v>0</v>
      </c>
      <c r="KB46" s="6">
        <f>'at-risk$$'!KB46/'at-risk$$'!KB$120</f>
        <v>0</v>
      </c>
      <c r="KC46" s="6">
        <f>'at-risk$$'!KC46/'at-risk$$'!KC$120</f>
        <v>0</v>
      </c>
      <c r="KD46" s="6">
        <f>'at-risk$$'!KD46/'at-risk$$'!KD$120</f>
        <v>2.0000087848759573</v>
      </c>
      <c r="KE46" s="6">
        <f>'at-risk$$'!KE46/'at-risk$$'!KE$120</f>
        <v>0</v>
      </c>
      <c r="KF46" s="6">
        <f>'at-risk$$'!KF46/'at-risk$$'!KF$120</f>
        <v>0</v>
      </c>
      <c r="KG46" s="6">
        <f>'at-risk$$'!KG46/'at-risk$$'!KG$120</f>
        <v>0</v>
      </c>
      <c r="KH46" s="6">
        <f>'at-risk$$'!KH46/'at-risk$$'!KH$120</f>
        <v>0.5</v>
      </c>
      <c r="KI46" s="6">
        <f>'at-risk$$'!KI46/'at-risk$$'!KI$120</f>
        <v>0</v>
      </c>
      <c r="KJ46" s="6">
        <f>'at-risk$$'!KJ46/'at-risk$$'!KJ$120</f>
        <v>0</v>
      </c>
      <c r="KK46" s="6">
        <f>'at-risk$$'!KK46/'at-risk$$'!KK$120</f>
        <v>0</v>
      </c>
      <c r="KL46" s="6">
        <f>'at-risk$$'!KL46/'at-risk$$'!KL$120</f>
        <v>0</v>
      </c>
      <c r="KM46" s="6">
        <f>'at-risk$$'!KM46/'at-risk$$'!KM$120</f>
        <v>0</v>
      </c>
      <c r="KN46" s="6">
        <f>'at-risk$$'!KN46/'at-risk$$'!KN$120</f>
        <v>0</v>
      </c>
      <c r="KO46" s="6">
        <f>'at-risk$$'!KO46/'at-risk$$'!KO$120</f>
        <v>0</v>
      </c>
      <c r="KP46" s="6">
        <f>'at-risk$$'!KP46/'at-risk$$'!KP$120</f>
        <v>0</v>
      </c>
      <c r="KQ46" s="6">
        <f>'at-risk$$'!KQ46/'at-risk$$'!KQ$120</f>
        <v>0</v>
      </c>
      <c r="KU46" s="3">
        <v>12149</v>
      </c>
      <c r="KV46" s="3">
        <v>0</v>
      </c>
      <c r="KW46" s="3">
        <v>10972</v>
      </c>
      <c r="KX46" s="3">
        <v>0</v>
      </c>
      <c r="LI46" s="3">
        <v>21416</v>
      </c>
      <c r="LJ46" s="3">
        <v>0</v>
      </c>
      <c r="LM46" s="3">
        <v>2837</v>
      </c>
      <c r="LN46" s="3">
        <v>0</v>
      </c>
      <c r="ME46" s="3">
        <v>10400</v>
      </c>
      <c r="MF46" s="3">
        <v>0</v>
      </c>
      <c r="NJ46" s="6">
        <f>'at-risk$$'!NJ46/'at-risk$$'!NJ$120</f>
        <v>0</v>
      </c>
      <c r="NK46" s="6">
        <f>'at-risk$$'!NK46/'at-risk$$'!NK$120</f>
        <v>0</v>
      </c>
      <c r="OF46" s="3">
        <v>7545653</v>
      </c>
      <c r="OG46" s="3">
        <v>96571</v>
      </c>
      <c r="OK46" s="6">
        <f t="shared" si="28"/>
        <v>4.0000087848759573</v>
      </c>
      <c r="OL46" s="6">
        <f t="shared" si="15"/>
        <v>0</v>
      </c>
      <c r="OM46" s="6">
        <f t="shared" si="16"/>
        <v>4.0000175697519147</v>
      </c>
      <c r="ON46" s="6">
        <f t="shared" si="17"/>
        <v>0</v>
      </c>
      <c r="OO46" s="6">
        <f t="shared" si="18"/>
        <v>0</v>
      </c>
      <c r="OP46" s="6">
        <f t="shared" si="19"/>
        <v>0</v>
      </c>
      <c r="OQ46" s="3">
        <f t="shared" si="20"/>
        <v>0</v>
      </c>
      <c r="OR46" s="6">
        <f t="shared" si="21"/>
        <v>0</v>
      </c>
      <c r="OS46" s="6">
        <f>'at-risk$$'!OS46/'at-risk$$'!OS$120</f>
        <v>1</v>
      </c>
      <c r="OT46" s="6">
        <f>'at-risk$$'!OT46/'at-risk$$'!OT$120</f>
        <v>0</v>
      </c>
      <c r="OU46" s="6">
        <f>'at-risk$$'!OU46/'at-risk$$'!OU$120</f>
        <v>0</v>
      </c>
      <c r="OV46" s="6">
        <f>'at-risk$$'!OV46/'at-risk$$'!OV$120</f>
        <v>0</v>
      </c>
      <c r="OW46" s="6">
        <f>'at-risk$$'!OW46/'at-risk$$'!OW$120</f>
        <v>0</v>
      </c>
      <c r="OX46" s="6">
        <f>'at-risk$$'!OX46/'at-risk$$'!OX$120</f>
        <v>0</v>
      </c>
      <c r="OY46" s="6">
        <f>'at-risk$$'!OY46/'at-risk$$'!OY$120</f>
        <v>2</v>
      </c>
      <c r="OZ46" s="6">
        <f>'at-risk$$'!OZ46/'at-risk$$'!OZ$120</f>
        <v>0</v>
      </c>
      <c r="PA46" s="6">
        <f>'at-risk$$'!PA46/'at-risk$$'!PA$120</f>
        <v>0</v>
      </c>
      <c r="PB46" s="6">
        <f t="shared" si="22"/>
        <v>2.46123519904787</v>
      </c>
      <c r="PC46" s="6">
        <f t="shared" si="23"/>
        <v>0.5387787979287828</v>
      </c>
      <c r="PD46" s="6"/>
      <c r="PE46" s="6"/>
      <c r="PF46" s="6">
        <f t="shared" si="24"/>
        <v>4.0000087848759573</v>
      </c>
      <c r="PG46" s="6">
        <f t="shared" si="25"/>
        <v>0</v>
      </c>
      <c r="PI46" s="6">
        <f t="shared" si="26"/>
        <v>24.000105418511488</v>
      </c>
      <c r="PJ46" s="6">
        <f>'at-risk$$'!PJ46/'at-risk$$'!PJ$120</f>
        <v>0</v>
      </c>
      <c r="PK46" s="6">
        <f>'at-risk$$'!PK46/'at-risk$$'!PK$120</f>
        <v>0</v>
      </c>
      <c r="PL46" s="5">
        <f t="shared" si="29"/>
        <v>57774</v>
      </c>
      <c r="PM46" s="5">
        <f>SUM(KV46,KX46,KZ46,LB46,LD46,LF46,LH46,LJ46,LL46,LN46,LP46,LR46,LT46,LV46,LX46,LZ46,MB46,MD46,MF46,MH46,MJ46,ML46,MN46,MP46,MR46,MT46,MV46,MX46,MZ46,NB46,ND46,NF46,NH46,)</f>
        <v>0</v>
      </c>
      <c r="PN46" s="5"/>
      <c r="PO46" s="5">
        <v>202150</v>
      </c>
      <c r="PQ46" s="6">
        <f t="shared" si="27"/>
        <v>47.000175697519154</v>
      </c>
    </row>
    <row r="47" spans="1:433" x14ac:dyDescent="0.25">
      <c r="A47" t="s">
        <v>199</v>
      </c>
      <c r="B47" s="2">
        <v>288</v>
      </c>
      <c r="C47" t="s">
        <v>338</v>
      </c>
      <c r="D47">
        <v>7</v>
      </c>
      <c r="E47">
        <v>309</v>
      </c>
      <c r="F47">
        <v>225</v>
      </c>
      <c r="G47" s="6">
        <f>'at-risk$$'!G47/'at-risk$$'!G$120</f>
        <v>1</v>
      </c>
      <c r="H47" s="6">
        <f>'at-risk$$'!H47/'at-risk$$'!H$120</f>
        <v>0</v>
      </c>
      <c r="I47" s="6">
        <f>'at-risk$$'!I47/'at-risk$$'!I$120</f>
        <v>0</v>
      </c>
      <c r="J47" s="6">
        <f>'at-risk$$'!J47/'at-risk$$'!J$120</f>
        <v>0</v>
      </c>
      <c r="K47" s="6"/>
      <c r="L47" s="6">
        <f>'at-risk$$'!L47/'at-risk$$'!L$120</f>
        <v>0</v>
      </c>
      <c r="M47" s="6">
        <f>'at-risk$$'!M47/'at-risk$$'!M$120</f>
        <v>0</v>
      </c>
      <c r="N47" s="6">
        <f>'at-risk$$'!N47/'at-risk$$'!N$120</f>
        <v>0</v>
      </c>
      <c r="O47" s="6">
        <f>'at-risk$$'!O47/'at-risk$$'!O$120</f>
        <v>0</v>
      </c>
      <c r="P47" s="3">
        <v>10527</v>
      </c>
      <c r="Q47" s="3">
        <v>0</v>
      </c>
      <c r="R47" s="6">
        <f>'at-risk$$'!R47/'at-risk$$'!R$120</f>
        <v>1.0000062006078874</v>
      </c>
      <c r="S47" s="6">
        <f>'at-risk$$'!S47/'at-risk$$'!S$120</f>
        <v>0</v>
      </c>
      <c r="T47" s="6">
        <f>'at-risk$$'!T47/'at-risk$$'!T$120</f>
        <v>2.0000056611159422</v>
      </c>
      <c r="U47" s="6">
        <f>'at-risk$$'!U47/'at-risk$$'!U$120</f>
        <v>0</v>
      </c>
      <c r="V47" s="6">
        <f>'at-risk$$'!V47/'at-risk$$'!V$120</f>
        <v>0</v>
      </c>
      <c r="W47" s="6">
        <f>'at-risk$$'!W47/'at-risk$$'!W$120</f>
        <v>0</v>
      </c>
      <c r="X47" s="6">
        <f>'at-risk$$'!X47/'at-risk$$'!X$120</f>
        <v>1</v>
      </c>
      <c r="Y47" s="6">
        <f>'at-risk$$'!Y47/'at-risk$$'!Y$120</f>
        <v>0</v>
      </c>
      <c r="Z47" s="6">
        <f>'at-risk$$'!Z47/'at-risk$$'!Z$120</f>
        <v>0</v>
      </c>
      <c r="AA47" s="6">
        <f>'at-risk$$'!AA47/'at-risk$$'!AA$120</f>
        <v>0</v>
      </c>
      <c r="AB47" s="6">
        <f>'at-risk$$'!AB47/'at-risk$$'!AB$120</f>
        <v>6.0000263546278729</v>
      </c>
      <c r="AC47" s="6">
        <f>'at-risk$$'!AC47/'at-risk$$'!AC$120</f>
        <v>0</v>
      </c>
      <c r="AD47" s="6">
        <f>'at-risk$$'!AD47/'at-risk$$'!AD$120</f>
        <v>0</v>
      </c>
      <c r="AE47" s="6">
        <f>'at-risk$$'!AE47/'at-risk$$'!AE$120</f>
        <v>0</v>
      </c>
      <c r="AF47" s="6">
        <f>'at-risk$$'!AF47/'at-risk$$'!AF$120</f>
        <v>4.9999961701896245</v>
      </c>
      <c r="AG47" s="6">
        <f>'at-risk$$'!AG47/'at-risk$$'!AG$120</f>
        <v>0</v>
      </c>
      <c r="AH47" s="6">
        <f>'at-risk$$'!AH47/'at-risk$$'!AH$120</f>
        <v>0</v>
      </c>
      <c r="AI47" s="6">
        <f>'at-risk$$'!AI47/'at-risk$$'!AI$120</f>
        <v>0</v>
      </c>
      <c r="AJ47" s="6">
        <f>'at-risk$$'!AJ47/'at-risk$$'!AJ$120</f>
        <v>0</v>
      </c>
      <c r="AK47" s="6">
        <f>'at-risk$$'!AK47/'at-risk$$'!AK$120</f>
        <v>0</v>
      </c>
      <c r="AL47" s="6">
        <f>'at-risk$$'!AL47/'at-risk$$'!AL$120</f>
        <v>0</v>
      </c>
      <c r="AM47" s="6">
        <f>'at-risk$$'!AM47/'at-risk$$'!AM$120</f>
        <v>0</v>
      </c>
      <c r="AN47" s="6">
        <f>'at-risk$$'!AN47/'at-risk$$'!AN$120</f>
        <v>0</v>
      </c>
      <c r="AO47" s="6">
        <f>'at-risk$$'!AO47/'at-risk$$'!AO$120</f>
        <v>0</v>
      </c>
      <c r="AP47" s="6">
        <f>'at-risk$$'!AP47/'at-risk$$'!AP$120</f>
        <v>0</v>
      </c>
      <c r="AQ47" s="6">
        <f>'at-risk$$'!AQ47/'at-risk$$'!AQ$120</f>
        <v>1</v>
      </c>
      <c r="AR47" s="6">
        <f>'at-risk$$'!AR47/'at-risk$$'!AR$120</f>
        <v>0</v>
      </c>
      <c r="AS47" s="6">
        <f>'at-risk$$'!AS47/'at-risk$$'!AS$120</f>
        <v>0</v>
      </c>
      <c r="AT47" s="6">
        <f>'at-risk$$'!AT47/'at-risk$$'!AT$120</f>
        <v>0</v>
      </c>
      <c r="AU47" s="6">
        <f>'at-risk$$'!AU47/'at-risk$$'!AU$120</f>
        <v>1</v>
      </c>
      <c r="AV47" s="6"/>
      <c r="AW47" s="6">
        <f>'at-risk$$'!AW47/'at-risk$$'!AW$120</f>
        <v>0</v>
      </c>
      <c r="AX47" s="6">
        <f>'at-risk$$'!AX47/'at-risk$$'!AX$120</f>
        <v>0</v>
      </c>
      <c r="AY47" s="6">
        <f>'at-risk$$'!AY47/'at-risk$$'!AY$120</f>
        <v>0</v>
      </c>
      <c r="AZ47" s="6">
        <f>'at-risk$$'!AZ47/'at-risk$$'!AZ$120</f>
        <v>2.0000087848759573</v>
      </c>
      <c r="BA47" s="6">
        <f>'at-risk$$'!BA47/'at-risk$$'!BA$120</f>
        <v>0</v>
      </c>
      <c r="BB47" s="6">
        <f>'at-risk$$'!BB47/'at-risk$$'!BB$120</f>
        <v>0</v>
      </c>
      <c r="BC47" s="6">
        <f>'at-risk$$'!BC47/'at-risk$$'!BC$120</f>
        <v>0</v>
      </c>
      <c r="BD47" s="6">
        <f>'at-risk$$'!BD47/'at-risk$$'!BD$120</f>
        <v>0</v>
      </c>
      <c r="BE47" s="6">
        <f>'at-risk$$'!BE47/'at-risk$$'!BE$120</f>
        <v>0</v>
      </c>
      <c r="BF47" s="6">
        <f>'at-risk$$'!BF47/'at-risk$$'!BF$120</f>
        <v>1</v>
      </c>
      <c r="BG47" s="6">
        <f>'at-risk$$'!BG47/'at-risk$$'!BG$120</f>
        <v>0</v>
      </c>
      <c r="BH47" s="6">
        <f>'at-risk$$'!BH47/'at-risk$$'!BH$120</f>
        <v>0</v>
      </c>
      <c r="BI47" s="6">
        <f>'at-risk$$'!BI47/'at-risk$$'!BI$120</f>
        <v>0</v>
      </c>
      <c r="BJ47" s="6">
        <f>'at-risk$$'!BJ47/'at-risk$$'!BJ$120</f>
        <v>0</v>
      </c>
      <c r="BK47" s="6">
        <f>'at-risk$$'!BK47/'at-risk$$'!BK$120</f>
        <v>0</v>
      </c>
      <c r="BL47" s="6">
        <f>'at-risk$$'!BL47/'at-risk$$'!BL$120</f>
        <v>0</v>
      </c>
      <c r="BM47" s="6">
        <f>'at-risk$$'!BM47/'at-risk$$'!BM$120</f>
        <v>0</v>
      </c>
      <c r="BN47" s="6">
        <f>'at-risk$$'!BN47/'at-risk$$'!BN$120</f>
        <v>0</v>
      </c>
      <c r="BO47" s="6">
        <f>'at-risk$$'!BO47/'at-risk$$'!BO$120</f>
        <v>0</v>
      </c>
      <c r="BP47" s="6">
        <f>'at-risk$$'!BP47/'at-risk$$'!BP$120</f>
        <v>0</v>
      </c>
      <c r="BQ47" s="6">
        <f>'at-risk$$'!BQ47/'at-risk$$'!BQ$120</f>
        <v>0</v>
      </c>
      <c r="BR47" s="6">
        <f>'at-risk$$'!BR47/'at-risk$$'!BR$120</f>
        <v>0</v>
      </c>
      <c r="BS47" s="6">
        <f>'at-risk$$'!BS47/'at-risk$$'!BS$120</f>
        <v>0</v>
      </c>
      <c r="BT47" s="6">
        <f>'at-risk$$'!BT47/'at-risk$$'!BT$120</f>
        <v>0</v>
      </c>
      <c r="BU47" s="6">
        <f>'at-risk$$'!BU47/'at-risk$$'!BU$120</f>
        <v>0</v>
      </c>
      <c r="BV47" s="6">
        <f>'at-risk$$'!BV47/'at-risk$$'!BV$120</f>
        <v>3.0000087848759573</v>
      </c>
      <c r="BW47" s="6">
        <f>'at-risk$$'!BW47/'at-risk$$'!BW$120</f>
        <v>0</v>
      </c>
      <c r="BX47" s="6">
        <f>'at-risk$$'!BX47/'at-risk$$'!BX$120</f>
        <v>0</v>
      </c>
      <c r="BY47" s="6">
        <f>'at-risk$$'!BY47/'at-risk$$'!BY$120</f>
        <v>0</v>
      </c>
      <c r="BZ47" s="6">
        <f>'at-risk$$'!BZ47/'at-risk$$'!BZ$120</f>
        <v>4.9999961701896245</v>
      </c>
      <c r="CA47" s="6">
        <f>'at-risk$$'!CA47/'at-risk$$'!CA$120</f>
        <v>0</v>
      </c>
      <c r="CB47" s="6">
        <f>'at-risk$$'!CB47/'at-risk$$'!CB$120</f>
        <v>0</v>
      </c>
      <c r="CC47" s="6">
        <f>'at-risk$$'!CC47/'at-risk$$'!CC$120</f>
        <v>0</v>
      </c>
      <c r="CD47" s="6">
        <f>'at-risk$$'!CD47/'at-risk$$'!CD$120</f>
        <v>0</v>
      </c>
      <c r="CE47" s="6">
        <f>'at-risk$$'!CE47/'at-risk$$'!CE$120</f>
        <v>1</v>
      </c>
      <c r="CF47" s="6">
        <f>'at-risk$$'!CF47/'at-risk$$'!CF$120</f>
        <v>0</v>
      </c>
      <c r="CG47" s="6">
        <f>'at-risk$$'!CG47/'at-risk$$'!CG$120</f>
        <v>0</v>
      </c>
      <c r="CH47" s="6">
        <f>'at-risk$$'!CH47/'at-risk$$'!CH$120</f>
        <v>0</v>
      </c>
      <c r="CI47" s="6">
        <f>'at-risk$$'!CI47/'at-risk$$'!CI$120</f>
        <v>0</v>
      </c>
      <c r="CL47" s="6">
        <f>'at-risk$$'!CL47/'at-risk$$'!CL$120</f>
        <v>2.0000087848759573</v>
      </c>
      <c r="CM47" s="6">
        <f>'at-risk$$'!CM47/'at-risk$$'!CM$120</f>
        <v>0</v>
      </c>
      <c r="CN47" s="6">
        <f>'at-risk$$'!CN47/'at-risk$$'!CN$120</f>
        <v>0</v>
      </c>
      <c r="CO47" s="6">
        <f>'at-risk$$'!CO47/'at-risk$$'!CO$120</f>
        <v>0</v>
      </c>
      <c r="CP47" s="6">
        <f>'at-risk$$'!CP47/'at-risk$$'!CP$120</f>
        <v>0</v>
      </c>
      <c r="CQ47" s="6">
        <f>'at-risk$$'!CQ47/'at-risk$$'!CQ$120</f>
        <v>0</v>
      </c>
      <c r="CR47" s="6">
        <f>'at-risk$$'!CR47/'at-risk$$'!CR$120</f>
        <v>0</v>
      </c>
      <c r="CS47" s="6">
        <f>'at-risk$$'!CS47/'at-risk$$'!CS$120</f>
        <v>0</v>
      </c>
      <c r="CT47" s="6">
        <f>'at-risk$$'!CT47/'at-risk$$'!CT$120</f>
        <v>0</v>
      </c>
      <c r="CU47" s="6">
        <f>'at-risk$$'!CU47/'at-risk$$'!CU$120</f>
        <v>0</v>
      </c>
      <c r="DD47" s="6">
        <f>'at-risk$$'!DD47/'at-risk$$'!DD$120</f>
        <v>0</v>
      </c>
      <c r="DE47" s="6">
        <f>'at-risk$$'!DE47/'at-risk$$'!DE$120</f>
        <v>0</v>
      </c>
      <c r="DX47" s="6">
        <f>'at-risk$$'!DX47/'at-risk$$'!DX$120</f>
        <v>0</v>
      </c>
      <c r="DY47" s="6">
        <f>'at-risk$$'!DY47/'at-risk$$'!DY$120</f>
        <v>0</v>
      </c>
      <c r="DZ47" s="6">
        <f>'at-risk$$'!DZ47/'at-risk$$'!DZ$120</f>
        <v>0</v>
      </c>
      <c r="EA47" s="6">
        <f>'at-risk$$'!EA47/'at-risk$$'!EA$120</f>
        <v>0</v>
      </c>
      <c r="EB47" s="6">
        <f>'at-risk$$'!EB47/'at-risk$$'!EB$120</f>
        <v>0</v>
      </c>
      <c r="EC47" s="6">
        <f>'at-risk$$'!EC47/'at-risk$$'!EC$120</f>
        <v>0</v>
      </c>
      <c r="EL47" s="6">
        <f>'at-risk$$'!EL47/'at-risk$$'!EL$120</f>
        <v>0</v>
      </c>
      <c r="EM47" s="6">
        <f>'at-risk$$'!EM47/'at-risk$$'!EM$120</f>
        <v>0</v>
      </c>
      <c r="EN47" s="6">
        <f>'at-risk$$'!EN47/'at-risk$$'!EN$120</f>
        <v>0</v>
      </c>
      <c r="EO47" s="6">
        <f>'at-risk$$'!EO47/'at-risk$$'!EO$120</f>
        <v>0</v>
      </c>
      <c r="EP47" s="6">
        <f>'at-risk$$'!EP47/'at-risk$$'!EP$120</f>
        <v>0</v>
      </c>
      <c r="EQ47" s="6">
        <f>'at-risk$$'!EQ47/'at-risk$$'!EQ$120</f>
        <v>0</v>
      </c>
      <c r="ES47" s="6">
        <f>'at-risk$$'!ES47/'at-risk$$'!ES$120</f>
        <v>0</v>
      </c>
      <c r="ET47" s="6">
        <f>'at-risk$$'!ET47/'at-risk$$'!ET$120</f>
        <v>0</v>
      </c>
      <c r="EU47" s="6">
        <f>'at-risk$$'!EU47/'at-risk$$'!EU$120</f>
        <v>0</v>
      </c>
      <c r="EV47" s="6">
        <f>'at-risk$$'!EV47/'at-risk$$'!EV$120</f>
        <v>0</v>
      </c>
      <c r="EW47" s="6">
        <f>'at-risk$$'!EW47/'at-risk$$'!EW$120</f>
        <v>0</v>
      </c>
      <c r="EX47" s="6">
        <f>'at-risk$$'!EX47/'at-risk$$'!EX$120</f>
        <v>0</v>
      </c>
      <c r="EY47" s="6">
        <f>'at-risk$$'!EY47/'at-risk$$'!EY$120</f>
        <v>0</v>
      </c>
      <c r="EZ47" s="6">
        <f>'at-risk$$'!EZ47/'at-risk$$'!EZ$120</f>
        <v>0</v>
      </c>
      <c r="FA47" s="6">
        <f>'at-risk$$'!FA47/'at-risk$$'!FA$120</f>
        <v>0</v>
      </c>
      <c r="FB47" s="6">
        <f>'at-risk$$'!FB47/'at-risk$$'!FB$120</f>
        <v>0</v>
      </c>
      <c r="FC47" s="6">
        <f>'at-risk$$'!FC47/'at-risk$$'!FC$120</f>
        <v>0</v>
      </c>
      <c r="FD47" s="6">
        <f>'at-risk$$'!FD47/'at-risk$$'!FD$120</f>
        <v>0</v>
      </c>
      <c r="FE47" s="6">
        <f>'at-risk$$'!FE47/'at-risk$$'!FE$120</f>
        <v>1</v>
      </c>
      <c r="FF47" s="6">
        <f>'at-risk$$'!FF47/'at-risk$$'!FF$120</f>
        <v>0</v>
      </c>
      <c r="FG47" s="6">
        <f>'at-risk$$'!FG47/'at-risk$$'!FG$120</f>
        <v>0</v>
      </c>
      <c r="FH47" s="6">
        <f>'at-risk$$'!FH47/'at-risk$$'!FH$120</f>
        <v>0</v>
      </c>
      <c r="FI47" s="6">
        <f>'at-risk$$'!FI47/'at-risk$$'!FI$120</f>
        <v>0</v>
      </c>
      <c r="FJ47" s="6">
        <f>'at-risk$$'!FJ47/'at-risk$$'!FJ$120</f>
        <v>0</v>
      </c>
      <c r="FK47" s="6">
        <f>'at-risk$$'!FK47/'at-risk$$'!FK$120</f>
        <v>0</v>
      </c>
      <c r="FL47" s="6">
        <f>'at-risk$$'!FL47/'at-risk$$'!FL$120</f>
        <v>0</v>
      </c>
      <c r="FM47" s="6">
        <f>'at-risk$$'!FM47/'at-risk$$'!FM$120</f>
        <v>0</v>
      </c>
      <c r="FN47" s="6">
        <f>'at-risk$$'!FN47/'at-risk$$'!FN$120</f>
        <v>0</v>
      </c>
      <c r="FO47" s="6">
        <f>'at-risk$$'!FO47/'at-risk$$'!FO$120</f>
        <v>0</v>
      </c>
      <c r="FP47" s="6">
        <f>'at-risk$$'!FP47/'at-risk$$'!FP$120</f>
        <v>0</v>
      </c>
      <c r="FQ47" s="6">
        <f>'at-risk$$'!FQ47/'at-risk$$'!FQ$120</f>
        <v>1</v>
      </c>
      <c r="FR47" s="6">
        <f>'at-risk$$'!FR47/'at-risk$$'!FR$120</f>
        <v>0</v>
      </c>
      <c r="FS47" s="6">
        <f>'at-risk$$'!FS47/'at-risk$$'!FS$120</f>
        <v>0</v>
      </c>
      <c r="FT47" s="6">
        <f>'at-risk$$'!FT47/'at-risk$$'!FT$120</f>
        <v>0</v>
      </c>
      <c r="FU47" s="6">
        <f>'at-risk$$'!FU47/'at-risk$$'!FU$120</f>
        <v>0</v>
      </c>
      <c r="FV47" s="6">
        <f>'at-risk$$'!FV47/'at-risk$$'!FV$120</f>
        <v>0</v>
      </c>
      <c r="FW47" s="6">
        <f>'at-risk$$'!FW47/'at-risk$$'!FW$120</f>
        <v>1</v>
      </c>
      <c r="FX47" s="6">
        <f>'at-risk$$'!FX47/'at-risk$$'!FX$120</f>
        <v>0</v>
      </c>
      <c r="FY47" s="6">
        <f>'at-risk$$'!FY47/'at-risk$$'!FY$120</f>
        <v>0</v>
      </c>
      <c r="FZ47" s="6">
        <f>'at-risk$$'!FZ47/'at-risk$$'!FZ$120</f>
        <v>0</v>
      </c>
      <c r="GA47" s="6">
        <f>'at-risk$$'!GA47/'at-risk$$'!GA$120</f>
        <v>0</v>
      </c>
      <c r="GB47" s="6">
        <f>'at-risk$$'!GB47/'at-risk$$'!GB$120</f>
        <v>0</v>
      </c>
      <c r="GC47" s="6">
        <f>'at-risk$$'!GC47/'at-risk$$'!GC$120</f>
        <v>0</v>
      </c>
      <c r="GD47" s="6">
        <f>'at-risk$$'!GD47/'at-risk$$'!GD$120</f>
        <v>0</v>
      </c>
      <c r="GE47" s="6">
        <f>'at-risk$$'!GE47/'at-risk$$'!GE$120</f>
        <v>0</v>
      </c>
      <c r="GF47" s="6">
        <f>'at-risk$$'!GF47/'at-risk$$'!GF$120</f>
        <v>1</v>
      </c>
      <c r="GG47" s="6">
        <f>'at-risk$$'!GG47/'at-risk$$'!GG$120</f>
        <v>0</v>
      </c>
      <c r="GH47" s="6">
        <f>'at-risk$$'!GH47/'at-risk$$'!GH$120</f>
        <v>0</v>
      </c>
      <c r="GI47" s="6">
        <f>'at-risk$$'!GI47/'at-risk$$'!GI$120</f>
        <v>1</v>
      </c>
      <c r="GJ47" s="6">
        <f>'at-risk$$'!GJ47/'at-risk$$'!GJ$120</f>
        <v>1</v>
      </c>
      <c r="GK47" s="6">
        <f>'at-risk$$'!GK47/'at-risk$$'!GK$120</f>
        <v>0</v>
      </c>
      <c r="GL47" s="6">
        <f>'at-risk$$'!GL47/'at-risk$$'!GL$120</f>
        <v>0</v>
      </c>
      <c r="GM47" s="6">
        <f>'at-risk$$'!GM47/'at-risk$$'!GM$120</f>
        <v>0</v>
      </c>
      <c r="GN47" s="6">
        <f>'at-risk$$'!GN47/'at-risk$$'!GN$120</f>
        <v>0</v>
      </c>
      <c r="GO47" s="6">
        <f>'at-risk$$'!GO47/'at-risk$$'!GO$120</f>
        <v>0</v>
      </c>
      <c r="GP47" s="6">
        <f>'at-risk$$'!GP47/'at-risk$$'!GP$120</f>
        <v>1.0678455970201701</v>
      </c>
      <c r="GQ47" s="6">
        <f>'at-risk$$'!GQ47/'at-risk$$'!GQ$120</f>
        <v>0.93216318785578745</v>
      </c>
      <c r="GR47" s="6">
        <f>'at-risk$$'!GR47/'at-risk$$'!GR$120</f>
        <v>0.53951437205706654</v>
      </c>
      <c r="GS47" s="6">
        <f>'at-risk$$'!GS47/'at-risk$$'!GS$120</f>
        <v>0</v>
      </c>
      <c r="GT47" s="6">
        <f>'at-risk$$'!GT47/'at-risk$$'!GT$120</f>
        <v>2.0000087848759573</v>
      </c>
      <c r="GU47" s="6">
        <f>'at-risk$$'!GU47/'at-risk$$'!GU$120</f>
        <v>0</v>
      </c>
      <c r="GV47" s="6">
        <f>'at-risk$$'!GV47/'at-risk$$'!GV$120</f>
        <v>2.0000087848759573</v>
      </c>
      <c r="GW47" s="6">
        <f>'at-risk$$'!GW47/'at-risk$$'!GW$120</f>
        <v>0</v>
      </c>
      <c r="GX47" s="6">
        <f>'at-risk$$'!GX47/'at-risk$$'!GX$120</f>
        <v>2.0000087848759573</v>
      </c>
      <c r="GY47" s="6">
        <f>'at-risk$$'!GY47/'at-risk$$'!GY$120</f>
        <v>0</v>
      </c>
      <c r="GZ47" s="6">
        <f>'at-risk$$'!GZ47/'at-risk$$'!GZ$120</f>
        <v>2.0000087848759573</v>
      </c>
      <c r="HA47" s="6">
        <f>'at-risk$$'!HA47/'at-risk$$'!HA$120</f>
        <v>0</v>
      </c>
      <c r="HB47" s="6">
        <f>'at-risk$$'!HB47/'at-risk$$'!HB$120</f>
        <v>0</v>
      </c>
      <c r="HC47" s="6">
        <f>'at-risk$$'!HC47/'at-risk$$'!HC$120</f>
        <v>0</v>
      </c>
      <c r="HD47" s="6">
        <f>'at-risk$$'!HD47/'at-risk$$'!HD$120</f>
        <v>0</v>
      </c>
      <c r="HE47" s="6">
        <f>'at-risk$$'!HE47/'at-risk$$'!HE$120</f>
        <v>0</v>
      </c>
      <c r="HF47" s="6">
        <f>'at-risk$$'!HF47/'at-risk$$'!HF$120</f>
        <v>0</v>
      </c>
      <c r="HG47" s="6">
        <f>'at-risk$$'!HG47/'at-risk$$'!HG$120</f>
        <v>0</v>
      </c>
      <c r="HH47" s="6">
        <f>'at-risk$$'!HH47/'at-risk$$'!HH$120</f>
        <v>1.0000087848759576</v>
      </c>
      <c r="HI47" s="6">
        <f>'at-risk$$'!HI47/'at-risk$$'!HI$120</f>
        <v>0</v>
      </c>
      <c r="HJ47" s="6">
        <f>'at-risk$$'!HJ47/'at-risk$$'!HJ$120</f>
        <v>0</v>
      </c>
      <c r="HK47" s="6">
        <f>'at-risk$$'!HK47/'at-risk$$'!HK$120</f>
        <v>0</v>
      </c>
      <c r="HL47" s="6">
        <f>'at-risk$$'!HL47/'at-risk$$'!HL$120</f>
        <v>0</v>
      </c>
      <c r="HM47" s="6">
        <f>'at-risk$$'!HM47/'at-risk$$'!HM$120</f>
        <v>0</v>
      </c>
      <c r="HN47" s="6">
        <f>'at-risk$$'!HN47/'at-risk$$'!HN$120</f>
        <v>0</v>
      </c>
      <c r="HO47" s="6">
        <f>'at-risk$$'!HO47/'at-risk$$'!HO$120</f>
        <v>0</v>
      </c>
      <c r="HP47" s="6">
        <f>'at-risk$$'!HP47/'at-risk$$'!HP$120</f>
        <v>0</v>
      </c>
      <c r="HQ47" s="6">
        <f>'at-risk$$'!HQ47/'at-risk$$'!HQ$120</f>
        <v>0</v>
      </c>
      <c r="HR47" s="6">
        <f>'at-risk$$'!HR47/'at-risk$$'!HR$120</f>
        <v>0</v>
      </c>
      <c r="HS47" s="6">
        <f>'at-risk$$'!HS47/'at-risk$$'!HS$120</f>
        <v>0</v>
      </c>
      <c r="HT47" s="6">
        <f>'at-risk$$'!HT47/'at-risk$$'!HT$120</f>
        <v>0</v>
      </c>
      <c r="HU47" s="6">
        <f>'at-risk$$'!HU47/'at-risk$$'!HU$120</f>
        <v>0</v>
      </c>
      <c r="HV47" s="6">
        <f>'at-risk$$'!HV47/'at-risk$$'!HV$120</f>
        <v>0</v>
      </c>
      <c r="HW47" s="6">
        <f>'at-risk$$'!HW47/'at-risk$$'!HW$120</f>
        <v>0</v>
      </c>
      <c r="HX47" s="6">
        <f>'at-risk$$'!HX47/'at-risk$$'!HX$120</f>
        <v>0</v>
      </c>
      <c r="HY47" s="6">
        <f>'at-risk$$'!HY47/'at-risk$$'!HY$120</f>
        <v>0</v>
      </c>
      <c r="HZ47" s="6">
        <f>'at-risk$$'!HZ47/'at-risk$$'!HZ$120</f>
        <v>0</v>
      </c>
      <c r="IA47" s="6">
        <f>'at-risk$$'!IA47/'at-risk$$'!IA$120</f>
        <v>0</v>
      </c>
      <c r="IB47" s="6">
        <f>'at-risk$$'!IB47/'at-risk$$'!IB$120</f>
        <v>1</v>
      </c>
      <c r="IC47" s="6">
        <f>'at-risk$$'!IC47/'at-risk$$'!IC$120</f>
        <v>1</v>
      </c>
      <c r="ID47" s="6">
        <f>'at-risk$$'!ID47/'at-risk$$'!ID$120</f>
        <v>0</v>
      </c>
      <c r="IE47" s="6">
        <f>'at-risk$$'!IE47/'at-risk$$'!IE$120</f>
        <v>0</v>
      </c>
      <c r="IF47" s="6">
        <f>'at-risk$$'!IF47/'at-risk$$'!IF$120</f>
        <v>0</v>
      </c>
      <c r="IG47" s="6">
        <f>'at-risk$$'!IG47/'at-risk$$'!IG$120</f>
        <v>0</v>
      </c>
      <c r="IH47" s="6">
        <f>'at-risk$$'!IH47/'at-risk$$'!IH$120</f>
        <v>0</v>
      </c>
      <c r="II47" s="6">
        <f>'at-risk$$'!II47/'at-risk$$'!II$120</f>
        <v>0</v>
      </c>
      <c r="IJ47" s="6">
        <f>'at-risk$$'!IJ47/'at-risk$$'!IJ$120</f>
        <v>0</v>
      </c>
      <c r="IK47" s="6">
        <f>'at-risk$$'!IK47/'at-risk$$'!IK$120</f>
        <v>0</v>
      </c>
      <c r="IL47" s="6">
        <f>'at-risk$$'!IL47/'at-risk$$'!IL$120</f>
        <v>0</v>
      </c>
      <c r="IM47" s="6">
        <f>'at-risk$$'!IM47/'at-risk$$'!IM$120</f>
        <v>0</v>
      </c>
      <c r="IN47" s="6">
        <f>'at-risk$$'!IN47/'at-risk$$'!IN$120</f>
        <v>0</v>
      </c>
      <c r="IO47" s="6">
        <f>'at-risk$$'!IO47/'at-risk$$'!IO$120</f>
        <v>0</v>
      </c>
      <c r="IP47" s="6">
        <f>'at-risk$$'!IP47/'at-risk$$'!IP$120</f>
        <v>0</v>
      </c>
      <c r="IQ47" s="6">
        <f>'at-risk$$'!IQ47/'at-risk$$'!IQ$120</f>
        <v>0</v>
      </c>
      <c r="IR47" s="6">
        <f>'at-risk$$'!IR47/'at-risk$$'!IR$120</f>
        <v>0</v>
      </c>
      <c r="IS47" s="6">
        <f>'at-risk$$'!IS47/'at-risk$$'!IS$120</f>
        <v>0</v>
      </c>
      <c r="IT47" s="6">
        <f>'at-risk$$'!IT47/'at-risk$$'!IT$120</f>
        <v>0</v>
      </c>
      <c r="IU47" s="6">
        <f>'at-risk$$'!IU47/'at-risk$$'!IU$120</f>
        <v>0</v>
      </c>
      <c r="IV47" s="6">
        <f>'at-risk$$'!IV47/'at-risk$$'!IV$120</f>
        <v>0</v>
      </c>
      <c r="IW47" s="6">
        <f>'at-risk$$'!IW47/'at-risk$$'!IW$120</f>
        <v>0</v>
      </c>
      <c r="IX47" s="6">
        <f>'at-risk$$'!IX47/'at-risk$$'!IX$120</f>
        <v>0</v>
      </c>
      <c r="IY47" s="6">
        <f>'at-risk$$'!IY47/'at-risk$$'!IY$120</f>
        <v>0</v>
      </c>
      <c r="IZ47" s="6">
        <f>'at-risk$$'!IZ47/'at-risk$$'!IZ$120</f>
        <v>0</v>
      </c>
      <c r="JA47" s="6">
        <f>'at-risk$$'!JA47/'at-risk$$'!JA$120</f>
        <v>0</v>
      </c>
      <c r="JB47" s="6">
        <f>'at-risk$$'!JB47/'at-risk$$'!JB$120</f>
        <v>0</v>
      </c>
      <c r="JC47" s="6">
        <f>'at-risk$$'!JC47/'at-risk$$'!JC$120</f>
        <v>0</v>
      </c>
      <c r="JD47" s="6">
        <f>'at-risk$$'!JD47/'at-risk$$'!JD$120</f>
        <v>0</v>
      </c>
      <c r="JE47" s="6">
        <f>'at-risk$$'!JE47/'at-risk$$'!JE$120</f>
        <v>1</v>
      </c>
      <c r="JF47" s="6">
        <f>'at-risk$$'!JF47/'at-risk$$'!JF$120</f>
        <v>0</v>
      </c>
      <c r="JG47" s="6">
        <f>'at-risk$$'!JG47/'at-risk$$'!JG$120</f>
        <v>1</v>
      </c>
      <c r="JH47" s="6">
        <f>'at-risk$$'!JH47/'at-risk$$'!JH$120</f>
        <v>0</v>
      </c>
      <c r="JI47" s="6">
        <f>'at-risk$$'!JI47/'at-risk$$'!JI$120</f>
        <v>0</v>
      </c>
      <c r="JJ47" s="6">
        <f>'at-risk$$'!JJ47/'at-risk$$'!JJ$120</f>
        <v>0</v>
      </c>
      <c r="JK47" s="6">
        <f>'at-risk$$'!JK47/'at-risk$$'!JK$120</f>
        <v>0</v>
      </c>
      <c r="JL47" s="6">
        <f>'at-risk$$'!JL47/'at-risk$$'!JL$120</f>
        <v>0</v>
      </c>
      <c r="JM47" s="6">
        <f>'at-risk$$'!JM47/'at-risk$$'!JM$120</f>
        <v>0</v>
      </c>
      <c r="JN47" s="6">
        <f>'at-risk$$'!JN47/'at-risk$$'!JN$120</f>
        <v>0</v>
      </c>
      <c r="JO47" s="6">
        <f>'at-risk$$'!JO47/'at-risk$$'!JO$120</f>
        <v>0</v>
      </c>
      <c r="JP47" s="6">
        <f>'at-risk$$'!JP47/'at-risk$$'!JP$120</f>
        <v>0</v>
      </c>
      <c r="JQ47" s="6">
        <f>'at-risk$$'!JQ47/'at-risk$$'!JQ$120</f>
        <v>0</v>
      </c>
      <c r="JR47" s="6">
        <f>'at-risk$$'!JR47/'at-risk$$'!JR$120</f>
        <v>0</v>
      </c>
      <c r="JS47" s="6">
        <f>'at-risk$$'!JS47/'at-risk$$'!JS$120</f>
        <v>0</v>
      </c>
      <c r="JT47" s="6">
        <f>'at-risk$$'!JT47/'at-risk$$'!JT$120</f>
        <v>0</v>
      </c>
      <c r="JU47" s="6">
        <f>'at-risk$$'!JU47/'at-risk$$'!JU$120</f>
        <v>0</v>
      </c>
      <c r="JV47" s="6">
        <f>'at-risk$$'!JV47/'at-risk$$'!JV$120</f>
        <v>1</v>
      </c>
      <c r="JW47" s="6">
        <f>'at-risk$$'!JW47/'at-risk$$'!JW$120</f>
        <v>0</v>
      </c>
      <c r="JX47" s="6">
        <f>'at-risk$$'!JX47/'at-risk$$'!JX$120</f>
        <v>0</v>
      </c>
      <c r="JY47" s="6">
        <f>'at-risk$$'!JY47/'at-risk$$'!JY$120</f>
        <v>0</v>
      </c>
      <c r="JZ47" s="6">
        <f>'at-risk$$'!JZ47/'at-risk$$'!JZ$120</f>
        <v>0</v>
      </c>
      <c r="KA47" s="6">
        <f>'at-risk$$'!KA47/'at-risk$$'!KA$120</f>
        <v>0</v>
      </c>
      <c r="KB47" s="6">
        <f>'at-risk$$'!KB47/'at-risk$$'!KB$120</f>
        <v>0</v>
      </c>
      <c r="KC47" s="6">
        <f>'at-risk$$'!KC47/'at-risk$$'!KC$120</f>
        <v>0</v>
      </c>
      <c r="KD47" s="6">
        <f>'at-risk$$'!KD47/'at-risk$$'!KD$120</f>
        <v>0</v>
      </c>
      <c r="KE47" s="6">
        <f>'at-risk$$'!KE47/'at-risk$$'!KE$120</f>
        <v>0</v>
      </c>
      <c r="KF47" s="6">
        <f>'at-risk$$'!KF47/'at-risk$$'!KF$120</f>
        <v>0</v>
      </c>
      <c r="KG47" s="6">
        <f>'at-risk$$'!KG47/'at-risk$$'!KG$120</f>
        <v>0</v>
      </c>
      <c r="KH47" s="6">
        <f>'at-risk$$'!KH47/'at-risk$$'!KH$120</f>
        <v>0</v>
      </c>
      <c r="KI47" s="6">
        <f>'at-risk$$'!KI47/'at-risk$$'!KI$120</f>
        <v>0</v>
      </c>
      <c r="KJ47" s="6">
        <f>'at-risk$$'!KJ47/'at-risk$$'!KJ$120</f>
        <v>0</v>
      </c>
      <c r="KK47" s="6">
        <f>'at-risk$$'!KK47/'at-risk$$'!KK$120</f>
        <v>0</v>
      </c>
      <c r="KL47" s="6">
        <f>'at-risk$$'!KL47/'at-risk$$'!KL$120</f>
        <v>0</v>
      </c>
      <c r="KM47" s="6">
        <f>'at-risk$$'!KM47/'at-risk$$'!KM$120</f>
        <v>0</v>
      </c>
      <c r="KN47" s="6">
        <f>'at-risk$$'!KN47/'at-risk$$'!KN$120</f>
        <v>0</v>
      </c>
      <c r="KO47" s="6">
        <f>'at-risk$$'!KO47/'at-risk$$'!KO$120</f>
        <v>0</v>
      </c>
      <c r="KP47" s="6">
        <f>'at-risk$$'!KP47/'at-risk$$'!KP$120</f>
        <v>2</v>
      </c>
      <c r="KQ47" s="6">
        <f>'at-risk$$'!KQ47/'at-risk$$'!KQ$120</f>
        <v>2</v>
      </c>
      <c r="KU47" s="3">
        <v>80565</v>
      </c>
      <c r="KV47" s="3">
        <v>0</v>
      </c>
      <c r="KW47" s="3">
        <v>13285</v>
      </c>
      <c r="KX47" s="3">
        <v>0</v>
      </c>
      <c r="LI47" s="3">
        <v>5000</v>
      </c>
      <c r="LJ47" s="3">
        <v>0</v>
      </c>
      <c r="LM47" s="3">
        <v>1409</v>
      </c>
      <c r="LN47" s="3">
        <v>0</v>
      </c>
      <c r="LU47" s="3">
        <v>4764</v>
      </c>
      <c r="LV47" s="3">
        <v>0</v>
      </c>
      <c r="MA47" s="3">
        <v>0</v>
      </c>
      <c r="MB47" s="3">
        <v>5733</v>
      </c>
      <c r="ME47" s="3">
        <v>5166</v>
      </c>
      <c r="MF47" s="3">
        <v>0</v>
      </c>
      <c r="MW47" s="3">
        <v>12885</v>
      </c>
      <c r="MX47" s="3">
        <v>0</v>
      </c>
      <c r="NJ47" s="6">
        <f>'at-risk$$'!NJ47/'at-risk$$'!NJ$120</f>
        <v>0</v>
      </c>
      <c r="NK47" s="6">
        <f>'at-risk$$'!NK47/'at-risk$$'!NK$120</f>
        <v>0</v>
      </c>
      <c r="OF47" s="3">
        <v>4898408</v>
      </c>
      <c r="OG47" s="3">
        <v>600880</v>
      </c>
      <c r="OK47" s="6">
        <f t="shared" si="28"/>
        <v>3.0000087848759573</v>
      </c>
      <c r="OL47" s="6">
        <f t="shared" si="15"/>
        <v>0</v>
      </c>
      <c r="OM47" s="6">
        <f t="shared" si="16"/>
        <v>3.0000087848759573</v>
      </c>
      <c r="ON47" s="6">
        <f t="shared" si="17"/>
        <v>0</v>
      </c>
      <c r="OO47" s="6">
        <f t="shared" si="18"/>
        <v>0</v>
      </c>
      <c r="OP47" s="6">
        <f t="shared" si="19"/>
        <v>1</v>
      </c>
      <c r="OQ47" s="3">
        <f t="shared" si="20"/>
        <v>0</v>
      </c>
      <c r="OR47" s="6">
        <f t="shared" si="21"/>
        <v>0</v>
      </c>
      <c r="OS47" s="6">
        <f>'at-risk$$'!OS47/'at-risk$$'!OS$120</f>
        <v>0</v>
      </c>
      <c r="OT47" s="6">
        <f>'at-risk$$'!OT47/'at-risk$$'!OT$120</f>
        <v>0</v>
      </c>
      <c r="OU47" s="6">
        <f>'at-risk$$'!OU47/'at-risk$$'!OU$120</f>
        <v>0</v>
      </c>
      <c r="OV47" s="6">
        <f>'at-risk$$'!OV47/'at-risk$$'!OV$120</f>
        <v>1</v>
      </c>
      <c r="OW47" s="6">
        <f>'at-risk$$'!OW47/'at-risk$$'!OW$120</f>
        <v>0</v>
      </c>
      <c r="OX47" s="6">
        <f>'at-risk$$'!OX47/'at-risk$$'!OX$120</f>
        <v>0</v>
      </c>
      <c r="OY47" s="6">
        <f>'at-risk$$'!OY47/'at-risk$$'!OY$120</f>
        <v>1</v>
      </c>
      <c r="OZ47" s="6">
        <f>'at-risk$$'!OZ47/'at-risk$$'!OZ$120</f>
        <v>1</v>
      </c>
      <c r="PA47" s="6">
        <f>'at-risk$$'!PA47/'at-risk$$'!PA$120</f>
        <v>0</v>
      </c>
      <c r="PB47" s="6">
        <f t="shared" si="22"/>
        <v>2</v>
      </c>
      <c r="PC47" s="6">
        <f t="shared" si="23"/>
        <v>0</v>
      </c>
      <c r="PD47" s="6"/>
      <c r="PE47" s="6"/>
      <c r="PF47" s="6">
        <f t="shared" si="24"/>
        <v>2</v>
      </c>
      <c r="PG47" s="6">
        <f t="shared" si="25"/>
        <v>1</v>
      </c>
      <c r="PI47" s="6">
        <f t="shared" si="26"/>
        <v>9.6073951085810663</v>
      </c>
      <c r="PJ47" s="6">
        <f>'at-risk$$'!PJ47/'at-risk$$'!PJ$120</f>
        <v>0</v>
      </c>
      <c r="PK47" s="6">
        <f>'at-risk$$'!PK47/'at-risk$$'!PK$120</f>
        <v>0.93216318785578745</v>
      </c>
      <c r="PL47" s="5">
        <f t="shared" si="29"/>
        <v>123074</v>
      </c>
      <c r="PM47" s="5">
        <f>SUM(KV47,KX47,KZ47,LB47,LD47,LF47,LH47,LJ47,LL47,LN47,LP47,LR47,LT47,LV47,LX47,LZ47,MB47,MD47,MF47,MH47,MJ47,ML47,MN47,MP47,MR47,MT47,MV47,MX47,MZ47,NB47,ND47,NF47,NH47,)</f>
        <v>5733</v>
      </c>
      <c r="PN47" s="5"/>
      <c r="PO47" s="5">
        <v>100425</v>
      </c>
      <c r="PQ47" s="6">
        <f t="shared" si="27"/>
        <v>30.539619790568565</v>
      </c>
    </row>
    <row r="48" spans="1:433" x14ac:dyDescent="0.25">
      <c r="A48" t="s">
        <v>200</v>
      </c>
      <c r="B48" s="2">
        <v>290</v>
      </c>
      <c r="C48" t="s">
        <v>338</v>
      </c>
      <c r="D48">
        <v>5</v>
      </c>
      <c r="E48">
        <v>264</v>
      </c>
      <c r="F48">
        <v>215</v>
      </c>
      <c r="G48" s="6">
        <f>'at-risk$$'!G48/'at-risk$$'!G$120</f>
        <v>1</v>
      </c>
      <c r="H48" s="6">
        <f>'at-risk$$'!H48/'at-risk$$'!H$120</f>
        <v>0</v>
      </c>
      <c r="I48" s="6">
        <f>'at-risk$$'!I48/'at-risk$$'!I$120</f>
        <v>0</v>
      </c>
      <c r="J48" s="6">
        <f>'at-risk$$'!J48/'at-risk$$'!J$120</f>
        <v>0</v>
      </c>
      <c r="K48" s="6"/>
      <c r="L48" s="6">
        <f>'at-risk$$'!L48/'at-risk$$'!L$120</f>
        <v>0</v>
      </c>
      <c r="M48" s="6">
        <f>'at-risk$$'!M48/'at-risk$$'!M$120</f>
        <v>0</v>
      </c>
      <c r="N48" s="6">
        <f>'at-risk$$'!N48/'at-risk$$'!N$120</f>
        <v>0.99999958310769044</v>
      </c>
      <c r="O48" s="6">
        <f>'at-risk$$'!O48/'at-risk$$'!O$120</f>
        <v>0</v>
      </c>
      <c r="P48" s="3">
        <v>13000</v>
      </c>
      <c r="Q48" s="3">
        <v>0</v>
      </c>
      <c r="R48" s="6">
        <f>'at-risk$$'!R48/'at-risk$$'!R$120</f>
        <v>1.0000062006078874</v>
      </c>
      <c r="S48" s="6">
        <f>'at-risk$$'!S48/'at-risk$$'!S$120</f>
        <v>0</v>
      </c>
      <c r="T48" s="6">
        <f>'at-risk$$'!T48/'at-risk$$'!T$120</f>
        <v>1.0000028305579711</v>
      </c>
      <c r="U48" s="6">
        <f>'at-risk$$'!U48/'at-risk$$'!U$120</f>
        <v>0</v>
      </c>
      <c r="V48" s="6">
        <f>'at-risk$$'!V48/'at-risk$$'!V$120</f>
        <v>2.0000093773333441</v>
      </c>
      <c r="W48" s="6">
        <f>'at-risk$$'!W48/'at-risk$$'!W$120</f>
        <v>0</v>
      </c>
      <c r="X48" s="6">
        <f>'at-risk$$'!X48/'at-risk$$'!X$120</f>
        <v>1</v>
      </c>
      <c r="Y48" s="6">
        <f>'at-risk$$'!Y48/'at-risk$$'!Y$120</f>
        <v>0</v>
      </c>
      <c r="Z48" s="6">
        <f>'at-risk$$'!Z48/'at-risk$$'!Z$120</f>
        <v>2.0000087848759573</v>
      </c>
      <c r="AA48" s="6">
        <f>'at-risk$$'!AA48/'at-risk$$'!AA$120</f>
        <v>0</v>
      </c>
      <c r="AB48" s="6">
        <f>'at-risk$$'!AB48/'at-risk$$'!AB$120</f>
        <v>1</v>
      </c>
      <c r="AC48" s="6">
        <f>'at-risk$$'!AC48/'at-risk$$'!AC$120</f>
        <v>0</v>
      </c>
      <c r="AD48" s="6">
        <f>'at-risk$$'!AD48/'at-risk$$'!AD$120</f>
        <v>1</v>
      </c>
      <c r="AE48" s="6">
        <f>'at-risk$$'!AE48/'at-risk$$'!AE$120</f>
        <v>0</v>
      </c>
      <c r="AF48" s="6">
        <f>'at-risk$$'!AF48/'at-risk$$'!AF$120</f>
        <v>4.0000071489793685</v>
      </c>
      <c r="AG48" s="6">
        <f>'at-risk$$'!AG48/'at-risk$$'!AG$120</f>
        <v>0</v>
      </c>
      <c r="AH48" s="6">
        <f>'at-risk$$'!AH48/'at-risk$$'!AH$120</f>
        <v>0</v>
      </c>
      <c r="AI48" s="6">
        <f>'at-risk$$'!AI48/'at-risk$$'!AI$120</f>
        <v>0</v>
      </c>
      <c r="AJ48" s="6">
        <f>'at-risk$$'!AJ48/'at-risk$$'!AJ$120</f>
        <v>0</v>
      </c>
      <c r="AK48" s="6">
        <f>'at-risk$$'!AK48/'at-risk$$'!AK$120</f>
        <v>0</v>
      </c>
      <c r="AL48" s="6">
        <f>'at-risk$$'!AL48/'at-risk$$'!AL$120</f>
        <v>0</v>
      </c>
      <c r="AM48" s="6">
        <f>'at-risk$$'!AM48/'at-risk$$'!AM$120</f>
        <v>0</v>
      </c>
      <c r="AN48" s="6">
        <f>'at-risk$$'!AN48/'at-risk$$'!AN$120</f>
        <v>0</v>
      </c>
      <c r="AO48" s="6">
        <f>'at-risk$$'!AO48/'at-risk$$'!AO$120</f>
        <v>0</v>
      </c>
      <c r="AP48" s="6">
        <f>'at-risk$$'!AP48/'at-risk$$'!AP$120</f>
        <v>0</v>
      </c>
      <c r="AQ48" s="6">
        <f>'at-risk$$'!AQ48/'at-risk$$'!AQ$120</f>
        <v>1</v>
      </c>
      <c r="AR48" s="6">
        <f>'at-risk$$'!AR48/'at-risk$$'!AR$120</f>
        <v>0</v>
      </c>
      <c r="AS48" s="6">
        <f>'at-risk$$'!AS48/'at-risk$$'!AS$120</f>
        <v>0</v>
      </c>
      <c r="AT48" s="6">
        <f>'at-risk$$'!AT48/'at-risk$$'!AT$120</f>
        <v>0</v>
      </c>
      <c r="AU48" s="6">
        <f>'at-risk$$'!AU48/'at-risk$$'!AU$120</f>
        <v>1</v>
      </c>
      <c r="AV48" s="6"/>
      <c r="AW48" s="6">
        <f>'at-risk$$'!AW48/'at-risk$$'!AW$120</f>
        <v>0</v>
      </c>
      <c r="AX48" s="6">
        <f>'at-risk$$'!AX48/'at-risk$$'!AX$120</f>
        <v>0</v>
      </c>
      <c r="AY48" s="6">
        <f>'at-risk$$'!AY48/'at-risk$$'!AY$120</f>
        <v>0</v>
      </c>
      <c r="AZ48" s="6">
        <f>'at-risk$$'!AZ48/'at-risk$$'!AZ$120</f>
        <v>0</v>
      </c>
      <c r="BA48" s="6">
        <f>'at-risk$$'!BA48/'at-risk$$'!BA$120</f>
        <v>0</v>
      </c>
      <c r="BB48" s="6">
        <f>'at-risk$$'!BB48/'at-risk$$'!BB$120</f>
        <v>0</v>
      </c>
      <c r="BC48" s="6">
        <f>'at-risk$$'!BC48/'at-risk$$'!BC$120</f>
        <v>0</v>
      </c>
      <c r="BD48" s="6">
        <f>'at-risk$$'!BD48/'at-risk$$'!BD$120</f>
        <v>0</v>
      </c>
      <c r="BE48" s="6">
        <f>'at-risk$$'!BE48/'at-risk$$'!BE$120</f>
        <v>0</v>
      </c>
      <c r="BF48" s="6">
        <f>'at-risk$$'!BF48/'at-risk$$'!BF$120</f>
        <v>0</v>
      </c>
      <c r="BG48" s="6">
        <f>'at-risk$$'!BG48/'at-risk$$'!BG$120</f>
        <v>0</v>
      </c>
      <c r="BH48" s="6">
        <f>'at-risk$$'!BH48/'at-risk$$'!BH$120</f>
        <v>2.0000087848759573</v>
      </c>
      <c r="BI48" s="6">
        <f>'at-risk$$'!BI48/'at-risk$$'!BI$120</f>
        <v>0</v>
      </c>
      <c r="BJ48" s="6">
        <f>'at-risk$$'!BJ48/'at-risk$$'!BJ$120</f>
        <v>1</v>
      </c>
      <c r="BK48" s="6">
        <f>'at-risk$$'!BK48/'at-risk$$'!BK$120</f>
        <v>0</v>
      </c>
      <c r="BL48" s="6">
        <f>'at-risk$$'!BL48/'at-risk$$'!BL$120</f>
        <v>0</v>
      </c>
      <c r="BM48" s="6">
        <f>'at-risk$$'!BM48/'at-risk$$'!BM$120</f>
        <v>0</v>
      </c>
      <c r="BN48" s="6">
        <f>'at-risk$$'!BN48/'at-risk$$'!BN$120</f>
        <v>0</v>
      </c>
      <c r="BO48" s="6">
        <f>'at-risk$$'!BO48/'at-risk$$'!BO$120</f>
        <v>0</v>
      </c>
      <c r="BP48" s="6">
        <f>'at-risk$$'!BP48/'at-risk$$'!BP$120</f>
        <v>0</v>
      </c>
      <c r="BQ48" s="6">
        <f>'at-risk$$'!BQ48/'at-risk$$'!BQ$120</f>
        <v>0</v>
      </c>
      <c r="BR48" s="6">
        <f>'at-risk$$'!BR48/'at-risk$$'!BR$120</f>
        <v>0</v>
      </c>
      <c r="BS48" s="6">
        <f>'at-risk$$'!BS48/'at-risk$$'!BS$120</f>
        <v>0</v>
      </c>
      <c r="BT48" s="6">
        <f>'at-risk$$'!BT48/'at-risk$$'!BT$120</f>
        <v>1</v>
      </c>
      <c r="BU48" s="6">
        <f>'at-risk$$'!BU48/'at-risk$$'!BU$120</f>
        <v>0</v>
      </c>
      <c r="BV48" s="6">
        <f>'at-risk$$'!BV48/'at-risk$$'!BV$120</f>
        <v>3.0000087848759573</v>
      </c>
      <c r="BW48" s="6">
        <f>'at-risk$$'!BW48/'at-risk$$'!BW$120</f>
        <v>0</v>
      </c>
      <c r="BX48" s="6">
        <f>'at-risk$$'!BX48/'at-risk$$'!BX$120</f>
        <v>0</v>
      </c>
      <c r="BY48" s="6">
        <f>'at-risk$$'!BY48/'at-risk$$'!BY$120</f>
        <v>0</v>
      </c>
      <c r="BZ48" s="6">
        <f>'at-risk$$'!BZ48/'at-risk$$'!BZ$120</f>
        <v>5.9417720736865727</v>
      </c>
      <c r="CA48" s="6">
        <f>'at-risk$$'!CA48/'at-risk$$'!CA$120</f>
        <v>5.8238649782479536E-2</v>
      </c>
      <c r="CB48" s="6">
        <f>'at-risk$$'!CB48/'at-risk$$'!CB$120</f>
        <v>0</v>
      </c>
      <c r="CC48" s="6">
        <f>'at-risk$$'!CC48/'at-risk$$'!CC$120</f>
        <v>0</v>
      </c>
      <c r="CD48" s="6">
        <f>'at-risk$$'!CD48/'at-risk$$'!CD$120</f>
        <v>3.2627957885958514E-2</v>
      </c>
      <c r="CE48" s="6">
        <f>'at-risk$$'!CE48/'at-risk$$'!CE$120</f>
        <v>0.96737204211404149</v>
      </c>
      <c r="CF48" s="6">
        <f>'at-risk$$'!CF48/'at-risk$$'!CF$120</f>
        <v>0</v>
      </c>
      <c r="CG48" s="6">
        <f>'at-risk$$'!CG48/'at-risk$$'!CG$120</f>
        <v>0</v>
      </c>
      <c r="CH48" s="6">
        <f>'at-risk$$'!CH48/'at-risk$$'!CH$120</f>
        <v>0</v>
      </c>
      <c r="CI48" s="6">
        <f>'at-risk$$'!CI48/'at-risk$$'!CI$120</f>
        <v>0</v>
      </c>
      <c r="CL48" s="6">
        <f>'at-risk$$'!CL48/'at-risk$$'!CL$120</f>
        <v>2.0000087848759573</v>
      </c>
      <c r="CM48" s="6">
        <f>'at-risk$$'!CM48/'at-risk$$'!CM$120</f>
        <v>0</v>
      </c>
      <c r="CN48" s="6">
        <f>'at-risk$$'!CN48/'at-risk$$'!CN$120</f>
        <v>0</v>
      </c>
      <c r="CO48" s="6">
        <f>'at-risk$$'!CO48/'at-risk$$'!CO$120</f>
        <v>0</v>
      </c>
      <c r="CP48" s="6">
        <f>'at-risk$$'!CP48/'at-risk$$'!CP$120</f>
        <v>0</v>
      </c>
      <c r="CQ48" s="6">
        <f>'at-risk$$'!CQ48/'at-risk$$'!CQ$120</f>
        <v>0</v>
      </c>
      <c r="CR48" s="6">
        <f>'at-risk$$'!CR48/'at-risk$$'!CR$120</f>
        <v>0</v>
      </c>
      <c r="CS48" s="6">
        <f>'at-risk$$'!CS48/'at-risk$$'!CS$120</f>
        <v>0</v>
      </c>
      <c r="CT48" s="6">
        <f>'at-risk$$'!CT48/'at-risk$$'!CT$120</f>
        <v>0</v>
      </c>
      <c r="CU48" s="6">
        <f>'at-risk$$'!CU48/'at-risk$$'!CU$120</f>
        <v>0</v>
      </c>
      <c r="CV48" s="3">
        <v>13600</v>
      </c>
      <c r="CW48" s="3">
        <v>0</v>
      </c>
      <c r="CX48" s="3">
        <v>23800</v>
      </c>
      <c r="CY48" s="3">
        <v>0</v>
      </c>
      <c r="DD48" s="6">
        <f>'at-risk$$'!DD48/'at-risk$$'!DD$120</f>
        <v>0</v>
      </c>
      <c r="DE48" s="6">
        <f>'at-risk$$'!DE48/'at-risk$$'!DE$120</f>
        <v>0</v>
      </c>
      <c r="DX48" s="6">
        <f>'at-risk$$'!DX48/'at-risk$$'!DX$120</f>
        <v>0</v>
      </c>
      <c r="DY48" s="6">
        <f>'at-risk$$'!DY48/'at-risk$$'!DY$120</f>
        <v>0</v>
      </c>
      <c r="DZ48" s="6">
        <f>'at-risk$$'!DZ48/'at-risk$$'!DZ$120</f>
        <v>0</v>
      </c>
      <c r="EA48" s="6">
        <f>'at-risk$$'!EA48/'at-risk$$'!EA$120</f>
        <v>0</v>
      </c>
      <c r="EB48" s="6">
        <f>'at-risk$$'!EB48/'at-risk$$'!EB$120</f>
        <v>0</v>
      </c>
      <c r="EC48" s="6">
        <f>'at-risk$$'!EC48/'at-risk$$'!EC$120</f>
        <v>0</v>
      </c>
      <c r="EH48" s="3">
        <v>15325</v>
      </c>
      <c r="EI48" s="3">
        <v>0</v>
      </c>
      <c r="EL48" s="6">
        <f>'at-risk$$'!EL48/'at-risk$$'!EL$120</f>
        <v>0</v>
      </c>
      <c r="EM48" s="6">
        <f>'at-risk$$'!EM48/'at-risk$$'!EM$120</f>
        <v>0</v>
      </c>
      <c r="EN48" s="6">
        <f>'at-risk$$'!EN48/'at-risk$$'!EN$120</f>
        <v>0</v>
      </c>
      <c r="EO48" s="6">
        <f>'at-risk$$'!EO48/'at-risk$$'!EO$120</f>
        <v>0</v>
      </c>
      <c r="EP48" s="6">
        <f>'at-risk$$'!EP48/'at-risk$$'!EP$120</f>
        <v>0</v>
      </c>
      <c r="EQ48" s="6">
        <f>'at-risk$$'!EQ48/'at-risk$$'!EQ$120</f>
        <v>0</v>
      </c>
      <c r="ES48" s="6">
        <f>'at-risk$$'!ES48/'at-risk$$'!ES$120</f>
        <v>0</v>
      </c>
      <c r="ET48" s="6">
        <f>'at-risk$$'!ET48/'at-risk$$'!ET$120</f>
        <v>0</v>
      </c>
      <c r="EU48" s="6">
        <f>'at-risk$$'!EU48/'at-risk$$'!EU$120</f>
        <v>0</v>
      </c>
      <c r="EV48" s="6">
        <f>'at-risk$$'!EV48/'at-risk$$'!EV$120</f>
        <v>0</v>
      </c>
      <c r="EW48" s="6">
        <f>'at-risk$$'!EW48/'at-risk$$'!EW$120</f>
        <v>0</v>
      </c>
      <c r="EX48" s="6">
        <f>'at-risk$$'!EX48/'at-risk$$'!EX$120</f>
        <v>0</v>
      </c>
      <c r="EY48" s="6">
        <f>'at-risk$$'!EY48/'at-risk$$'!EY$120</f>
        <v>0</v>
      </c>
      <c r="EZ48" s="6">
        <f>'at-risk$$'!EZ48/'at-risk$$'!EZ$120</f>
        <v>0</v>
      </c>
      <c r="FA48" s="6">
        <f>'at-risk$$'!FA48/'at-risk$$'!FA$120</f>
        <v>0</v>
      </c>
      <c r="FB48" s="6">
        <f>'at-risk$$'!FB48/'at-risk$$'!FB$120</f>
        <v>0</v>
      </c>
      <c r="FC48" s="6">
        <f>'at-risk$$'!FC48/'at-risk$$'!FC$120</f>
        <v>0</v>
      </c>
      <c r="FD48" s="6">
        <f>'at-risk$$'!FD48/'at-risk$$'!FD$120</f>
        <v>0</v>
      </c>
      <c r="FE48" s="6">
        <f>'at-risk$$'!FE48/'at-risk$$'!FE$120</f>
        <v>0</v>
      </c>
      <c r="FF48" s="6">
        <f>'at-risk$$'!FF48/'at-risk$$'!FF$120</f>
        <v>0</v>
      </c>
      <c r="FG48" s="6">
        <f>'at-risk$$'!FG48/'at-risk$$'!FG$120</f>
        <v>0</v>
      </c>
      <c r="FH48" s="6">
        <f>'at-risk$$'!FH48/'at-risk$$'!FH$120</f>
        <v>0</v>
      </c>
      <c r="FI48" s="6">
        <f>'at-risk$$'!FI48/'at-risk$$'!FI$120</f>
        <v>0</v>
      </c>
      <c r="FJ48" s="6">
        <f>'at-risk$$'!FJ48/'at-risk$$'!FJ$120</f>
        <v>0</v>
      </c>
      <c r="FK48" s="6">
        <f>'at-risk$$'!FK48/'at-risk$$'!FK$120</f>
        <v>0</v>
      </c>
      <c r="FL48" s="6">
        <f>'at-risk$$'!FL48/'at-risk$$'!FL$120</f>
        <v>0</v>
      </c>
      <c r="FM48" s="6">
        <f>'at-risk$$'!FM48/'at-risk$$'!FM$120</f>
        <v>0</v>
      </c>
      <c r="FN48" s="6">
        <f>'at-risk$$'!FN48/'at-risk$$'!FN$120</f>
        <v>0</v>
      </c>
      <c r="FO48" s="6">
        <f>'at-risk$$'!FO48/'at-risk$$'!FO$120</f>
        <v>0</v>
      </c>
      <c r="FP48" s="6">
        <f>'at-risk$$'!FP48/'at-risk$$'!FP$120</f>
        <v>0</v>
      </c>
      <c r="FQ48" s="6">
        <f>'at-risk$$'!FQ48/'at-risk$$'!FQ$120</f>
        <v>0</v>
      </c>
      <c r="FR48" s="6">
        <f>'at-risk$$'!FR48/'at-risk$$'!FR$120</f>
        <v>0</v>
      </c>
      <c r="FS48" s="6">
        <f>'at-risk$$'!FS48/'at-risk$$'!FS$120</f>
        <v>0</v>
      </c>
      <c r="FT48" s="6">
        <f>'at-risk$$'!FT48/'at-risk$$'!FT$120</f>
        <v>0</v>
      </c>
      <c r="FU48" s="6">
        <f>'at-risk$$'!FU48/'at-risk$$'!FU$120</f>
        <v>0</v>
      </c>
      <c r="FV48" s="6">
        <f>'at-risk$$'!FV48/'at-risk$$'!FV$120</f>
        <v>0</v>
      </c>
      <c r="FW48" s="6">
        <f>'at-risk$$'!FW48/'at-risk$$'!FW$120</f>
        <v>0</v>
      </c>
      <c r="FX48" s="6">
        <f>'at-risk$$'!FX48/'at-risk$$'!FX$120</f>
        <v>1</v>
      </c>
      <c r="FY48" s="6">
        <f>'at-risk$$'!FY48/'at-risk$$'!FY$120</f>
        <v>0</v>
      </c>
      <c r="FZ48" s="6">
        <f>'at-risk$$'!FZ48/'at-risk$$'!FZ$120</f>
        <v>0</v>
      </c>
      <c r="GA48" s="6">
        <f>'at-risk$$'!GA48/'at-risk$$'!GA$120</f>
        <v>0</v>
      </c>
      <c r="GB48" s="6">
        <f>'at-risk$$'!GB48/'at-risk$$'!GB$120</f>
        <v>0</v>
      </c>
      <c r="GC48" s="6">
        <f>'at-risk$$'!GC48/'at-risk$$'!GC$120</f>
        <v>0.85197815259225718</v>
      </c>
      <c r="GD48" s="6">
        <f>'at-risk$$'!GD48/'at-risk$$'!GD$120</f>
        <v>0.14802184740774282</v>
      </c>
      <c r="GE48" s="6">
        <f>'at-risk$$'!GE48/'at-risk$$'!GE$120</f>
        <v>0</v>
      </c>
      <c r="GF48" s="6">
        <f>'at-risk$$'!GF48/'at-risk$$'!GF$120</f>
        <v>1</v>
      </c>
      <c r="GG48" s="6">
        <f>'at-risk$$'!GG48/'at-risk$$'!GG$120</f>
        <v>0</v>
      </c>
      <c r="GH48" s="6">
        <f>'at-risk$$'!GH48/'at-risk$$'!GH$120</f>
        <v>1</v>
      </c>
      <c r="GI48" s="6">
        <f>'at-risk$$'!GI48/'at-risk$$'!GI$120</f>
        <v>0</v>
      </c>
      <c r="GJ48" s="6">
        <f>'at-risk$$'!GJ48/'at-risk$$'!GJ$120</f>
        <v>1</v>
      </c>
      <c r="GK48" s="6">
        <f>'at-risk$$'!GK48/'at-risk$$'!GK$120</f>
        <v>0</v>
      </c>
      <c r="GL48" s="6">
        <f>'at-risk$$'!GL48/'at-risk$$'!GL$120</f>
        <v>0</v>
      </c>
      <c r="GM48" s="6">
        <f>'at-risk$$'!GM48/'at-risk$$'!GM$120</f>
        <v>0</v>
      </c>
      <c r="GN48" s="6">
        <f>'at-risk$$'!GN48/'at-risk$$'!GN$120</f>
        <v>1.9999780424205116</v>
      </c>
      <c r="GO48" s="6">
        <f>'at-risk$$'!GO48/'at-risk$$'!GO$120</f>
        <v>0</v>
      </c>
      <c r="GP48" s="6">
        <f>'at-risk$$'!GP48/'at-risk$$'!GP$120</f>
        <v>1</v>
      </c>
      <c r="GQ48" s="6">
        <f>'at-risk$$'!GQ48/'at-risk$$'!GQ$120</f>
        <v>0</v>
      </c>
      <c r="GR48" s="6">
        <f>'at-risk$$'!GR48/'at-risk$$'!GR$120</f>
        <v>1.2448959870686627</v>
      </c>
      <c r="GS48" s="6">
        <f>'at-risk$$'!GS48/'at-risk$$'!GS$120</f>
        <v>0</v>
      </c>
      <c r="GT48" s="6">
        <f>'at-risk$$'!GT48/'at-risk$$'!GT$120</f>
        <v>1</v>
      </c>
      <c r="GU48" s="6">
        <f>'at-risk$$'!GU48/'at-risk$$'!GU$120</f>
        <v>0</v>
      </c>
      <c r="GV48" s="6">
        <f>'at-risk$$'!GV48/'at-risk$$'!GV$120</f>
        <v>2.0000087848759573</v>
      </c>
      <c r="GW48" s="6">
        <f>'at-risk$$'!GW48/'at-risk$$'!GW$120</f>
        <v>0</v>
      </c>
      <c r="GX48" s="6">
        <f>'at-risk$$'!GX48/'at-risk$$'!GX$120</f>
        <v>2.0000087848759573</v>
      </c>
      <c r="GY48" s="6">
        <f>'at-risk$$'!GY48/'at-risk$$'!GY$120</f>
        <v>0</v>
      </c>
      <c r="GZ48" s="6">
        <f>'at-risk$$'!GZ48/'at-risk$$'!GZ$120</f>
        <v>1</v>
      </c>
      <c r="HA48" s="6">
        <f>'at-risk$$'!HA48/'at-risk$$'!HA$120</f>
        <v>0</v>
      </c>
      <c r="HB48" s="6">
        <f>'at-risk$$'!HB48/'at-risk$$'!HB$120</f>
        <v>0</v>
      </c>
      <c r="HC48" s="6">
        <f>'at-risk$$'!HC48/'at-risk$$'!HC$120</f>
        <v>0</v>
      </c>
      <c r="HD48" s="6">
        <f>'at-risk$$'!HD48/'at-risk$$'!HD$120</f>
        <v>0</v>
      </c>
      <c r="HE48" s="6">
        <f>'at-risk$$'!HE48/'at-risk$$'!HE$120</f>
        <v>0</v>
      </c>
      <c r="HF48" s="6">
        <f>'at-risk$$'!HF48/'at-risk$$'!HF$120</f>
        <v>0</v>
      </c>
      <c r="HG48" s="6">
        <f>'at-risk$$'!HG48/'at-risk$$'!HG$120</f>
        <v>0</v>
      </c>
      <c r="HH48" s="6">
        <f>'at-risk$$'!HH48/'at-risk$$'!HH$120</f>
        <v>0</v>
      </c>
      <c r="HI48" s="6">
        <f>'at-risk$$'!HI48/'at-risk$$'!HI$120</f>
        <v>0</v>
      </c>
      <c r="HJ48" s="6">
        <f>'at-risk$$'!HJ48/'at-risk$$'!HJ$120</f>
        <v>0</v>
      </c>
      <c r="HK48" s="6">
        <f>'at-risk$$'!HK48/'at-risk$$'!HK$120</f>
        <v>0</v>
      </c>
      <c r="HL48" s="6">
        <f>'at-risk$$'!HL48/'at-risk$$'!HL$120</f>
        <v>0</v>
      </c>
      <c r="HM48" s="6">
        <f>'at-risk$$'!HM48/'at-risk$$'!HM$120</f>
        <v>0</v>
      </c>
      <c r="HN48" s="6">
        <f>'at-risk$$'!HN48/'at-risk$$'!HN$120</f>
        <v>0</v>
      </c>
      <c r="HO48" s="6">
        <f>'at-risk$$'!HO48/'at-risk$$'!HO$120</f>
        <v>0</v>
      </c>
      <c r="HP48" s="6">
        <f>'at-risk$$'!HP48/'at-risk$$'!HP$120</f>
        <v>0</v>
      </c>
      <c r="HQ48" s="6">
        <f>'at-risk$$'!HQ48/'at-risk$$'!HQ$120</f>
        <v>0</v>
      </c>
      <c r="HR48" s="6">
        <f>'at-risk$$'!HR48/'at-risk$$'!HR$120</f>
        <v>0</v>
      </c>
      <c r="HS48" s="6">
        <f>'at-risk$$'!HS48/'at-risk$$'!HS$120</f>
        <v>0</v>
      </c>
      <c r="HT48" s="6">
        <f>'at-risk$$'!HT48/'at-risk$$'!HT$120</f>
        <v>0</v>
      </c>
      <c r="HU48" s="6">
        <f>'at-risk$$'!HU48/'at-risk$$'!HU$120</f>
        <v>0</v>
      </c>
      <c r="HV48" s="6">
        <f>'at-risk$$'!HV48/'at-risk$$'!HV$120</f>
        <v>0</v>
      </c>
      <c r="HW48" s="6">
        <f>'at-risk$$'!HW48/'at-risk$$'!HW$120</f>
        <v>0</v>
      </c>
      <c r="HX48" s="6">
        <f>'at-risk$$'!HX48/'at-risk$$'!HX$120</f>
        <v>0</v>
      </c>
      <c r="HY48" s="6">
        <f>'at-risk$$'!HY48/'at-risk$$'!HY$120</f>
        <v>0</v>
      </c>
      <c r="HZ48" s="6">
        <f>'at-risk$$'!HZ48/'at-risk$$'!HZ$120</f>
        <v>0</v>
      </c>
      <c r="IA48" s="6">
        <f>'at-risk$$'!IA48/'at-risk$$'!IA$120</f>
        <v>0</v>
      </c>
      <c r="IB48" s="6">
        <f>'at-risk$$'!IB48/'at-risk$$'!IB$120</f>
        <v>0.55912221519432148</v>
      </c>
      <c r="IC48" s="6">
        <f>'at-risk$$'!IC48/'at-risk$$'!IC$120</f>
        <v>0.44087778480567852</v>
      </c>
      <c r="ID48" s="6">
        <f>'at-risk$$'!ID48/'at-risk$$'!ID$120</f>
        <v>1</v>
      </c>
      <c r="IE48" s="6">
        <f>'at-risk$$'!IE48/'at-risk$$'!IE$120</f>
        <v>0</v>
      </c>
      <c r="IF48" s="6">
        <f>'at-risk$$'!IF48/'at-risk$$'!IF$120</f>
        <v>0</v>
      </c>
      <c r="IG48" s="6">
        <f>'at-risk$$'!IG48/'at-risk$$'!IG$120</f>
        <v>0</v>
      </c>
      <c r="IH48" s="6">
        <f>'at-risk$$'!IH48/'at-risk$$'!IH$120</f>
        <v>0</v>
      </c>
      <c r="II48" s="6">
        <f>'at-risk$$'!II48/'at-risk$$'!II$120</f>
        <v>0</v>
      </c>
      <c r="IJ48" s="6">
        <f>'at-risk$$'!IJ48/'at-risk$$'!IJ$120</f>
        <v>0</v>
      </c>
      <c r="IK48" s="6">
        <f>'at-risk$$'!IK48/'at-risk$$'!IK$120</f>
        <v>0</v>
      </c>
      <c r="IL48" s="6">
        <f>'at-risk$$'!IL48/'at-risk$$'!IL$120</f>
        <v>0</v>
      </c>
      <c r="IM48" s="6">
        <f>'at-risk$$'!IM48/'at-risk$$'!IM$120</f>
        <v>0</v>
      </c>
      <c r="IN48" s="6">
        <f>'at-risk$$'!IN48/'at-risk$$'!IN$120</f>
        <v>0</v>
      </c>
      <c r="IO48" s="6">
        <f>'at-risk$$'!IO48/'at-risk$$'!IO$120</f>
        <v>0</v>
      </c>
      <c r="IP48" s="6">
        <f>'at-risk$$'!IP48/'at-risk$$'!IP$120</f>
        <v>0</v>
      </c>
      <c r="IQ48" s="6">
        <f>'at-risk$$'!IQ48/'at-risk$$'!IQ$120</f>
        <v>1</v>
      </c>
      <c r="IR48" s="6">
        <f>'at-risk$$'!IR48/'at-risk$$'!IR$120</f>
        <v>0.97076545983761431</v>
      </c>
      <c r="IS48" s="6">
        <f>'at-risk$$'!IS48/'at-risk$$'!IS$120</f>
        <v>2.9004749017004543E-2</v>
      </c>
      <c r="IT48" s="6">
        <f>'at-risk$$'!IT48/'at-risk$$'!IT$120</f>
        <v>0</v>
      </c>
      <c r="IU48" s="6">
        <f>'at-risk$$'!IU48/'at-risk$$'!IU$120</f>
        <v>0</v>
      </c>
      <c r="IV48" s="6">
        <f>'at-risk$$'!IV48/'at-risk$$'!IV$120</f>
        <v>0</v>
      </c>
      <c r="IW48" s="6">
        <f>'at-risk$$'!IW48/'at-risk$$'!IW$120</f>
        <v>0</v>
      </c>
      <c r="IX48" s="6">
        <f>'at-risk$$'!IX48/'at-risk$$'!IX$120</f>
        <v>0</v>
      </c>
      <c r="IY48" s="6">
        <f>'at-risk$$'!IY48/'at-risk$$'!IY$120</f>
        <v>0</v>
      </c>
      <c r="IZ48" s="6">
        <f>'at-risk$$'!IZ48/'at-risk$$'!IZ$120</f>
        <v>0</v>
      </c>
      <c r="JA48" s="6">
        <f>'at-risk$$'!JA48/'at-risk$$'!JA$120</f>
        <v>0</v>
      </c>
      <c r="JB48" s="6">
        <f>'at-risk$$'!JB48/'at-risk$$'!JB$120</f>
        <v>0</v>
      </c>
      <c r="JC48" s="6">
        <f>'at-risk$$'!JC48/'at-risk$$'!JC$120</f>
        <v>0</v>
      </c>
      <c r="JD48" s="6">
        <f>'at-risk$$'!JD48/'at-risk$$'!JD$120</f>
        <v>1</v>
      </c>
      <c r="JE48" s="6">
        <f>'at-risk$$'!JE48/'at-risk$$'!JE$120</f>
        <v>0</v>
      </c>
      <c r="JF48" s="6">
        <f>'at-risk$$'!JF48/'at-risk$$'!JF$120</f>
        <v>0.21956977231456906</v>
      </c>
      <c r="JG48" s="6">
        <f>'at-risk$$'!JG48/'at-risk$$'!JG$120</f>
        <v>0.78043022768543091</v>
      </c>
      <c r="JH48" s="6">
        <f>'at-risk$$'!JH48/'at-risk$$'!JH$120</f>
        <v>0</v>
      </c>
      <c r="JI48" s="6">
        <f>'at-risk$$'!JI48/'at-risk$$'!JI$120</f>
        <v>0</v>
      </c>
      <c r="JJ48" s="6">
        <f>'at-risk$$'!JJ48/'at-risk$$'!JJ$120</f>
        <v>0</v>
      </c>
      <c r="JK48" s="6">
        <f>'at-risk$$'!JK48/'at-risk$$'!JK$120</f>
        <v>0</v>
      </c>
      <c r="JL48" s="6">
        <f>'at-risk$$'!JL48/'at-risk$$'!JL$120</f>
        <v>0</v>
      </c>
      <c r="JM48" s="6">
        <f>'at-risk$$'!JM48/'at-risk$$'!JM$120</f>
        <v>0</v>
      </c>
      <c r="JN48" s="6">
        <f>'at-risk$$'!JN48/'at-risk$$'!JN$120</f>
        <v>0</v>
      </c>
      <c r="JO48" s="6">
        <f>'at-risk$$'!JO48/'at-risk$$'!JO$120</f>
        <v>0</v>
      </c>
      <c r="JP48" s="6">
        <f>'at-risk$$'!JP48/'at-risk$$'!JP$120</f>
        <v>0</v>
      </c>
      <c r="JQ48" s="6">
        <f>'at-risk$$'!JQ48/'at-risk$$'!JQ$120</f>
        <v>0</v>
      </c>
      <c r="JR48" s="6">
        <f>'at-risk$$'!JR48/'at-risk$$'!JR$120</f>
        <v>0</v>
      </c>
      <c r="JS48" s="6">
        <f>'at-risk$$'!JS48/'at-risk$$'!JS$120</f>
        <v>0</v>
      </c>
      <c r="JT48" s="6">
        <f>'at-risk$$'!JT48/'at-risk$$'!JT$120</f>
        <v>0</v>
      </c>
      <c r="JU48" s="6">
        <f>'at-risk$$'!JU48/'at-risk$$'!JU$120</f>
        <v>1</v>
      </c>
      <c r="JV48" s="6">
        <f>'at-risk$$'!JV48/'at-risk$$'!JV$120</f>
        <v>0</v>
      </c>
      <c r="JW48" s="6">
        <f>'at-risk$$'!JW48/'at-risk$$'!JW$120</f>
        <v>0</v>
      </c>
      <c r="JX48" s="6">
        <f>'at-risk$$'!JX48/'at-risk$$'!JX$120</f>
        <v>0</v>
      </c>
      <c r="JY48" s="6">
        <f>'at-risk$$'!JY48/'at-risk$$'!JY$120</f>
        <v>0</v>
      </c>
      <c r="JZ48" s="6">
        <f>'at-risk$$'!JZ48/'at-risk$$'!JZ$120</f>
        <v>0</v>
      </c>
      <c r="KA48" s="6">
        <f>'at-risk$$'!KA48/'at-risk$$'!KA$120</f>
        <v>0</v>
      </c>
      <c r="KB48" s="6">
        <f>'at-risk$$'!KB48/'at-risk$$'!KB$120</f>
        <v>0</v>
      </c>
      <c r="KC48" s="6">
        <f>'at-risk$$'!KC48/'at-risk$$'!KC$120</f>
        <v>0</v>
      </c>
      <c r="KD48" s="6">
        <f>'at-risk$$'!KD48/'at-risk$$'!KD$120</f>
        <v>0</v>
      </c>
      <c r="KE48" s="6">
        <f>'at-risk$$'!KE48/'at-risk$$'!KE$120</f>
        <v>0</v>
      </c>
      <c r="KF48" s="6">
        <f>'at-risk$$'!KF48/'at-risk$$'!KF$120</f>
        <v>0</v>
      </c>
      <c r="KG48" s="6">
        <f>'at-risk$$'!KG48/'at-risk$$'!KG$120</f>
        <v>0</v>
      </c>
      <c r="KH48" s="6">
        <f>'at-risk$$'!KH48/'at-risk$$'!KH$120</f>
        <v>0</v>
      </c>
      <c r="KI48" s="6">
        <f>'at-risk$$'!KI48/'at-risk$$'!KI$120</f>
        <v>0</v>
      </c>
      <c r="KJ48" s="6">
        <f>'at-risk$$'!KJ48/'at-risk$$'!KJ$120</f>
        <v>0</v>
      </c>
      <c r="KK48" s="6">
        <f>'at-risk$$'!KK48/'at-risk$$'!KK$120</f>
        <v>0</v>
      </c>
      <c r="KL48" s="6">
        <f>'at-risk$$'!KL48/'at-risk$$'!KL$120</f>
        <v>0</v>
      </c>
      <c r="KM48" s="6">
        <f>'at-risk$$'!KM48/'at-risk$$'!KM$120</f>
        <v>0</v>
      </c>
      <c r="KN48" s="6">
        <f>'at-risk$$'!KN48/'at-risk$$'!KN$120</f>
        <v>0</v>
      </c>
      <c r="KO48" s="6">
        <f>'at-risk$$'!KO48/'at-risk$$'!KO$120</f>
        <v>0</v>
      </c>
      <c r="KP48" s="6">
        <f>'at-risk$$'!KP48/'at-risk$$'!KP$120</f>
        <v>0</v>
      </c>
      <c r="KQ48" s="6">
        <f>'at-risk$$'!KQ48/'at-risk$$'!KQ$120</f>
        <v>0</v>
      </c>
      <c r="KU48" s="3">
        <v>20000</v>
      </c>
      <c r="KV48" s="3">
        <v>0</v>
      </c>
      <c r="KW48" s="3">
        <v>20000</v>
      </c>
      <c r="KX48" s="3">
        <v>0</v>
      </c>
      <c r="KY48" s="3">
        <v>0</v>
      </c>
      <c r="KZ48" s="3">
        <v>7000</v>
      </c>
      <c r="LM48" s="3">
        <v>1204</v>
      </c>
      <c r="LN48" s="3">
        <v>0</v>
      </c>
      <c r="LQ48" s="3">
        <v>20000</v>
      </c>
      <c r="LR48" s="3">
        <v>0</v>
      </c>
      <c r="LW48" s="3">
        <v>672</v>
      </c>
      <c r="LX48" s="3">
        <v>8039</v>
      </c>
      <c r="ME48" s="3">
        <v>4414</v>
      </c>
      <c r="MF48" s="3">
        <v>0</v>
      </c>
      <c r="MI48" s="3">
        <v>13000</v>
      </c>
      <c r="MJ48" s="3">
        <v>0</v>
      </c>
      <c r="MY48" s="3">
        <v>0</v>
      </c>
      <c r="MZ48" s="3">
        <v>8024</v>
      </c>
      <c r="NJ48" s="6">
        <f>'at-risk$$'!NJ48/'at-risk$$'!NJ$120</f>
        <v>0</v>
      </c>
      <c r="NK48" s="6">
        <f>'at-risk$$'!NK48/'at-risk$$'!NK$120</f>
        <v>0</v>
      </c>
      <c r="OF48" s="3">
        <v>4578822</v>
      </c>
      <c r="OG48" s="3">
        <v>493580</v>
      </c>
      <c r="OK48" s="6">
        <f t="shared" si="28"/>
        <v>4.0000087848759573</v>
      </c>
      <c r="OL48" s="6">
        <f t="shared" si="15"/>
        <v>0</v>
      </c>
      <c r="OM48" s="6">
        <f t="shared" si="16"/>
        <v>3.0000087848759573</v>
      </c>
      <c r="ON48" s="6">
        <f t="shared" si="17"/>
        <v>0</v>
      </c>
      <c r="OO48" s="6">
        <f t="shared" si="18"/>
        <v>3.2627957885958514E-2</v>
      </c>
      <c r="OP48" s="6">
        <f t="shared" si="19"/>
        <v>0.96737204211404149</v>
      </c>
      <c r="OQ48" s="3">
        <f t="shared" si="20"/>
        <v>0</v>
      </c>
      <c r="OR48" s="6">
        <f t="shared" si="21"/>
        <v>0</v>
      </c>
      <c r="OS48" s="6">
        <f>'at-risk$$'!OS48/'at-risk$$'!OS$120</f>
        <v>0</v>
      </c>
      <c r="OT48" s="6">
        <f>'at-risk$$'!OT48/'at-risk$$'!OT$120</f>
        <v>0</v>
      </c>
      <c r="OU48" s="6">
        <f>'at-risk$$'!OU48/'at-risk$$'!OU$120</f>
        <v>0</v>
      </c>
      <c r="OV48" s="6">
        <f>'at-risk$$'!OV48/'at-risk$$'!OV$120</f>
        <v>0</v>
      </c>
      <c r="OW48" s="6">
        <f>'at-risk$$'!OW48/'at-risk$$'!OW$120</f>
        <v>0</v>
      </c>
      <c r="OX48" s="6">
        <f>'at-risk$$'!OX48/'at-risk$$'!OX$120</f>
        <v>0</v>
      </c>
      <c r="OY48" s="6">
        <f>'at-risk$$'!OY48/'at-risk$$'!OY$120</f>
        <v>1.5591222151943214</v>
      </c>
      <c r="OZ48" s="6">
        <f>'at-risk$$'!OZ48/'at-risk$$'!OZ$120</f>
        <v>0</v>
      </c>
      <c r="PA48" s="6">
        <f>'at-risk$$'!PA48/'at-risk$$'!PA$120</f>
        <v>0.44087778480567852</v>
      </c>
      <c r="PB48" s="6">
        <f t="shared" si="22"/>
        <v>0</v>
      </c>
      <c r="PC48" s="6">
        <f t="shared" si="23"/>
        <v>1</v>
      </c>
      <c r="PD48" s="6"/>
      <c r="PE48" s="6"/>
      <c r="PF48" s="6">
        <f t="shared" si="24"/>
        <v>3</v>
      </c>
      <c r="PG48" s="6">
        <f t="shared" si="25"/>
        <v>0</v>
      </c>
      <c r="PI48" s="6">
        <f t="shared" si="26"/>
        <v>8.2449135568205776</v>
      </c>
      <c r="PJ48" s="6">
        <f>'at-risk$$'!PJ48/'at-risk$$'!PJ$120</f>
        <v>0</v>
      </c>
      <c r="PK48" s="6">
        <f>'at-risk$$'!PK48/'at-risk$$'!PK$120</f>
        <v>0</v>
      </c>
      <c r="PL48" s="5">
        <f t="shared" si="29"/>
        <v>79290</v>
      </c>
      <c r="PM48" s="5">
        <f>SUM(KV48,KX48,KZ48,LB48,LD48,LF48,LH48,LJ48,LL48,LN48,LP48,LR48,LT48,LV48,LX48,LZ48,MB48,MD48,MF48,MH48,MJ48,ML48,MN48,MP48,MR48,MT48,MV48,MX48,MZ48,NB48,ND48,NF48,NH48,)-PN48</f>
        <v>16553</v>
      </c>
      <c r="PN48" s="5">
        <f>PO48-PL48</f>
        <v>6510</v>
      </c>
      <c r="PO48" s="5">
        <v>85800</v>
      </c>
      <c r="PQ48" s="6">
        <f t="shared" si="27"/>
        <v>26.244948696324407</v>
      </c>
    </row>
    <row r="49" spans="1:433" x14ac:dyDescent="0.25">
      <c r="A49" t="s">
        <v>202</v>
      </c>
      <c r="B49" s="2">
        <v>294</v>
      </c>
      <c r="C49" t="s">
        <v>338</v>
      </c>
      <c r="D49">
        <v>8</v>
      </c>
      <c r="E49">
        <v>271</v>
      </c>
      <c r="F49">
        <v>210</v>
      </c>
      <c r="G49" s="6">
        <f>'at-risk$$'!G49/'at-risk$$'!G$120</f>
        <v>1</v>
      </c>
      <c r="H49" s="6">
        <f>'at-risk$$'!H49/'at-risk$$'!H$120</f>
        <v>0</v>
      </c>
      <c r="I49" s="6">
        <f>'at-risk$$'!I49/'at-risk$$'!I$120</f>
        <v>0</v>
      </c>
      <c r="J49" s="6">
        <f>'at-risk$$'!J49/'at-risk$$'!J$120</f>
        <v>0</v>
      </c>
      <c r="K49" s="6"/>
      <c r="L49" s="6">
        <f>'at-risk$$'!L49/'at-risk$$'!L$120</f>
        <v>0</v>
      </c>
      <c r="M49" s="6">
        <f>'at-risk$$'!M49/'at-risk$$'!M$120</f>
        <v>0</v>
      </c>
      <c r="N49" s="6">
        <f>'at-risk$$'!N49/'at-risk$$'!N$120</f>
        <v>0.99999958310769044</v>
      </c>
      <c r="O49" s="6">
        <f>'at-risk$$'!O49/'at-risk$$'!O$120</f>
        <v>0</v>
      </c>
      <c r="P49" s="3">
        <v>12000</v>
      </c>
      <c r="Q49" s="3">
        <v>0</v>
      </c>
      <c r="R49" s="6">
        <f>'at-risk$$'!R49/'at-risk$$'!R$120</f>
        <v>1.0000062006078874</v>
      </c>
      <c r="S49" s="6">
        <f>'at-risk$$'!S49/'at-risk$$'!S$120</f>
        <v>0</v>
      </c>
      <c r="T49" s="6">
        <f>'at-risk$$'!T49/'at-risk$$'!T$120</f>
        <v>2.0000056611159422</v>
      </c>
      <c r="U49" s="6">
        <f>'at-risk$$'!U49/'at-risk$$'!U$120</f>
        <v>0</v>
      </c>
      <c r="V49" s="6">
        <f>'at-risk$$'!V49/'at-risk$$'!V$120</f>
        <v>0.99999492061110518</v>
      </c>
      <c r="W49" s="6">
        <f>'at-risk$$'!W49/'at-risk$$'!W$120</f>
        <v>0</v>
      </c>
      <c r="X49" s="6">
        <f>'at-risk$$'!X49/'at-risk$$'!X$120</f>
        <v>1</v>
      </c>
      <c r="Y49" s="6">
        <f>'at-risk$$'!Y49/'at-risk$$'!Y$120</f>
        <v>0</v>
      </c>
      <c r="Z49" s="6">
        <f>'at-risk$$'!Z49/'at-risk$$'!Z$120</f>
        <v>2.0000087848759573</v>
      </c>
      <c r="AA49" s="6">
        <f>'at-risk$$'!AA49/'at-risk$$'!AA$120</f>
        <v>0</v>
      </c>
      <c r="AB49" s="6">
        <f>'at-risk$$'!AB49/'at-risk$$'!AB$120</f>
        <v>0</v>
      </c>
      <c r="AC49" s="6">
        <f>'at-risk$$'!AC49/'at-risk$$'!AC$120</f>
        <v>0</v>
      </c>
      <c r="AD49" s="6">
        <f>'at-risk$$'!AD49/'at-risk$$'!AD$120</f>
        <v>2.0000087848759573</v>
      </c>
      <c r="AE49" s="6">
        <f>'at-risk$$'!AE49/'at-risk$$'!AE$120</f>
        <v>0</v>
      </c>
      <c r="AF49" s="6">
        <f>'at-risk$$'!AF49/'at-risk$$'!AF$120</f>
        <v>4.9999961701896245</v>
      </c>
      <c r="AG49" s="6">
        <f>'at-risk$$'!AG49/'at-risk$$'!AG$120</f>
        <v>0</v>
      </c>
      <c r="AH49" s="6">
        <f>'at-risk$$'!AH49/'at-risk$$'!AH$120</f>
        <v>0</v>
      </c>
      <c r="AI49" s="6">
        <f>'at-risk$$'!AI49/'at-risk$$'!AI$120</f>
        <v>0</v>
      </c>
      <c r="AJ49" s="6">
        <f>'at-risk$$'!AJ49/'at-risk$$'!AJ$120</f>
        <v>0</v>
      </c>
      <c r="AK49" s="6">
        <f>'at-risk$$'!AK49/'at-risk$$'!AK$120</f>
        <v>0</v>
      </c>
      <c r="AL49" s="6">
        <f>'at-risk$$'!AL49/'at-risk$$'!AL$120</f>
        <v>0</v>
      </c>
      <c r="AM49" s="6">
        <f>'at-risk$$'!AM49/'at-risk$$'!AM$120</f>
        <v>0</v>
      </c>
      <c r="AN49" s="6">
        <f>'at-risk$$'!AN49/'at-risk$$'!AN$120</f>
        <v>0</v>
      </c>
      <c r="AO49" s="6">
        <f>'at-risk$$'!AO49/'at-risk$$'!AO$120</f>
        <v>0</v>
      </c>
      <c r="AP49" s="6">
        <f>'at-risk$$'!AP49/'at-risk$$'!AP$120</f>
        <v>0</v>
      </c>
      <c r="AQ49" s="6">
        <f>'at-risk$$'!AQ49/'at-risk$$'!AQ$120</f>
        <v>1</v>
      </c>
      <c r="AR49" s="6">
        <f>'at-risk$$'!AR49/'at-risk$$'!AR$120</f>
        <v>0</v>
      </c>
      <c r="AS49" s="6">
        <f>'at-risk$$'!AS49/'at-risk$$'!AS$120</f>
        <v>0</v>
      </c>
      <c r="AT49" s="6">
        <f>'at-risk$$'!AT49/'at-risk$$'!AT$120</f>
        <v>0</v>
      </c>
      <c r="AU49" s="6">
        <f>'at-risk$$'!AU49/'at-risk$$'!AU$120</f>
        <v>0</v>
      </c>
      <c r="AV49" s="6"/>
      <c r="AW49" s="6">
        <f>'at-risk$$'!AW49/'at-risk$$'!AW$120</f>
        <v>1</v>
      </c>
      <c r="AX49" s="6">
        <f>'at-risk$$'!AX49/'at-risk$$'!AX$120</f>
        <v>0</v>
      </c>
      <c r="AY49" s="6">
        <f>'at-risk$$'!AY49/'at-risk$$'!AY$120</f>
        <v>0</v>
      </c>
      <c r="AZ49" s="6">
        <f>'at-risk$$'!AZ49/'at-risk$$'!AZ$120</f>
        <v>2.0000087848759573</v>
      </c>
      <c r="BA49" s="6">
        <f>'at-risk$$'!BA49/'at-risk$$'!BA$120</f>
        <v>0</v>
      </c>
      <c r="BB49" s="6">
        <f>'at-risk$$'!BB49/'at-risk$$'!BB$120</f>
        <v>0</v>
      </c>
      <c r="BC49" s="6">
        <f>'at-risk$$'!BC49/'at-risk$$'!BC$120</f>
        <v>0</v>
      </c>
      <c r="BD49" s="6">
        <f>'at-risk$$'!BD49/'at-risk$$'!BD$120</f>
        <v>0</v>
      </c>
      <c r="BE49" s="6">
        <f>'at-risk$$'!BE49/'at-risk$$'!BE$120</f>
        <v>0</v>
      </c>
      <c r="BF49" s="6">
        <f>'at-risk$$'!BF49/'at-risk$$'!BF$120</f>
        <v>1</v>
      </c>
      <c r="BG49" s="6">
        <f>'at-risk$$'!BG49/'at-risk$$'!BG$120</f>
        <v>0</v>
      </c>
      <c r="BH49" s="6">
        <f>'at-risk$$'!BH49/'at-risk$$'!BH$120</f>
        <v>0</v>
      </c>
      <c r="BI49" s="6">
        <f>'at-risk$$'!BI49/'at-risk$$'!BI$120</f>
        <v>0</v>
      </c>
      <c r="BJ49" s="6">
        <f>'at-risk$$'!BJ49/'at-risk$$'!BJ$120</f>
        <v>0</v>
      </c>
      <c r="BK49" s="6">
        <f>'at-risk$$'!BK49/'at-risk$$'!BK$120</f>
        <v>0</v>
      </c>
      <c r="BL49" s="6">
        <f>'at-risk$$'!BL49/'at-risk$$'!BL$120</f>
        <v>0</v>
      </c>
      <c r="BM49" s="6">
        <f>'at-risk$$'!BM49/'at-risk$$'!BM$120</f>
        <v>0</v>
      </c>
      <c r="BN49" s="6">
        <f>'at-risk$$'!BN49/'at-risk$$'!BN$120</f>
        <v>0</v>
      </c>
      <c r="BO49" s="6">
        <f>'at-risk$$'!BO49/'at-risk$$'!BO$120</f>
        <v>0</v>
      </c>
      <c r="BP49" s="6">
        <f>'at-risk$$'!BP49/'at-risk$$'!BP$120</f>
        <v>0</v>
      </c>
      <c r="BQ49" s="6">
        <f>'at-risk$$'!BQ49/'at-risk$$'!BQ$120</f>
        <v>0</v>
      </c>
      <c r="BR49" s="6">
        <f>'at-risk$$'!BR49/'at-risk$$'!BR$120</f>
        <v>0</v>
      </c>
      <c r="BS49" s="6">
        <f>'at-risk$$'!BS49/'at-risk$$'!BS$120</f>
        <v>0</v>
      </c>
      <c r="BT49" s="6">
        <f>'at-risk$$'!BT49/'at-risk$$'!BT$120</f>
        <v>0</v>
      </c>
      <c r="BU49" s="6">
        <f>'at-risk$$'!BU49/'at-risk$$'!BU$120</f>
        <v>0</v>
      </c>
      <c r="BV49" s="6">
        <f>'at-risk$$'!BV49/'at-risk$$'!BV$120</f>
        <v>5.0000175697519147</v>
      </c>
      <c r="BW49" s="6">
        <f>'at-risk$$'!BW49/'at-risk$$'!BW$120</f>
        <v>0</v>
      </c>
      <c r="BX49" s="6">
        <f>'at-risk$$'!BX49/'at-risk$$'!BX$120</f>
        <v>0</v>
      </c>
      <c r="BY49" s="6">
        <f>'at-risk$$'!BY49/'at-risk$$'!BY$120</f>
        <v>0</v>
      </c>
      <c r="BZ49" s="6">
        <f>'at-risk$$'!BZ49/'at-risk$$'!BZ$120</f>
        <v>6.0000107234690523</v>
      </c>
      <c r="CA49" s="6">
        <f>'at-risk$$'!CA49/'at-risk$$'!CA$120</f>
        <v>0</v>
      </c>
      <c r="CB49" s="6">
        <f>'at-risk$$'!CB49/'at-risk$$'!CB$120</f>
        <v>0</v>
      </c>
      <c r="CC49" s="6">
        <f>'at-risk$$'!CC49/'at-risk$$'!CC$120</f>
        <v>0</v>
      </c>
      <c r="CD49" s="6">
        <f>'at-risk$$'!CD49/'at-risk$$'!CD$120</f>
        <v>0</v>
      </c>
      <c r="CE49" s="6">
        <f>'at-risk$$'!CE49/'at-risk$$'!CE$120</f>
        <v>1</v>
      </c>
      <c r="CF49" s="6">
        <f>'at-risk$$'!CF49/'at-risk$$'!CF$120</f>
        <v>0</v>
      </c>
      <c r="CG49" s="6">
        <f>'at-risk$$'!CG49/'at-risk$$'!CG$120</f>
        <v>0</v>
      </c>
      <c r="CH49" s="6">
        <f>'at-risk$$'!CH49/'at-risk$$'!CH$120</f>
        <v>0</v>
      </c>
      <c r="CI49" s="6">
        <f>'at-risk$$'!CI49/'at-risk$$'!CI$120</f>
        <v>0</v>
      </c>
      <c r="CL49" s="6">
        <f>'at-risk$$'!CL49/'at-risk$$'!CL$120</f>
        <v>0</v>
      </c>
      <c r="CM49" s="6">
        <f>'at-risk$$'!CM49/'at-risk$$'!CM$120</f>
        <v>0</v>
      </c>
      <c r="CN49" s="6">
        <f>'at-risk$$'!CN49/'at-risk$$'!CN$120</f>
        <v>0.12148604961697941</v>
      </c>
      <c r="CO49" s="6">
        <f>'at-risk$$'!CO49/'at-risk$$'!CO$120</f>
        <v>0</v>
      </c>
      <c r="CP49" s="6">
        <f>'at-risk$$'!CP49/'at-risk$$'!CP$120</f>
        <v>0</v>
      </c>
      <c r="CQ49" s="6">
        <f>'at-risk$$'!CQ49/'at-risk$$'!CQ$120</f>
        <v>0</v>
      </c>
      <c r="CR49" s="6">
        <f>'at-risk$$'!CR49/'at-risk$$'!CR$120</f>
        <v>0</v>
      </c>
      <c r="CS49" s="6">
        <f>'at-risk$$'!CS49/'at-risk$$'!CS$120</f>
        <v>0</v>
      </c>
      <c r="CT49" s="6">
        <f>'at-risk$$'!CT49/'at-risk$$'!CT$120</f>
        <v>0</v>
      </c>
      <c r="CU49" s="6">
        <f>'at-risk$$'!CU49/'at-risk$$'!CU$120</f>
        <v>0</v>
      </c>
      <c r="CV49" s="3">
        <v>27200</v>
      </c>
      <c r="CW49" s="3">
        <v>0</v>
      </c>
      <c r="CX49" s="3">
        <v>37400</v>
      </c>
      <c r="CY49" s="3">
        <v>0</v>
      </c>
      <c r="DD49" s="6">
        <f>'at-risk$$'!DD49/'at-risk$$'!DD$120</f>
        <v>0</v>
      </c>
      <c r="DE49" s="6">
        <f>'at-risk$$'!DE49/'at-risk$$'!DE$120</f>
        <v>0</v>
      </c>
      <c r="DX49" s="6">
        <f>'at-risk$$'!DX49/'at-risk$$'!DX$120</f>
        <v>0</v>
      </c>
      <c r="DY49" s="6">
        <f>'at-risk$$'!DY49/'at-risk$$'!DY$120</f>
        <v>0</v>
      </c>
      <c r="DZ49" s="6">
        <f>'at-risk$$'!DZ49/'at-risk$$'!DZ$120</f>
        <v>0</v>
      </c>
      <c r="EA49" s="6">
        <f>'at-risk$$'!EA49/'at-risk$$'!EA$120</f>
        <v>0</v>
      </c>
      <c r="EB49" s="6">
        <f>'at-risk$$'!EB49/'at-risk$$'!EB$120</f>
        <v>0</v>
      </c>
      <c r="EC49" s="6">
        <f>'at-risk$$'!EC49/'at-risk$$'!EC$120</f>
        <v>0</v>
      </c>
      <c r="EH49" s="3">
        <v>15325</v>
      </c>
      <c r="EI49" s="3">
        <v>0</v>
      </c>
      <c r="EL49" s="6">
        <f>'at-risk$$'!EL49/'at-risk$$'!EL$120</f>
        <v>0</v>
      </c>
      <c r="EM49" s="6">
        <f>'at-risk$$'!EM49/'at-risk$$'!EM$120</f>
        <v>0</v>
      </c>
      <c r="EN49" s="6">
        <f>'at-risk$$'!EN49/'at-risk$$'!EN$120</f>
        <v>0</v>
      </c>
      <c r="EO49" s="6">
        <f>'at-risk$$'!EO49/'at-risk$$'!EO$120</f>
        <v>0</v>
      </c>
      <c r="EP49" s="6">
        <f>'at-risk$$'!EP49/'at-risk$$'!EP$120</f>
        <v>0</v>
      </c>
      <c r="EQ49" s="6">
        <f>'at-risk$$'!EQ49/'at-risk$$'!EQ$120</f>
        <v>0</v>
      </c>
      <c r="ES49" s="6">
        <f>'at-risk$$'!ES49/'at-risk$$'!ES$120</f>
        <v>0</v>
      </c>
      <c r="ET49" s="6">
        <f>'at-risk$$'!ET49/'at-risk$$'!ET$120</f>
        <v>0</v>
      </c>
      <c r="EU49" s="6">
        <f>'at-risk$$'!EU49/'at-risk$$'!EU$120</f>
        <v>0</v>
      </c>
      <c r="EV49" s="6">
        <f>'at-risk$$'!EV49/'at-risk$$'!EV$120</f>
        <v>0</v>
      </c>
      <c r="EW49" s="6">
        <f>'at-risk$$'!EW49/'at-risk$$'!EW$120</f>
        <v>0</v>
      </c>
      <c r="EX49" s="6">
        <f>'at-risk$$'!EX49/'at-risk$$'!EX$120</f>
        <v>0</v>
      </c>
      <c r="EY49" s="6">
        <f>'at-risk$$'!EY49/'at-risk$$'!EY$120</f>
        <v>1</v>
      </c>
      <c r="EZ49" s="6">
        <f>'at-risk$$'!EZ49/'at-risk$$'!EZ$120</f>
        <v>0</v>
      </c>
      <c r="FA49" s="6">
        <f>'at-risk$$'!FA49/'at-risk$$'!FA$120</f>
        <v>0</v>
      </c>
      <c r="FB49" s="6">
        <f>'at-risk$$'!FB49/'at-risk$$'!FB$120</f>
        <v>0</v>
      </c>
      <c r="FC49" s="6">
        <f>'at-risk$$'!FC49/'at-risk$$'!FC$120</f>
        <v>0</v>
      </c>
      <c r="FD49" s="6">
        <f>'at-risk$$'!FD49/'at-risk$$'!FD$120</f>
        <v>0</v>
      </c>
      <c r="FE49" s="6">
        <f>'at-risk$$'!FE49/'at-risk$$'!FE$120</f>
        <v>0</v>
      </c>
      <c r="FF49" s="6">
        <f>'at-risk$$'!FF49/'at-risk$$'!FF$120</f>
        <v>0</v>
      </c>
      <c r="FG49" s="6">
        <f>'at-risk$$'!FG49/'at-risk$$'!FG$120</f>
        <v>0</v>
      </c>
      <c r="FH49" s="6">
        <f>'at-risk$$'!FH49/'at-risk$$'!FH$120</f>
        <v>0</v>
      </c>
      <c r="FI49" s="6">
        <f>'at-risk$$'!FI49/'at-risk$$'!FI$120</f>
        <v>0</v>
      </c>
      <c r="FJ49" s="6">
        <f>'at-risk$$'!FJ49/'at-risk$$'!FJ$120</f>
        <v>1</v>
      </c>
      <c r="FK49" s="6">
        <f>'at-risk$$'!FK49/'at-risk$$'!FK$120</f>
        <v>0</v>
      </c>
      <c r="FL49" s="6">
        <f>'at-risk$$'!FL49/'at-risk$$'!FL$120</f>
        <v>0</v>
      </c>
      <c r="FM49" s="6">
        <f>'at-risk$$'!FM49/'at-risk$$'!FM$120</f>
        <v>1.0000186469754606</v>
      </c>
      <c r="FN49" s="6">
        <f>'at-risk$$'!FN49/'at-risk$$'!FN$120</f>
        <v>0</v>
      </c>
      <c r="FO49" s="6">
        <f>'at-risk$$'!FO49/'at-risk$$'!FO$120</f>
        <v>0</v>
      </c>
      <c r="FP49" s="6">
        <f>'at-risk$$'!FP49/'at-risk$$'!FP$120</f>
        <v>0</v>
      </c>
      <c r="FQ49" s="6">
        <f>'at-risk$$'!FQ49/'at-risk$$'!FQ$120</f>
        <v>0</v>
      </c>
      <c r="FR49" s="6">
        <f>'at-risk$$'!FR49/'at-risk$$'!FR$120</f>
        <v>0</v>
      </c>
      <c r="FS49" s="6">
        <f>'at-risk$$'!FS49/'at-risk$$'!FS$120</f>
        <v>0</v>
      </c>
      <c r="FT49" s="6">
        <f>'at-risk$$'!FT49/'at-risk$$'!FT$120</f>
        <v>0</v>
      </c>
      <c r="FU49" s="6">
        <f>'at-risk$$'!FU49/'at-risk$$'!FU$120</f>
        <v>0</v>
      </c>
      <c r="FV49" s="6">
        <f>'at-risk$$'!FV49/'at-risk$$'!FV$120</f>
        <v>0</v>
      </c>
      <c r="FW49" s="6">
        <f>'at-risk$$'!FW49/'at-risk$$'!FW$120</f>
        <v>0</v>
      </c>
      <c r="FX49" s="6">
        <f>'at-risk$$'!FX49/'at-risk$$'!FX$120</f>
        <v>0</v>
      </c>
      <c r="FY49" s="6">
        <f>'at-risk$$'!FY49/'at-risk$$'!FY$120</f>
        <v>1</v>
      </c>
      <c r="FZ49" s="6">
        <f>'at-risk$$'!FZ49/'at-risk$$'!FZ$120</f>
        <v>0</v>
      </c>
      <c r="GA49" s="6">
        <f>'at-risk$$'!GA49/'at-risk$$'!GA$120</f>
        <v>0</v>
      </c>
      <c r="GB49" s="6">
        <f>'at-risk$$'!GB49/'at-risk$$'!GB$120</f>
        <v>0</v>
      </c>
      <c r="GC49" s="6">
        <f>'at-risk$$'!GC49/'at-risk$$'!GC$120</f>
        <v>0</v>
      </c>
      <c r="GD49" s="6">
        <f>'at-risk$$'!GD49/'at-risk$$'!GD$120</f>
        <v>0</v>
      </c>
      <c r="GE49" s="6">
        <f>'at-risk$$'!GE49/'at-risk$$'!GE$120</f>
        <v>0</v>
      </c>
      <c r="GF49" s="6">
        <f>'at-risk$$'!GF49/'at-risk$$'!GF$120</f>
        <v>1</v>
      </c>
      <c r="GG49" s="6">
        <f>'at-risk$$'!GG49/'at-risk$$'!GG$120</f>
        <v>0</v>
      </c>
      <c r="GH49" s="6">
        <f>'at-risk$$'!GH49/'at-risk$$'!GH$120</f>
        <v>2.0000087848759573</v>
      </c>
      <c r="GI49" s="6">
        <f>'at-risk$$'!GI49/'at-risk$$'!GI$120</f>
        <v>0</v>
      </c>
      <c r="GJ49" s="6">
        <f>'at-risk$$'!GJ49/'at-risk$$'!GJ$120</f>
        <v>1</v>
      </c>
      <c r="GK49" s="6">
        <f>'at-risk$$'!GK49/'at-risk$$'!GK$120</f>
        <v>0</v>
      </c>
      <c r="GL49" s="6">
        <f>'at-risk$$'!GL49/'at-risk$$'!GL$120</f>
        <v>0</v>
      </c>
      <c r="GM49" s="6">
        <f>'at-risk$$'!GM49/'at-risk$$'!GM$120</f>
        <v>0</v>
      </c>
      <c r="GN49" s="6">
        <f>'at-risk$$'!GN49/'at-risk$$'!GN$120</f>
        <v>2.0000035744896842</v>
      </c>
      <c r="GO49" s="6">
        <f>'at-risk$$'!GO49/'at-risk$$'!GO$120</f>
        <v>0</v>
      </c>
      <c r="GP49" s="6">
        <f>'at-risk$$'!GP49/'at-risk$$'!GP$120</f>
        <v>2.0000087848759573</v>
      </c>
      <c r="GQ49" s="6">
        <f>'at-risk$$'!GQ49/'at-risk$$'!GQ$120</f>
        <v>0</v>
      </c>
      <c r="GR49" s="6">
        <f>'at-risk$$'!GR49/'at-risk$$'!GR$120</f>
        <v>1.7116188769414575</v>
      </c>
      <c r="GS49" s="6">
        <f>'at-risk$$'!GS49/'at-risk$$'!GS$120</f>
        <v>0</v>
      </c>
      <c r="GT49" s="6">
        <f>'at-risk$$'!GT49/'at-risk$$'!GT$120</f>
        <v>3.0000087848759573</v>
      </c>
      <c r="GU49" s="6">
        <f>'at-risk$$'!GU49/'at-risk$$'!GU$120</f>
        <v>0</v>
      </c>
      <c r="GV49" s="6">
        <f>'at-risk$$'!GV49/'at-risk$$'!GV$120</f>
        <v>2.0000087848759573</v>
      </c>
      <c r="GW49" s="6">
        <f>'at-risk$$'!GW49/'at-risk$$'!GW$120</f>
        <v>0</v>
      </c>
      <c r="GX49" s="6">
        <f>'at-risk$$'!GX49/'at-risk$$'!GX$120</f>
        <v>2.0000087848759573</v>
      </c>
      <c r="GY49" s="6">
        <f>'at-risk$$'!GY49/'at-risk$$'!GY$120</f>
        <v>0</v>
      </c>
      <c r="GZ49" s="6">
        <f>'at-risk$$'!GZ49/'at-risk$$'!GZ$120</f>
        <v>3.0000087848759573</v>
      </c>
      <c r="HA49" s="6">
        <f>'at-risk$$'!HA49/'at-risk$$'!HA$120</f>
        <v>0</v>
      </c>
      <c r="HB49" s="6">
        <f>'at-risk$$'!HB49/'at-risk$$'!HB$120</f>
        <v>0</v>
      </c>
      <c r="HC49" s="6">
        <f>'at-risk$$'!HC49/'at-risk$$'!HC$120</f>
        <v>0</v>
      </c>
      <c r="HD49" s="6">
        <f>'at-risk$$'!HD49/'at-risk$$'!HD$120</f>
        <v>0</v>
      </c>
      <c r="HE49" s="6">
        <f>'at-risk$$'!HE49/'at-risk$$'!HE$120</f>
        <v>0</v>
      </c>
      <c r="HF49" s="6">
        <f>'at-risk$$'!HF49/'at-risk$$'!HF$120</f>
        <v>0</v>
      </c>
      <c r="HG49" s="6">
        <f>'at-risk$$'!HG49/'at-risk$$'!HG$120</f>
        <v>0</v>
      </c>
      <c r="HH49" s="6">
        <f>'at-risk$$'!HH49/'at-risk$$'!HH$120</f>
        <v>0</v>
      </c>
      <c r="HI49" s="6">
        <f>'at-risk$$'!HI49/'at-risk$$'!HI$120</f>
        <v>0</v>
      </c>
      <c r="HJ49" s="6">
        <f>'at-risk$$'!HJ49/'at-risk$$'!HJ$120</f>
        <v>0</v>
      </c>
      <c r="HK49" s="6">
        <f>'at-risk$$'!HK49/'at-risk$$'!HK$120</f>
        <v>0</v>
      </c>
      <c r="HL49" s="6">
        <f>'at-risk$$'!HL49/'at-risk$$'!HL$120</f>
        <v>0</v>
      </c>
      <c r="HM49" s="6">
        <f>'at-risk$$'!HM49/'at-risk$$'!HM$120</f>
        <v>0</v>
      </c>
      <c r="HN49" s="6">
        <f>'at-risk$$'!HN49/'at-risk$$'!HN$120</f>
        <v>0</v>
      </c>
      <c r="HO49" s="6">
        <f>'at-risk$$'!HO49/'at-risk$$'!HO$120</f>
        <v>0</v>
      </c>
      <c r="HP49" s="6">
        <f>'at-risk$$'!HP49/'at-risk$$'!HP$120</f>
        <v>0</v>
      </c>
      <c r="HQ49" s="6">
        <f>'at-risk$$'!HQ49/'at-risk$$'!HQ$120</f>
        <v>0</v>
      </c>
      <c r="HR49" s="6">
        <f>'at-risk$$'!HR49/'at-risk$$'!HR$120</f>
        <v>0</v>
      </c>
      <c r="HS49" s="6">
        <f>'at-risk$$'!HS49/'at-risk$$'!HS$120</f>
        <v>0</v>
      </c>
      <c r="HT49" s="6">
        <f>'at-risk$$'!HT49/'at-risk$$'!HT$120</f>
        <v>0</v>
      </c>
      <c r="HU49" s="6">
        <f>'at-risk$$'!HU49/'at-risk$$'!HU$120</f>
        <v>0</v>
      </c>
      <c r="HV49" s="6">
        <f>'at-risk$$'!HV49/'at-risk$$'!HV$120</f>
        <v>1</v>
      </c>
      <c r="HW49" s="6">
        <f>'at-risk$$'!HW49/'at-risk$$'!HW$120</f>
        <v>0</v>
      </c>
      <c r="HX49" s="6">
        <f>'at-risk$$'!HX49/'at-risk$$'!HX$120</f>
        <v>0</v>
      </c>
      <c r="HY49" s="6">
        <f>'at-risk$$'!HY49/'at-risk$$'!HY$120</f>
        <v>0</v>
      </c>
      <c r="HZ49" s="6">
        <f>'at-risk$$'!HZ49/'at-risk$$'!HZ$120</f>
        <v>0</v>
      </c>
      <c r="IA49" s="6">
        <f>'at-risk$$'!IA49/'at-risk$$'!IA$120</f>
        <v>0</v>
      </c>
      <c r="IB49" s="6">
        <f>'at-risk$$'!IB49/'at-risk$$'!IB$120</f>
        <v>0</v>
      </c>
      <c r="IC49" s="6">
        <f>'at-risk$$'!IC49/'at-risk$$'!IC$120</f>
        <v>1</v>
      </c>
      <c r="ID49" s="6">
        <f>'at-risk$$'!ID49/'at-risk$$'!ID$120</f>
        <v>0</v>
      </c>
      <c r="IE49" s="6">
        <f>'at-risk$$'!IE49/'at-risk$$'!IE$120</f>
        <v>1</v>
      </c>
      <c r="IF49" s="6">
        <f>'at-risk$$'!IF49/'at-risk$$'!IF$120</f>
        <v>0</v>
      </c>
      <c r="IG49" s="6">
        <f>'at-risk$$'!IG49/'at-risk$$'!IG$120</f>
        <v>0</v>
      </c>
      <c r="IH49" s="6">
        <f>'at-risk$$'!IH49/'at-risk$$'!IH$120</f>
        <v>0</v>
      </c>
      <c r="II49" s="6">
        <f>'at-risk$$'!II49/'at-risk$$'!II$120</f>
        <v>0</v>
      </c>
      <c r="IJ49" s="6">
        <f>'at-risk$$'!IJ49/'at-risk$$'!IJ$120</f>
        <v>0</v>
      </c>
      <c r="IK49" s="6">
        <f>'at-risk$$'!IK49/'at-risk$$'!IK$120</f>
        <v>0</v>
      </c>
      <c r="IL49" s="6">
        <f>'at-risk$$'!IL49/'at-risk$$'!IL$120</f>
        <v>0</v>
      </c>
      <c r="IM49" s="6">
        <f>'at-risk$$'!IM49/'at-risk$$'!IM$120</f>
        <v>0</v>
      </c>
      <c r="IN49" s="6">
        <f>'at-risk$$'!IN49/'at-risk$$'!IN$120</f>
        <v>0</v>
      </c>
      <c r="IO49" s="6">
        <f>'at-risk$$'!IO49/'at-risk$$'!IO$120</f>
        <v>0</v>
      </c>
      <c r="IP49" s="6">
        <f>'at-risk$$'!IP49/'at-risk$$'!IP$120</f>
        <v>0</v>
      </c>
      <c r="IQ49" s="6">
        <f>'at-risk$$'!IQ49/'at-risk$$'!IQ$120</f>
        <v>0</v>
      </c>
      <c r="IR49" s="6">
        <f>'at-risk$$'!IR49/'at-risk$$'!IR$120</f>
        <v>0</v>
      </c>
      <c r="IS49" s="6">
        <f>'at-risk$$'!IS49/'at-risk$$'!IS$120</f>
        <v>0</v>
      </c>
      <c r="IT49" s="6">
        <f>'at-risk$$'!IT49/'at-risk$$'!IT$120</f>
        <v>0</v>
      </c>
      <c r="IU49" s="6">
        <f>'at-risk$$'!IU49/'at-risk$$'!IU$120</f>
        <v>0</v>
      </c>
      <c r="IV49" s="6">
        <f>'at-risk$$'!IV49/'at-risk$$'!IV$120</f>
        <v>0</v>
      </c>
      <c r="IW49" s="6">
        <f>'at-risk$$'!IW49/'at-risk$$'!IW$120</f>
        <v>0</v>
      </c>
      <c r="IX49" s="6">
        <f>'at-risk$$'!IX49/'at-risk$$'!IX$120</f>
        <v>0</v>
      </c>
      <c r="IY49" s="6">
        <f>'at-risk$$'!IY49/'at-risk$$'!IY$120</f>
        <v>0</v>
      </c>
      <c r="IZ49" s="6">
        <f>'at-risk$$'!IZ49/'at-risk$$'!IZ$120</f>
        <v>0</v>
      </c>
      <c r="JA49" s="6">
        <f>'at-risk$$'!JA49/'at-risk$$'!JA$120</f>
        <v>0</v>
      </c>
      <c r="JB49" s="6">
        <f>'at-risk$$'!JB49/'at-risk$$'!JB$120</f>
        <v>0</v>
      </c>
      <c r="JC49" s="6">
        <f>'at-risk$$'!JC49/'at-risk$$'!JC$120</f>
        <v>0</v>
      </c>
      <c r="JD49" s="6">
        <f>'at-risk$$'!JD49/'at-risk$$'!JD$120</f>
        <v>0</v>
      </c>
      <c r="JE49" s="6">
        <f>'at-risk$$'!JE49/'at-risk$$'!JE$120</f>
        <v>0</v>
      </c>
      <c r="JF49" s="6">
        <f>'at-risk$$'!JF49/'at-risk$$'!JF$120</f>
        <v>1</v>
      </c>
      <c r="JG49" s="6">
        <f>'at-risk$$'!JG49/'at-risk$$'!JG$120</f>
        <v>0</v>
      </c>
      <c r="JH49" s="6">
        <f>'at-risk$$'!JH49/'at-risk$$'!JH$120</f>
        <v>0</v>
      </c>
      <c r="JI49" s="6">
        <f>'at-risk$$'!JI49/'at-risk$$'!JI$120</f>
        <v>0</v>
      </c>
      <c r="JJ49" s="6">
        <f>'at-risk$$'!JJ49/'at-risk$$'!JJ$120</f>
        <v>0</v>
      </c>
      <c r="JK49" s="6">
        <f>'at-risk$$'!JK49/'at-risk$$'!JK$120</f>
        <v>0</v>
      </c>
      <c r="JL49" s="6">
        <f>'at-risk$$'!JL49/'at-risk$$'!JL$120</f>
        <v>0</v>
      </c>
      <c r="JM49" s="6">
        <f>'at-risk$$'!JM49/'at-risk$$'!JM$120</f>
        <v>0.9999965685612755</v>
      </c>
      <c r="JN49" s="6">
        <f>'at-risk$$'!JN49/'at-risk$$'!JN$120</f>
        <v>0</v>
      </c>
      <c r="JO49" s="6">
        <f>'at-risk$$'!JO49/'at-risk$$'!JO$120</f>
        <v>0</v>
      </c>
      <c r="JP49" s="6">
        <f>'at-risk$$'!JP49/'at-risk$$'!JP$120</f>
        <v>0</v>
      </c>
      <c r="JQ49" s="6">
        <f>'at-risk$$'!JQ49/'at-risk$$'!JQ$120</f>
        <v>0</v>
      </c>
      <c r="JR49" s="6">
        <f>'at-risk$$'!JR49/'at-risk$$'!JR$120</f>
        <v>0</v>
      </c>
      <c r="JS49" s="6">
        <f>'at-risk$$'!JS49/'at-risk$$'!JS$120</f>
        <v>0</v>
      </c>
      <c r="JT49" s="6">
        <f>'at-risk$$'!JT49/'at-risk$$'!JT$120</f>
        <v>0</v>
      </c>
      <c r="JU49" s="6">
        <f>'at-risk$$'!JU49/'at-risk$$'!JU$120</f>
        <v>0</v>
      </c>
      <c r="JV49" s="6">
        <f>'at-risk$$'!JV49/'at-risk$$'!JV$120</f>
        <v>0</v>
      </c>
      <c r="JW49" s="6">
        <f>'at-risk$$'!JW49/'at-risk$$'!JW$120</f>
        <v>0</v>
      </c>
      <c r="JX49" s="6">
        <f>'at-risk$$'!JX49/'at-risk$$'!JX$120</f>
        <v>0</v>
      </c>
      <c r="JY49" s="6">
        <f>'at-risk$$'!JY49/'at-risk$$'!JY$120</f>
        <v>0</v>
      </c>
      <c r="JZ49" s="6">
        <f>'at-risk$$'!JZ49/'at-risk$$'!JZ$120</f>
        <v>0</v>
      </c>
      <c r="KA49" s="6">
        <f>'at-risk$$'!KA49/'at-risk$$'!KA$120</f>
        <v>0</v>
      </c>
      <c r="KB49" s="6">
        <f>'at-risk$$'!KB49/'at-risk$$'!KB$120</f>
        <v>0</v>
      </c>
      <c r="KC49" s="6">
        <f>'at-risk$$'!KC49/'at-risk$$'!KC$120</f>
        <v>0</v>
      </c>
      <c r="KD49" s="6">
        <f>'at-risk$$'!KD49/'at-risk$$'!KD$120</f>
        <v>4.7271417527584514E-2</v>
      </c>
      <c r="KE49" s="6">
        <f>'at-risk$$'!KE49/'at-risk$$'!KE$120</f>
        <v>0</v>
      </c>
      <c r="KF49" s="6">
        <f>'at-risk$$'!KF49/'at-risk$$'!KF$120</f>
        <v>0</v>
      </c>
      <c r="KG49" s="6">
        <f>'at-risk$$'!KG49/'at-risk$$'!KG$120</f>
        <v>0</v>
      </c>
      <c r="KH49" s="6">
        <f>'at-risk$$'!KH49/'at-risk$$'!KH$120</f>
        <v>0</v>
      </c>
      <c r="KI49" s="6">
        <f>'at-risk$$'!KI49/'at-risk$$'!KI$120</f>
        <v>0</v>
      </c>
      <c r="KJ49" s="6">
        <f>'at-risk$$'!KJ49/'at-risk$$'!KJ$120</f>
        <v>0</v>
      </c>
      <c r="KK49" s="6">
        <f>'at-risk$$'!KK49/'at-risk$$'!KK$120</f>
        <v>0</v>
      </c>
      <c r="KL49" s="6">
        <f>'at-risk$$'!KL49/'at-risk$$'!KL$120</f>
        <v>0</v>
      </c>
      <c r="KM49" s="6">
        <f>'at-risk$$'!KM49/'at-risk$$'!KM$120</f>
        <v>0</v>
      </c>
      <c r="KN49" s="6">
        <f>'at-risk$$'!KN49/'at-risk$$'!KN$120</f>
        <v>0</v>
      </c>
      <c r="KO49" s="6">
        <f>'at-risk$$'!KO49/'at-risk$$'!KO$120</f>
        <v>0</v>
      </c>
      <c r="KP49" s="6">
        <f>'at-risk$$'!KP49/'at-risk$$'!KP$120</f>
        <v>0</v>
      </c>
      <c r="KQ49" s="6">
        <f>'at-risk$$'!KQ49/'at-risk$$'!KQ$120</f>
        <v>0</v>
      </c>
      <c r="KU49" s="3">
        <v>13280</v>
      </c>
      <c r="KV49" s="3">
        <v>0</v>
      </c>
      <c r="KW49" s="3">
        <v>4006</v>
      </c>
      <c r="KX49" s="3">
        <v>0</v>
      </c>
      <c r="LC49" s="3">
        <v>35000</v>
      </c>
      <c r="LD49" s="3">
        <v>0</v>
      </c>
      <c r="LI49" s="3">
        <v>19323</v>
      </c>
      <c r="LJ49" s="3">
        <v>6000</v>
      </c>
      <c r="LK49" s="3">
        <v>0</v>
      </c>
      <c r="LL49" s="3">
        <v>2747</v>
      </c>
      <c r="LM49" s="3">
        <v>1236</v>
      </c>
      <c r="LN49" s="3">
        <v>0</v>
      </c>
      <c r="LS49" s="3">
        <v>2000</v>
      </c>
      <c r="LT49" s="3">
        <v>0</v>
      </c>
      <c r="LY49" s="3">
        <v>500</v>
      </c>
      <c r="LZ49" s="3">
        <v>0</v>
      </c>
      <c r="MA49" s="3">
        <v>13535</v>
      </c>
      <c r="MB49" s="3">
        <v>0</v>
      </c>
      <c r="MC49" s="3">
        <v>5000</v>
      </c>
      <c r="MD49" s="3">
        <v>0</v>
      </c>
      <c r="ME49" s="3">
        <v>4531</v>
      </c>
      <c r="MF49" s="3">
        <v>0</v>
      </c>
      <c r="MI49" s="3">
        <v>5000</v>
      </c>
      <c r="MJ49" s="3">
        <v>0</v>
      </c>
      <c r="MU49" s="3">
        <v>1102</v>
      </c>
      <c r="MV49" s="3">
        <v>0</v>
      </c>
      <c r="MW49" s="3">
        <v>19604</v>
      </c>
      <c r="MX49" s="3">
        <v>0</v>
      </c>
      <c r="NJ49" s="6">
        <f>'at-risk$$'!NJ49/'at-risk$$'!NJ$120</f>
        <v>0</v>
      </c>
      <c r="NK49" s="6">
        <f>'at-risk$$'!NK49/'at-risk$$'!NK$120</f>
        <v>0</v>
      </c>
      <c r="OF49" s="3">
        <v>5420947</v>
      </c>
      <c r="OG49" s="3">
        <v>641116</v>
      </c>
      <c r="OK49" s="6">
        <f t="shared" si="28"/>
        <v>3.0000087848759573</v>
      </c>
      <c r="OL49" s="6">
        <f t="shared" si="15"/>
        <v>0</v>
      </c>
      <c r="OM49" s="6">
        <f t="shared" si="16"/>
        <v>5.0000175697519147</v>
      </c>
      <c r="ON49" s="6">
        <f t="shared" si="17"/>
        <v>0</v>
      </c>
      <c r="OO49" s="6">
        <f t="shared" si="18"/>
        <v>0</v>
      </c>
      <c r="OP49" s="6">
        <f t="shared" si="19"/>
        <v>1</v>
      </c>
      <c r="OQ49" s="3">
        <f t="shared" si="20"/>
        <v>0</v>
      </c>
      <c r="OR49" s="6">
        <f t="shared" si="21"/>
        <v>0</v>
      </c>
      <c r="OS49" s="6">
        <f>'at-risk$$'!OS49/'at-risk$$'!OS$120</f>
        <v>1</v>
      </c>
      <c r="OT49" s="6">
        <f>'at-risk$$'!OT49/'at-risk$$'!OT$120</f>
        <v>0</v>
      </c>
      <c r="OU49" s="6">
        <f>'at-risk$$'!OU49/'at-risk$$'!OU$120</f>
        <v>0</v>
      </c>
      <c r="OV49" s="6">
        <f>'at-risk$$'!OV49/'at-risk$$'!OV$120</f>
        <v>0</v>
      </c>
      <c r="OW49" s="6">
        <f>'at-risk$$'!OW49/'at-risk$$'!OW$120</f>
        <v>0</v>
      </c>
      <c r="OX49" s="6">
        <f>'at-risk$$'!OX49/'at-risk$$'!OX$120</f>
        <v>1</v>
      </c>
      <c r="OY49" s="6">
        <f>'at-risk$$'!OY49/'at-risk$$'!OY$120</f>
        <v>0</v>
      </c>
      <c r="OZ49" s="6">
        <f>'at-risk$$'!OZ49/'at-risk$$'!OZ$120</f>
        <v>2</v>
      </c>
      <c r="PA49" s="6">
        <f>'at-risk$$'!PA49/'at-risk$$'!PA$120</f>
        <v>0</v>
      </c>
      <c r="PB49" s="6">
        <f t="shared" si="22"/>
        <v>1</v>
      </c>
      <c r="PC49" s="6">
        <f t="shared" si="23"/>
        <v>0</v>
      </c>
      <c r="PD49" s="6"/>
      <c r="PE49" s="6"/>
      <c r="PF49" s="6">
        <f t="shared" si="24"/>
        <v>5.0000087848759573</v>
      </c>
      <c r="PG49" s="6">
        <f t="shared" si="25"/>
        <v>0</v>
      </c>
      <c r="PI49" s="6">
        <f t="shared" si="26"/>
        <v>13.711662801321244</v>
      </c>
      <c r="PJ49" s="6">
        <f>'at-risk$$'!PJ49/'at-risk$$'!PJ$120</f>
        <v>0</v>
      </c>
      <c r="PK49" s="6">
        <f>'at-risk$$'!PK49/'at-risk$$'!PK$120</f>
        <v>0</v>
      </c>
      <c r="PL49" s="5">
        <f t="shared" si="29"/>
        <v>124117</v>
      </c>
      <c r="PM49" s="5">
        <f>SUM(KV49,KX49,KZ49,LB49,LD49,LF49,LH49,LJ49,LL49,LN49,LP49,LR49,LT49,LV49,LX49,LZ49,MB49,MD49,MF49,MH49,MJ49,ML49,MN49,MP49,MR49,MT49,MV49,MX49,MZ49,NB49,ND49,NF49,NH49,)</f>
        <v>8747</v>
      </c>
      <c r="PN49" s="5"/>
      <c r="PO49" s="5">
        <v>88075</v>
      </c>
      <c r="PQ49" s="6">
        <f t="shared" si="27"/>
        <v>32.833201560193977</v>
      </c>
    </row>
    <row r="50" spans="1:433" x14ac:dyDescent="0.25">
      <c r="A50" t="s">
        <v>203</v>
      </c>
      <c r="B50" s="2">
        <v>295</v>
      </c>
      <c r="C50" t="s">
        <v>338</v>
      </c>
      <c r="D50">
        <v>6</v>
      </c>
      <c r="E50">
        <v>308</v>
      </c>
      <c r="F50">
        <v>227</v>
      </c>
      <c r="G50" s="6">
        <f>'at-risk$$'!G50/'at-risk$$'!G$120</f>
        <v>1</v>
      </c>
      <c r="H50" s="6">
        <f>'at-risk$$'!H50/'at-risk$$'!H$120</f>
        <v>0</v>
      </c>
      <c r="I50" s="6">
        <f>'at-risk$$'!I50/'at-risk$$'!I$120</f>
        <v>0</v>
      </c>
      <c r="J50" s="6">
        <f>'at-risk$$'!J50/'at-risk$$'!J$120</f>
        <v>0</v>
      </c>
      <c r="K50" s="6"/>
      <c r="L50" s="6">
        <f>'at-risk$$'!L50/'at-risk$$'!L$120</f>
        <v>0</v>
      </c>
      <c r="M50" s="6">
        <f>'at-risk$$'!M50/'at-risk$$'!M$120</f>
        <v>0</v>
      </c>
      <c r="N50" s="6">
        <f>'at-risk$$'!N50/'at-risk$$'!N$120</f>
        <v>0.99999958310769044</v>
      </c>
      <c r="O50" s="6">
        <f>'at-risk$$'!O50/'at-risk$$'!O$120</f>
        <v>0</v>
      </c>
      <c r="P50" s="3">
        <v>9866</v>
      </c>
      <c r="Q50" s="3">
        <v>0</v>
      </c>
      <c r="R50" s="6">
        <f>'at-risk$$'!R50/'at-risk$$'!R$120</f>
        <v>1.0000062006078874</v>
      </c>
      <c r="S50" s="6">
        <f>'at-risk$$'!S50/'at-risk$$'!S$120</f>
        <v>0</v>
      </c>
      <c r="T50" s="6">
        <f>'at-risk$$'!T50/'at-risk$$'!T$120</f>
        <v>2.0000056611159422</v>
      </c>
      <c r="U50" s="6">
        <f>'at-risk$$'!U50/'at-risk$$'!U$120</f>
        <v>0</v>
      </c>
      <c r="V50" s="6">
        <f>'at-risk$$'!V50/'at-risk$$'!V$120</f>
        <v>0.99999492061110518</v>
      </c>
      <c r="W50" s="6">
        <f>'at-risk$$'!W50/'at-risk$$'!W$120</f>
        <v>0</v>
      </c>
      <c r="X50" s="6">
        <f>'at-risk$$'!X50/'at-risk$$'!X$120</f>
        <v>1</v>
      </c>
      <c r="Y50" s="6">
        <f>'at-risk$$'!Y50/'at-risk$$'!Y$120</f>
        <v>0</v>
      </c>
      <c r="Z50" s="6">
        <f>'at-risk$$'!Z50/'at-risk$$'!Z$120</f>
        <v>3.0000087848759573</v>
      </c>
      <c r="AA50" s="6">
        <f>'at-risk$$'!AA50/'at-risk$$'!AA$120</f>
        <v>0</v>
      </c>
      <c r="AB50" s="6">
        <f>'at-risk$$'!AB50/'at-risk$$'!AB$120</f>
        <v>0</v>
      </c>
      <c r="AC50" s="6">
        <f>'at-risk$$'!AC50/'at-risk$$'!AC$120</f>
        <v>0</v>
      </c>
      <c r="AD50" s="6">
        <f>'at-risk$$'!AD50/'at-risk$$'!AD$120</f>
        <v>2.0000087848759573</v>
      </c>
      <c r="AE50" s="6">
        <f>'at-risk$$'!AE50/'at-risk$$'!AE$120</f>
        <v>0</v>
      </c>
      <c r="AF50" s="6">
        <f>'at-risk$$'!AF50/'at-risk$$'!AF$120</f>
        <v>4.9999961701896245</v>
      </c>
      <c r="AG50" s="6">
        <f>'at-risk$$'!AG50/'at-risk$$'!AG$120</f>
        <v>0</v>
      </c>
      <c r="AH50" s="6">
        <f>'at-risk$$'!AH50/'at-risk$$'!AH$120</f>
        <v>0</v>
      </c>
      <c r="AI50" s="6">
        <f>'at-risk$$'!AI50/'at-risk$$'!AI$120</f>
        <v>0</v>
      </c>
      <c r="AJ50" s="6">
        <f>'at-risk$$'!AJ50/'at-risk$$'!AJ$120</f>
        <v>0</v>
      </c>
      <c r="AK50" s="6">
        <f>'at-risk$$'!AK50/'at-risk$$'!AK$120</f>
        <v>0</v>
      </c>
      <c r="AL50" s="6">
        <f>'at-risk$$'!AL50/'at-risk$$'!AL$120</f>
        <v>0</v>
      </c>
      <c r="AM50" s="6">
        <f>'at-risk$$'!AM50/'at-risk$$'!AM$120</f>
        <v>0</v>
      </c>
      <c r="AN50" s="6">
        <f>'at-risk$$'!AN50/'at-risk$$'!AN$120</f>
        <v>0</v>
      </c>
      <c r="AO50" s="6">
        <f>'at-risk$$'!AO50/'at-risk$$'!AO$120</f>
        <v>0</v>
      </c>
      <c r="AP50" s="6">
        <f>'at-risk$$'!AP50/'at-risk$$'!AP$120</f>
        <v>0</v>
      </c>
      <c r="AQ50" s="6">
        <f>'at-risk$$'!AQ50/'at-risk$$'!AQ$120</f>
        <v>1</v>
      </c>
      <c r="AR50" s="6">
        <f>'at-risk$$'!AR50/'at-risk$$'!AR$120</f>
        <v>0</v>
      </c>
      <c r="AS50" s="6">
        <f>'at-risk$$'!AS50/'at-risk$$'!AS$120</f>
        <v>0</v>
      </c>
      <c r="AT50" s="6">
        <f>'at-risk$$'!AT50/'at-risk$$'!AT$120</f>
        <v>0</v>
      </c>
      <c r="AU50" s="6">
        <f>'at-risk$$'!AU50/'at-risk$$'!AU$120</f>
        <v>2.0000087848759573</v>
      </c>
      <c r="AV50" s="6"/>
      <c r="AW50" s="6">
        <f>'at-risk$$'!AW50/'at-risk$$'!AW$120</f>
        <v>0</v>
      </c>
      <c r="AX50" s="6">
        <f>'at-risk$$'!AX50/'at-risk$$'!AX$120</f>
        <v>1</v>
      </c>
      <c r="AY50" s="6">
        <f>'at-risk$$'!AY50/'at-risk$$'!AY$120</f>
        <v>0</v>
      </c>
      <c r="AZ50" s="6">
        <f>'at-risk$$'!AZ50/'at-risk$$'!AZ$120</f>
        <v>0</v>
      </c>
      <c r="BA50" s="6">
        <f>'at-risk$$'!BA50/'at-risk$$'!BA$120</f>
        <v>0</v>
      </c>
      <c r="BB50" s="6">
        <f>'at-risk$$'!BB50/'at-risk$$'!BB$120</f>
        <v>0</v>
      </c>
      <c r="BC50" s="6">
        <f>'at-risk$$'!BC50/'at-risk$$'!BC$120</f>
        <v>0</v>
      </c>
      <c r="BD50" s="6">
        <f>'at-risk$$'!BD50/'at-risk$$'!BD$120</f>
        <v>3.0000087848759573</v>
      </c>
      <c r="BE50" s="6">
        <f>'at-risk$$'!BE50/'at-risk$$'!BE$120</f>
        <v>0</v>
      </c>
      <c r="BF50" s="6">
        <f>'at-risk$$'!BF50/'at-risk$$'!BF$120</f>
        <v>0</v>
      </c>
      <c r="BG50" s="6">
        <f>'at-risk$$'!BG50/'at-risk$$'!BG$120</f>
        <v>0</v>
      </c>
      <c r="BH50" s="6">
        <f>'at-risk$$'!BH50/'at-risk$$'!BH$120</f>
        <v>0</v>
      </c>
      <c r="BI50" s="6">
        <f>'at-risk$$'!BI50/'at-risk$$'!BI$120</f>
        <v>0</v>
      </c>
      <c r="BJ50" s="6">
        <f>'at-risk$$'!BJ50/'at-risk$$'!BJ$120</f>
        <v>0</v>
      </c>
      <c r="BK50" s="6">
        <f>'at-risk$$'!BK50/'at-risk$$'!BK$120</f>
        <v>0</v>
      </c>
      <c r="BL50" s="6">
        <f>'at-risk$$'!BL50/'at-risk$$'!BL$120</f>
        <v>0</v>
      </c>
      <c r="BM50" s="6">
        <f>'at-risk$$'!BM50/'at-risk$$'!BM$120</f>
        <v>0</v>
      </c>
      <c r="BN50" s="6">
        <f>'at-risk$$'!BN50/'at-risk$$'!BN$120</f>
        <v>0</v>
      </c>
      <c r="BO50" s="6">
        <f>'at-risk$$'!BO50/'at-risk$$'!BO$120</f>
        <v>0</v>
      </c>
      <c r="BP50" s="6">
        <f>'at-risk$$'!BP50/'at-risk$$'!BP$120</f>
        <v>0</v>
      </c>
      <c r="BQ50" s="6">
        <f>'at-risk$$'!BQ50/'at-risk$$'!BQ$120</f>
        <v>0</v>
      </c>
      <c r="BR50" s="6">
        <f>'at-risk$$'!BR50/'at-risk$$'!BR$120</f>
        <v>0</v>
      </c>
      <c r="BS50" s="6">
        <f>'at-risk$$'!BS50/'at-risk$$'!BS$120</f>
        <v>0</v>
      </c>
      <c r="BT50" s="6">
        <f>'at-risk$$'!BT50/'at-risk$$'!BT$120</f>
        <v>0</v>
      </c>
      <c r="BU50" s="6">
        <f>'at-risk$$'!BU50/'at-risk$$'!BU$120</f>
        <v>0</v>
      </c>
      <c r="BV50" s="6">
        <f>'at-risk$$'!BV50/'at-risk$$'!BV$120</f>
        <v>4.0000175697519147</v>
      </c>
      <c r="BW50" s="6">
        <f>'at-risk$$'!BW50/'at-risk$$'!BW$120</f>
        <v>0</v>
      </c>
      <c r="BX50" s="6">
        <f>'at-risk$$'!BX50/'at-risk$$'!BX$120</f>
        <v>0</v>
      </c>
      <c r="BY50" s="6">
        <f>'at-risk$$'!BY50/'at-risk$$'!BY$120</f>
        <v>0</v>
      </c>
      <c r="BZ50" s="6">
        <f>'at-risk$$'!BZ50/'at-risk$$'!BZ$120</f>
        <v>4.0000071489793685</v>
      </c>
      <c r="CA50" s="6">
        <f>'at-risk$$'!CA50/'at-risk$$'!CA$120</f>
        <v>0</v>
      </c>
      <c r="CB50" s="6">
        <f>'at-risk$$'!CB50/'at-risk$$'!CB$120</f>
        <v>0</v>
      </c>
      <c r="CC50" s="6">
        <f>'at-risk$$'!CC50/'at-risk$$'!CC$120</f>
        <v>0</v>
      </c>
      <c r="CD50" s="6">
        <f>'at-risk$$'!CD50/'at-risk$$'!CD$120</f>
        <v>1</v>
      </c>
      <c r="CE50" s="6">
        <f>'at-risk$$'!CE50/'at-risk$$'!CE$120</f>
        <v>0</v>
      </c>
      <c r="CF50" s="6">
        <f>'at-risk$$'!CF50/'at-risk$$'!CF$120</f>
        <v>1</v>
      </c>
      <c r="CG50" s="6">
        <f>'at-risk$$'!CG50/'at-risk$$'!CG$120</f>
        <v>0</v>
      </c>
      <c r="CH50" s="6">
        <f>'at-risk$$'!CH50/'at-risk$$'!CH$120</f>
        <v>0</v>
      </c>
      <c r="CI50" s="6">
        <f>'at-risk$$'!CI50/'at-risk$$'!CI$120</f>
        <v>0</v>
      </c>
      <c r="CL50" s="6">
        <f>'at-risk$$'!CL50/'at-risk$$'!CL$120</f>
        <v>0</v>
      </c>
      <c r="CM50" s="6">
        <f>'at-risk$$'!CM50/'at-risk$$'!CM$120</f>
        <v>0</v>
      </c>
      <c r="CN50" s="6">
        <f>'at-risk$$'!CN50/'at-risk$$'!CN$120</f>
        <v>0.24296331435800125</v>
      </c>
      <c r="CO50" s="6">
        <f>'at-risk$$'!CO50/'at-risk$$'!CO$120</f>
        <v>0</v>
      </c>
      <c r="CP50" s="6">
        <f>'at-risk$$'!CP50/'at-risk$$'!CP$120</f>
        <v>0</v>
      </c>
      <c r="CQ50" s="6">
        <f>'at-risk$$'!CQ50/'at-risk$$'!CQ$120</f>
        <v>0</v>
      </c>
      <c r="CR50" s="6">
        <f>'at-risk$$'!CR50/'at-risk$$'!CR$120</f>
        <v>0</v>
      </c>
      <c r="CS50" s="6">
        <f>'at-risk$$'!CS50/'at-risk$$'!CS$120</f>
        <v>0</v>
      </c>
      <c r="CT50" s="6">
        <f>'at-risk$$'!CT50/'at-risk$$'!CT$120</f>
        <v>0</v>
      </c>
      <c r="CU50" s="6">
        <f>'at-risk$$'!CU50/'at-risk$$'!CU$120</f>
        <v>0</v>
      </c>
      <c r="CV50" s="3">
        <v>30600</v>
      </c>
      <c r="CW50" s="3">
        <v>0</v>
      </c>
      <c r="CX50" s="3">
        <v>30600</v>
      </c>
      <c r="CY50" s="3">
        <v>0</v>
      </c>
      <c r="DD50" s="6">
        <f>'at-risk$$'!DD50/'at-risk$$'!DD$120</f>
        <v>0</v>
      </c>
      <c r="DE50" s="6">
        <f>'at-risk$$'!DE50/'at-risk$$'!DE$120</f>
        <v>0</v>
      </c>
      <c r="DX50" s="6">
        <f>'at-risk$$'!DX50/'at-risk$$'!DX$120</f>
        <v>0</v>
      </c>
      <c r="DY50" s="6">
        <f>'at-risk$$'!DY50/'at-risk$$'!DY$120</f>
        <v>0</v>
      </c>
      <c r="DZ50" s="6">
        <f>'at-risk$$'!DZ50/'at-risk$$'!DZ$120</f>
        <v>0</v>
      </c>
      <c r="EA50" s="6">
        <f>'at-risk$$'!EA50/'at-risk$$'!EA$120</f>
        <v>0</v>
      </c>
      <c r="EB50" s="6">
        <f>'at-risk$$'!EB50/'at-risk$$'!EB$120</f>
        <v>0</v>
      </c>
      <c r="EC50" s="6">
        <f>'at-risk$$'!EC50/'at-risk$$'!EC$120</f>
        <v>0</v>
      </c>
      <c r="EH50" s="3">
        <v>15325</v>
      </c>
      <c r="EI50" s="3">
        <v>0</v>
      </c>
      <c r="EL50" s="6">
        <f>'at-risk$$'!EL50/'at-risk$$'!EL$120</f>
        <v>0</v>
      </c>
      <c r="EM50" s="6">
        <f>'at-risk$$'!EM50/'at-risk$$'!EM$120</f>
        <v>0</v>
      </c>
      <c r="EN50" s="6">
        <f>'at-risk$$'!EN50/'at-risk$$'!EN$120</f>
        <v>0</v>
      </c>
      <c r="EO50" s="6">
        <f>'at-risk$$'!EO50/'at-risk$$'!EO$120</f>
        <v>0</v>
      </c>
      <c r="EP50" s="6">
        <f>'at-risk$$'!EP50/'at-risk$$'!EP$120</f>
        <v>0</v>
      </c>
      <c r="EQ50" s="6">
        <f>'at-risk$$'!EQ50/'at-risk$$'!EQ$120</f>
        <v>0</v>
      </c>
      <c r="ES50" s="6">
        <f>'at-risk$$'!ES50/'at-risk$$'!ES$120</f>
        <v>0</v>
      </c>
      <c r="ET50" s="6">
        <f>'at-risk$$'!ET50/'at-risk$$'!ET$120</f>
        <v>0</v>
      </c>
      <c r="EU50" s="6">
        <f>'at-risk$$'!EU50/'at-risk$$'!EU$120</f>
        <v>0</v>
      </c>
      <c r="EV50" s="6">
        <f>'at-risk$$'!EV50/'at-risk$$'!EV$120</f>
        <v>0</v>
      </c>
      <c r="EW50" s="6">
        <f>'at-risk$$'!EW50/'at-risk$$'!EW$120</f>
        <v>0</v>
      </c>
      <c r="EX50" s="6">
        <f>'at-risk$$'!EX50/'at-risk$$'!EX$120</f>
        <v>0</v>
      </c>
      <c r="EY50" s="6">
        <f>'at-risk$$'!EY50/'at-risk$$'!EY$120</f>
        <v>0</v>
      </c>
      <c r="EZ50" s="6">
        <f>'at-risk$$'!EZ50/'at-risk$$'!EZ$120</f>
        <v>0</v>
      </c>
      <c r="FA50" s="6">
        <f>'at-risk$$'!FA50/'at-risk$$'!FA$120</f>
        <v>0</v>
      </c>
      <c r="FB50" s="6">
        <f>'at-risk$$'!FB50/'at-risk$$'!FB$120</f>
        <v>0</v>
      </c>
      <c r="FC50" s="6">
        <f>'at-risk$$'!FC50/'at-risk$$'!FC$120</f>
        <v>0</v>
      </c>
      <c r="FD50" s="6">
        <f>'at-risk$$'!FD50/'at-risk$$'!FD$120</f>
        <v>0</v>
      </c>
      <c r="FE50" s="6">
        <f>'at-risk$$'!FE50/'at-risk$$'!FE$120</f>
        <v>0</v>
      </c>
      <c r="FF50" s="6">
        <f>'at-risk$$'!FF50/'at-risk$$'!FF$120</f>
        <v>0</v>
      </c>
      <c r="FG50" s="6">
        <f>'at-risk$$'!FG50/'at-risk$$'!FG$120</f>
        <v>1</v>
      </c>
      <c r="FH50" s="6">
        <f>'at-risk$$'!FH50/'at-risk$$'!FH$120</f>
        <v>0</v>
      </c>
      <c r="FI50" s="6">
        <f>'at-risk$$'!FI50/'at-risk$$'!FI$120</f>
        <v>1</v>
      </c>
      <c r="FJ50" s="6">
        <f>'at-risk$$'!FJ50/'at-risk$$'!FJ$120</f>
        <v>0</v>
      </c>
      <c r="FK50" s="6">
        <f>'at-risk$$'!FK50/'at-risk$$'!FK$120</f>
        <v>0</v>
      </c>
      <c r="FL50" s="6">
        <f>'at-risk$$'!FL50/'at-risk$$'!FL$120</f>
        <v>0</v>
      </c>
      <c r="FM50" s="6">
        <f>'at-risk$$'!FM50/'at-risk$$'!FM$120</f>
        <v>1.0000186469754606</v>
      </c>
      <c r="FN50" s="6">
        <f>'at-risk$$'!FN50/'at-risk$$'!FN$120</f>
        <v>0</v>
      </c>
      <c r="FO50" s="6">
        <f>'at-risk$$'!FO50/'at-risk$$'!FO$120</f>
        <v>0</v>
      </c>
      <c r="FP50" s="6">
        <f>'at-risk$$'!FP50/'at-risk$$'!FP$120</f>
        <v>0</v>
      </c>
      <c r="FQ50" s="6">
        <f>'at-risk$$'!FQ50/'at-risk$$'!FQ$120</f>
        <v>0</v>
      </c>
      <c r="FR50" s="6">
        <f>'at-risk$$'!FR50/'at-risk$$'!FR$120</f>
        <v>0</v>
      </c>
      <c r="FS50" s="6">
        <f>'at-risk$$'!FS50/'at-risk$$'!FS$120</f>
        <v>0</v>
      </c>
      <c r="FT50" s="6">
        <f>'at-risk$$'!FT50/'at-risk$$'!FT$120</f>
        <v>0</v>
      </c>
      <c r="FU50" s="6">
        <f>'at-risk$$'!FU50/'at-risk$$'!FU$120</f>
        <v>0</v>
      </c>
      <c r="FV50" s="6">
        <f>'at-risk$$'!FV50/'at-risk$$'!FV$120</f>
        <v>0</v>
      </c>
      <c r="FW50" s="6">
        <f>'at-risk$$'!FW50/'at-risk$$'!FW$120</f>
        <v>0</v>
      </c>
      <c r="FX50" s="6">
        <f>'at-risk$$'!FX50/'at-risk$$'!FX$120</f>
        <v>0</v>
      </c>
      <c r="FY50" s="6">
        <f>'at-risk$$'!FY50/'at-risk$$'!FY$120</f>
        <v>0</v>
      </c>
      <c r="FZ50" s="6">
        <f>'at-risk$$'!FZ50/'at-risk$$'!FZ$120</f>
        <v>0</v>
      </c>
      <c r="GA50" s="6">
        <f>'at-risk$$'!GA50/'at-risk$$'!GA$120</f>
        <v>0</v>
      </c>
      <c r="GB50" s="6">
        <f>'at-risk$$'!GB50/'at-risk$$'!GB$120</f>
        <v>0</v>
      </c>
      <c r="GC50" s="6">
        <f>'at-risk$$'!GC50/'at-risk$$'!GC$120</f>
        <v>0</v>
      </c>
      <c r="GD50" s="6">
        <f>'at-risk$$'!GD50/'at-risk$$'!GD$120</f>
        <v>0</v>
      </c>
      <c r="GE50" s="6">
        <f>'at-risk$$'!GE50/'at-risk$$'!GE$120</f>
        <v>0</v>
      </c>
      <c r="GF50" s="6">
        <f>'at-risk$$'!GF50/'at-risk$$'!GF$120</f>
        <v>0</v>
      </c>
      <c r="GG50" s="6">
        <f>'at-risk$$'!GG50/'at-risk$$'!GG$120</f>
        <v>0</v>
      </c>
      <c r="GH50" s="6">
        <f>'at-risk$$'!GH50/'at-risk$$'!GH$120</f>
        <v>0</v>
      </c>
      <c r="GI50" s="6">
        <f>'at-risk$$'!GI50/'at-risk$$'!GI$120</f>
        <v>0</v>
      </c>
      <c r="GJ50" s="6">
        <f>'at-risk$$'!GJ50/'at-risk$$'!GJ$120</f>
        <v>0</v>
      </c>
      <c r="GK50" s="6">
        <f>'at-risk$$'!GK50/'at-risk$$'!GK$120</f>
        <v>0</v>
      </c>
      <c r="GL50" s="6">
        <f>'at-risk$$'!GL50/'at-risk$$'!GL$120</f>
        <v>1</v>
      </c>
      <c r="GM50" s="6">
        <f>'at-risk$$'!GM50/'at-risk$$'!GM$120</f>
        <v>0</v>
      </c>
      <c r="GN50" s="6">
        <f>'at-risk$$'!GN50/'at-risk$$'!GN$120</f>
        <v>2.0000035744896842</v>
      </c>
      <c r="GO50" s="6">
        <f>'at-risk$$'!GO50/'at-risk$$'!GO$120</f>
        <v>0</v>
      </c>
      <c r="GP50" s="6">
        <f>'at-risk$$'!GP50/'at-risk$$'!GP$120</f>
        <v>2.0000087848759573</v>
      </c>
      <c r="GQ50" s="6">
        <f>'at-risk$$'!GQ50/'at-risk$$'!GQ$120</f>
        <v>0</v>
      </c>
      <c r="GR50" s="6">
        <f>'at-risk$$'!GR50/'at-risk$$'!GR$120</f>
        <v>1.3001879963454916</v>
      </c>
      <c r="GS50" s="6">
        <f>'at-risk$$'!GS50/'at-risk$$'!GS$120</f>
        <v>0</v>
      </c>
      <c r="GT50" s="6">
        <f>'at-risk$$'!GT50/'at-risk$$'!GT$120</f>
        <v>2.0000087848759573</v>
      </c>
      <c r="GU50" s="6">
        <f>'at-risk$$'!GU50/'at-risk$$'!GU$120</f>
        <v>0</v>
      </c>
      <c r="GV50" s="6">
        <f>'at-risk$$'!GV50/'at-risk$$'!GV$120</f>
        <v>2.0000087848759573</v>
      </c>
      <c r="GW50" s="6">
        <f>'at-risk$$'!GW50/'at-risk$$'!GW$120</f>
        <v>0</v>
      </c>
      <c r="GX50" s="6">
        <f>'at-risk$$'!GX50/'at-risk$$'!GX$120</f>
        <v>2.0000087848759573</v>
      </c>
      <c r="GY50" s="6">
        <f>'at-risk$$'!GY50/'at-risk$$'!GY$120</f>
        <v>0</v>
      </c>
      <c r="GZ50" s="6">
        <f>'at-risk$$'!GZ50/'at-risk$$'!GZ$120</f>
        <v>2.0000087848759573</v>
      </c>
      <c r="HA50" s="6">
        <f>'at-risk$$'!HA50/'at-risk$$'!HA$120</f>
        <v>0</v>
      </c>
      <c r="HB50" s="6">
        <f>'at-risk$$'!HB50/'at-risk$$'!HB$120</f>
        <v>0</v>
      </c>
      <c r="HC50" s="6">
        <f>'at-risk$$'!HC50/'at-risk$$'!HC$120</f>
        <v>0</v>
      </c>
      <c r="HD50" s="6">
        <f>'at-risk$$'!HD50/'at-risk$$'!HD$120</f>
        <v>0</v>
      </c>
      <c r="HE50" s="6">
        <f>'at-risk$$'!HE50/'at-risk$$'!HE$120</f>
        <v>0</v>
      </c>
      <c r="HF50" s="6">
        <f>'at-risk$$'!HF50/'at-risk$$'!HF$120</f>
        <v>0</v>
      </c>
      <c r="HG50" s="6">
        <f>'at-risk$$'!HG50/'at-risk$$'!HG$120</f>
        <v>0</v>
      </c>
      <c r="HH50" s="6">
        <f>'at-risk$$'!HH50/'at-risk$$'!HH$120</f>
        <v>0</v>
      </c>
      <c r="HI50" s="6">
        <f>'at-risk$$'!HI50/'at-risk$$'!HI$120</f>
        <v>0</v>
      </c>
      <c r="HJ50" s="6">
        <f>'at-risk$$'!HJ50/'at-risk$$'!HJ$120</f>
        <v>0</v>
      </c>
      <c r="HK50" s="6">
        <f>'at-risk$$'!HK50/'at-risk$$'!HK$120</f>
        <v>0</v>
      </c>
      <c r="HL50" s="6">
        <f>'at-risk$$'!HL50/'at-risk$$'!HL$120</f>
        <v>0</v>
      </c>
      <c r="HM50" s="6">
        <f>'at-risk$$'!HM50/'at-risk$$'!HM$120</f>
        <v>0</v>
      </c>
      <c r="HN50" s="6">
        <f>'at-risk$$'!HN50/'at-risk$$'!HN$120</f>
        <v>1</v>
      </c>
      <c r="HO50" s="6">
        <f>'at-risk$$'!HO50/'at-risk$$'!HO$120</f>
        <v>1</v>
      </c>
      <c r="HP50" s="6">
        <f>'at-risk$$'!HP50/'at-risk$$'!HP$120</f>
        <v>0</v>
      </c>
      <c r="HQ50" s="6">
        <f>'at-risk$$'!HQ50/'at-risk$$'!HQ$120</f>
        <v>0</v>
      </c>
      <c r="HR50" s="6">
        <f>'at-risk$$'!HR50/'at-risk$$'!HR$120</f>
        <v>0</v>
      </c>
      <c r="HS50" s="6">
        <f>'at-risk$$'!HS50/'at-risk$$'!HS$120</f>
        <v>0</v>
      </c>
      <c r="HT50" s="6">
        <f>'at-risk$$'!HT50/'at-risk$$'!HT$120</f>
        <v>0</v>
      </c>
      <c r="HU50" s="6">
        <f>'at-risk$$'!HU50/'at-risk$$'!HU$120</f>
        <v>0</v>
      </c>
      <c r="HV50" s="6">
        <f>'at-risk$$'!HV50/'at-risk$$'!HV$120</f>
        <v>1</v>
      </c>
      <c r="HW50" s="6">
        <f>'at-risk$$'!HW50/'at-risk$$'!HW$120</f>
        <v>0</v>
      </c>
      <c r="HX50" s="6">
        <f>'at-risk$$'!HX50/'at-risk$$'!HX$120</f>
        <v>0</v>
      </c>
      <c r="HY50" s="6">
        <f>'at-risk$$'!HY50/'at-risk$$'!HY$120</f>
        <v>0</v>
      </c>
      <c r="HZ50" s="6">
        <f>'at-risk$$'!HZ50/'at-risk$$'!HZ$120</f>
        <v>0</v>
      </c>
      <c r="IA50" s="6">
        <f>'at-risk$$'!IA50/'at-risk$$'!IA$120</f>
        <v>0</v>
      </c>
      <c r="IB50" s="6">
        <f>'at-risk$$'!IB50/'at-risk$$'!IB$120</f>
        <v>0</v>
      </c>
      <c r="IC50" s="6">
        <f>'at-risk$$'!IC50/'at-risk$$'!IC$120</f>
        <v>0</v>
      </c>
      <c r="ID50" s="6">
        <f>'at-risk$$'!ID50/'at-risk$$'!ID$120</f>
        <v>0</v>
      </c>
      <c r="IE50" s="6">
        <f>'at-risk$$'!IE50/'at-risk$$'!IE$120</f>
        <v>0</v>
      </c>
      <c r="IF50" s="6">
        <f>'at-risk$$'!IF50/'at-risk$$'!IF$120</f>
        <v>0</v>
      </c>
      <c r="IG50" s="6">
        <f>'at-risk$$'!IG50/'at-risk$$'!IG$120</f>
        <v>0</v>
      </c>
      <c r="IH50" s="6">
        <f>'at-risk$$'!IH50/'at-risk$$'!IH$120</f>
        <v>0</v>
      </c>
      <c r="II50" s="6">
        <f>'at-risk$$'!II50/'at-risk$$'!II$120</f>
        <v>0</v>
      </c>
      <c r="IJ50" s="6">
        <f>'at-risk$$'!IJ50/'at-risk$$'!IJ$120</f>
        <v>0</v>
      </c>
      <c r="IK50" s="6">
        <f>'at-risk$$'!IK50/'at-risk$$'!IK$120</f>
        <v>0</v>
      </c>
      <c r="IL50" s="6">
        <f>'at-risk$$'!IL50/'at-risk$$'!IL$120</f>
        <v>0</v>
      </c>
      <c r="IM50" s="6">
        <f>'at-risk$$'!IM50/'at-risk$$'!IM$120</f>
        <v>0</v>
      </c>
      <c r="IN50" s="6">
        <f>'at-risk$$'!IN50/'at-risk$$'!IN$120</f>
        <v>0</v>
      </c>
      <c r="IO50" s="6">
        <f>'at-risk$$'!IO50/'at-risk$$'!IO$120</f>
        <v>0</v>
      </c>
      <c r="IP50" s="6">
        <f>'at-risk$$'!IP50/'at-risk$$'!IP$120</f>
        <v>0</v>
      </c>
      <c r="IQ50" s="6">
        <f>'at-risk$$'!IQ50/'at-risk$$'!IQ$120</f>
        <v>0</v>
      </c>
      <c r="IR50" s="6">
        <f>'at-risk$$'!IR50/'at-risk$$'!IR$120</f>
        <v>0</v>
      </c>
      <c r="IS50" s="6">
        <f>'at-risk$$'!IS50/'at-risk$$'!IS$120</f>
        <v>0</v>
      </c>
      <c r="IT50" s="6">
        <f>'at-risk$$'!IT50/'at-risk$$'!IT$120</f>
        <v>0</v>
      </c>
      <c r="IU50" s="6">
        <f>'at-risk$$'!IU50/'at-risk$$'!IU$120</f>
        <v>0</v>
      </c>
      <c r="IV50" s="6">
        <f>'at-risk$$'!IV50/'at-risk$$'!IV$120</f>
        <v>0</v>
      </c>
      <c r="IW50" s="6">
        <f>'at-risk$$'!IW50/'at-risk$$'!IW$120</f>
        <v>0</v>
      </c>
      <c r="IX50" s="6">
        <f>'at-risk$$'!IX50/'at-risk$$'!IX$120</f>
        <v>0</v>
      </c>
      <c r="IY50" s="6">
        <f>'at-risk$$'!IY50/'at-risk$$'!IY$120</f>
        <v>1</v>
      </c>
      <c r="IZ50" s="6">
        <f>'at-risk$$'!IZ50/'at-risk$$'!IZ$120</f>
        <v>0</v>
      </c>
      <c r="JA50" s="6">
        <f>'at-risk$$'!JA50/'at-risk$$'!JA$120</f>
        <v>0</v>
      </c>
      <c r="JB50" s="6">
        <f>'at-risk$$'!JB50/'at-risk$$'!JB$120</f>
        <v>0</v>
      </c>
      <c r="JC50" s="6">
        <f>'at-risk$$'!JC50/'at-risk$$'!JC$120</f>
        <v>0</v>
      </c>
      <c r="JD50" s="6">
        <f>'at-risk$$'!JD50/'at-risk$$'!JD$120</f>
        <v>0</v>
      </c>
      <c r="JE50" s="6">
        <f>'at-risk$$'!JE50/'at-risk$$'!JE$120</f>
        <v>0</v>
      </c>
      <c r="JF50" s="6">
        <f>'at-risk$$'!JF50/'at-risk$$'!JF$120</f>
        <v>0</v>
      </c>
      <c r="JG50" s="6">
        <f>'at-risk$$'!JG50/'at-risk$$'!JG$120</f>
        <v>0</v>
      </c>
      <c r="JH50" s="6">
        <f>'at-risk$$'!JH50/'at-risk$$'!JH$120</f>
        <v>0</v>
      </c>
      <c r="JI50" s="6">
        <f>'at-risk$$'!JI50/'at-risk$$'!JI$120</f>
        <v>0</v>
      </c>
      <c r="JJ50" s="6">
        <f>'at-risk$$'!JJ50/'at-risk$$'!JJ$120</f>
        <v>0</v>
      </c>
      <c r="JK50" s="6">
        <f>'at-risk$$'!JK50/'at-risk$$'!JK$120</f>
        <v>0</v>
      </c>
      <c r="JL50" s="6">
        <f>'at-risk$$'!JL50/'at-risk$$'!JL$120</f>
        <v>0</v>
      </c>
      <c r="JM50" s="6">
        <f>'at-risk$$'!JM50/'at-risk$$'!JM$120</f>
        <v>0</v>
      </c>
      <c r="JN50" s="6">
        <f>'at-risk$$'!JN50/'at-risk$$'!JN$120</f>
        <v>0</v>
      </c>
      <c r="JO50" s="6">
        <f>'at-risk$$'!JO50/'at-risk$$'!JO$120</f>
        <v>0</v>
      </c>
      <c r="JP50" s="6">
        <f>'at-risk$$'!JP50/'at-risk$$'!JP$120</f>
        <v>0</v>
      </c>
      <c r="JQ50" s="6">
        <f>'at-risk$$'!JQ50/'at-risk$$'!JQ$120</f>
        <v>0</v>
      </c>
      <c r="JR50" s="6">
        <f>'at-risk$$'!JR50/'at-risk$$'!JR$120</f>
        <v>0</v>
      </c>
      <c r="JS50" s="6">
        <f>'at-risk$$'!JS50/'at-risk$$'!JS$120</f>
        <v>0</v>
      </c>
      <c r="JT50" s="6">
        <f>'at-risk$$'!JT50/'at-risk$$'!JT$120</f>
        <v>0</v>
      </c>
      <c r="JU50" s="6">
        <f>'at-risk$$'!JU50/'at-risk$$'!JU$120</f>
        <v>0</v>
      </c>
      <c r="JV50" s="6">
        <f>'at-risk$$'!JV50/'at-risk$$'!JV$120</f>
        <v>0</v>
      </c>
      <c r="JW50" s="6">
        <f>'at-risk$$'!JW50/'at-risk$$'!JW$120</f>
        <v>0</v>
      </c>
      <c r="JX50" s="6">
        <f>'at-risk$$'!JX50/'at-risk$$'!JX$120</f>
        <v>0</v>
      </c>
      <c r="JY50" s="6">
        <f>'at-risk$$'!JY50/'at-risk$$'!JY$120</f>
        <v>0</v>
      </c>
      <c r="JZ50" s="6">
        <f>'at-risk$$'!JZ50/'at-risk$$'!JZ$120</f>
        <v>0</v>
      </c>
      <c r="KA50" s="6">
        <f>'at-risk$$'!KA50/'at-risk$$'!KA$120</f>
        <v>0</v>
      </c>
      <c r="KB50" s="6">
        <f>'at-risk$$'!KB50/'at-risk$$'!KB$120</f>
        <v>0</v>
      </c>
      <c r="KC50" s="6">
        <f>'at-risk$$'!KC50/'at-risk$$'!KC$120</f>
        <v>0</v>
      </c>
      <c r="KD50" s="6">
        <f>'at-risk$$'!KD50/'at-risk$$'!KD$120</f>
        <v>0</v>
      </c>
      <c r="KE50" s="6">
        <f>'at-risk$$'!KE50/'at-risk$$'!KE$120</f>
        <v>0</v>
      </c>
      <c r="KF50" s="6">
        <f>'at-risk$$'!KF50/'at-risk$$'!KF$120</f>
        <v>0</v>
      </c>
      <c r="KG50" s="6">
        <f>'at-risk$$'!KG50/'at-risk$$'!KG$120</f>
        <v>0</v>
      </c>
      <c r="KH50" s="6">
        <f>'at-risk$$'!KH50/'at-risk$$'!KH$120</f>
        <v>0</v>
      </c>
      <c r="KI50" s="6">
        <f>'at-risk$$'!KI50/'at-risk$$'!KI$120</f>
        <v>0</v>
      </c>
      <c r="KJ50" s="6">
        <f>'at-risk$$'!KJ50/'at-risk$$'!KJ$120</f>
        <v>0</v>
      </c>
      <c r="KK50" s="6">
        <f>'at-risk$$'!KK50/'at-risk$$'!KK$120</f>
        <v>0</v>
      </c>
      <c r="KL50" s="6">
        <f>'at-risk$$'!KL50/'at-risk$$'!KL$120</f>
        <v>0</v>
      </c>
      <c r="KM50" s="6">
        <f>'at-risk$$'!KM50/'at-risk$$'!KM$120</f>
        <v>0</v>
      </c>
      <c r="KN50" s="6">
        <f>'at-risk$$'!KN50/'at-risk$$'!KN$120</f>
        <v>0</v>
      </c>
      <c r="KO50" s="6">
        <f>'at-risk$$'!KO50/'at-risk$$'!KO$120</f>
        <v>0</v>
      </c>
      <c r="KP50" s="6">
        <f>'at-risk$$'!KP50/'at-risk$$'!KP$120</f>
        <v>0</v>
      </c>
      <c r="KQ50" s="6">
        <f>'at-risk$$'!KQ50/'at-risk$$'!KQ$120</f>
        <v>0</v>
      </c>
      <c r="KU50" s="3">
        <v>8851</v>
      </c>
      <c r="KV50" s="3">
        <v>7746</v>
      </c>
      <c r="KW50" s="3">
        <v>7183</v>
      </c>
      <c r="KX50" s="3">
        <v>0</v>
      </c>
      <c r="LC50" s="3">
        <v>10000</v>
      </c>
      <c r="LD50" s="3">
        <v>80000</v>
      </c>
      <c r="LI50" s="3">
        <v>25000</v>
      </c>
      <c r="LJ50" s="3">
        <v>0</v>
      </c>
      <c r="LM50" s="3">
        <v>1405</v>
      </c>
      <c r="LN50" s="3">
        <v>0</v>
      </c>
      <c r="LQ50" s="3">
        <v>6000</v>
      </c>
      <c r="LR50" s="3">
        <v>0</v>
      </c>
      <c r="LU50" s="3">
        <v>2000</v>
      </c>
      <c r="LV50" s="3">
        <v>0</v>
      </c>
      <c r="LW50" s="3">
        <v>16537</v>
      </c>
      <c r="LX50" s="3">
        <v>0</v>
      </c>
      <c r="MC50" s="3">
        <v>0</v>
      </c>
      <c r="MD50" s="3">
        <v>2000</v>
      </c>
      <c r="ME50" s="3">
        <v>5150</v>
      </c>
      <c r="MF50" s="3">
        <v>0</v>
      </c>
      <c r="MW50" s="3">
        <v>5000</v>
      </c>
      <c r="MX50" s="3">
        <v>0</v>
      </c>
      <c r="MY50" s="3">
        <v>5000</v>
      </c>
      <c r="MZ50" s="3">
        <v>0</v>
      </c>
      <c r="NJ50" s="6">
        <f>'at-risk$$'!NJ50/'at-risk$$'!NJ$120</f>
        <v>0</v>
      </c>
      <c r="NK50" s="6">
        <f>'at-risk$$'!NK50/'at-risk$$'!NK$120</f>
        <v>0</v>
      </c>
      <c r="OF50" s="3">
        <v>5117621</v>
      </c>
      <c r="OG50" s="3">
        <v>362138</v>
      </c>
      <c r="OK50" s="6">
        <f t="shared" si="28"/>
        <v>4.0000087848759573</v>
      </c>
      <c r="OL50" s="6">
        <f t="shared" si="15"/>
        <v>0</v>
      </c>
      <c r="OM50" s="6">
        <f t="shared" si="16"/>
        <v>4.0000175697519147</v>
      </c>
      <c r="ON50" s="6">
        <f t="shared" si="17"/>
        <v>0</v>
      </c>
      <c r="OO50" s="6">
        <f t="shared" si="18"/>
        <v>2</v>
      </c>
      <c r="OP50" s="6">
        <f t="shared" si="19"/>
        <v>0</v>
      </c>
      <c r="OQ50" s="3">
        <f t="shared" si="20"/>
        <v>0</v>
      </c>
      <c r="OR50" s="6">
        <f t="shared" si="21"/>
        <v>0</v>
      </c>
      <c r="OS50" s="6">
        <f>'at-risk$$'!OS50/'at-risk$$'!OS$120</f>
        <v>0</v>
      </c>
      <c r="OT50" s="6">
        <f>'at-risk$$'!OT50/'at-risk$$'!OT$120</f>
        <v>0</v>
      </c>
      <c r="OU50" s="6">
        <f>'at-risk$$'!OU50/'at-risk$$'!OU$120</f>
        <v>0</v>
      </c>
      <c r="OV50" s="6">
        <f>'at-risk$$'!OV50/'at-risk$$'!OV$120</f>
        <v>2</v>
      </c>
      <c r="OW50" s="6">
        <f>'at-risk$$'!OW50/'at-risk$$'!OW$120</f>
        <v>0</v>
      </c>
      <c r="OX50" s="6">
        <f>'at-risk$$'!OX50/'at-risk$$'!OX$120</f>
        <v>0</v>
      </c>
      <c r="OY50" s="6">
        <f>'at-risk$$'!OY50/'at-risk$$'!OY$120</f>
        <v>0</v>
      </c>
      <c r="OZ50" s="6">
        <f>'at-risk$$'!OZ50/'at-risk$$'!OZ$120</f>
        <v>0</v>
      </c>
      <c r="PA50" s="6">
        <f>'at-risk$$'!PA50/'at-risk$$'!PA$120</f>
        <v>0</v>
      </c>
      <c r="PB50" s="6">
        <f t="shared" si="22"/>
        <v>0</v>
      </c>
      <c r="PC50" s="6">
        <f t="shared" si="23"/>
        <v>0</v>
      </c>
      <c r="PD50" s="6"/>
      <c r="PE50" s="6"/>
      <c r="PF50" s="6">
        <f t="shared" si="24"/>
        <v>2</v>
      </c>
      <c r="PG50" s="6">
        <f t="shared" si="25"/>
        <v>0</v>
      </c>
      <c r="PI50" s="6">
        <f t="shared" si="26"/>
        <v>11.300231920725279</v>
      </c>
      <c r="PJ50" s="6">
        <f>'at-risk$$'!PJ50/'at-risk$$'!PJ$120</f>
        <v>1</v>
      </c>
      <c r="PK50" s="6">
        <f>'at-risk$$'!PK50/'at-risk$$'!PK$120</f>
        <v>0</v>
      </c>
      <c r="PL50" s="5">
        <f t="shared" si="29"/>
        <v>92126</v>
      </c>
      <c r="PM50" s="5">
        <f>SUM(KV50,KX50,KZ50,LB50,LD50,LF50,LH50,LJ50,LL50,LN50,LP50,LR50,LT50,LV50,LX50,LZ50,MB50,MD50,MF50,MH50,MJ50,ML50,MN50,MP50,MR50,MT50,MV50,MX50,MZ50,NB50,ND50,NF50,NH50,)-PN50</f>
        <v>81772</v>
      </c>
      <c r="PN50" s="5">
        <f>PO50-PL50</f>
        <v>7974</v>
      </c>
      <c r="PO50" s="5">
        <v>100100</v>
      </c>
      <c r="PQ50" s="6">
        <f t="shared" si="27"/>
        <v>28.54323915946307</v>
      </c>
    </row>
    <row r="51" spans="1:433" x14ac:dyDescent="0.25">
      <c r="A51" t="s">
        <v>204</v>
      </c>
      <c r="B51" s="2">
        <v>301</v>
      </c>
      <c r="C51" t="s">
        <v>338</v>
      </c>
      <c r="D51">
        <v>6</v>
      </c>
      <c r="E51">
        <v>210</v>
      </c>
      <c r="F51">
        <v>72</v>
      </c>
      <c r="G51" s="6">
        <f>'at-risk$$'!G51/'at-risk$$'!G$120</f>
        <v>0</v>
      </c>
      <c r="H51" s="6">
        <f>'at-risk$$'!H51/'at-risk$$'!H$120</f>
        <v>0</v>
      </c>
      <c r="I51" s="6">
        <f>'at-risk$$'!I51/'at-risk$$'!I$120</f>
        <v>0</v>
      </c>
      <c r="J51" s="6">
        <f>'at-risk$$'!J51/'at-risk$$'!J$120</f>
        <v>0</v>
      </c>
      <c r="K51" s="6"/>
      <c r="L51" s="6">
        <f>'at-risk$$'!L51/'at-risk$$'!L$120</f>
        <v>0</v>
      </c>
      <c r="M51" s="6">
        <f>'at-risk$$'!M51/'at-risk$$'!M$120</f>
        <v>0</v>
      </c>
      <c r="N51" s="6">
        <f>'at-risk$$'!N51/'at-risk$$'!N$120</f>
        <v>0.99999958310769044</v>
      </c>
      <c r="O51" s="6">
        <f>'at-risk$$'!O51/'at-risk$$'!O$120</f>
        <v>0</v>
      </c>
      <c r="P51" s="3">
        <v>4226</v>
      </c>
      <c r="Q51" s="3">
        <v>0</v>
      </c>
      <c r="R51" s="6">
        <f>'at-risk$$'!R51/'at-risk$$'!R$120</f>
        <v>1.0000062006078874</v>
      </c>
      <c r="S51" s="6">
        <f>'at-risk$$'!S51/'at-risk$$'!S$120</f>
        <v>0</v>
      </c>
      <c r="T51" s="6">
        <f>'at-risk$$'!T51/'at-risk$$'!T$120</f>
        <v>1.0000028305579711</v>
      </c>
      <c r="U51" s="6">
        <f>'at-risk$$'!U51/'at-risk$$'!U$120</f>
        <v>0</v>
      </c>
      <c r="V51" s="6">
        <f>'at-risk$$'!V51/'at-risk$$'!V$120</f>
        <v>0.99999492061110518</v>
      </c>
      <c r="W51" s="6">
        <f>'at-risk$$'!W51/'at-risk$$'!W$120</f>
        <v>0</v>
      </c>
      <c r="X51" s="6">
        <f>'at-risk$$'!X51/'at-risk$$'!X$120</f>
        <v>1</v>
      </c>
      <c r="Y51" s="6">
        <f>'at-risk$$'!Y51/'at-risk$$'!Y$120</f>
        <v>0</v>
      </c>
      <c r="Z51" s="6">
        <f>'at-risk$$'!Z51/'at-risk$$'!Z$120</f>
        <v>4.0000175697519147</v>
      </c>
      <c r="AA51" s="6">
        <f>'at-risk$$'!AA51/'at-risk$$'!AA$120</f>
        <v>0</v>
      </c>
      <c r="AB51" s="6">
        <f>'at-risk$$'!AB51/'at-risk$$'!AB$120</f>
        <v>0</v>
      </c>
      <c r="AC51" s="6">
        <f>'at-risk$$'!AC51/'at-risk$$'!AC$120</f>
        <v>0</v>
      </c>
      <c r="AD51" s="6">
        <f>'at-risk$$'!AD51/'at-risk$$'!AD$120</f>
        <v>4.0000175697519147</v>
      </c>
      <c r="AE51" s="6">
        <f>'at-risk$$'!AE51/'at-risk$$'!AE$120</f>
        <v>0</v>
      </c>
      <c r="AF51" s="6">
        <f>'at-risk$$'!AF51/'at-risk$$'!AF$120</f>
        <v>7.9999887658895643</v>
      </c>
      <c r="AG51" s="6">
        <f>'at-risk$$'!AG51/'at-risk$$'!AG$120</f>
        <v>0</v>
      </c>
      <c r="AH51" s="6">
        <f>'at-risk$$'!AH51/'at-risk$$'!AH$120</f>
        <v>0</v>
      </c>
      <c r="AI51" s="6">
        <f>'at-risk$$'!AI51/'at-risk$$'!AI$120</f>
        <v>0</v>
      </c>
      <c r="AJ51" s="6">
        <f>'at-risk$$'!AJ51/'at-risk$$'!AJ$120</f>
        <v>0</v>
      </c>
      <c r="AK51" s="6">
        <f>'at-risk$$'!AK51/'at-risk$$'!AK$120</f>
        <v>0</v>
      </c>
      <c r="AL51" s="6">
        <f>'at-risk$$'!AL51/'at-risk$$'!AL$120</f>
        <v>0</v>
      </c>
      <c r="AM51" s="6">
        <f>'at-risk$$'!AM51/'at-risk$$'!AM$120</f>
        <v>0</v>
      </c>
      <c r="AN51" s="6">
        <f>'at-risk$$'!AN51/'at-risk$$'!AN$120</f>
        <v>0</v>
      </c>
      <c r="AO51" s="6">
        <f>'at-risk$$'!AO51/'at-risk$$'!AO$120</f>
        <v>0</v>
      </c>
      <c r="AP51" s="6">
        <f>'at-risk$$'!AP51/'at-risk$$'!AP$120</f>
        <v>0</v>
      </c>
      <c r="AQ51" s="6">
        <f>'at-risk$$'!AQ51/'at-risk$$'!AQ$120</f>
        <v>0.59938330170777987</v>
      </c>
      <c r="AR51" s="6">
        <f>'at-risk$$'!AR51/'at-risk$$'!AR$120</f>
        <v>0.40061669829222013</v>
      </c>
      <c r="AS51" s="6">
        <f>'at-risk$$'!AS51/'at-risk$$'!AS$120</f>
        <v>0</v>
      </c>
      <c r="AT51" s="6">
        <f>'at-risk$$'!AT51/'at-risk$$'!AT$120</f>
        <v>0</v>
      </c>
      <c r="AU51" s="6">
        <f>'at-risk$$'!AU51/'at-risk$$'!AU$120</f>
        <v>0</v>
      </c>
      <c r="AV51" s="6"/>
      <c r="AW51" s="6">
        <f>'at-risk$$'!AW51/'at-risk$$'!AW$120</f>
        <v>0</v>
      </c>
      <c r="AX51" s="6">
        <f>'at-risk$$'!AX51/'at-risk$$'!AX$120</f>
        <v>0</v>
      </c>
      <c r="AY51" s="6">
        <f>'at-risk$$'!AY51/'at-risk$$'!AY$120</f>
        <v>0</v>
      </c>
      <c r="AZ51" s="6">
        <f>'at-risk$$'!AZ51/'at-risk$$'!AZ$120</f>
        <v>0</v>
      </c>
      <c r="BA51" s="6">
        <f>'at-risk$$'!BA51/'at-risk$$'!BA$120</f>
        <v>0</v>
      </c>
      <c r="BB51" s="6">
        <f>'at-risk$$'!BB51/'at-risk$$'!BB$120</f>
        <v>0</v>
      </c>
      <c r="BC51" s="6">
        <f>'at-risk$$'!BC51/'at-risk$$'!BC$120</f>
        <v>0</v>
      </c>
      <c r="BD51" s="6">
        <f>'at-risk$$'!BD51/'at-risk$$'!BD$120</f>
        <v>0</v>
      </c>
      <c r="BE51" s="6">
        <f>'at-risk$$'!BE51/'at-risk$$'!BE$120</f>
        <v>0</v>
      </c>
      <c r="BF51" s="6">
        <f>'at-risk$$'!BF51/'at-risk$$'!BF$120</f>
        <v>0</v>
      </c>
      <c r="BG51" s="6">
        <f>'at-risk$$'!BG51/'at-risk$$'!BG$120</f>
        <v>0</v>
      </c>
      <c r="BH51" s="6">
        <f>'at-risk$$'!BH51/'at-risk$$'!BH$120</f>
        <v>0</v>
      </c>
      <c r="BI51" s="6">
        <f>'at-risk$$'!BI51/'at-risk$$'!BI$120</f>
        <v>0</v>
      </c>
      <c r="BJ51" s="6">
        <f>'at-risk$$'!BJ51/'at-risk$$'!BJ$120</f>
        <v>0</v>
      </c>
      <c r="BK51" s="6">
        <f>'at-risk$$'!BK51/'at-risk$$'!BK$120</f>
        <v>0</v>
      </c>
      <c r="BL51" s="6">
        <f>'at-risk$$'!BL51/'at-risk$$'!BL$120</f>
        <v>0</v>
      </c>
      <c r="BM51" s="6">
        <f>'at-risk$$'!BM51/'at-risk$$'!BM$120</f>
        <v>0</v>
      </c>
      <c r="BN51" s="6">
        <f>'at-risk$$'!BN51/'at-risk$$'!BN$120</f>
        <v>0</v>
      </c>
      <c r="BO51" s="6">
        <f>'at-risk$$'!BO51/'at-risk$$'!BO$120</f>
        <v>0</v>
      </c>
      <c r="BP51" s="6">
        <f>'at-risk$$'!BP51/'at-risk$$'!BP$120</f>
        <v>0</v>
      </c>
      <c r="BQ51" s="6">
        <f>'at-risk$$'!BQ51/'at-risk$$'!BQ$120</f>
        <v>0</v>
      </c>
      <c r="BR51" s="6">
        <f>'at-risk$$'!BR51/'at-risk$$'!BR$120</f>
        <v>0</v>
      </c>
      <c r="BS51" s="6">
        <f>'at-risk$$'!BS51/'at-risk$$'!BS$120</f>
        <v>0</v>
      </c>
      <c r="BT51" s="6">
        <f>'at-risk$$'!BT51/'at-risk$$'!BT$120</f>
        <v>0</v>
      </c>
      <c r="BU51" s="6">
        <f>'at-risk$$'!BU51/'at-risk$$'!BU$120</f>
        <v>0</v>
      </c>
      <c r="BV51" s="6">
        <f>'at-risk$$'!BV51/'at-risk$$'!BV$120</f>
        <v>1</v>
      </c>
      <c r="BW51" s="6">
        <f>'at-risk$$'!BW51/'at-risk$$'!BW$120</f>
        <v>0</v>
      </c>
      <c r="BX51" s="6">
        <f>'at-risk$$'!BX51/'at-risk$$'!BX$120</f>
        <v>0</v>
      </c>
      <c r="BY51" s="6">
        <f>'at-risk$$'!BY51/'at-risk$$'!BY$120</f>
        <v>0</v>
      </c>
      <c r="BZ51" s="6">
        <f>'at-risk$$'!BZ51/'at-risk$$'!BZ$120</f>
        <v>0</v>
      </c>
      <c r="CA51" s="6">
        <f>'at-risk$$'!CA51/'at-risk$$'!CA$120</f>
        <v>0</v>
      </c>
      <c r="CB51" s="6">
        <f>'at-risk$$'!CB51/'at-risk$$'!CB$120</f>
        <v>0</v>
      </c>
      <c r="CC51" s="6">
        <f>'at-risk$$'!CC51/'at-risk$$'!CC$120</f>
        <v>0</v>
      </c>
      <c r="CD51" s="6">
        <f>'at-risk$$'!CD51/'at-risk$$'!CD$120</f>
        <v>0</v>
      </c>
      <c r="CE51" s="6">
        <f>'at-risk$$'!CE51/'at-risk$$'!CE$120</f>
        <v>0</v>
      </c>
      <c r="CF51" s="6">
        <f>'at-risk$$'!CF51/'at-risk$$'!CF$120</f>
        <v>0</v>
      </c>
      <c r="CG51" s="6">
        <f>'at-risk$$'!CG51/'at-risk$$'!CG$120</f>
        <v>0</v>
      </c>
      <c r="CH51" s="6">
        <f>'at-risk$$'!CH51/'at-risk$$'!CH$120</f>
        <v>0</v>
      </c>
      <c r="CI51" s="6">
        <f>'at-risk$$'!CI51/'at-risk$$'!CI$120</f>
        <v>0</v>
      </c>
      <c r="CL51" s="6">
        <f>'at-risk$$'!CL51/'at-risk$$'!CL$120</f>
        <v>0</v>
      </c>
      <c r="CM51" s="6">
        <f>'at-risk$$'!CM51/'at-risk$$'!CM$120</f>
        <v>0</v>
      </c>
      <c r="CN51" s="6">
        <f>'at-risk$$'!CN51/'at-risk$$'!CN$120</f>
        <v>6.5746011666315274E-2</v>
      </c>
      <c r="CO51" s="6">
        <f>'at-risk$$'!CO51/'at-risk$$'!CO$120</f>
        <v>0</v>
      </c>
      <c r="CP51" s="6">
        <f>'at-risk$$'!CP51/'at-risk$$'!CP$120</f>
        <v>0</v>
      </c>
      <c r="CQ51" s="6">
        <f>'at-risk$$'!CQ51/'at-risk$$'!CQ$120</f>
        <v>0</v>
      </c>
      <c r="CR51" s="6">
        <f>'at-risk$$'!CR51/'at-risk$$'!CR$120</f>
        <v>0</v>
      </c>
      <c r="CS51" s="6">
        <f>'at-risk$$'!CS51/'at-risk$$'!CS$120</f>
        <v>0</v>
      </c>
      <c r="CT51" s="6">
        <f>'at-risk$$'!CT51/'at-risk$$'!CT$120</f>
        <v>0</v>
      </c>
      <c r="CU51" s="6">
        <f>'at-risk$$'!CU51/'at-risk$$'!CU$120</f>
        <v>0</v>
      </c>
      <c r="DD51" s="6">
        <f>'at-risk$$'!DD51/'at-risk$$'!DD$120</f>
        <v>0</v>
      </c>
      <c r="DE51" s="6">
        <f>'at-risk$$'!DE51/'at-risk$$'!DE$120</f>
        <v>0</v>
      </c>
      <c r="DX51" s="6">
        <f>'at-risk$$'!DX51/'at-risk$$'!DX$120</f>
        <v>0</v>
      </c>
      <c r="DY51" s="6">
        <f>'at-risk$$'!DY51/'at-risk$$'!DY$120</f>
        <v>0</v>
      </c>
      <c r="DZ51" s="6">
        <f>'at-risk$$'!DZ51/'at-risk$$'!DZ$120</f>
        <v>0</v>
      </c>
      <c r="EA51" s="6">
        <f>'at-risk$$'!EA51/'at-risk$$'!EA$120</f>
        <v>0</v>
      </c>
      <c r="EB51" s="6">
        <f>'at-risk$$'!EB51/'at-risk$$'!EB$120</f>
        <v>0</v>
      </c>
      <c r="EC51" s="6">
        <f>'at-risk$$'!EC51/'at-risk$$'!EC$120</f>
        <v>0</v>
      </c>
      <c r="EL51" s="6">
        <f>'at-risk$$'!EL51/'at-risk$$'!EL$120</f>
        <v>0</v>
      </c>
      <c r="EM51" s="6">
        <f>'at-risk$$'!EM51/'at-risk$$'!EM$120</f>
        <v>0</v>
      </c>
      <c r="EN51" s="6">
        <f>'at-risk$$'!EN51/'at-risk$$'!EN$120</f>
        <v>0</v>
      </c>
      <c r="EO51" s="6">
        <f>'at-risk$$'!EO51/'at-risk$$'!EO$120</f>
        <v>0</v>
      </c>
      <c r="EP51" s="6">
        <f>'at-risk$$'!EP51/'at-risk$$'!EP$120</f>
        <v>0</v>
      </c>
      <c r="EQ51" s="6">
        <f>'at-risk$$'!EQ51/'at-risk$$'!EQ$120</f>
        <v>0</v>
      </c>
      <c r="ES51" s="6">
        <f>'at-risk$$'!ES51/'at-risk$$'!ES$120</f>
        <v>0</v>
      </c>
      <c r="ET51" s="6">
        <f>'at-risk$$'!ET51/'at-risk$$'!ET$120</f>
        <v>0</v>
      </c>
      <c r="EU51" s="6">
        <f>'at-risk$$'!EU51/'at-risk$$'!EU$120</f>
        <v>0</v>
      </c>
      <c r="EV51" s="6">
        <f>'at-risk$$'!EV51/'at-risk$$'!EV$120</f>
        <v>0</v>
      </c>
      <c r="EW51" s="6">
        <f>'at-risk$$'!EW51/'at-risk$$'!EW$120</f>
        <v>0</v>
      </c>
      <c r="EX51" s="6">
        <f>'at-risk$$'!EX51/'at-risk$$'!EX$120</f>
        <v>0</v>
      </c>
      <c r="EY51" s="6">
        <f>'at-risk$$'!EY51/'at-risk$$'!EY$120</f>
        <v>1</v>
      </c>
      <c r="EZ51" s="6">
        <f>'at-risk$$'!EZ51/'at-risk$$'!EZ$120</f>
        <v>0</v>
      </c>
      <c r="FA51" s="6">
        <f>'at-risk$$'!FA51/'at-risk$$'!FA$120</f>
        <v>0</v>
      </c>
      <c r="FB51" s="6">
        <f>'at-risk$$'!FB51/'at-risk$$'!FB$120</f>
        <v>0</v>
      </c>
      <c r="FC51" s="6">
        <f>'at-risk$$'!FC51/'at-risk$$'!FC$120</f>
        <v>0</v>
      </c>
      <c r="FD51" s="6">
        <f>'at-risk$$'!FD51/'at-risk$$'!FD$120</f>
        <v>0</v>
      </c>
      <c r="FE51" s="6">
        <f>'at-risk$$'!FE51/'at-risk$$'!FE$120</f>
        <v>0</v>
      </c>
      <c r="FF51" s="6">
        <f>'at-risk$$'!FF51/'at-risk$$'!FF$120</f>
        <v>0</v>
      </c>
      <c r="FG51" s="6">
        <f>'at-risk$$'!FG51/'at-risk$$'!FG$120</f>
        <v>1</v>
      </c>
      <c r="FH51" s="6">
        <f>'at-risk$$'!FH51/'at-risk$$'!FH$120</f>
        <v>0</v>
      </c>
      <c r="FI51" s="6">
        <f>'at-risk$$'!FI51/'at-risk$$'!FI$120</f>
        <v>0</v>
      </c>
      <c r="FJ51" s="6">
        <f>'at-risk$$'!FJ51/'at-risk$$'!FJ$120</f>
        <v>0</v>
      </c>
      <c r="FK51" s="6">
        <f>'at-risk$$'!FK51/'at-risk$$'!FK$120</f>
        <v>0</v>
      </c>
      <c r="FL51" s="6">
        <f>'at-risk$$'!FL51/'at-risk$$'!FL$120</f>
        <v>0</v>
      </c>
      <c r="FM51" s="6">
        <f>'at-risk$$'!FM51/'at-risk$$'!FM$120</f>
        <v>0</v>
      </c>
      <c r="FN51" s="6">
        <f>'at-risk$$'!FN51/'at-risk$$'!FN$120</f>
        <v>0</v>
      </c>
      <c r="FO51" s="6">
        <f>'at-risk$$'!FO51/'at-risk$$'!FO$120</f>
        <v>0</v>
      </c>
      <c r="FP51" s="6">
        <f>'at-risk$$'!FP51/'at-risk$$'!FP$120</f>
        <v>0</v>
      </c>
      <c r="FQ51" s="6">
        <f>'at-risk$$'!FQ51/'at-risk$$'!FQ$120</f>
        <v>0</v>
      </c>
      <c r="FR51" s="6">
        <f>'at-risk$$'!FR51/'at-risk$$'!FR$120</f>
        <v>0</v>
      </c>
      <c r="FS51" s="6">
        <f>'at-risk$$'!FS51/'at-risk$$'!FS$120</f>
        <v>0</v>
      </c>
      <c r="FT51" s="6">
        <f>'at-risk$$'!FT51/'at-risk$$'!FT$120</f>
        <v>0</v>
      </c>
      <c r="FU51" s="6">
        <f>'at-risk$$'!FU51/'at-risk$$'!FU$120</f>
        <v>0</v>
      </c>
      <c r="FV51" s="6">
        <f>'at-risk$$'!FV51/'at-risk$$'!FV$120</f>
        <v>0</v>
      </c>
      <c r="FW51" s="6">
        <f>'at-risk$$'!FW51/'at-risk$$'!FW$120</f>
        <v>0</v>
      </c>
      <c r="FX51" s="6">
        <f>'at-risk$$'!FX51/'at-risk$$'!FX$120</f>
        <v>0</v>
      </c>
      <c r="FY51" s="6">
        <f>'at-risk$$'!FY51/'at-risk$$'!FY$120</f>
        <v>0.49999661885730901</v>
      </c>
      <c r="FZ51" s="6">
        <f>'at-risk$$'!FZ51/'at-risk$$'!FZ$120</f>
        <v>0</v>
      </c>
      <c r="GA51" s="6">
        <f>'at-risk$$'!GA51/'at-risk$$'!GA$120</f>
        <v>0</v>
      </c>
      <c r="GB51" s="6">
        <f>'at-risk$$'!GB51/'at-risk$$'!GB$120</f>
        <v>0</v>
      </c>
      <c r="GC51" s="6">
        <f>'at-risk$$'!GC51/'at-risk$$'!GC$120</f>
        <v>0</v>
      </c>
      <c r="GD51" s="6">
        <f>'at-risk$$'!GD51/'at-risk$$'!GD$120</f>
        <v>0</v>
      </c>
      <c r="GE51" s="6">
        <f>'at-risk$$'!GE51/'at-risk$$'!GE$120</f>
        <v>0</v>
      </c>
      <c r="GF51" s="6">
        <f>'at-risk$$'!GF51/'at-risk$$'!GF$120</f>
        <v>1</v>
      </c>
      <c r="GG51" s="6">
        <f>'at-risk$$'!GG51/'at-risk$$'!GG$120</f>
        <v>0</v>
      </c>
      <c r="GH51" s="6">
        <f>'at-risk$$'!GH51/'at-risk$$'!GH$120</f>
        <v>1</v>
      </c>
      <c r="GI51" s="6">
        <f>'at-risk$$'!GI51/'at-risk$$'!GI$120</f>
        <v>0</v>
      </c>
      <c r="GJ51" s="6">
        <f>'at-risk$$'!GJ51/'at-risk$$'!GJ$120</f>
        <v>1</v>
      </c>
      <c r="GK51" s="6">
        <f>'at-risk$$'!GK51/'at-risk$$'!GK$120</f>
        <v>0</v>
      </c>
      <c r="GL51" s="6">
        <f>'at-risk$$'!GL51/'at-risk$$'!GL$120</f>
        <v>0</v>
      </c>
      <c r="GM51" s="6">
        <f>'at-risk$$'!GM51/'at-risk$$'!GM$120</f>
        <v>0</v>
      </c>
      <c r="GN51" s="6">
        <f>'at-risk$$'!GN51/'at-risk$$'!GN$120</f>
        <v>4.0000071489793685</v>
      </c>
      <c r="GO51" s="6">
        <f>'at-risk$$'!GO51/'at-risk$$'!GO$120</f>
        <v>0</v>
      </c>
      <c r="GP51" s="6">
        <f>'at-risk$$'!GP51/'at-risk$$'!GP$120</f>
        <v>4.0000175697519147</v>
      </c>
      <c r="GQ51" s="6">
        <f>'at-risk$$'!GQ51/'at-risk$$'!GQ$120</f>
        <v>0</v>
      </c>
      <c r="GR51" s="6">
        <f>'at-risk$$'!GR51/'at-risk$$'!GR$120</f>
        <v>0</v>
      </c>
      <c r="GS51" s="6">
        <f>'at-risk$$'!GS51/'at-risk$$'!GS$120</f>
        <v>0</v>
      </c>
      <c r="GT51" s="6">
        <f>'at-risk$$'!GT51/'at-risk$$'!GT$120</f>
        <v>0</v>
      </c>
      <c r="GU51" s="6">
        <f>'at-risk$$'!GU51/'at-risk$$'!GU$120</f>
        <v>0</v>
      </c>
      <c r="GV51" s="6">
        <f>'at-risk$$'!GV51/'at-risk$$'!GV$120</f>
        <v>0</v>
      </c>
      <c r="GW51" s="6">
        <f>'at-risk$$'!GW51/'at-risk$$'!GW$120</f>
        <v>0</v>
      </c>
      <c r="GX51" s="6">
        <f>'at-risk$$'!GX51/'at-risk$$'!GX$120</f>
        <v>0</v>
      </c>
      <c r="GY51" s="6">
        <f>'at-risk$$'!GY51/'at-risk$$'!GY$120</f>
        <v>0</v>
      </c>
      <c r="GZ51" s="6">
        <f>'at-risk$$'!GZ51/'at-risk$$'!GZ$120</f>
        <v>0</v>
      </c>
      <c r="HA51" s="6">
        <f>'at-risk$$'!HA51/'at-risk$$'!HA$120</f>
        <v>0</v>
      </c>
      <c r="HB51" s="6">
        <f>'at-risk$$'!HB51/'at-risk$$'!HB$120</f>
        <v>0</v>
      </c>
      <c r="HC51" s="6">
        <f>'at-risk$$'!HC51/'at-risk$$'!HC$120</f>
        <v>0</v>
      </c>
      <c r="HD51" s="6">
        <f>'at-risk$$'!HD51/'at-risk$$'!HD$120</f>
        <v>0</v>
      </c>
      <c r="HE51" s="6">
        <f>'at-risk$$'!HE51/'at-risk$$'!HE$120</f>
        <v>0</v>
      </c>
      <c r="HF51" s="6">
        <f>'at-risk$$'!HF51/'at-risk$$'!HF$120</f>
        <v>0</v>
      </c>
      <c r="HG51" s="6">
        <f>'at-risk$$'!HG51/'at-risk$$'!HG$120</f>
        <v>0</v>
      </c>
      <c r="HH51" s="6">
        <f>'at-risk$$'!HH51/'at-risk$$'!HH$120</f>
        <v>0</v>
      </c>
      <c r="HI51" s="6">
        <f>'at-risk$$'!HI51/'at-risk$$'!HI$120</f>
        <v>0</v>
      </c>
      <c r="HJ51" s="6">
        <f>'at-risk$$'!HJ51/'at-risk$$'!HJ$120</f>
        <v>0</v>
      </c>
      <c r="HK51" s="6">
        <f>'at-risk$$'!HK51/'at-risk$$'!HK$120</f>
        <v>0</v>
      </c>
      <c r="HL51" s="6">
        <f>'at-risk$$'!HL51/'at-risk$$'!HL$120</f>
        <v>0</v>
      </c>
      <c r="HM51" s="6">
        <f>'at-risk$$'!HM51/'at-risk$$'!HM$120</f>
        <v>0</v>
      </c>
      <c r="HN51" s="6">
        <f>'at-risk$$'!HN51/'at-risk$$'!HN$120</f>
        <v>0</v>
      </c>
      <c r="HO51" s="6">
        <f>'at-risk$$'!HO51/'at-risk$$'!HO$120</f>
        <v>0</v>
      </c>
      <c r="HP51" s="6">
        <f>'at-risk$$'!HP51/'at-risk$$'!HP$120</f>
        <v>0</v>
      </c>
      <c r="HQ51" s="6">
        <f>'at-risk$$'!HQ51/'at-risk$$'!HQ$120</f>
        <v>0</v>
      </c>
      <c r="HR51" s="6">
        <f>'at-risk$$'!HR51/'at-risk$$'!HR$120</f>
        <v>0</v>
      </c>
      <c r="HS51" s="6">
        <f>'at-risk$$'!HS51/'at-risk$$'!HS$120</f>
        <v>0</v>
      </c>
      <c r="HT51" s="6">
        <f>'at-risk$$'!HT51/'at-risk$$'!HT$120</f>
        <v>0</v>
      </c>
      <c r="HU51" s="6">
        <f>'at-risk$$'!HU51/'at-risk$$'!HU$120</f>
        <v>0</v>
      </c>
      <c r="HV51" s="6">
        <f>'at-risk$$'!HV51/'at-risk$$'!HV$120</f>
        <v>0</v>
      </c>
      <c r="HW51" s="6">
        <f>'at-risk$$'!HW51/'at-risk$$'!HW$120</f>
        <v>0</v>
      </c>
      <c r="HX51" s="6">
        <f>'at-risk$$'!HX51/'at-risk$$'!HX$120</f>
        <v>0</v>
      </c>
      <c r="HY51" s="6">
        <f>'at-risk$$'!HY51/'at-risk$$'!HY$120</f>
        <v>0</v>
      </c>
      <c r="HZ51" s="6">
        <f>'at-risk$$'!HZ51/'at-risk$$'!HZ$120</f>
        <v>0</v>
      </c>
      <c r="IA51" s="6">
        <f>'at-risk$$'!IA51/'at-risk$$'!IA$120</f>
        <v>0</v>
      </c>
      <c r="IB51" s="6">
        <f>'at-risk$$'!IB51/'at-risk$$'!IB$120</f>
        <v>0</v>
      </c>
      <c r="IC51" s="6">
        <f>'at-risk$$'!IC51/'at-risk$$'!IC$120</f>
        <v>0</v>
      </c>
      <c r="ID51" s="6">
        <f>'at-risk$$'!ID51/'at-risk$$'!ID$120</f>
        <v>0</v>
      </c>
      <c r="IE51" s="6">
        <f>'at-risk$$'!IE51/'at-risk$$'!IE$120</f>
        <v>0</v>
      </c>
      <c r="IF51" s="6">
        <f>'at-risk$$'!IF51/'at-risk$$'!IF$120</f>
        <v>0</v>
      </c>
      <c r="IG51" s="6">
        <f>'at-risk$$'!IG51/'at-risk$$'!IG$120</f>
        <v>0</v>
      </c>
      <c r="IH51" s="6">
        <f>'at-risk$$'!IH51/'at-risk$$'!IH$120</f>
        <v>0</v>
      </c>
      <c r="II51" s="6">
        <f>'at-risk$$'!II51/'at-risk$$'!II$120</f>
        <v>0</v>
      </c>
      <c r="IJ51" s="6">
        <f>'at-risk$$'!IJ51/'at-risk$$'!IJ$120</f>
        <v>0</v>
      </c>
      <c r="IK51" s="6">
        <f>'at-risk$$'!IK51/'at-risk$$'!IK$120</f>
        <v>0</v>
      </c>
      <c r="IL51" s="6">
        <f>'at-risk$$'!IL51/'at-risk$$'!IL$120</f>
        <v>0</v>
      </c>
      <c r="IM51" s="6">
        <f>'at-risk$$'!IM51/'at-risk$$'!IM$120</f>
        <v>0</v>
      </c>
      <c r="IN51" s="6">
        <f>'at-risk$$'!IN51/'at-risk$$'!IN$120</f>
        <v>0</v>
      </c>
      <c r="IO51" s="6">
        <f>'at-risk$$'!IO51/'at-risk$$'!IO$120</f>
        <v>0</v>
      </c>
      <c r="IP51" s="6">
        <f>'at-risk$$'!IP51/'at-risk$$'!IP$120</f>
        <v>0</v>
      </c>
      <c r="IQ51" s="6">
        <f>'at-risk$$'!IQ51/'at-risk$$'!IQ$120</f>
        <v>0</v>
      </c>
      <c r="IR51" s="6">
        <f>'at-risk$$'!IR51/'at-risk$$'!IR$120</f>
        <v>1</v>
      </c>
      <c r="IS51" s="6">
        <f>'at-risk$$'!IS51/'at-risk$$'!IS$120</f>
        <v>0</v>
      </c>
      <c r="IT51" s="6">
        <f>'at-risk$$'!IT51/'at-risk$$'!IT$120</f>
        <v>0</v>
      </c>
      <c r="IU51" s="6">
        <f>'at-risk$$'!IU51/'at-risk$$'!IU$120</f>
        <v>0</v>
      </c>
      <c r="IV51" s="6">
        <f>'at-risk$$'!IV51/'at-risk$$'!IV$120</f>
        <v>0</v>
      </c>
      <c r="IW51" s="6">
        <f>'at-risk$$'!IW51/'at-risk$$'!IW$120</f>
        <v>0</v>
      </c>
      <c r="IX51" s="6">
        <f>'at-risk$$'!IX51/'at-risk$$'!IX$120</f>
        <v>0</v>
      </c>
      <c r="IY51" s="6">
        <f>'at-risk$$'!IY51/'at-risk$$'!IY$120</f>
        <v>0</v>
      </c>
      <c r="IZ51" s="6">
        <f>'at-risk$$'!IZ51/'at-risk$$'!IZ$120</f>
        <v>0</v>
      </c>
      <c r="JA51" s="6">
        <f>'at-risk$$'!JA51/'at-risk$$'!JA$120</f>
        <v>0</v>
      </c>
      <c r="JB51" s="6">
        <f>'at-risk$$'!JB51/'at-risk$$'!JB$120</f>
        <v>0</v>
      </c>
      <c r="JC51" s="6">
        <f>'at-risk$$'!JC51/'at-risk$$'!JC$120</f>
        <v>0</v>
      </c>
      <c r="JD51" s="6">
        <f>'at-risk$$'!JD51/'at-risk$$'!JD$120</f>
        <v>0</v>
      </c>
      <c r="JE51" s="6">
        <f>'at-risk$$'!JE51/'at-risk$$'!JE$120</f>
        <v>0</v>
      </c>
      <c r="JF51" s="6">
        <f>'at-risk$$'!JF51/'at-risk$$'!JF$120</f>
        <v>0</v>
      </c>
      <c r="JG51" s="6">
        <f>'at-risk$$'!JG51/'at-risk$$'!JG$120</f>
        <v>0</v>
      </c>
      <c r="JH51" s="6">
        <f>'at-risk$$'!JH51/'at-risk$$'!JH$120</f>
        <v>0</v>
      </c>
      <c r="JI51" s="6">
        <f>'at-risk$$'!JI51/'at-risk$$'!JI$120</f>
        <v>0</v>
      </c>
      <c r="JJ51" s="6">
        <f>'at-risk$$'!JJ51/'at-risk$$'!JJ$120</f>
        <v>0</v>
      </c>
      <c r="JK51" s="6">
        <f>'at-risk$$'!JK51/'at-risk$$'!JK$120</f>
        <v>0</v>
      </c>
      <c r="JL51" s="6">
        <f>'at-risk$$'!JL51/'at-risk$$'!JL$120</f>
        <v>0</v>
      </c>
      <c r="JM51" s="6">
        <f>'at-risk$$'!JM51/'at-risk$$'!JM$120</f>
        <v>0</v>
      </c>
      <c r="JN51" s="6">
        <f>'at-risk$$'!JN51/'at-risk$$'!JN$120</f>
        <v>0</v>
      </c>
      <c r="JO51" s="6">
        <f>'at-risk$$'!JO51/'at-risk$$'!JO$120</f>
        <v>0</v>
      </c>
      <c r="JP51" s="6">
        <f>'at-risk$$'!JP51/'at-risk$$'!JP$120</f>
        <v>0</v>
      </c>
      <c r="JQ51" s="6">
        <f>'at-risk$$'!JQ51/'at-risk$$'!JQ$120</f>
        <v>0</v>
      </c>
      <c r="JR51" s="6">
        <f>'at-risk$$'!JR51/'at-risk$$'!JR$120</f>
        <v>0</v>
      </c>
      <c r="JS51" s="6">
        <f>'at-risk$$'!JS51/'at-risk$$'!JS$120</f>
        <v>0</v>
      </c>
      <c r="JT51" s="6">
        <f>'at-risk$$'!JT51/'at-risk$$'!JT$120</f>
        <v>0</v>
      </c>
      <c r="JU51" s="6">
        <f>'at-risk$$'!JU51/'at-risk$$'!JU$120</f>
        <v>0</v>
      </c>
      <c r="JV51" s="6">
        <f>'at-risk$$'!JV51/'at-risk$$'!JV$120</f>
        <v>0</v>
      </c>
      <c r="JW51" s="6">
        <f>'at-risk$$'!JW51/'at-risk$$'!JW$120</f>
        <v>0</v>
      </c>
      <c r="JX51" s="6">
        <f>'at-risk$$'!JX51/'at-risk$$'!JX$120</f>
        <v>0</v>
      </c>
      <c r="JY51" s="6">
        <f>'at-risk$$'!JY51/'at-risk$$'!JY$120</f>
        <v>0</v>
      </c>
      <c r="JZ51" s="6">
        <f>'at-risk$$'!JZ51/'at-risk$$'!JZ$120</f>
        <v>0</v>
      </c>
      <c r="KA51" s="6">
        <f>'at-risk$$'!KA51/'at-risk$$'!KA$120</f>
        <v>0</v>
      </c>
      <c r="KB51" s="6">
        <f>'at-risk$$'!KB51/'at-risk$$'!KB$120</f>
        <v>0</v>
      </c>
      <c r="KC51" s="6">
        <f>'at-risk$$'!KC51/'at-risk$$'!KC$120</f>
        <v>0</v>
      </c>
      <c r="KD51" s="6">
        <f>'at-risk$$'!KD51/'at-risk$$'!KD$120</f>
        <v>0</v>
      </c>
      <c r="KE51" s="6">
        <f>'at-risk$$'!KE51/'at-risk$$'!KE$120</f>
        <v>0</v>
      </c>
      <c r="KF51" s="6">
        <f>'at-risk$$'!KF51/'at-risk$$'!KF$120</f>
        <v>0</v>
      </c>
      <c r="KG51" s="6">
        <f>'at-risk$$'!KG51/'at-risk$$'!KG$120</f>
        <v>0</v>
      </c>
      <c r="KH51" s="6">
        <f>'at-risk$$'!KH51/'at-risk$$'!KH$120</f>
        <v>0</v>
      </c>
      <c r="KI51" s="6">
        <f>'at-risk$$'!KI51/'at-risk$$'!KI$120</f>
        <v>0</v>
      </c>
      <c r="KJ51" s="6">
        <f>'at-risk$$'!KJ51/'at-risk$$'!KJ$120</f>
        <v>0</v>
      </c>
      <c r="KK51" s="6">
        <f>'at-risk$$'!KK51/'at-risk$$'!KK$120</f>
        <v>0</v>
      </c>
      <c r="KL51" s="6">
        <f>'at-risk$$'!KL51/'at-risk$$'!KL$120</f>
        <v>0</v>
      </c>
      <c r="KM51" s="6">
        <f>'at-risk$$'!KM51/'at-risk$$'!KM$120</f>
        <v>0</v>
      </c>
      <c r="KN51" s="6">
        <f>'at-risk$$'!KN51/'at-risk$$'!KN$120</f>
        <v>0</v>
      </c>
      <c r="KO51" s="6">
        <f>'at-risk$$'!KO51/'at-risk$$'!KO$120</f>
        <v>0</v>
      </c>
      <c r="KP51" s="6">
        <f>'at-risk$$'!KP51/'at-risk$$'!KP$120</f>
        <v>0</v>
      </c>
      <c r="KQ51" s="6">
        <f>'at-risk$$'!KQ51/'at-risk$$'!KQ$120</f>
        <v>0</v>
      </c>
      <c r="KU51" s="3">
        <v>800</v>
      </c>
      <c r="KV51" s="3">
        <v>0</v>
      </c>
      <c r="KW51" s="3">
        <v>500</v>
      </c>
      <c r="KX51" s="3">
        <v>0</v>
      </c>
      <c r="LM51" s="3">
        <v>958</v>
      </c>
      <c r="LN51" s="3">
        <v>0</v>
      </c>
      <c r="LW51" s="3">
        <v>3772</v>
      </c>
      <c r="LX51" s="3">
        <v>0</v>
      </c>
      <c r="ME51" s="3">
        <v>3511</v>
      </c>
      <c r="MF51" s="3">
        <v>0</v>
      </c>
      <c r="NJ51" s="6">
        <f>'at-risk$$'!NJ51/'at-risk$$'!NJ$120</f>
        <v>0</v>
      </c>
      <c r="NK51" s="6">
        <f>'at-risk$$'!NK51/'at-risk$$'!NK$120</f>
        <v>0</v>
      </c>
      <c r="OF51" s="3">
        <v>3142356</v>
      </c>
      <c r="OG51" s="3">
        <v>45603</v>
      </c>
      <c r="OK51" s="6">
        <f t="shared" si="28"/>
        <v>0</v>
      </c>
      <c r="OL51" s="6">
        <f t="shared" si="15"/>
        <v>0</v>
      </c>
      <c r="OM51" s="6">
        <f t="shared" si="16"/>
        <v>1</v>
      </c>
      <c r="ON51" s="6">
        <f t="shared" si="17"/>
        <v>0</v>
      </c>
      <c r="OO51" s="6">
        <f t="shared" si="18"/>
        <v>0</v>
      </c>
      <c r="OP51" s="6">
        <f t="shared" si="19"/>
        <v>0</v>
      </c>
      <c r="OQ51" s="3">
        <f t="shared" si="20"/>
        <v>0</v>
      </c>
      <c r="OR51" s="6">
        <f t="shared" si="21"/>
        <v>0</v>
      </c>
      <c r="OS51" s="6">
        <f>'at-risk$$'!OS51/'at-risk$$'!OS$120</f>
        <v>1</v>
      </c>
      <c r="OT51" s="6">
        <f>'at-risk$$'!OT51/'at-risk$$'!OT$120</f>
        <v>0</v>
      </c>
      <c r="OU51" s="6">
        <f>'at-risk$$'!OU51/'at-risk$$'!OU$120</f>
        <v>0</v>
      </c>
      <c r="OV51" s="6">
        <f>'at-risk$$'!OV51/'at-risk$$'!OV$120</f>
        <v>1</v>
      </c>
      <c r="OW51" s="6">
        <f>'at-risk$$'!OW51/'at-risk$$'!OW$120</f>
        <v>0</v>
      </c>
      <c r="OX51" s="6">
        <f>'at-risk$$'!OX51/'at-risk$$'!OX$120</f>
        <v>0</v>
      </c>
      <c r="OY51" s="6">
        <f>'at-risk$$'!OY51/'at-risk$$'!OY$120</f>
        <v>0</v>
      </c>
      <c r="OZ51" s="6">
        <f>'at-risk$$'!OZ51/'at-risk$$'!OZ$120</f>
        <v>0</v>
      </c>
      <c r="PA51" s="6">
        <f>'at-risk$$'!PA51/'at-risk$$'!PA$120</f>
        <v>0</v>
      </c>
      <c r="PB51" s="6">
        <f t="shared" si="22"/>
        <v>0.49999661885730901</v>
      </c>
      <c r="PC51" s="6">
        <f t="shared" si="23"/>
        <v>0</v>
      </c>
      <c r="PD51" s="6"/>
      <c r="PE51" s="6"/>
      <c r="PF51" s="6">
        <f t="shared" si="24"/>
        <v>3</v>
      </c>
      <c r="PG51" s="6">
        <f t="shared" si="25"/>
        <v>0</v>
      </c>
      <c r="PI51" s="6">
        <f t="shared" si="26"/>
        <v>4.0000175697519147</v>
      </c>
      <c r="PJ51" s="6">
        <f>'at-risk$$'!PJ51/'at-risk$$'!PJ$120</f>
        <v>0</v>
      </c>
      <c r="PK51" s="6">
        <f>'at-risk$$'!PK51/'at-risk$$'!PK$120</f>
        <v>0</v>
      </c>
      <c r="PL51" s="5">
        <f t="shared" si="29"/>
        <v>9541</v>
      </c>
      <c r="PM51" s="5">
        <f t="shared" ref="PM51:PM56" si="30">SUM(KV51,KX51,KZ51,LB51,LD51,LF51,LH51,LJ51,LL51,LN51,LP51,LR51,LT51,LV51,LX51,LZ51,MB51,MD51,MF51,MH51,MJ51,ML51,MN51,MP51,MR51,MT51,MV51,MX51,MZ51,NB51,ND51,NF51,NH51,)</f>
        <v>0</v>
      </c>
      <c r="PN51" s="5"/>
      <c r="PO51" s="5">
        <v>68250</v>
      </c>
      <c r="PQ51" s="6">
        <f t="shared" si="27"/>
        <v>16.065798720922061</v>
      </c>
    </row>
    <row r="52" spans="1:433" x14ac:dyDescent="0.25">
      <c r="A52" t="s">
        <v>206</v>
      </c>
      <c r="B52" s="2">
        <v>219</v>
      </c>
      <c r="C52" t="s">
        <v>338</v>
      </c>
      <c r="D52">
        <v>7</v>
      </c>
      <c r="E52">
        <v>221</v>
      </c>
      <c r="F52">
        <v>157</v>
      </c>
      <c r="G52" s="6">
        <f>'at-risk$$'!G52/'at-risk$$'!G$120</f>
        <v>1</v>
      </c>
      <c r="H52" s="6">
        <f>'at-risk$$'!H52/'at-risk$$'!H$120</f>
        <v>0</v>
      </c>
      <c r="I52" s="6">
        <f>'at-risk$$'!I52/'at-risk$$'!I$120</f>
        <v>0</v>
      </c>
      <c r="J52" s="6">
        <f>'at-risk$$'!J52/'at-risk$$'!J$120</f>
        <v>0</v>
      </c>
      <c r="K52" s="6"/>
      <c r="L52" s="6">
        <f>'at-risk$$'!L52/'at-risk$$'!L$120</f>
        <v>0</v>
      </c>
      <c r="M52" s="6">
        <f>'at-risk$$'!M52/'at-risk$$'!M$120</f>
        <v>0</v>
      </c>
      <c r="N52" s="6">
        <f>'at-risk$$'!N52/'at-risk$$'!N$120</f>
        <v>0</v>
      </c>
      <c r="O52" s="6">
        <f>'at-risk$$'!O52/'at-risk$$'!O$120</f>
        <v>0</v>
      </c>
      <c r="P52" s="3">
        <v>11000</v>
      </c>
      <c r="Q52" s="3">
        <v>0</v>
      </c>
      <c r="R52" s="6">
        <f>'at-risk$$'!R52/'at-risk$$'!R$120</f>
        <v>1.0000062006078874</v>
      </c>
      <c r="S52" s="6">
        <f>'at-risk$$'!S52/'at-risk$$'!S$120</f>
        <v>0</v>
      </c>
      <c r="T52" s="6">
        <f>'at-risk$$'!T52/'at-risk$$'!T$120</f>
        <v>1.0000028305579711</v>
      </c>
      <c r="U52" s="6">
        <f>'at-risk$$'!U52/'at-risk$$'!U$120</f>
        <v>0</v>
      </c>
      <c r="V52" s="6">
        <f>'at-risk$$'!V52/'at-risk$$'!V$120</f>
        <v>0.99999492061110518</v>
      </c>
      <c r="W52" s="6">
        <f>'at-risk$$'!W52/'at-risk$$'!W$120</f>
        <v>0</v>
      </c>
      <c r="X52" s="6">
        <f>'at-risk$$'!X52/'at-risk$$'!X$120</f>
        <v>1</v>
      </c>
      <c r="Y52" s="6">
        <f>'at-risk$$'!Y52/'at-risk$$'!Y$120</f>
        <v>0</v>
      </c>
      <c r="Z52" s="6">
        <f>'at-risk$$'!Z52/'at-risk$$'!Z$120</f>
        <v>0</v>
      </c>
      <c r="AA52" s="6">
        <f>'at-risk$$'!AA52/'at-risk$$'!AA$120</f>
        <v>0</v>
      </c>
      <c r="AB52" s="6">
        <f>'at-risk$$'!AB52/'at-risk$$'!AB$120</f>
        <v>4.0000175697519147</v>
      </c>
      <c r="AC52" s="6">
        <f>'at-risk$$'!AC52/'at-risk$$'!AC$120</f>
        <v>0</v>
      </c>
      <c r="AD52" s="6">
        <f>'at-risk$$'!AD52/'at-risk$$'!AD$120</f>
        <v>0</v>
      </c>
      <c r="AE52" s="6">
        <f>'at-risk$$'!AE52/'at-risk$$'!AE$120</f>
        <v>0</v>
      </c>
      <c r="AF52" s="6">
        <f>'at-risk$$'!AF52/'at-risk$$'!AF$120</f>
        <v>4.0000071489793685</v>
      </c>
      <c r="AG52" s="6">
        <f>'at-risk$$'!AG52/'at-risk$$'!AG$120</f>
        <v>0</v>
      </c>
      <c r="AH52" s="6">
        <f>'at-risk$$'!AH52/'at-risk$$'!AH$120</f>
        <v>0</v>
      </c>
      <c r="AI52" s="6">
        <f>'at-risk$$'!AI52/'at-risk$$'!AI$120</f>
        <v>0</v>
      </c>
      <c r="AJ52" s="6">
        <f>'at-risk$$'!AJ52/'at-risk$$'!AJ$120</f>
        <v>0</v>
      </c>
      <c r="AK52" s="6">
        <f>'at-risk$$'!AK52/'at-risk$$'!AK$120</f>
        <v>0</v>
      </c>
      <c r="AL52" s="6">
        <f>'at-risk$$'!AL52/'at-risk$$'!AL$120</f>
        <v>0</v>
      </c>
      <c r="AM52" s="6">
        <f>'at-risk$$'!AM52/'at-risk$$'!AM$120</f>
        <v>0</v>
      </c>
      <c r="AN52" s="6">
        <f>'at-risk$$'!AN52/'at-risk$$'!AN$120</f>
        <v>0</v>
      </c>
      <c r="AO52" s="6">
        <f>'at-risk$$'!AO52/'at-risk$$'!AO$120</f>
        <v>0</v>
      </c>
      <c r="AP52" s="6">
        <f>'at-risk$$'!AP52/'at-risk$$'!AP$120</f>
        <v>0</v>
      </c>
      <c r="AQ52" s="6">
        <f>'at-risk$$'!AQ52/'at-risk$$'!AQ$120</f>
        <v>1</v>
      </c>
      <c r="AR52" s="6">
        <f>'at-risk$$'!AR52/'at-risk$$'!AR$120</f>
        <v>0</v>
      </c>
      <c r="AS52" s="6">
        <f>'at-risk$$'!AS52/'at-risk$$'!AS$120</f>
        <v>0</v>
      </c>
      <c r="AT52" s="6">
        <f>'at-risk$$'!AT52/'at-risk$$'!AT$120</f>
        <v>0</v>
      </c>
      <c r="AU52" s="6">
        <f>'at-risk$$'!AU52/'at-risk$$'!AU$120</f>
        <v>1</v>
      </c>
      <c r="AV52" s="6"/>
      <c r="AW52" s="6">
        <f>'at-risk$$'!AW52/'at-risk$$'!AW$120</f>
        <v>0</v>
      </c>
      <c r="AX52" s="6">
        <f>'at-risk$$'!AX52/'at-risk$$'!AX$120</f>
        <v>0</v>
      </c>
      <c r="AY52" s="6">
        <f>'at-risk$$'!AY52/'at-risk$$'!AY$120</f>
        <v>0</v>
      </c>
      <c r="AZ52" s="6">
        <f>'at-risk$$'!AZ52/'at-risk$$'!AZ$120</f>
        <v>2.0000087848759573</v>
      </c>
      <c r="BA52" s="6">
        <f>'at-risk$$'!BA52/'at-risk$$'!BA$120</f>
        <v>0</v>
      </c>
      <c r="BB52" s="6">
        <f>'at-risk$$'!BB52/'at-risk$$'!BB$120</f>
        <v>0</v>
      </c>
      <c r="BC52" s="6">
        <f>'at-risk$$'!BC52/'at-risk$$'!BC$120</f>
        <v>0</v>
      </c>
      <c r="BD52" s="6">
        <f>'at-risk$$'!BD52/'at-risk$$'!BD$120</f>
        <v>0</v>
      </c>
      <c r="BE52" s="6">
        <f>'at-risk$$'!BE52/'at-risk$$'!BE$120</f>
        <v>0</v>
      </c>
      <c r="BF52" s="6">
        <f>'at-risk$$'!BF52/'at-risk$$'!BF$120</f>
        <v>1</v>
      </c>
      <c r="BG52" s="6">
        <f>'at-risk$$'!BG52/'at-risk$$'!BG$120</f>
        <v>0</v>
      </c>
      <c r="BH52" s="6">
        <f>'at-risk$$'!BH52/'at-risk$$'!BH$120</f>
        <v>0</v>
      </c>
      <c r="BI52" s="6">
        <f>'at-risk$$'!BI52/'at-risk$$'!BI$120</f>
        <v>0</v>
      </c>
      <c r="BJ52" s="6">
        <f>'at-risk$$'!BJ52/'at-risk$$'!BJ$120</f>
        <v>0</v>
      </c>
      <c r="BK52" s="6">
        <f>'at-risk$$'!BK52/'at-risk$$'!BK$120</f>
        <v>0</v>
      </c>
      <c r="BL52" s="6">
        <f>'at-risk$$'!BL52/'at-risk$$'!BL$120</f>
        <v>0</v>
      </c>
      <c r="BM52" s="6">
        <f>'at-risk$$'!BM52/'at-risk$$'!BM$120</f>
        <v>0</v>
      </c>
      <c r="BN52" s="6">
        <f>'at-risk$$'!BN52/'at-risk$$'!BN$120</f>
        <v>0</v>
      </c>
      <c r="BO52" s="6">
        <f>'at-risk$$'!BO52/'at-risk$$'!BO$120</f>
        <v>0</v>
      </c>
      <c r="BP52" s="6">
        <f>'at-risk$$'!BP52/'at-risk$$'!BP$120</f>
        <v>0</v>
      </c>
      <c r="BQ52" s="6">
        <f>'at-risk$$'!BQ52/'at-risk$$'!BQ$120</f>
        <v>0</v>
      </c>
      <c r="BR52" s="6">
        <f>'at-risk$$'!BR52/'at-risk$$'!BR$120</f>
        <v>0</v>
      </c>
      <c r="BS52" s="6">
        <f>'at-risk$$'!BS52/'at-risk$$'!BS$120</f>
        <v>0</v>
      </c>
      <c r="BT52" s="6">
        <f>'at-risk$$'!BT52/'at-risk$$'!BT$120</f>
        <v>0</v>
      </c>
      <c r="BU52" s="6">
        <f>'at-risk$$'!BU52/'at-risk$$'!BU$120</f>
        <v>0</v>
      </c>
      <c r="BV52" s="6">
        <f>'at-risk$$'!BV52/'at-risk$$'!BV$120</f>
        <v>3.0000087848759573</v>
      </c>
      <c r="BW52" s="6">
        <f>'at-risk$$'!BW52/'at-risk$$'!BW$120</f>
        <v>0</v>
      </c>
      <c r="BX52" s="6">
        <f>'at-risk$$'!BX52/'at-risk$$'!BX$120</f>
        <v>0</v>
      </c>
      <c r="BY52" s="6">
        <f>'at-risk$$'!BY52/'at-risk$$'!BY$120</f>
        <v>0</v>
      </c>
      <c r="BZ52" s="6">
        <f>'at-risk$$'!BZ52/'at-risk$$'!BZ$120</f>
        <v>6.0000107234690523</v>
      </c>
      <c r="CA52" s="6">
        <f>'at-risk$$'!CA52/'at-risk$$'!CA$120</f>
        <v>0</v>
      </c>
      <c r="CB52" s="6">
        <f>'at-risk$$'!CB52/'at-risk$$'!CB$120</f>
        <v>0</v>
      </c>
      <c r="CC52" s="6">
        <f>'at-risk$$'!CC52/'at-risk$$'!CC$120</f>
        <v>0</v>
      </c>
      <c r="CD52" s="6">
        <f>'at-risk$$'!CD52/'at-risk$$'!CD$120</f>
        <v>1</v>
      </c>
      <c r="CE52" s="6">
        <f>'at-risk$$'!CE52/'at-risk$$'!CE$120</f>
        <v>0</v>
      </c>
      <c r="CF52" s="6">
        <f>'at-risk$$'!CF52/'at-risk$$'!CF$120</f>
        <v>0</v>
      </c>
      <c r="CG52" s="6">
        <f>'at-risk$$'!CG52/'at-risk$$'!CG$120</f>
        <v>0</v>
      </c>
      <c r="CH52" s="6">
        <f>'at-risk$$'!CH52/'at-risk$$'!CH$120</f>
        <v>0</v>
      </c>
      <c r="CI52" s="6">
        <f>'at-risk$$'!CI52/'at-risk$$'!CI$120</f>
        <v>0</v>
      </c>
      <c r="CL52" s="6">
        <f>'at-risk$$'!CL52/'at-risk$$'!CL$120</f>
        <v>1</v>
      </c>
      <c r="CM52" s="6">
        <f>'at-risk$$'!CM52/'at-risk$$'!CM$120</f>
        <v>0</v>
      </c>
      <c r="CN52" s="6">
        <f>'at-risk$$'!CN52/'at-risk$$'!CN$120</f>
        <v>0</v>
      </c>
      <c r="CO52" s="6">
        <f>'at-risk$$'!CO52/'at-risk$$'!CO$120</f>
        <v>0</v>
      </c>
      <c r="CP52" s="6">
        <f>'at-risk$$'!CP52/'at-risk$$'!CP$120</f>
        <v>0</v>
      </c>
      <c r="CQ52" s="6">
        <f>'at-risk$$'!CQ52/'at-risk$$'!CQ$120</f>
        <v>0</v>
      </c>
      <c r="CR52" s="6">
        <f>'at-risk$$'!CR52/'at-risk$$'!CR$120</f>
        <v>0</v>
      </c>
      <c r="CS52" s="6">
        <f>'at-risk$$'!CS52/'at-risk$$'!CS$120</f>
        <v>0</v>
      </c>
      <c r="CT52" s="6">
        <f>'at-risk$$'!CT52/'at-risk$$'!CT$120</f>
        <v>0</v>
      </c>
      <c r="CU52" s="6">
        <f>'at-risk$$'!CU52/'at-risk$$'!CU$120</f>
        <v>0</v>
      </c>
      <c r="CV52" s="3">
        <v>13600</v>
      </c>
      <c r="CW52" s="3">
        <v>0</v>
      </c>
      <c r="CX52" s="3">
        <v>13600</v>
      </c>
      <c r="CY52" s="3">
        <v>0</v>
      </c>
      <c r="DD52" s="6">
        <f>'at-risk$$'!DD52/'at-risk$$'!DD$120</f>
        <v>0</v>
      </c>
      <c r="DE52" s="6">
        <f>'at-risk$$'!DE52/'at-risk$$'!DE$120</f>
        <v>0</v>
      </c>
      <c r="DX52" s="6">
        <f>'at-risk$$'!DX52/'at-risk$$'!DX$120</f>
        <v>0</v>
      </c>
      <c r="DY52" s="6">
        <f>'at-risk$$'!DY52/'at-risk$$'!DY$120</f>
        <v>0</v>
      </c>
      <c r="DZ52" s="6">
        <f>'at-risk$$'!DZ52/'at-risk$$'!DZ$120</f>
        <v>0</v>
      </c>
      <c r="EA52" s="6">
        <f>'at-risk$$'!EA52/'at-risk$$'!EA$120</f>
        <v>0</v>
      </c>
      <c r="EB52" s="6">
        <f>'at-risk$$'!EB52/'at-risk$$'!EB$120</f>
        <v>0</v>
      </c>
      <c r="EC52" s="6">
        <f>'at-risk$$'!EC52/'at-risk$$'!EC$120</f>
        <v>0</v>
      </c>
      <c r="EL52" s="6">
        <f>'at-risk$$'!EL52/'at-risk$$'!EL$120</f>
        <v>0</v>
      </c>
      <c r="EM52" s="6">
        <f>'at-risk$$'!EM52/'at-risk$$'!EM$120</f>
        <v>0</v>
      </c>
      <c r="EN52" s="6">
        <f>'at-risk$$'!EN52/'at-risk$$'!EN$120</f>
        <v>0</v>
      </c>
      <c r="EO52" s="6">
        <f>'at-risk$$'!EO52/'at-risk$$'!EO$120</f>
        <v>0</v>
      </c>
      <c r="EP52" s="6">
        <f>'at-risk$$'!EP52/'at-risk$$'!EP$120</f>
        <v>0</v>
      </c>
      <c r="EQ52" s="6">
        <f>'at-risk$$'!EQ52/'at-risk$$'!EQ$120</f>
        <v>0</v>
      </c>
      <c r="ES52" s="6">
        <f>'at-risk$$'!ES52/'at-risk$$'!ES$120</f>
        <v>0</v>
      </c>
      <c r="ET52" s="6">
        <f>'at-risk$$'!ET52/'at-risk$$'!ET$120</f>
        <v>0</v>
      </c>
      <c r="EU52" s="6">
        <f>'at-risk$$'!EU52/'at-risk$$'!EU$120</f>
        <v>1</v>
      </c>
      <c r="EV52" s="6">
        <f>'at-risk$$'!EV52/'at-risk$$'!EV$120</f>
        <v>0</v>
      </c>
      <c r="EW52" s="6">
        <f>'at-risk$$'!EW52/'at-risk$$'!EW$120</f>
        <v>0</v>
      </c>
      <c r="EX52" s="6">
        <f>'at-risk$$'!EX52/'at-risk$$'!EX$120</f>
        <v>0</v>
      </c>
      <c r="EY52" s="6">
        <f>'at-risk$$'!EY52/'at-risk$$'!EY$120</f>
        <v>0</v>
      </c>
      <c r="EZ52" s="6">
        <f>'at-risk$$'!EZ52/'at-risk$$'!EZ$120</f>
        <v>0</v>
      </c>
      <c r="FA52" s="6">
        <f>'at-risk$$'!FA52/'at-risk$$'!FA$120</f>
        <v>0</v>
      </c>
      <c r="FB52" s="6">
        <f>'at-risk$$'!FB52/'at-risk$$'!FB$120</f>
        <v>0</v>
      </c>
      <c r="FC52" s="6">
        <f>'at-risk$$'!FC52/'at-risk$$'!FC$120</f>
        <v>0</v>
      </c>
      <c r="FD52" s="6">
        <f>'at-risk$$'!FD52/'at-risk$$'!FD$120</f>
        <v>0</v>
      </c>
      <c r="FE52" s="6">
        <f>'at-risk$$'!FE52/'at-risk$$'!FE$120</f>
        <v>0</v>
      </c>
      <c r="FF52" s="6">
        <f>'at-risk$$'!FF52/'at-risk$$'!FF$120</f>
        <v>0</v>
      </c>
      <c r="FG52" s="6">
        <f>'at-risk$$'!FG52/'at-risk$$'!FG$120</f>
        <v>0</v>
      </c>
      <c r="FH52" s="6">
        <f>'at-risk$$'!FH52/'at-risk$$'!FH$120</f>
        <v>0</v>
      </c>
      <c r="FI52" s="6">
        <f>'at-risk$$'!FI52/'at-risk$$'!FI$120</f>
        <v>0</v>
      </c>
      <c r="FJ52" s="6">
        <f>'at-risk$$'!FJ52/'at-risk$$'!FJ$120</f>
        <v>1</v>
      </c>
      <c r="FK52" s="6">
        <f>'at-risk$$'!FK52/'at-risk$$'!FK$120</f>
        <v>0</v>
      </c>
      <c r="FL52" s="6">
        <f>'at-risk$$'!FL52/'at-risk$$'!FL$120</f>
        <v>0</v>
      </c>
      <c r="FM52" s="6">
        <f>'at-risk$$'!FM52/'at-risk$$'!FM$120</f>
        <v>0</v>
      </c>
      <c r="FN52" s="6">
        <f>'at-risk$$'!FN52/'at-risk$$'!FN$120</f>
        <v>0</v>
      </c>
      <c r="FO52" s="6">
        <f>'at-risk$$'!FO52/'at-risk$$'!FO$120</f>
        <v>0</v>
      </c>
      <c r="FP52" s="6">
        <f>'at-risk$$'!FP52/'at-risk$$'!FP$120</f>
        <v>0</v>
      </c>
      <c r="FQ52" s="6">
        <f>'at-risk$$'!FQ52/'at-risk$$'!FQ$120</f>
        <v>1</v>
      </c>
      <c r="FR52" s="6">
        <f>'at-risk$$'!FR52/'at-risk$$'!FR$120</f>
        <v>0</v>
      </c>
      <c r="FS52" s="6">
        <f>'at-risk$$'!FS52/'at-risk$$'!FS$120</f>
        <v>0</v>
      </c>
      <c r="FT52" s="6">
        <f>'at-risk$$'!FT52/'at-risk$$'!FT$120</f>
        <v>0</v>
      </c>
      <c r="FU52" s="6">
        <f>'at-risk$$'!FU52/'at-risk$$'!FU$120</f>
        <v>0</v>
      </c>
      <c r="FV52" s="6">
        <f>'at-risk$$'!FV52/'at-risk$$'!FV$120</f>
        <v>0</v>
      </c>
      <c r="FW52" s="6">
        <f>'at-risk$$'!FW52/'at-risk$$'!FW$120</f>
        <v>1</v>
      </c>
      <c r="FX52" s="6">
        <f>'at-risk$$'!FX52/'at-risk$$'!FX$120</f>
        <v>0</v>
      </c>
      <c r="FY52" s="6">
        <f>'at-risk$$'!FY52/'at-risk$$'!FY$120</f>
        <v>0</v>
      </c>
      <c r="FZ52" s="6">
        <f>'at-risk$$'!FZ52/'at-risk$$'!FZ$120</f>
        <v>0</v>
      </c>
      <c r="GA52" s="6">
        <f>'at-risk$$'!GA52/'at-risk$$'!GA$120</f>
        <v>0</v>
      </c>
      <c r="GB52" s="6">
        <f>'at-risk$$'!GB52/'at-risk$$'!GB$120</f>
        <v>0</v>
      </c>
      <c r="GC52" s="6">
        <f>'at-risk$$'!GC52/'at-risk$$'!GC$120</f>
        <v>0</v>
      </c>
      <c r="GD52" s="6">
        <f>'at-risk$$'!GD52/'at-risk$$'!GD$120</f>
        <v>0</v>
      </c>
      <c r="GE52" s="6">
        <f>'at-risk$$'!GE52/'at-risk$$'!GE$120</f>
        <v>0</v>
      </c>
      <c r="GF52" s="6">
        <f>'at-risk$$'!GF52/'at-risk$$'!GF$120</f>
        <v>0.5</v>
      </c>
      <c r="GG52" s="6">
        <f>'at-risk$$'!GG52/'at-risk$$'!GG$120</f>
        <v>0</v>
      </c>
      <c r="GH52" s="6">
        <f>'at-risk$$'!GH52/'at-risk$$'!GH$120</f>
        <v>1</v>
      </c>
      <c r="GI52" s="6">
        <f>'at-risk$$'!GI52/'at-risk$$'!GI$120</f>
        <v>0</v>
      </c>
      <c r="GJ52" s="6">
        <f>'at-risk$$'!GJ52/'at-risk$$'!GJ$120</f>
        <v>0</v>
      </c>
      <c r="GK52" s="6">
        <f>'at-risk$$'!GK52/'at-risk$$'!GK$120</f>
        <v>0</v>
      </c>
      <c r="GL52" s="6">
        <f>'at-risk$$'!GL52/'at-risk$$'!GL$120</f>
        <v>0</v>
      </c>
      <c r="GM52" s="6">
        <f>'at-risk$$'!GM52/'at-risk$$'!GM$120</f>
        <v>1</v>
      </c>
      <c r="GN52" s="6">
        <f>'at-risk$$'!GN52/'at-risk$$'!GN$120</f>
        <v>0</v>
      </c>
      <c r="GO52" s="6">
        <f>'at-risk$$'!GO52/'at-risk$$'!GO$120</f>
        <v>0</v>
      </c>
      <c r="GP52" s="6">
        <f>'at-risk$$'!GP52/'at-risk$$'!GP$120</f>
        <v>2.0000087848759573</v>
      </c>
      <c r="GQ52" s="6">
        <f>'at-risk$$'!GQ52/'at-risk$$'!GQ$120</f>
        <v>0</v>
      </c>
      <c r="GR52" s="6">
        <f>'at-risk$$'!GR52/'at-risk$$'!GR$120</f>
        <v>0.9493288354768431</v>
      </c>
      <c r="GS52" s="6">
        <f>'at-risk$$'!GS52/'at-risk$$'!GS$120</f>
        <v>0</v>
      </c>
      <c r="GT52" s="6">
        <f>'at-risk$$'!GT52/'at-risk$$'!GT$120</f>
        <v>2.0000087848759573</v>
      </c>
      <c r="GU52" s="6">
        <f>'at-risk$$'!GU52/'at-risk$$'!GU$120</f>
        <v>0</v>
      </c>
      <c r="GV52" s="6">
        <f>'at-risk$$'!GV52/'at-risk$$'!GV$120</f>
        <v>2.0000087848759573</v>
      </c>
      <c r="GW52" s="6">
        <f>'at-risk$$'!GW52/'at-risk$$'!GW$120</f>
        <v>0</v>
      </c>
      <c r="GX52" s="6">
        <f>'at-risk$$'!GX52/'at-risk$$'!GX$120</f>
        <v>1</v>
      </c>
      <c r="GY52" s="6">
        <f>'at-risk$$'!GY52/'at-risk$$'!GY$120</f>
        <v>0</v>
      </c>
      <c r="GZ52" s="6">
        <f>'at-risk$$'!GZ52/'at-risk$$'!GZ$120</f>
        <v>2.0000087848759573</v>
      </c>
      <c r="HA52" s="6">
        <f>'at-risk$$'!HA52/'at-risk$$'!HA$120</f>
        <v>0</v>
      </c>
      <c r="HB52" s="6">
        <f>'at-risk$$'!HB52/'at-risk$$'!HB$120</f>
        <v>0</v>
      </c>
      <c r="HC52" s="6">
        <f>'at-risk$$'!HC52/'at-risk$$'!HC$120</f>
        <v>0</v>
      </c>
      <c r="HD52" s="6">
        <f>'at-risk$$'!HD52/'at-risk$$'!HD$120</f>
        <v>0</v>
      </c>
      <c r="HE52" s="6">
        <f>'at-risk$$'!HE52/'at-risk$$'!HE$120</f>
        <v>0</v>
      </c>
      <c r="HF52" s="6">
        <f>'at-risk$$'!HF52/'at-risk$$'!HF$120</f>
        <v>0</v>
      </c>
      <c r="HG52" s="6">
        <f>'at-risk$$'!HG52/'at-risk$$'!HG$120</f>
        <v>0</v>
      </c>
      <c r="HH52" s="6">
        <f>'at-risk$$'!HH52/'at-risk$$'!HH$120</f>
        <v>0</v>
      </c>
      <c r="HI52" s="6">
        <f>'at-risk$$'!HI52/'at-risk$$'!HI$120</f>
        <v>0</v>
      </c>
      <c r="HJ52" s="6">
        <f>'at-risk$$'!HJ52/'at-risk$$'!HJ$120</f>
        <v>0</v>
      </c>
      <c r="HK52" s="6">
        <f>'at-risk$$'!HK52/'at-risk$$'!HK$120</f>
        <v>0</v>
      </c>
      <c r="HL52" s="6">
        <f>'at-risk$$'!HL52/'at-risk$$'!HL$120</f>
        <v>0</v>
      </c>
      <c r="HM52" s="6">
        <f>'at-risk$$'!HM52/'at-risk$$'!HM$120</f>
        <v>0</v>
      </c>
      <c r="HN52" s="6">
        <f>'at-risk$$'!HN52/'at-risk$$'!HN$120</f>
        <v>0</v>
      </c>
      <c r="HO52" s="6">
        <f>'at-risk$$'!HO52/'at-risk$$'!HO$120</f>
        <v>0</v>
      </c>
      <c r="HP52" s="6">
        <f>'at-risk$$'!HP52/'at-risk$$'!HP$120</f>
        <v>0</v>
      </c>
      <c r="HQ52" s="6">
        <f>'at-risk$$'!HQ52/'at-risk$$'!HQ$120</f>
        <v>0</v>
      </c>
      <c r="HR52" s="6">
        <f>'at-risk$$'!HR52/'at-risk$$'!HR$120</f>
        <v>0</v>
      </c>
      <c r="HS52" s="6">
        <f>'at-risk$$'!HS52/'at-risk$$'!HS$120</f>
        <v>0</v>
      </c>
      <c r="HT52" s="6">
        <f>'at-risk$$'!HT52/'at-risk$$'!HT$120</f>
        <v>0</v>
      </c>
      <c r="HU52" s="6">
        <f>'at-risk$$'!HU52/'at-risk$$'!HU$120</f>
        <v>0</v>
      </c>
      <c r="HV52" s="6">
        <f>'at-risk$$'!HV52/'at-risk$$'!HV$120</f>
        <v>1</v>
      </c>
      <c r="HW52" s="6">
        <f>'at-risk$$'!HW52/'at-risk$$'!HW$120</f>
        <v>0</v>
      </c>
      <c r="HX52" s="6">
        <f>'at-risk$$'!HX52/'at-risk$$'!HX$120</f>
        <v>0</v>
      </c>
      <c r="HY52" s="6">
        <f>'at-risk$$'!HY52/'at-risk$$'!HY$120</f>
        <v>0</v>
      </c>
      <c r="HZ52" s="6">
        <f>'at-risk$$'!HZ52/'at-risk$$'!HZ$120</f>
        <v>0</v>
      </c>
      <c r="IA52" s="6">
        <f>'at-risk$$'!IA52/'at-risk$$'!IA$120</f>
        <v>0</v>
      </c>
      <c r="IB52" s="6">
        <f>'at-risk$$'!IB52/'at-risk$$'!IB$120</f>
        <v>0</v>
      </c>
      <c r="IC52" s="6">
        <f>'at-risk$$'!IC52/'at-risk$$'!IC$120</f>
        <v>2.0000087848759573</v>
      </c>
      <c r="ID52" s="6">
        <f>'at-risk$$'!ID52/'at-risk$$'!ID$120</f>
        <v>0</v>
      </c>
      <c r="IE52" s="6">
        <f>'at-risk$$'!IE52/'at-risk$$'!IE$120</f>
        <v>0</v>
      </c>
      <c r="IF52" s="6">
        <f>'at-risk$$'!IF52/'at-risk$$'!IF$120</f>
        <v>0</v>
      </c>
      <c r="IG52" s="6">
        <f>'at-risk$$'!IG52/'at-risk$$'!IG$120</f>
        <v>0</v>
      </c>
      <c r="IH52" s="6">
        <f>'at-risk$$'!IH52/'at-risk$$'!IH$120</f>
        <v>0</v>
      </c>
      <c r="II52" s="6">
        <f>'at-risk$$'!II52/'at-risk$$'!II$120</f>
        <v>0</v>
      </c>
      <c r="IJ52" s="6">
        <f>'at-risk$$'!IJ52/'at-risk$$'!IJ$120</f>
        <v>0</v>
      </c>
      <c r="IK52" s="6">
        <f>'at-risk$$'!IK52/'at-risk$$'!IK$120</f>
        <v>0</v>
      </c>
      <c r="IL52" s="6">
        <f>'at-risk$$'!IL52/'at-risk$$'!IL$120</f>
        <v>0</v>
      </c>
      <c r="IM52" s="6">
        <f>'at-risk$$'!IM52/'at-risk$$'!IM$120</f>
        <v>0</v>
      </c>
      <c r="IN52" s="6">
        <f>'at-risk$$'!IN52/'at-risk$$'!IN$120</f>
        <v>0</v>
      </c>
      <c r="IO52" s="6">
        <f>'at-risk$$'!IO52/'at-risk$$'!IO$120</f>
        <v>0</v>
      </c>
      <c r="IP52" s="6">
        <f>'at-risk$$'!IP52/'at-risk$$'!IP$120</f>
        <v>0</v>
      </c>
      <c r="IQ52" s="6">
        <f>'at-risk$$'!IQ52/'at-risk$$'!IQ$120</f>
        <v>0</v>
      </c>
      <c r="IR52" s="6">
        <f>'at-risk$$'!IR52/'at-risk$$'!IR$120</f>
        <v>3</v>
      </c>
      <c r="IS52" s="6">
        <f>'at-risk$$'!IS52/'at-risk$$'!IS$120</f>
        <v>0</v>
      </c>
      <c r="IT52" s="6">
        <f>'at-risk$$'!IT52/'at-risk$$'!IT$120</f>
        <v>0</v>
      </c>
      <c r="IU52" s="6">
        <f>'at-risk$$'!IU52/'at-risk$$'!IU$120</f>
        <v>0</v>
      </c>
      <c r="IV52" s="6">
        <f>'at-risk$$'!IV52/'at-risk$$'!IV$120</f>
        <v>0</v>
      </c>
      <c r="IW52" s="6">
        <f>'at-risk$$'!IW52/'at-risk$$'!IW$120</f>
        <v>0</v>
      </c>
      <c r="IX52" s="6">
        <f>'at-risk$$'!IX52/'at-risk$$'!IX$120</f>
        <v>0</v>
      </c>
      <c r="IY52" s="6">
        <f>'at-risk$$'!IY52/'at-risk$$'!IY$120</f>
        <v>0</v>
      </c>
      <c r="IZ52" s="6">
        <f>'at-risk$$'!IZ52/'at-risk$$'!IZ$120</f>
        <v>0</v>
      </c>
      <c r="JA52" s="6">
        <f>'at-risk$$'!JA52/'at-risk$$'!JA$120</f>
        <v>0</v>
      </c>
      <c r="JB52" s="6">
        <f>'at-risk$$'!JB52/'at-risk$$'!JB$120</f>
        <v>0</v>
      </c>
      <c r="JC52" s="6">
        <f>'at-risk$$'!JC52/'at-risk$$'!JC$120</f>
        <v>0</v>
      </c>
      <c r="JD52" s="6">
        <f>'at-risk$$'!JD52/'at-risk$$'!JD$120</f>
        <v>0</v>
      </c>
      <c r="JE52" s="6">
        <f>'at-risk$$'!JE52/'at-risk$$'!JE$120</f>
        <v>0</v>
      </c>
      <c r="JF52" s="6">
        <f>'at-risk$$'!JF52/'at-risk$$'!JF$120</f>
        <v>0</v>
      </c>
      <c r="JG52" s="6">
        <f>'at-risk$$'!JG52/'at-risk$$'!JG$120</f>
        <v>0</v>
      </c>
      <c r="JH52" s="6">
        <f>'at-risk$$'!JH52/'at-risk$$'!JH$120</f>
        <v>0</v>
      </c>
      <c r="JI52" s="6">
        <f>'at-risk$$'!JI52/'at-risk$$'!JI$120</f>
        <v>0</v>
      </c>
      <c r="JJ52" s="6">
        <f>'at-risk$$'!JJ52/'at-risk$$'!JJ$120</f>
        <v>0</v>
      </c>
      <c r="JK52" s="6">
        <f>'at-risk$$'!JK52/'at-risk$$'!JK$120</f>
        <v>0</v>
      </c>
      <c r="JL52" s="6">
        <f>'at-risk$$'!JL52/'at-risk$$'!JL$120</f>
        <v>0.50000246896200906</v>
      </c>
      <c r="JM52" s="6">
        <f>'at-risk$$'!JM52/'at-risk$$'!JM$120</f>
        <v>0</v>
      </c>
      <c r="JN52" s="6">
        <f>'at-risk$$'!JN52/'at-risk$$'!JN$120</f>
        <v>0</v>
      </c>
      <c r="JO52" s="6">
        <f>'at-risk$$'!JO52/'at-risk$$'!JO$120</f>
        <v>0</v>
      </c>
      <c r="JP52" s="6">
        <f>'at-risk$$'!JP52/'at-risk$$'!JP$120</f>
        <v>0</v>
      </c>
      <c r="JQ52" s="6">
        <f>'at-risk$$'!JQ52/'at-risk$$'!JQ$120</f>
        <v>0</v>
      </c>
      <c r="JR52" s="6">
        <f>'at-risk$$'!JR52/'at-risk$$'!JR$120</f>
        <v>0</v>
      </c>
      <c r="JS52" s="6">
        <f>'at-risk$$'!JS52/'at-risk$$'!JS$120</f>
        <v>0</v>
      </c>
      <c r="JT52" s="6">
        <f>'at-risk$$'!JT52/'at-risk$$'!JT$120</f>
        <v>0</v>
      </c>
      <c r="JU52" s="6">
        <f>'at-risk$$'!JU52/'at-risk$$'!JU$120</f>
        <v>0</v>
      </c>
      <c r="JV52" s="6">
        <f>'at-risk$$'!JV52/'at-risk$$'!JV$120</f>
        <v>0</v>
      </c>
      <c r="JW52" s="6">
        <f>'at-risk$$'!JW52/'at-risk$$'!JW$120</f>
        <v>0</v>
      </c>
      <c r="JX52" s="6">
        <f>'at-risk$$'!JX52/'at-risk$$'!JX$120</f>
        <v>0</v>
      </c>
      <c r="JY52" s="6">
        <f>'at-risk$$'!JY52/'at-risk$$'!JY$120</f>
        <v>0</v>
      </c>
      <c r="JZ52" s="6">
        <f>'at-risk$$'!JZ52/'at-risk$$'!JZ$120</f>
        <v>0</v>
      </c>
      <c r="KA52" s="6">
        <f>'at-risk$$'!KA52/'at-risk$$'!KA$120</f>
        <v>0</v>
      </c>
      <c r="KB52" s="6">
        <f>'at-risk$$'!KB52/'at-risk$$'!KB$120</f>
        <v>0</v>
      </c>
      <c r="KC52" s="6">
        <f>'at-risk$$'!KC52/'at-risk$$'!KC$120</f>
        <v>0</v>
      </c>
      <c r="KD52" s="6">
        <f>'at-risk$$'!KD52/'at-risk$$'!KD$120</f>
        <v>0</v>
      </c>
      <c r="KE52" s="6">
        <f>'at-risk$$'!KE52/'at-risk$$'!KE$120</f>
        <v>0</v>
      </c>
      <c r="KF52" s="6">
        <f>'at-risk$$'!KF52/'at-risk$$'!KF$120</f>
        <v>0</v>
      </c>
      <c r="KG52" s="6">
        <f>'at-risk$$'!KG52/'at-risk$$'!KG$120</f>
        <v>0</v>
      </c>
      <c r="KH52" s="6">
        <f>'at-risk$$'!KH52/'at-risk$$'!KH$120</f>
        <v>0</v>
      </c>
      <c r="KI52" s="6">
        <f>'at-risk$$'!KI52/'at-risk$$'!KI$120</f>
        <v>0</v>
      </c>
      <c r="KJ52" s="6">
        <f>'at-risk$$'!KJ52/'at-risk$$'!KJ$120</f>
        <v>0</v>
      </c>
      <c r="KK52" s="6">
        <f>'at-risk$$'!KK52/'at-risk$$'!KK$120</f>
        <v>0</v>
      </c>
      <c r="KL52" s="6">
        <f>'at-risk$$'!KL52/'at-risk$$'!KL$120</f>
        <v>0</v>
      </c>
      <c r="KM52" s="6">
        <f>'at-risk$$'!KM52/'at-risk$$'!KM$120</f>
        <v>0</v>
      </c>
      <c r="KN52" s="6">
        <f>'at-risk$$'!KN52/'at-risk$$'!KN$120</f>
        <v>0</v>
      </c>
      <c r="KO52" s="6">
        <f>'at-risk$$'!KO52/'at-risk$$'!KO$120</f>
        <v>0</v>
      </c>
      <c r="KP52" s="6">
        <f>'at-risk$$'!KP52/'at-risk$$'!KP$120</f>
        <v>0</v>
      </c>
      <c r="KQ52" s="6">
        <f>'at-risk$$'!KQ52/'at-risk$$'!KQ$120</f>
        <v>0</v>
      </c>
      <c r="KU52" s="3">
        <v>17097</v>
      </c>
      <c r="KV52" s="3">
        <v>0</v>
      </c>
      <c r="KW52" s="3">
        <v>5000</v>
      </c>
      <c r="KX52" s="3">
        <v>0</v>
      </c>
      <c r="LC52" s="3">
        <v>15000</v>
      </c>
      <c r="LD52" s="3">
        <v>0</v>
      </c>
      <c r="LE52" s="3">
        <v>2000</v>
      </c>
      <c r="LF52" s="3">
        <v>0</v>
      </c>
      <c r="LI52" s="3">
        <v>11000</v>
      </c>
      <c r="LJ52" s="3">
        <v>0</v>
      </c>
      <c r="LK52" s="3">
        <v>8000</v>
      </c>
      <c r="LL52" s="3">
        <v>0</v>
      </c>
      <c r="LM52" s="3">
        <v>1008</v>
      </c>
      <c r="LN52" s="3">
        <v>0</v>
      </c>
      <c r="MA52" s="3">
        <v>7462</v>
      </c>
      <c r="MB52" s="3">
        <v>0</v>
      </c>
      <c r="ME52" s="3">
        <v>3695</v>
      </c>
      <c r="MF52" s="3">
        <v>0</v>
      </c>
      <c r="MG52" s="3">
        <v>0</v>
      </c>
      <c r="MH52" s="3">
        <v>2000</v>
      </c>
      <c r="MI52" s="3">
        <v>0</v>
      </c>
      <c r="MJ52" s="3">
        <v>7100</v>
      </c>
      <c r="MM52" s="3">
        <v>1066</v>
      </c>
      <c r="MN52" s="3">
        <v>1373</v>
      </c>
      <c r="MW52" s="3">
        <v>0</v>
      </c>
      <c r="MX52" s="3">
        <v>8000</v>
      </c>
      <c r="MY52" s="3">
        <v>5769</v>
      </c>
      <c r="MZ52" s="3">
        <v>1000</v>
      </c>
      <c r="NA52" s="3">
        <v>2000</v>
      </c>
      <c r="NB52" s="3">
        <v>0</v>
      </c>
      <c r="NJ52" s="6">
        <f>'at-risk$$'!NJ52/'at-risk$$'!NJ$120</f>
        <v>0</v>
      </c>
      <c r="NK52" s="6">
        <f>'at-risk$$'!NK52/'at-risk$$'!NK$120</f>
        <v>0</v>
      </c>
      <c r="OF52" s="3">
        <v>4490027</v>
      </c>
      <c r="OG52" s="3">
        <v>474802</v>
      </c>
      <c r="OK52" s="6">
        <f t="shared" si="28"/>
        <v>3.0000087848759573</v>
      </c>
      <c r="OL52" s="6">
        <f t="shared" si="15"/>
        <v>0</v>
      </c>
      <c r="OM52" s="6">
        <f t="shared" si="16"/>
        <v>3.0000087848759573</v>
      </c>
      <c r="ON52" s="6">
        <f t="shared" si="17"/>
        <v>0</v>
      </c>
      <c r="OO52" s="6">
        <f t="shared" si="18"/>
        <v>1</v>
      </c>
      <c r="OP52" s="6">
        <f t="shared" si="19"/>
        <v>0</v>
      </c>
      <c r="OQ52" s="3">
        <f t="shared" si="20"/>
        <v>0</v>
      </c>
      <c r="OR52" s="6">
        <f t="shared" si="21"/>
        <v>0</v>
      </c>
      <c r="OS52" s="6">
        <f>'at-risk$$'!OS52/'at-risk$$'!OS$120</f>
        <v>1</v>
      </c>
      <c r="OT52" s="6">
        <f>'at-risk$$'!OT52/'at-risk$$'!OT$120</f>
        <v>0</v>
      </c>
      <c r="OU52" s="6">
        <f>'at-risk$$'!OU52/'at-risk$$'!OU$120</f>
        <v>0</v>
      </c>
      <c r="OV52" s="6">
        <f>'at-risk$$'!OV52/'at-risk$$'!OV$120</f>
        <v>0</v>
      </c>
      <c r="OW52" s="6">
        <f>'at-risk$$'!OW52/'at-risk$$'!OW$120</f>
        <v>0</v>
      </c>
      <c r="OX52" s="6">
        <f>'at-risk$$'!OX52/'at-risk$$'!OX$120</f>
        <v>1</v>
      </c>
      <c r="OY52" s="6">
        <f>'at-risk$$'!OY52/'at-risk$$'!OY$120</f>
        <v>0</v>
      </c>
      <c r="OZ52" s="6">
        <f>'at-risk$$'!OZ52/'at-risk$$'!OZ$120</f>
        <v>2.0000087848759573</v>
      </c>
      <c r="PA52" s="6">
        <f>'at-risk$$'!PA52/'at-risk$$'!PA$120</f>
        <v>0</v>
      </c>
      <c r="PB52" s="6">
        <f t="shared" si="22"/>
        <v>2</v>
      </c>
      <c r="PC52" s="6">
        <f t="shared" si="23"/>
        <v>0</v>
      </c>
      <c r="PD52" s="6"/>
      <c r="PE52" s="6"/>
      <c r="PF52" s="6">
        <f t="shared" si="24"/>
        <v>2.5</v>
      </c>
      <c r="PG52" s="6">
        <f t="shared" si="25"/>
        <v>1</v>
      </c>
      <c r="PI52" s="6">
        <f t="shared" si="26"/>
        <v>9.9493639749806722</v>
      </c>
      <c r="PJ52" s="6">
        <f>'at-risk$$'!PJ52/'at-risk$$'!PJ$120</f>
        <v>0</v>
      </c>
      <c r="PK52" s="6">
        <f>'at-risk$$'!PK52/'at-risk$$'!PK$120</f>
        <v>0</v>
      </c>
      <c r="PL52" s="5">
        <f t="shared" si="29"/>
        <v>79097</v>
      </c>
      <c r="PM52" s="5">
        <f t="shared" si="30"/>
        <v>19473</v>
      </c>
      <c r="PN52" s="5"/>
      <c r="PO52" s="5">
        <v>68250</v>
      </c>
      <c r="PQ52" s="6">
        <f t="shared" si="27"/>
        <v>26.449407899360466</v>
      </c>
    </row>
    <row r="53" spans="1:433" x14ac:dyDescent="0.25">
      <c r="A53" t="s">
        <v>207</v>
      </c>
      <c r="B53" s="2">
        <v>300</v>
      </c>
      <c r="C53" t="s">
        <v>338</v>
      </c>
      <c r="D53">
        <v>4</v>
      </c>
      <c r="E53">
        <v>501</v>
      </c>
      <c r="F53">
        <v>421</v>
      </c>
      <c r="G53" s="6">
        <f>'at-risk$$'!G53/'at-risk$$'!G$120</f>
        <v>1</v>
      </c>
      <c r="H53" s="6">
        <f>'at-risk$$'!H53/'at-risk$$'!H$120</f>
        <v>0</v>
      </c>
      <c r="I53" s="6">
        <f>'at-risk$$'!I53/'at-risk$$'!I$120</f>
        <v>0</v>
      </c>
      <c r="J53" s="6">
        <f>'at-risk$$'!J53/'at-risk$$'!J$120</f>
        <v>0</v>
      </c>
      <c r="K53" s="6"/>
      <c r="L53" s="6">
        <f>'at-risk$$'!L53/'at-risk$$'!L$120</f>
        <v>0</v>
      </c>
      <c r="M53" s="6">
        <f>'at-risk$$'!M53/'at-risk$$'!M$120</f>
        <v>0</v>
      </c>
      <c r="N53" s="6">
        <f>'at-risk$$'!N53/'at-risk$$'!N$120</f>
        <v>1.9999991662153809</v>
      </c>
      <c r="O53" s="6">
        <f>'at-risk$$'!O53/'at-risk$$'!O$120</f>
        <v>0</v>
      </c>
      <c r="P53" s="3">
        <v>15000</v>
      </c>
      <c r="Q53" s="3">
        <v>0</v>
      </c>
      <c r="R53" s="6">
        <f>'at-risk$$'!R53/'at-risk$$'!R$120</f>
        <v>1.0000062006078874</v>
      </c>
      <c r="S53" s="6">
        <f>'at-risk$$'!S53/'at-risk$$'!S$120</f>
        <v>0</v>
      </c>
      <c r="T53" s="6">
        <f>'at-risk$$'!T53/'at-risk$$'!T$120</f>
        <v>2.0000056611159422</v>
      </c>
      <c r="U53" s="6">
        <f>'at-risk$$'!U53/'at-risk$$'!U$120</f>
        <v>0</v>
      </c>
      <c r="V53" s="6">
        <f>'at-risk$$'!V53/'at-risk$$'!V$120</f>
        <v>2.0000093773333441</v>
      </c>
      <c r="W53" s="6">
        <f>'at-risk$$'!W53/'at-risk$$'!W$120</f>
        <v>0</v>
      </c>
      <c r="X53" s="6">
        <f>'at-risk$$'!X53/'at-risk$$'!X$120</f>
        <v>1</v>
      </c>
      <c r="Y53" s="6">
        <f>'at-risk$$'!Y53/'at-risk$$'!Y$120</f>
        <v>0</v>
      </c>
      <c r="Z53" s="6">
        <f>'at-risk$$'!Z53/'at-risk$$'!Z$120</f>
        <v>0</v>
      </c>
      <c r="AA53" s="6">
        <f>'at-risk$$'!AA53/'at-risk$$'!AA$120</f>
        <v>0</v>
      </c>
      <c r="AB53" s="6">
        <f>'at-risk$$'!AB53/'at-risk$$'!AB$120</f>
        <v>5.0000175697519147</v>
      </c>
      <c r="AC53" s="6">
        <f>'at-risk$$'!AC53/'at-risk$$'!AC$120</f>
        <v>0</v>
      </c>
      <c r="AD53" s="6">
        <f>'at-risk$$'!AD53/'at-risk$$'!AD$120</f>
        <v>0</v>
      </c>
      <c r="AE53" s="6">
        <f>'at-risk$$'!AE53/'at-risk$$'!AE$120</f>
        <v>0</v>
      </c>
      <c r="AF53" s="6">
        <f>'at-risk$$'!AF53/'at-risk$$'!AF$120</f>
        <v>4.9999961701896245</v>
      </c>
      <c r="AG53" s="6">
        <f>'at-risk$$'!AG53/'at-risk$$'!AG$120</f>
        <v>0</v>
      </c>
      <c r="AH53" s="6">
        <f>'at-risk$$'!AH53/'at-risk$$'!AH$120</f>
        <v>0</v>
      </c>
      <c r="AI53" s="6">
        <f>'at-risk$$'!AI53/'at-risk$$'!AI$120</f>
        <v>0</v>
      </c>
      <c r="AJ53" s="6">
        <f>'at-risk$$'!AJ53/'at-risk$$'!AJ$120</f>
        <v>0</v>
      </c>
      <c r="AK53" s="6">
        <f>'at-risk$$'!AK53/'at-risk$$'!AK$120</f>
        <v>0</v>
      </c>
      <c r="AL53" s="6">
        <f>'at-risk$$'!AL53/'at-risk$$'!AL$120</f>
        <v>0</v>
      </c>
      <c r="AM53" s="6">
        <f>'at-risk$$'!AM53/'at-risk$$'!AM$120</f>
        <v>0</v>
      </c>
      <c r="AN53" s="6">
        <f>'at-risk$$'!AN53/'at-risk$$'!AN$120</f>
        <v>0</v>
      </c>
      <c r="AO53" s="6">
        <f>'at-risk$$'!AO53/'at-risk$$'!AO$120</f>
        <v>0</v>
      </c>
      <c r="AP53" s="6">
        <f>'at-risk$$'!AP53/'at-risk$$'!AP$120</f>
        <v>0</v>
      </c>
      <c r="AQ53" s="6">
        <f>'at-risk$$'!AQ53/'at-risk$$'!AQ$120</f>
        <v>1</v>
      </c>
      <c r="AR53" s="6">
        <f>'at-risk$$'!AR53/'at-risk$$'!AR$120</f>
        <v>0</v>
      </c>
      <c r="AS53" s="6">
        <f>'at-risk$$'!AS53/'at-risk$$'!AS$120</f>
        <v>0</v>
      </c>
      <c r="AT53" s="6">
        <f>'at-risk$$'!AT53/'at-risk$$'!AT$120</f>
        <v>0</v>
      </c>
      <c r="AU53" s="6">
        <f>'at-risk$$'!AU53/'at-risk$$'!AU$120</f>
        <v>2.0000087848759573</v>
      </c>
      <c r="AV53" s="6"/>
      <c r="AW53" s="6">
        <f>'at-risk$$'!AW53/'at-risk$$'!AW$120</f>
        <v>0</v>
      </c>
      <c r="AX53" s="6">
        <f>'at-risk$$'!AX53/'at-risk$$'!AX$120</f>
        <v>0</v>
      </c>
      <c r="AY53" s="6">
        <f>'at-risk$$'!AY53/'at-risk$$'!AY$120</f>
        <v>0</v>
      </c>
      <c r="AZ53" s="6">
        <f>'at-risk$$'!AZ53/'at-risk$$'!AZ$120</f>
        <v>0</v>
      </c>
      <c r="BA53" s="6">
        <f>'at-risk$$'!BA53/'at-risk$$'!BA$120</f>
        <v>0</v>
      </c>
      <c r="BB53" s="6">
        <f>'at-risk$$'!BB53/'at-risk$$'!BB$120</f>
        <v>0</v>
      </c>
      <c r="BC53" s="6">
        <f>'at-risk$$'!BC53/'at-risk$$'!BC$120</f>
        <v>0</v>
      </c>
      <c r="BD53" s="6">
        <f>'at-risk$$'!BD53/'at-risk$$'!BD$120</f>
        <v>0</v>
      </c>
      <c r="BE53" s="6">
        <f>'at-risk$$'!BE53/'at-risk$$'!BE$120</f>
        <v>0</v>
      </c>
      <c r="BF53" s="6">
        <f>'at-risk$$'!BF53/'at-risk$$'!BF$120</f>
        <v>0</v>
      </c>
      <c r="BG53" s="6">
        <f>'at-risk$$'!BG53/'at-risk$$'!BG$120</f>
        <v>0</v>
      </c>
      <c r="BH53" s="6">
        <f>'at-risk$$'!BH53/'at-risk$$'!BH$120</f>
        <v>0</v>
      </c>
      <c r="BI53" s="6">
        <f>'at-risk$$'!BI53/'at-risk$$'!BI$120</f>
        <v>0</v>
      </c>
      <c r="BJ53" s="6">
        <f>'at-risk$$'!BJ53/'at-risk$$'!BJ$120</f>
        <v>0</v>
      </c>
      <c r="BK53" s="6">
        <f>'at-risk$$'!BK53/'at-risk$$'!BK$120</f>
        <v>0</v>
      </c>
      <c r="BL53" s="6">
        <f>'at-risk$$'!BL53/'at-risk$$'!BL$120</f>
        <v>0</v>
      </c>
      <c r="BM53" s="6">
        <f>'at-risk$$'!BM53/'at-risk$$'!BM$120</f>
        <v>0</v>
      </c>
      <c r="BN53" s="6">
        <f>'at-risk$$'!BN53/'at-risk$$'!BN$120</f>
        <v>0</v>
      </c>
      <c r="BO53" s="6">
        <f>'at-risk$$'!BO53/'at-risk$$'!BO$120</f>
        <v>0</v>
      </c>
      <c r="BP53" s="6">
        <f>'at-risk$$'!BP53/'at-risk$$'!BP$120</f>
        <v>0</v>
      </c>
      <c r="BQ53" s="6">
        <f>'at-risk$$'!BQ53/'at-risk$$'!BQ$120</f>
        <v>0</v>
      </c>
      <c r="BR53" s="6">
        <f>'at-risk$$'!BR53/'at-risk$$'!BR$120</f>
        <v>0</v>
      </c>
      <c r="BS53" s="6">
        <f>'at-risk$$'!BS53/'at-risk$$'!BS$120</f>
        <v>0</v>
      </c>
      <c r="BT53" s="6">
        <f>'at-risk$$'!BT53/'at-risk$$'!BT$120</f>
        <v>0</v>
      </c>
      <c r="BU53" s="6">
        <f>'at-risk$$'!BU53/'at-risk$$'!BU$120</f>
        <v>0</v>
      </c>
      <c r="BV53" s="6">
        <f>'at-risk$$'!BV53/'at-risk$$'!BV$120</f>
        <v>5.5000175697519147</v>
      </c>
      <c r="BW53" s="6">
        <f>'at-risk$$'!BW53/'at-risk$$'!BW$120</f>
        <v>0</v>
      </c>
      <c r="BX53" s="6">
        <f>'at-risk$$'!BX53/'at-risk$$'!BX$120</f>
        <v>0</v>
      </c>
      <c r="BY53" s="6">
        <f>'at-risk$$'!BY53/'at-risk$$'!BY$120</f>
        <v>0</v>
      </c>
      <c r="BZ53" s="6">
        <f>'at-risk$$'!BZ53/'at-risk$$'!BZ$120</f>
        <v>0</v>
      </c>
      <c r="CA53" s="6">
        <f>'at-risk$$'!CA53/'at-risk$$'!CA$120</f>
        <v>0</v>
      </c>
      <c r="CB53" s="6">
        <f>'at-risk$$'!CB53/'at-risk$$'!CB$120</f>
        <v>0</v>
      </c>
      <c r="CC53" s="6">
        <f>'at-risk$$'!CC53/'at-risk$$'!CC$120</f>
        <v>0</v>
      </c>
      <c r="CD53" s="6">
        <f>'at-risk$$'!CD53/'at-risk$$'!CD$120</f>
        <v>0</v>
      </c>
      <c r="CE53" s="6">
        <f>'at-risk$$'!CE53/'at-risk$$'!CE$120</f>
        <v>0</v>
      </c>
      <c r="CF53" s="6">
        <f>'at-risk$$'!CF53/'at-risk$$'!CF$120</f>
        <v>0</v>
      </c>
      <c r="CG53" s="6">
        <f>'at-risk$$'!CG53/'at-risk$$'!CG$120</f>
        <v>0</v>
      </c>
      <c r="CH53" s="6">
        <f>'at-risk$$'!CH53/'at-risk$$'!CH$120</f>
        <v>0</v>
      </c>
      <c r="CI53" s="6">
        <f>'at-risk$$'!CI53/'at-risk$$'!CI$120</f>
        <v>0</v>
      </c>
      <c r="CL53" s="6">
        <f>'at-risk$$'!CL53/'at-risk$$'!CL$120</f>
        <v>15.000059297912715</v>
      </c>
      <c r="CM53" s="6">
        <f>'at-risk$$'!CM53/'at-risk$$'!CM$120</f>
        <v>0</v>
      </c>
      <c r="CN53" s="6">
        <f>'at-risk$$'!CN53/'at-risk$$'!CN$120</f>
        <v>0</v>
      </c>
      <c r="CO53" s="6">
        <f>'at-risk$$'!CO53/'at-risk$$'!CO$120</f>
        <v>0</v>
      </c>
      <c r="CP53" s="6">
        <f>'at-risk$$'!CP53/'at-risk$$'!CP$120</f>
        <v>0.99998902121025579</v>
      </c>
      <c r="CQ53" s="6">
        <f>'at-risk$$'!CQ53/'at-risk$$'!CQ$120</f>
        <v>0</v>
      </c>
      <c r="CR53" s="6">
        <f>'at-risk$$'!CR53/'at-risk$$'!CR$120</f>
        <v>3.0000087848759573</v>
      </c>
      <c r="CS53" s="6">
        <f>'at-risk$$'!CS53/'at-risk$$'!CS$120</f>
        <v>0</v>
      </c>
      <c r="CT53" s="6">
        <f>'at-risk$$'!CT53/'at-risk$$'!CT$120</f>
        <v>0</v>
      </c>
      <c r="CU53" s="6">
        <f>'at-risk$$'!CU53/'at-risk$$'!CU$120</f>
        <v>0</v>
      </c>
      <c r="CV53" s="3">
        <v>37400</v>
      </c>
      <c r="CW53" s="3">
        <v>0</v>
      </c>
      <c r="CX53" s="3">
        <v>47600</v>
      </c>
      <c r="CY53" s="3">
        <v>0</v>
      </c>
      <c r="DD53" s="6">
        <f>'at-risk$$'!DD53/'at-risk$$'!DD$120</f>
        <v>0</v>
      </c>
      <c r="DE53" s="6">
        <f>'at-risk$$'!DE53/'at-risk$$'!DE$120</f>
        <v>0</v>
      </c>
      <c r="DX53" s="6">
        <f>'at-risk$$'!DX53/'at-risk$$'!DX$120</f>
        <v>0</v>
      </c>
      <c r="DY53" s="6">
        <f>'at-risk$$'!DY53/'at-risk$$'!DY$120</f>
        <v>0</v>
      </c>
      <c r="DZ53" s="6">
        <f>'at-risk$$'!DZ53/'at-risk$$'!DZ$120</f>
        <v>0</v>
      </c>
      <c r="EA53" s="6">
        <f>'at-risk$$'!EA53/'at-risk$$'!EA$120</f>
        <v>0</v>
      </c>
      <c r="EB53" s="6">
        <f>'at-risk$$'!EB53/'at-risk$$'!EB$120</f>
        <v>0</v>
      </c>
      <c r="EC53" s="6">
        <f>'at-risk$$'!EC53/'at-risk$$'!EC$120</f>
        <v>0</v>
      </c>
      <c r="EL53" s="6">
        <f>'at-risk$$'!EL53/'at-risk$$'!EL$120</f>
        <v>0</v>
      </c>
      <c r="EM53" s="6">
        <f>'at-risk$$'!EM53/'at-risk$$'!EM$120</f>
        <v>0</v>
      </c>
      <c r="EN53" s="6">
        <f>'at-risk$$'!EN53/'at-risk$$'!EN$120</f>
        <v>0</v>
      </c>
      <c r="EO53" s="6">
        <f>'at-risk$$'!EO53/'at-risk$$'!EO$120</f>
        <v>0</v>
      </c>
      <c r="EP53" s="6">
        <f>'at-risk$$'!EP53/'at-risk$$'!EP$120</f>
        <v>0</v>
      </c>
      <c r="EQ53" s="6">
        <f>'at-risk$$'!EQ53/'at-risk$$'!EQ$120</f>
        <v>0</v>
      </c>
      <c r="ES53" s="6">
        <f>'at-risk$$'!ES53/'at-risk$$'!ES$120</f>
        <v>0</v>
      </c>
      <c r="ET53" s="6">
        <f>'at-risk$$'!ET53/'at-risk$$'!ET$120</f>
        <v>0</v>
      </c>
      <c r="EU53" s="6">
        <f>'at-risk$$'!EU53/'at-risk$$'!EU$120</f>
        <v>1</v>
      </c>
      <c r="EV53" s="6">
        <f>'at-risk$$'!EV53/'at-risk$$'!EV$120</f>
        <v>0</v>
      </c>
      <c r="EW53" s="6">
        <f>'at-risk$$'!EW53/'at-risk$$'!EW$120</f>
        <v>1</v>
      </c>
      <c r="EX53" s="6">
        <f>'at-risk$$'!EX53/'at-risk$$'!EX$120</f>
        <v>0</v>
      </c>
      <c r="EY53" s="6">
        <f>'at-risk$$'!EY53/'at-risk$$'!EY$120</f>
        <v>0</v>
      </c>
      <c r="EZ53" s="6">
        <f>'at-risk$$'!EZ53/'at-risk$$'!EZ$120</f>
        <v>0</v>
      </c>
      <c r="FA53" s="6">
        <f>'at-risk$$'!FA53/'at-risk$$'!FA$120</f>
        <v>0</v>
      </c>
      <c r="FB53" s="6">
        <f>'at-risk$$'!FB53/'at-risk$$'!FB$120</f>
        <v>0</v>
      </c>
      <c r="FC53" s="6">
        <f>'at-risk$$'!FC53/'at-risk$$'!FC$120</f>
        <v>0</v>
      </c>
      <c r="FD53" s="6">
        <f>'at-risk$$'!FD53/'at-risk$$'!FD$120</f>
        <v>0</v>
      </c>
      <c r="FE53" s="6">
        <f>'at-risk$$'!FE53/'at-risk$$'!FE$120</f>
        <v>0</v>
      </c>
      <c r="FF53" s="6">
        <f>'at-risk$$'!FF53/'at-risk$$'!FF$120</f>
        <v>0</v>
      </c>
      <c r="FG53" s="6">
        <f>'at-risk$$'!FG53/'at-risk$$'!FG$120</f>
        <v>1</v>
      </c>
      <c r="FH53" s="6">
        <f>'at-risk$$'!FH53/'at-risk$$'!FH$120</f>
        <v>0</v>
      </c>
      <c r="FI53" s="6">
        <f>'at-risk$$'!FI53/'at-risk$$'!FI$120</f>
        <v>0</v>
      </c>
      <c r="FJ53" s="6">
        <f>'at-risk$$'!FJ53/'at-risk$$'!FJ$120</f>
        <v>0</v>
      </c>
      <c r="FK53" s="6">
        <f>'at-risk$$'!FK53/'at-risk$$'!FK$120</f>
        <v>0</v>
      </c>
      <c r="FL53" s="6">
        <f>'at-risk$$'!FL53/'at-risk$$'!FL$120</f>
        <v>0</v>
      </c>
      <c r="FM53" s="6">
        <f>'at-risk$$'!FM53/'at-risk$$'!FM$120</f>
        <v>0</v>
      </c>
      <c r="FN53" s="6">
        <f>'at-risk$$'!FN53/'at-risk$$'!FN$120</f>
        <v>0</v>
      </c>
      <c r="FO53" s="6">
        <f>'at-risk$$'!FO53/'at-risk$$'!FO$120</f>
        <v>0</v>
      </c>
      <c r="FP53" s="6">
        <f>'at-risk$$'!FP53/'at-risk$$'!FP$120</f>
        <v>0</v>
      </c>
      <c r="FQ53" s="6">
        <f>'at-risk$$'!FQ53/'at-risk$$'!FQ$120</f>
        <v>0</v>
      </c>
      <c r="FR53" s="6">
        <f>'at-risk$$'!FR53/'at-risk$$'!FR$120</f>
        <v>0</v>
      </c>
      <c r="FS53" s="6">
        <f>'at-risk$$'!FS53/'at-risk$$'!FS$120</f>
        <v>0</v>
      </c>
      <c r="FT53" s="6">
        <f>'at-risk$$'!FT53/'at-risk$$'!FT$120</f>
        <v>0</v>
      </c>
      <c r="FU53" s="6">
        <f>'at-risk$$'!FU53/'at-risk$$'!FU$120</f>
        <v>0</v>
      </c>
      <c r="FV53" s="6">
        <f>'at-risk$$'!FV53/'at-risk$$'!FV$120</f>
        <v>0</v>
      </c>
      <c r="FW53" s="6">
        <f>'at-risk$$'!FW53/'at-risk$$'!FW$120</f>
        <v>1</v>
      </c>
      <c r="FX53" s="6">
        <f>'at-risk$$'!FX53/'at-risk$$'!FX$120</f>
        <v>0</v>
      </c>
      <c r="FY53" s="6">
        <f>'at-risk$$'!FY53/'at-risk$$'!FY$120</f>
        <v>0</v>
      </c>
      <c r="FZ53" s="6">
        <f>'at-risk$$'!FZ53/'at-risk$$'!FZ$120</f>
        <v>0</v>
      </c>
      <c r="GA53" s="6">
        <f>'at-risk$$'!GA53/'at-risk$$'!GA$120</f>
        <v>0</v>
      </c>
      <c r="GB53" s="6">
        <f>'at-risk$$'!GB53/'at-risk$$'!GB$120</f>
        <v>0</v>
      </c>
      <c r="GC53" s="6">
        <f>'at-risk$$'!GC53/'at-risk$$'!GC$120</f>
        <v>1</v>
      </c>
      <c r="GD53" s="6">
        <f>'at-risk$$'!GD53/'at-risk$$'!GD$120</f>
        <v>0</v>
      </c>
      <c r="GE53" s="6">
        <f>'at-risk$$'!GE53/'at-risk$$'!GE$120</f>
        <v>0</v>
      </c>
      <c r="GF53" s="6">
        <f>'at-risk$$'!GF53/'at-risk$$'!GF$120</f>
        <v>1</v>
      </c>
      <c r="GG53" s="6">
        <f>'at-risk$$'!GG53/'at-risk$$'!GG$120</f>
        <v>0</v>
      </c>
      <c r="GH53" s="6">
        <f>'at-risk$$'!GH53/'at-risk$$'!GH$120</f>
        <v>2.0000087848759573</v>
      </c>
      <c r="GI53" s="6">
        <f>'at-risk$$'!GI53/'at-risk$$'!GI$120</f>
        <v>0</v>
      </c>
      <c r="GJ53" s="6">
        <f>'at-risk$$'!GJ53/'at-risk$$'!GJ$120</f>
        <v>1</v>
      </c>
      <c r="GK53" s="6">
        <f>'at-risk$$'!GK53/'at-risk$$'!GK$120</f>
        <v>0</v>
      </c>
      <c r="GL53" s="6">
        <f>'at-risk$$'!GL53/'at-risk$$'!GL$120</f>
        <v>0</v>
      </c>
      <c r="GM53" s="6">
        <f>'at-risk$$'!GM53/'at-risk$$'!GM$120</f>
        <v>0</v>
      </c>
      <c r="GN53" s="6">
        <f>'at-risk$$'!GN53/'at-risk$$'!GN$120</f>
        <v>4.0000071489793685</v>
      </c>
      <c r="GO53" s="6">
        <f>'at-risk$$'!GO53/'at-risk$$'!GO$120</f>
        <v>0</v>
      </c>
      <c r="GP53" s="6">
        <f>'at-risk$$'!GP53/'at-risk$$'!GP$120</f>
        <v>0</v>
      </c>
      <c r="GQ53" s="6">
        <f>'at-risk$$'!GQ53/'at-risk$$'!GQ$120</f>
        <v>4.0000175697519147</v>
      </c>
      <c r="GR53" s="6">
        <f>'at-risk$$'!GR53/'at-risk$$'!GR$120</f>
        <v>2.9502863869562161</v>
      </c>
      <c r="GS53" s="6">
        <f>'at-risk$$'!GS53/'at-risk$$'!GS$120</f>
        <v>0</v>
      </c>
      <c r="GT53" s="6">
        <f>'at-risk$$'!GT53/'at-risk$$'!GT$120</f>
        <v>4.0000175697519147</v>
      </c>
      <c r="GU53" s="6">
        <f>'at-risk$$'!GU53/'at-risk$$'!GU$120</f>
        <v>0</v>
      </c>
      <c r="GV53" s="6">
        <f>'at-risk$$'!GV53/'at-risk$$'!GV$120</f>
        <v>3.0000087848759573</v>
      </c>
      <c r="GW53" s="6">
        <f>'at-risk$$'!GW53/'at-risk$$'!GW$120</f>
        <v>0</v>
      </c>
      <c r="GX53" s="6">
        <f>'at-risk$$'!GX53/'at-risk$$'!GX$120</f>
        <v>3.0000087848759573</v>
      </c>
      <c r="GY53" s="6">
        <f>'at-risk$$'!GY53/'at-risk$$'!GY$120</f>
        <v>0</v>
      </c>
      <c r="GZ53" s="6">
        <f>'at-risk$$'!GZ53/'at-risk$$'!GZ$120</f>
        <v>3.0000087848759573</v>
      </c>
      <c r="HA53" s="6">
        <f>'at-risk$$'!HA53/'at-risk$$'!HA$120</f>
        <v>0</v>
      </c>
      <c r="HB53" s="6">
        <f>'at-risk$$'!HB53/'at-risk$$'!HB$120</f>
        <v>0</v>
      </c>
      <c r="HC53" s="6">
        <f>'at-risk$$'!HC53/'at-risk$$'!HC$120</f>
        <v>0</v>
      </c>
      <c r="HD53" s="6">
        <f>'at-risk$$'!HD53/'at-risk$$'!HD$120</f>
        <v>0</v>
      </c>
      <c r="HE53" s="6">
        <f>'at-risk$$'!HE53/'at-risk$$'!HE$120</f>
        <v>0</v>
      </c>
      <c r="HF53" s="6">
        <f>'at-risk$$'!HF53/'at-risk$$'!HF$120</f>
        <v>0</v>
      </c>
      <c r="HG53" s="6">
        <f>'at-risk$$'!HG53/'at-risk$$'!HG$120</f>
        <v>0</v>
      </c>
      <c r="HH53" s="6">
        <f>'at-risk$$'!HH53/'at-risk$$'!HH$120</f>
        <v>0</v>
      </c>
      <c r="HI53" s="6">
        <f>'at-risk$$'!HI53/'at-risk$$'!HI$120</f>
        <v>0</v>
      </c>
      <c r="HJ53" s="6">
        <f>'at-risk$$'!HJ53/'at-risk$$'!HJ$120</f>
        <v>0</v>
      </c>
      <c r="HK53" s="6">
        <f>'at-risk$$'!HK53/'at-risk$$'!HK$120</f>
        <v>0</v>
      </c>
      <c r="HL53" s="6">
        <f>'at-risk$$'!HL53/'at-risk$$'!HL$120</f>
        <v>0</v>
      </c>
      <c r="HM53" s="6">
        <f>'at-risk$$'!HM53/'at-risk$$'!HM$120</f>
        <v>0</v>
      </c>
      <c r="HN53" s="6">
        <f>'at-risk$$'!HN53/'at-risk$$'!HN$120</f>
        <v>0</v>
      </c>
      <c r="HO53" s="6">
        <f>'at-risk$$'!HO53/'at-risk$$'!HO$120</f>
        <v>0</v>
      </c>
      <c r="HP53" s="6">
        <f>'at-risk$$'!HP53/'at-risk$$'!HP$120</f>
        <v>0</v>
      </c>
      <c r="HQ53" s="6">
        <f>'at-risk$$'!HQ53/'at-risk$$'!HQ$120</f>
        <v>0</v>
      </c>
      <c r="HR53" s="6">
        <f>'at-risk$$'!HR53/'at-risk$$'!HR$120</f>
        <v>0</v>
      </c>
      <c r="HS53" s="6">
        <f>'at-risk$$'!HS53/'at-risk$$'!HS$120</f>
        <v>0</v>
      </c>
      <c r="HT53" s="6">
        <f>'at-risk$$'!HT53/'at-risk$$'!HT$120</f>
        <v>0</v>
      </c>
      <c r="HU53" s="6">
        <f>'at-risk$$'!HU53/'at-risk$$'!HU$120</f>
        <v>0</v>
      </c>
      <c r="HV53" s="6">
        <f>'at-risk$$'!HV53/'at-risk$$'!HV$120</f>
        <v>0</v>
      </c>
      <c r="HW53" s="6">
        <f>'at-risk$$'!HW53/'at-risk$$'!HW$120</f>
        <v>0</v>
      </c>
      <c r="HX53" s="6">
        <f>'at-risk$$'!HX53/'at-risk$$'!HX$120</f>
        <v>0</v>
      </c>
      <c r="HY53" s="6">
        <f>'at-risk$$'!HY53/'at-risk$$'!HY$120</f>
        <v>0</v>
      </c>
      <c r="HZ53" s="6">
        <f>'at-risk$$'!HZ53/'at-risk$$'!HZ$120</f>
        <v>0</v>
      </c>
      <c r="IA53" s="6">
        <f>'at-risk$$'!IA53/'at-risk$$'!IA$120</f>
        <v>0</v>
      </c>
      <c r="IB53" s="6">
        <f>'at-risk$$'!IB53/'at-risk$$'!IB$120</f>
        <v>0</v>
      </c>
      <c r="IC53" s="6">
        <f>'at-risk$$'!IC53/'at-risk$$'!IC$120</f>
        <v>0</v>
      </c>
      <c r="ID53" s="6">
        <f>'at-risk$$'!ID53/'at-risk$$'!ID$120</f>
        <v>0</v>
      </c>
      <c r="IE53" s="6">
        <f>'at-risk$$'!IE53/'at-risk$$'!IE$120</f>
        <v>0</v>
      </c>
      <c r="IF53" s="6">
        <f>'at-risk$$'!IF53/'at-risk$$'!IF$120</f>
        <v>0</v>
      </c>
      <c r="IG53" s="6">
        <f>'at-risk$$'!IG53/'at-risk$$'!IG$120</f>
        <v>0</v>
      </c>
      <c r="IH53" s="6">
        <f>'at-risk$$'!IH53/'at-risk$$'!IH$120</f>
        <v>0</v>
      </c>
      <c r="II53" s="6">
        <f>'at-risk$$'!II53/'at-risk$$'!II$120</f>
        <v>0</v>
      </c>
      <c r="IJ53" s="6">
        <f>'at-risk$$'!IJ53/'at-risk$$'!IJ$120</f>
        <v>0</v>
      </c>
      <c r="IK53" s="6">
        <f>'at-risk$$'!IK53/'at-risk$$'!IK$120</f>
        <v>0</v>
      </c>
      <c r="IL53" s="6">
        <f>'at-risk$$'!IL53/'at-risk$$'!IL$120</f>
        <v>0</v>
      </c>
      <c r="IM53" s="6">
        <f>'at-risk$$'!IM53/'at-risk$$'!IM$120</f>
        <v>0</v>
      </c>
      <c r="IN53" s="6">
        <f>'at-risk$$'!IN53/'at-risk$$'!IN$120</f>
        <v>0</v>
      </c>
      <c r="IO53" s="6">
        <f>'at-risk$$'!IO53/'at-risk$$'!IO$120</f>
        <v>0</v>
      </c>
      <c r="IP53" s="6">
        <f>'at-risk$$'!IP53/'at-risk$$'!IP$120</f>
        <v>0</v>
      </c>
      <c r="IQ53" s="6">
        <f>'at-risk$$'!IQ53/'at-risk$$'!IQ$120</f>
        <v>0</v>
      </c>
      <c r="IR53" s="6">
        <f>'at-risk$$'!IR53/'at-risk$$'!IR$120</f>
        <v>0</v>
      </c>
      <c r="IS53" s="6">
        <f>'at-risk$$'!IS53/'at-risk$$'!IS$120</f>
        <v>0</v>
      </c>
      <c r="IT53" s="6">
        <f>'at-risk$$'!IT53/'at-risk$$'!IT$120</f>
        <v>0</v>
      </c>
      <c r="IU53" s="6">
        <f>'at-risk$$'!IU53/'at-risk$$'!IU$120</f>
        <v>0</v>
      </c>
      <c r="IV53" s="6">
        <f>'at-risk$$'!IV53/'at-risk$$'!IV$120</f>
        <v>0</v>
      </c>
      <c r="IW53" s="6">
        <f>'at-risk$$'!IW53/'at-risk$$'!IW$120</f>
        <v>0</v>
      </c>
      <c r="IX53" s="6">
        <f>'at-risk$$'!IX53/'at-risk$$'!IX$120</f>
        <v>0</v>
      </c>
      <c r="IY53" s="6">
        <f>'at-risk$$'!IY53/'at-risk$$'!IY$120</f>
        <v>0</v>
      </c>
      <c r="IZ53" s="6">
        <f>'at-risk$$'!IZ53/'at-risk$$'!IZ$120</f>
        <v>0</v>
      </c>
      <c r="JA53" s="6">
        <f>'at-risk$$'!JA53/'at-risk$$'!JA$120</f>
        <v>0</v>
      </c>
      <c r="JB53" s="6">
        <f>'at-risk$$'!JB53/'at-risk$$'!JB$120</f>
        <v>0</v>
      </c>
      <c r="JC53" s="6">
        <f>'at-risk$$'!JC53/'at-risk$$'!JC$120</f>
        <v>0</v>
      </c>
      <c r="JD53" s="6">
        <f>'at-risk$$'!JD53/'at-risk$$'!JD$120</f>
        <v>0</v>
      </c>
      <c r="JE53" s="6">
        <f>'at-risk$$'!JE53/'at-risk$$'!JE$120</f>
        <v>0</v>
      </c>
      <c r="JF53" s="6">
        <f>'at-risk$$'!JF53/'at-risk$$'!JF$120</f>
        <v>0</v>
      </c>
      <c r="JG53" s="6">
        <f>'at-risk$$'!JG53/'at-risk$$'!JG$120</f>
        <v>1</v>
      </c>
      <c r="JH53" s="6">
        <f>'at-risk$$'!JH53/'at-risk$$'!JH$120</f>
        <v>1</v>
      </c>
      <c r="JI53" s="6">
        <f>'at-risk$$'!JI53/'at-risk$$'!JI$120</f>
        <v>0</v>
      </c>
      <c r="JJ53" s="6">
        <f>'at-risk$$'!JJ53/'at-risk$$'!JJ$120</f>
        <v>0</v>
      </c>
      <c r="JK53" s="6">
        <f>'at-risk$$'!JK53/'at-risk$$'!JK$120</f>
        <v>0</v>
      </c>
      <c r="JL53" s="6">
        <f>'at-risk$$'!JL53/'at-risk$$'!JL$120</f>
        <v>0.9999965685612755</v>
      </c>
      <c r="JM53" s="6">
        <f>'at-risk$$'!JM53/'at-risk$$'!JM$120</f>
        <v>0</v>
      </c>
      <c r="JN53" s="6">
        <f>'at-risk$$'!JN53/'at-risk$$'!JN$120</f>
        <v>0</v>
      </c>
      <c r="JO53" s="6">
        <f>'at-risk$$'!JO53/'at-risk$$'!JO$120</f>
        <v>0</v>
      </c>
      <c r="JP53" s="6">
        <f>'at-risk$$'!JP53/'at-risk$$'!JP$120</f>
        <v>1</v>
      </c>
      <c r="JQ53" s="6">
        <f>'at-risk$$'!JQ53/'at-risk$$'!JQ$120</f>
        <v>0</v>
      </c>
      <c r="JR53" s="6">
        <f>'at-risk$$'!JR53/'at-risk$$'!JR$120</f>
        <v>0</v>
      </c>
      <c r="JS53" s="6">
        <f>'at-risk$$'!JS53/'at-risk$$'!JS$120</f>
        <v>0</v>
      </c>
      <c r="JT53" s="6">
        <f>'at-risk$$'!JT53/'at-risk$$'!JT$120</f>
        <v>0</v>
      </c>
      <c r="JU53" s="6">
        <f>'at-risk$$'!JU53/'at-risk$$'!JU$120</f>
        <v>0</v>
      </c>
      <c r="JV53" s="6">
        <f>'at-risk$$'!JV53/'at-risk$$'!JV$120</f>
        <v>0</v>
      </c>
      <c r="JW53" s="6">
        <f>'at-risk$$'!JW53/'at-risk$$'!JW$120</f>
        <v>0</v>
      </c>
      <c r="JX53" s="6">
        <f>'at-risk$$'!JX53/'at-risk$$'!JX$120</f>
        <v>0</v>
      </c>
      <c r="JY53" s="6">
        <f>'at-risk$$'!JY53/'at-risk$$'!JY$120</f>
        <v>0</v>
      </c>
      <c r="JZ53" s="6">
        <f>'at-risk$$'!JZ53/'at-risk$$'!JZ$120</f>
        <v>0</v>
      </c>
      <c r="KA53" s="6">
        <f>'at-risk$$'!KA53/'at-risk$$'!KA$120</f>
        <v>0</v>
      </c>
      <c r="KB53" s="6">
        <f>'at-risk$$'!KB53/'at-risk$$'!KB$120</f>
        <v>0</v>
      </c>
      <c r="KC53" s="6">
        <f>'at-risk$$'!KC53/'at-risk$$'!KC$120</f>
        <v>0</v>
      </c>
      <c r="KD53" s="6">
        <f>'at-risk$$'!KD53/'at-risk$$'!KD$120</f>
        <v>0</v>
      </c>
      <c r="KE53" s="6">
        <f>'at-risk$$'!KE53/'at-risk$$'!KE$120</f>
        <v>0</v>
      </c>
      <c r="KF53" s="6">
        <f>'at-risk$$'!KF53/'at-risk$$'!KF$120</f>
        <v>0</v>
      </c>
      <c r="KG53" s="6">
        <f>'at-risk$$'!KG53/'at-risk$$'!KG$120</f>
        <v>0</v>
      </c>
      <c r="KH53" s="6">
        <f>'at-risk$$'!KH53/'at-risk$$'!KH$120</f>
        <v>0</v>
      </c>
      <c r="KI53" s="6">
        <f>'at-risk$$'!KI53/'at-risk$$'!KI$120</f>
        <v>0</v>
      </c>
      <c r="KJ53" s="6">
        <f>'at-risk$$'!KJ53/'at-risk$$'!KJ$120</f>
        <v>0</v>
      </c>
      <c r="KK53" s="6">
        <f>'at-risk$$'!KK53/'at-risk$$'!KK$120</f>
        <v>0</v>
      </c>
      <c r="KL53" s="6">
        <f>'at-risk$$'!KL53/'at-risk$$'!KL$120</f>
        <v>0</v>
      </c>
      <c r="KM53" s="6">
        <f>'at-risk$$'!KM53/'at-risk$$'!KM$120</f>
        <v>0</v>
      </c>
      <c r="KN53" s="6">
        <f>'at-risk$$'!KN53/'at-risk$$'!KN$120</f>
        <v>0</v>
      </c>
      <c r="KO53" s="6">
        <f>'at-risk$$'!KO53/'at-risk$$'!KO$120</f>
        <v>0</v>
      </c>
      <c r="KP53" s="6">
        <f>'at-risk$$'!KP53/'at-risk$$'!KP$120</f>
        <v>0</v>
      </c>
      <c r="KQ53" s="6">
        <f>'at-risk$$'!KQ53/'at-risk$$'!KQ$120</f>
        <v>0</v>
      </c>
      <c r="KU53" s="3">
        <v>65000</v>
      </c>
      <c r="KV53" s="3">
        <v>0</v>
      </c>
      <c r="KW53" s="3">
        <v>10000</v>
      </c>
      <c r="KX53" s="3">
        <v>0</v>
      </c>
      <c r="LC53" s="3">
        <v>50500</v>
      </c>
      <c r="LD53" s="3">
        <v>0</v>
      </c>
      <c r="LI53" s="3">
        <v>30000</v>
      </c>
      <c r="LJ53" s="3">
        <v>0</v>
      </c>
      <c r="LK53" s="3">
        <v>18000</v>
      </c>
      <c r="LL53" s="3">
        <v>1534</v>
      </c>
      <c r="LM53" s="3">
        <v>2285</v>
      </c>
      <c r="LN53" s="3">
        <v>0</v>
      </c>
      <c r="LQ53" s="3">
        <v>10000</v>
      </c>
      <c r="LR53" s="3">
        <v>0</v>
      </c>
      <c r="LS53" s="3">
        <v>3000</v>
      </c>
      <c r="LT53" s="3">
        <v>0</v>
      </c>
      <c r="LU53" s="3">
        <v>15000</v>
      </c>
      <c r="LV53" s="3">
        <v>0</v>
      </c>
      <c r="LY53" s="3">
        <v>2093</v>
      </c>
      <c r="LZ53" s="3">
        <v>0</v>
      </c>
      <c r="MA53" s="3">
        <v>2773</v>
      </c>
      <c r="MB53" s="3">
        <v>0</v>
      </c>
      <c r="MC53" s="3">
        <v>5000</v>
      </c>
      <c r="MD53" s="3">
        <v>0</v>
      </c>
      <c r="ME53" s="3">
        <v>8377</v>
      </c>
      <c r="MF53" s="3">
        <v>0</v>
      </c>
      <c r="MI53" s="3">
        <v>20000</v>
      </c>
      <c r="MJ53" s="3">
        <v>0</v>
      </c>
      <c r="MM53" s="3">
        <v>11000</v>
      </c>
      <c r="MN53" s="3">
        <v>0</v>
      </c>
      <c r="MU53" s="3">
        <v>496</v>
      </c>
      <c r="MV53" s="3">
        <v>0</v>
      </c>
      <c r="MW53" s="3">
        <v>20000</v>
      </c>
      <c r="MX53" s="3">
        <v>0</v>
      </c>
      <c r="NJ53" s="6">
        <f>'at-risk$$'!NJ53/'at-risk$$'!NJ$120</f>
        <v>0</v>
      </c>
      <c r="NK53" s="6">
        <f>'at-risk$$'!NK53/'at-risk$$'!NK$120</f>
        <v>0</v>
      </c>
      <c r="OF53" s="3">
        <v>8297020.75</v>
      </c>
      <c r="OG53" s="3">
        <v>528454</v>
      </c>
      <c r="OK53" s="6">
        <f t="shared" si="28"/>
        <v>0</v>
      </c>
      <c r="OL53" s="6">
        <f t="shared" si="15"/>
        <v>0</v>
      </c>
      <c r="OM53" s="6">
        <f t="shared" si="16"/>
        <v>5.5000175697519147</v>
      </c>
      <c r="ON53" s="6">
        <f t="shared" si="17"/>
        <v>0</v>
      </c>
      <c r="OO53" s="6">
        <f t="shared" si="18"/>
        <v>0</v>
      </c>
      <c r="OP53" s="6">
        <f t="shared" si="19"/>
        <v>0</v>
      </c>
      <c r="OQ53" s="3">
        <f t="shared" si="20"/>
        <v>0</v>
      </c>
      <c r="OR53" s="6">
        <f t="shared" si="21"/>
        <v>0</v>
      </c>
      <c r="OS53" s="6">
        <f>'at-risk$$'!OS53/'at-risk$$'!OS$120</f>
        <v>2</v>
      </c>
      <c r="OT53" s="6">
        <f>'at-risk$$'!OT53/'at-risk$$'!OT$120</f>
        <v>0</v>
      </c>
      <c r="OU53" s="6">
        <f>'at-risk$$'!OU53/'at-risk$$'!OU$120</f>
        <v>0</v>
      </c>
      <c r="OV53" s="6">
        <f>'at-risk$$'!OV53/'at-risk$$'!OV$120</f>
        <v>1</v>
      </c>
      <c r="OW53" s="6">
        <f>'at-risk$$'!OW53/'at-risk$$'!OW$120</f>
        <v>0</v>
      </c>
      <c r="OX53" s="6">
        <f>'at-risk$$'!OX53/'at-risk$$'!OX$120</f>
        <v>0</v>
      </c>
      <c r="OY53" s="6">
        <f>'at-risk$$'!OY53/'at-risk$$'!OY$120</f>
        <v>0</v>
      </c>
      <c r="OZ53" s="6">
        <f>'at-risk$$'!OZ53/'at-risk$$'!OZ$120</f>
        <v>0</v>
      </c>
      <c r="PA53" s="6">
        <f>'at-risk$$'!PA53/'at-risk$$'!PA$120</f>
        <v>0</v>
      </c>
      <c r="PB53" s="6">
        <f t="shared" si="22"/>
        <v>1</v>
      </c>
      <c r="PC53" s="6">
        <f t="shared" si="23"/>
        <v>0</v>
      </c>
      <c r="PD53" s="6"/>
      <c r="PE53" s="6"/>
      <c r="PF53" s="6">
        <f t="shared" si="24"/>
        <v>4.0000087848759573</v>
      </c>
      <c r="PG53" s="6">
        <f t="shared" si="25"/>
        <v>0</v>
      </c>
      <c r="PI53" s="6">
        <f t="shared" si="26"/>
        <v>15.950330311336003</v>
      </c>
      <c r="PJ53" s="6">
        <f>'at-risk$$'!PJ53/'at-risk$$'!PJ$120</f>
        <v>0</v>
      </c>
      <c r="PK53" s="6">
        <f>'at-risk$$'!PK53/'at-risk$$'!PK$120</f>
        <v>4.0000175697519147</v>
      </c>
      <c r="PL53" s="5">
        <f t="shared" si="29"/>
        <v>273524</v>
      </c>
      <c r="PM53" s="5">
        <f t="shared" si="30"/>
        <v>1534</v>
      </c>
      <c r="PN53" s="5"/>
      <c r="PO53" s="5">
        <v>162825</v>
      </c>
      <c r="PQ53" s="6">
        <f t="shared" si="27"/>
        <v>49.450451103380416</v>
      </c>
    </row>
    <row r="54" spans="1:433" x14ac:dyDescent="0.25">
      <c r="A54" t="s">
        <v>208</v>
      </c>
      <c r="B54" s="2">
        <v>316</v>
      </c>
      <c r="C54" t="s">
        <v>338</v>
      </c>
      <c r="D54">
        <v>7</v>
      </c>
      <c r="E54">
        <v>304</v>
      </c>
      <c r="F54">
        <v>220</v>
      </c>
      <c r="G54" s="6">
        <f>'at-risk$$'!G54/'at-risk$$'!G$120</f>
        <v>1</v>
      </c>
      <c r="H54" s="6">
        <f>'at-risk$$'!H54/'at-risk$$'!H$120</f>
        <v>0</v>
      </c>
      <c r="I54" s="6">
        <f>'at-risk$$'!I54/'at-risk$$'!I$120</f>
        <v>1</v>
      </c>
      <c r="J54" s="6">
        <f>'at-risk$$'!J54/'at-risk$$'!J$120</f>
        <v>0</v>
      </c>
      <c r="K54" s="6"/>
      <c r="L54" s="6">
        <f>'at-risk$$'!L54/'at-risk$$'!L$120</f>
        <v>0</v>
      </c>
      <c r="M54" s="6">
        <f>'at-risk$$'!M54/'at-risk$$'!M$120</f>
        <v>0</v>
      </c>
      <c r="N54" s="6">
        <f>'at-risk$$'!N54/'at-risk$$'!N$120</f>
        <v>0.99999958310769044</v>
      </c>
      <c r="O54" s="6">
        <f>'at-risk$$'!O54/'at-risk$$'!O$120</f>
        <v>0</v>
      </c>
      <c r="P54" s="3">
        <v>5000</v>
      </c>
      <c r="Q54" s="3">
        <v>0</v>
      </c>
      <c r="R54" s="6">
        <f>'at-risk$$'!R54/'at-risk$$'!R$120</f>
        <v>1.0000062006078874</v>
      </c>
      <c r="S54" s="6">
        <f>'at-risk$$'!S54/'at-risk$$'!S$120</f>
        <v>0</v>
      </c>
      <c r="T54" s="6">
        <f>'at-risk$$'!T54/'at-risk$$'!T$120</f>
        <v>1.0000028305579711</v>
      </c>
      <c r="U54" s="6">
        <f>'at-risk$$'!U54/'at-risk$$'!U$120</f>
        <v>0</v>
      </c>
      <c r="V54" s="6">
        <f>'at-risk$$'!V54/'at-risk$$'!V$120</f>
        <v>2.0000093773333441</v>
      </c>
      <c r="W54" s="6">
        <f>'at-risk$$'!W54/'at-risk$$'!W$120</f>
        <v>0</v>
      </c>
      <c r="X54" s="6">
        <f>'at-risk$$'!X54/'at-risk$$'!X$120</f>
        <v>1</v>
      </c>
      <c r="Y54" s="6">
        <f>'at-risk$$'!Y54/'at-risk$$'!Y$120</f>
        <v>0</v>
      </c>
      <c r="Z54" s="6">
        <f>'at-risk$$'!Z54/'at-risk$$'!Z$120</f>
        <v>2.0000087848759573</v>
      </c>
      <c r="AA54" s="6">
        <f>'at-risk$$'!AA54/'at-risk$$'!AA$120</f>
        <v>0</v>
      </c>
      <c r="AB54" s="6">
        <f>'at-risk$$'!AB54/'at-risk$$'!AB$120</f>
        <v>0</v>
      </c>
      <c r="AC54" s="6">
        <f>'at-risk$$'!AC54/'at-risk$$'!AC$120</f>
        <v>0</v>
      </c>
      <c r="AD54" s="6">
        <f>'at-risk$$'!AD54/'at-risk$$'!AD$120</f>
        <v>3.0000087848759573</v>
      </c>
      <c r="AE54" s="6">
        <f>'at-risk$$'!AE54/'at-risk$$'!AE$120</f>
        <v>0</v>
      </c>
      <c r="AF54" s="6">
        <f>'at-risk$$'!AF54/'at-risk$$'!AF$120</f>
        <v>4.9999961701896245</v>
      </c>
      <c r="AG54" s="6">
        <f>'at-risk$$'!AG54/'at-risk$$'!AG$120</f>
        <v>0</v>
      </c>
      <c r="AH54" s="6">
        <f>'at-risk$$'!AH54/'at-risk$$'!AH$120</f>
        <v>0</v>
      </c>
      <c r="AI54" s="6">
        <f>'at-risk$$'!AI54/'at-risk$$'!AI$120</f>
        <v>0</v>
      </c>
      <c r="AJ54" s="6">
        <f>'at-risk$$'!AJ54/'at-risk$$'!AJ$120</f>
        <v>0</v>
      </c>
      <c r="AK54" s="6">
        <f>'at-risk$$'!AK54/'at-risk$$'!AK$120</f>
        <v>0</v>
      </c>
      <c r="AL54" s="6">
        <f>'at-risk$$'!AL54/'at-risk$$'!AL$120</f>
        <v>0</v>
      </c>
      <c r="AM54" s="6">
        <f>'at-risk$$'!AM54/'at-risk$$'!AM$120</f>
        <v>0</v>
      </c>
      <c r="AN54" s="6">
        <f>'at-risk$$'!AN54/'at-risk$$'!AN$120</f>
        <v>0</v>
      </c>
      <c r="AO54" s="6">
        <f>'at-risk$$'!AO54/'at-risk$$'!AO$120</f>
        <v>0</v>
      </c>
      <c r="AP54" s="6">
        <f>'at-risk$$'!AP54/'at-risk$$'!AP$120</f>
        <v>0</v>
      </c>
      <c r="AQ54" s="6">
        <f>'at-risk$$'!AQ54/'at-risk$$'!AQ$120</f>
        <v>1</v>
      </c>
      <c r="AR54" s="6">
        <f>'at-risk$$'!AR54/'at-risk$$'!AR$120</f>
        <v>0</v>
      </c>
      <c r="AS54" s="6">
        <f>'at-risk$$'!AS54/'at-risk$$'!AS$120</f>
        <v>0</v>
      </c>
      <c r="AT54" s="6">
        <f>'at-risk$$'!AT54/'at-risk$$'!AT$120</f>
        <v>0</v>
      </c>
      <c r="AU54" s="6">
        <f>'at-risk$$'!AU54/'at-risk$$'!AU$120</f>
        <v>1</v>
      </c>
      <c r="AV54" s="6"/>
      <c r="AW54" s="6">
        <f>'at-risk$$'!AW54/'at-risk$$'!AW$120</f>
        <v>0</v>
      </c>
      <c r="AX54" s="6">
        <f>'at-risk$$'!AX54/'at-risk$$'!AX$120</f>
        <v>1</v>
      </c>
      <c r="AY54" s="6">
        <f>'at-risk$$'!AY54/'at-risk$$'!AY$120</f>
        <v>0</v>
      </c>
      <c r="AZ54" s="6">
        <f>'at-risk$$'!AZ54/'at-risk$$'!AZ$120</f>
        <v>0</v>
      </c>
      <c r="BA54" s="6">
        <f>'at-risk$$'!BA54/'at-risk$$'!BA$120</f>
        <v>0</v>
      </c>
      <c r="BB54" s="6">
        <f>'at-risk$$'!BB54/'at-risk$$'!BB$120</f>
        <v>0</v>
      </c>
      <c r="BC54" s="6">
        <f>'at-risk$$'!BC54/'at-risk$$'!BC$120</f>
        <v>0</v>
      </c>
      <c r="BD54" s="6">
        <f>'at-risk$$'!BD54/'at-risk$$'!BD$120</f>
        <v>0</v>
      </c>
      <c r="BE54" s="6">
        <f>'at-risk$$'!BE54/'at-risk$$'!BE$120</f>
        <v>0</v>
      </c>
      <c r="BF54" s="6">
        <f>'at-risk$$'!BF54/'at-risk$$'!BF$120</f>
        <v>0</v>
      </c>
      <c r="BG54" s="6">
        <f>'at-risk$$'!BG54/'at-risk$$'!BG$120</f>
        <v>0</v>
      </c>
      <c r="BH54" s="6">
        <f>'at-risk$$'!BH54/'at-risk$$'!BH$120</f>
        <v>1</v>
      </c>
      <c r="BI54" s="6">
        <f>'at-risk$$'!BI54/'at-risk$$'!BI$120</f>
        <v>0</v>
      </c>
      <c r="BJ54" s="6">
        <f>'at-risk$$'!BJ54/'at-risk$$'!BJ$120</f>
        <v>0</v>
      </c>
      <c r="BK54" s="6">
        <f>'at-risk$$'!BK54/'at-risk$$'!BK$120</f>
        <v>0</v>
      </c>
      <c r="BL54" s="6">
        <f>'at-risk$$'!BL54/'at-risk$$'!BL$120</f>
        <v>0</v>
      </c>
      <c r="BM54" s="6">
        <f>'at-risk$$'!BM54/'at-risk$$'!BM$120</f>
        <v>0</v>
      </c>
      <c r="BN54" s="6">
        <f>'at-risk$$'!BN54/'at-risk$$'!BN$120</f>
        <v>0</v>
      </c>
      <c r="BO54" s="6">
        <f>'at-risk$$'!BO54/'at-risk$$'!BO$120</f>
        <v>0</v>
      </c>
      <c r="BP54" s="6">
        <f>'at-risk$$'!BP54/'at-risk$$'!BP$120</f>
        <v>0</v>
      </c>
      <c r="BQ54" s="6">
        <f>'at-risk$$'!BQ54/'at-risk$$'!BQ$120</f>
        <v>0</v>
      </c>
      <c r="BR54" s="6">
        <f>'at-risk$$'!BR54/'at-risk$$'!BR$120</f>
        <v>0</v>
      </c>
      <c r="BS54" s="6">
        <f>'at-risk$$'!BS54/'at-risk$$'!BS$120</f>
        <v>0</v>
      </c>
      <c r="BT54" s="6">
        <f>'at-risk$$'!BT54/'at-risk$$'!BT$120</f>
        <v>0</v>
      </c>
      <c r="BU54" s="6">
        <f>'at-risk$$'!BU54/'at-risk$$'!BU$120</f>
        <v>0</v>
      </c>
      <c r="BV54" s="6">
        <f>'at-risk$$'!BV54/'at-risk$$'!BV$120</f>
        <v>4.0000175697519147</v>
      </c>
      <c r="BW54" s="6">
        <f>'at-risk$$'!BW54/'at-risk$$'!BW$120</f>
        <v>0</v>
      </c>
      <c r="BX54" s="6">
        <f>'at-risk$$'!BX54/'at-risk$$'!BX$120</f>
        <v>0</v>
      </c>
      <c r="BY54" s="6">
        <f>'at-risk$$'!BY54/'at-risk$$'!BY$120</f>
        <v>0</v>
      </c>
      <c r="BZ54" s="6">
        <f>'at-risk$$'!BZ54/'at-risk$$'!BZ$120</f>
        <v>0</v>
      </c>
      <c r="CA54" s="6">
        <f>'at-risk$$'!CA54/'at-risk$$'!CA$120</f>
        <v>0</v>
      </c>
      <c r="CB54" s="6">
        <f>'at-risk$$'!CB54/'at-risk$$'!CB$120</f>
        <v>0</v>
      </c>
      <c r="CC54" s="6">
        <f>'at-risk$$'!CC54/'at-risk$$'!CC$120</f>
        <v>0</v>
      </c>
      <c r="CD54" s="6">
        <f>'at-risk$$'!CD54/'at-risk$$'!CD$120</f>
        <v>0</v>
      </c>
      <c r="CE54" s="6">
        <f>'at-risk$$'!CE54/'at-risk$$'!CE$120</f>
        <v>0</v>
      </c>
      <c r="CF54" s="6">
        <f>'at-risk$$'!CF54/'at-risk$$'!CF$120</f>
        <v>1</v>
      </c>
      <c r="CG54" s="6">
        <f>'at-risk$$'!CG54/'at-risk$$'!CG$120</f>
        <v>0</v>
      </c>
      <c r="CH54" s="6">
        <f>'at-risk$$'!CH54/'at-risk$$'!CH$120</f>
        <v>0</v>
      </c>
      <c r="CI54" s="6">
        <f>'at-risk$$'!CI54/'at-risk$$'!CI$120</f>
        <v>0</v>
      </c>
      <c r="CL54" s="6">
        <f>'at-risk$$'!CL54/'at-risk$$'!CL$120</f>
        <v>0</v>
      </c>
      <c r="CM54" s="6">
        <f>'at-risk$$'!CM54/'at-risk$$'!CM$120</f>
        <v>0</v>
      </c>
      <c r="CN54" s="6">
        <f>'at-risk$$'!CN54/'at-risk$$'!CN$120</f>
        <v>0.12148604961697941</v>
      </c>
      <c r="CO54" s="6">
        <f>'at-risk$$'!CO54/'at-risk$$'!CO$120</f>
        <v>0</v>
      </c>
      <c r="CP54" s="6">
        <f>'at-risk$$'!CP54/'at-risk$$'!CP$120</f>
        <v>0</v>
      </c>
      <c r="CQ54" s="6">
        <f>'at-risk$$'!CQ54/'at-risk$$'!CQ$120</f>
        <v>0</v>
      </c>
      <c r="CR54" s="6">
        <f>'at-risk$$'!CR54/'at-risk$$'!CR$120</f>
        <v>0</v>
      </c>
      <c r="CS54" s="6">
        <f>'at-risk$$'!CS54/'at-risk$$'!CS$120</f>
        <v>0</v>
      </c>
      <c r="CT54" s="6">
        <f>'at-risk$$'!CT54/'at-risk$$'!CT$120</f>
        <v>0</v>
      </c>
      <c r="CU54" s="6">
        <f>'at-risk$$'!CU54/'at-risk$$'!CU$120</f>
        <v>0</v>
      </c>
      <c r="CV54" s="3">
        <v>13600</v>
      </c>
      <c r="CW54" s="3">
        <v>0</v>
      </c>
      <c r="CX54" s="3">
        <v>13600</v>
      </c>
      <c r="CY54" s="3">
        <v>0</v>
      </c>
      <c r="DD54" s="6">
        <f>'at-risk$$'!DD54/'at-risk$$'!DD$120</f>
        <v>0</v>
      </c>
      <c r="DE54" s="6">
        <f>'at-risk$$'!DE54/'at-risk$$'!DE$120</f>
        <v>0</v>
      </c>
      <c r="DX54" s="6">
        <f>'at-risk$$'!DX54/'at-risk$$'!DX$120</f>
        <v>0</v>
      </c>
      <c r="DY54" s="6">
        <f>'at-risk$$'!DY54/'at-risk$$'!DY$120</f>
        <v>0</v>
      </c>
      <c r="DZ54" s="6">
        <f>'at-risk$$'!DZ54/'at-risk$$'!DZ$120</f>
        <v>0</v>
      </c>
      <c r="EA54" s="6">
        <f>'at-risk$$'!EA54/'at-risk$$'!EA$120</f>
        <v>0</v>
      </c>
      <c r="EB54" s="6">
        <f>'at-risk$$'!EB54/'at-risk$$'!EB$120</f>
        <v>0</v>
      </c>
      <c r="EC54" s="6">
        <f>'at-risk$$'!EC54/'at-risk$$'!EC$120</f>
        <v>0</v>
      </c>
      <c r="EH54" s="3">
        <v>15325</v>
      </c>
      <c r="EI54" s="3">
        <v>0</v>
      </c>
      <c r="EL54" s="6">
        <f>'at-risk$$'!EL54/'at-risk$$'!EL$120</f>
        <v>0</v>
      </c>
      <c r="EM54" s="6">
        <f>'at-risk$$'!EM54/'at-risk$$'!EM$120</f>
        <v>0</v>
      </c>
      <c r="EN54" s="6">
        <f>'at-risk$$'!EN54/'at-risk$$'!EN$120</f>
        <v>0</v>
      </c>
      <c r="EO54" s="6">
        <f>'at-risk$$'!EO54/'at-risk$$'!EO$120</f>
        <v>0</v>
      </c>
      <c r="EP54" s="6">
        <f>'at-risk$$'!EP54/'at-risk$$'!EP$120</f>
        <v>0</v>
      </c>
      <c r="EQ54" s="6">
        <f>'at-risk$$'!EQ54/'at-risk$$'!EQ$120</f>
        <v>0</v>
      </c>
      <c r="ES54" s="6">
        <f>'at-risk$$'!ES54/'at-risk$$'!ES$120</f>
        <v>0</v>
      </c>
      <c r="ET54" s="6">
        <f>'at-risk$$'!ET54/'at-risk$$'!ET$120</f>
        <v>0</v>
      </c>
      <c r="EU54" s="6">
        <f>'at-risk$$'!EU54/'at-risk$$'!EU$120</f>
        <v>0</v>
      </c>
      <c r="EV54" s="6">
        <f>'at-risk$$'!EV54/'at-risk$$'!EV$120</f>
        <v>0</v>
      </c>
      <c r="EW54" s="6">
        <f>'at-risk$$'!EW54/'at-risk$$'!EW$120</f>
        <v>0</v>
      </c>
      <c r="EX54" s="6">
        <f>'at-risk$$'!EX54/'at-risk$$'!EX$120</f>
        <v>0</v>
      </c>
      <c r="EY54" s="6">
        <f>'at-risk$$'!EY54/'at-risk$$'!EY$120</f>
        <v>1</v>
      </c>
      <c r="EZ54" s="6">
        <f>'at-risk$$'!EZ54/'at-risk$$'!EZ$120</f>
        <v>0</v>
      </c>
      <c r="FA54" s="6">
        <f>'at-risk$$'!FA54/'at-risk$$'!FA$120</f>
        <v>0</v>
      </c>
      <c r="FB54" s="6">
        <f>'at-risk$$'!FB54/'at-risk$$'!FB$120</f>
        <v>0</v>
      </c>
      <c r="FC54" s="6">
        <f>'at-risk$$'!FC54/'at-risk$$'!FC$120</f>
        <v>0</v>
      </c>
      <c r="FD54" s="6">
        <f>'at-risk$$'!FD54/'at-risk$$'!FD$120</f>
        <v>0</v>
      </c>
      <c r="FE54" s="6">
        <f>'at-risk$$'!FE54/'at-risk$$'!FE$120</f>
        <v>0</v>
      </c>
      <c r="FF54" s="6">
        <f>'at-risk$$'!FF54/'at-risk$$'!FF$120</f>
        <v>0</v>
      </c>
      <c r="FG54" s="6">
        <f>'at-risk$$'!FG54/'at-risk$$'!FG$120</f>
        <v>0</v>
      </c>
      <c r="FH54" s="6">
        <f>'at-risk$$'!FH54/'at-risk$$'!FH$120</f>
        <v>1</v>
      </c>
      <c r="FI54" s="6">
        <f>'at-risk$$'!FI54/'at-risk$$'!FI$120</f>
        <v>0</v>
      </c>
      <c r="FJ54" s="6">
        <f>'at-risk$$'!FJ54/'at-risk$$'!FJ$120</f>
        <v>0</v>
      </c>
      <c r="FK54" s="6">
        <f>'at-risk$$'!FK54/'at-risk$$'!FK$120</f>
        <v>0.99998917596631565</v>
      </c>
      <c r="FL54" s="6">
        <f>'at-risk$$'!FL54/'at-risk$$'!FL$120</f>
        <v>0</v>
      </c>
      <c r="FM54" s="6">
        <f>'at-risk$$'!FM54/'at-risk$$'!FM$120</f>
        <v>0</v>
      </c>
      <c r="FN54" s="6">
        <f>'at-risk$$'!FN54/'at-risk$$'!FN$120</f>
        <v>0</v>
      </c>
      <c r="FO54" s="6">
        <f>'at-risk$$'!FO54/'at-risk$$'!FO$120</f>
        <v>0</v>
      </c>
      <c r="FP54" s="6">
        <f>'at-risk$$'!FP54/'at-risk$$'!FP$120</f>
        <v>0</v>
      </c>
      <c r="FQ54" s="6">
        <f>'at-risk$$'!FQ54/'at-risk$$'!FQ$120</f>
        <v>1</v>
      </c>
      <c r="FR54" s="6">
        <f>'at-risk$$'!FR54/'at-risk$$'!FR$120</f>
        <v>0</v>
      </c>
      <c r="FS54" s="6">
        <f>'at-risk$$'!FS54/'at-risk$$'!FS$120</f>
        <v>0</v>
      </c>
      <c r="FT54" s="6">
        <f>'at-risk$$'!FT54/'at-risk$$'!FT$120</f>
        <v>0</v>
      </c>
      <c r="FU54" s="6">
        <f>'at-risk$$'!FU54/'at-risk$$'!FU$120</f>
        <v>0</v>
      </c>
      <c r="FV54" s="6">
        <f>'at-risk$$'!FV54/'at-risk$$'!FV$120</f>
        <v>0</v>
      </c>
      <c r="FW54" s="6">
        <f>'at-risk$$'!FW54/'at-risk$$'!FW$120</f>
        <v>0</v>
      </c>
      <c r="FX54" s="6">
        <f>'at-risk$$'!FX54/'at-risk$$'!FX$120</f>
        <v>0</v>
      </c>
      <c r="FY54" s="6">
        <f>'at-risk$$'!FY54/'at-risk$$'!FY$120</f>
        <v>0</v>
      </c>
      <c r="FZ54" s="6">
        <f>'at-risk$$'!FZ54/'at-risk$$'!FZ$120</f>
        <v>0</v>
      </c>
      <c r="GA54" s="6">
        <f>'at-risk$$'!GA54/'at-risk$$'!GA$120</f>
        <v>0</v>
      </c>
      <c r="GB54" s="6">
        <f>'at-risk$$'!GB54/'at-risk$$'!GB$120</f>
        <v>0</v>
      </c>
      <c r="GC54" s="6">
        <f>'at-risk$$'!GC54/'at-risk$$'!GC$120</f>
        <v>0</v>
      </c>
      <c r="GD54" s="6">
        <f>'at-risk$$'!GD54/'at-risk$$'!GD$120</f>
        <v>1</v>
      </c>
      <c r="GE54" s="6">
        <f>'at-risk$$'!GE54/'at-risk$$'!GE$120</f>
        <v>0</v>
      </c>
      <c r="GF54" s="6">
        <f>'at-risk$$'!GF54/'at-risk$$'!GF$120</f>
        <v>1</v>
      </c>
      <c r="GG54" s="6">
        <f>'at-risk$$'!GG54/'at-risk$$'!GG$120</f>
        <v>0</v>
      </c>
      <c r="GH54" s="6">
        <f>'at-risk$$'!GH54/'at-risk$$'!GH$120</f>
        <v>1</v>
      </c>
      <c r="GI54" s="6">
        <f>'at-risk$$'!GI54/'at-risk$$'!GI$120</f>
        <v>0</v>
      </c>
      <c r="GJ54" s="6">
        <f>'at-risk$$'!GJ54/'at-risk$$'!GJ$120</f>
        <v>0</v>
      </c>
      <c r="GK54" s="6">
        <f>'at-risk$$'!GK54/'at-risk$$'!GK$120</f>
        <v>1</v>
      </c>
      <c r="GL54" s="6">
        <f>'at-risk$$'!GL54/'at-risk$$'!GL$120</f>
        <v>0</v>
      </c>
      <c r="GM54" s="6">
        <f>'at-risk$$'!GM54/'at-risk$$'!GM$120</f>
        <v>0</v>
      </c>
      <c r="GN54" s="6">
        <f>'at-risk$$'!GN54/'at-risk$$'!GN$120</f>
        <v>0.99998902121025579</v>
      </c>
      <c r="GO54" s="6">
        <f>'at-risk$$'!GO54/'at-risk$$'!GO$120</f>
        <v>0</v>
      </c>
      <c r="GP54" s="6">
        <f>'at-risk$$'!GP54/'at-risk$$'!GP$120</f>
        <v>2.0000087848759573</v>
      </c>
      <c r="GQ54" s="6">
        <f>'at-risk$$'!GQ54/'at-risk$$'!GQ$120</f>
        <v>0</v>
      </c>
      <c r="GR54" s="6">
        <f>'at-risk$$'!GR54/'at-risk$$'!GR$120</f>
        <v>0.27147902171621335</v>
      </c>
      <c r="GS54" s="6">
        <f>'at-risk$$'!GS54/'at-risk$$'!GS$120</f>
        <v>0.52666209853116874</v>
      </c>
      <c r="GT54" s="6">
        <f>'at-risk$$'!GT54/'at-risk$$'!GT$120</f>
        <v>2.0000087848759573</v>
      </c>
      <c r="GU54" s="6">
        <f>'at-risk$$'!GU54/'at-risk$$'!GU$120</f>
        <v>0</v>
      </c>
      <c r="GV54" s="6">
        <f>'at-risk$$'!GV54/'at-risk$$'!GV$120</f>
        <v>2.0000087848759573</v>
      </c>
      <c r="GW54" s="6">
        <f>'at-risk$$'!GW54/'at-risk$$'!GW$120</f>
        <v>0</v>
      </c>
      <c r="GX54" s="6">
        <f>'at-risk$$'!GX54/'at-risk$$'!GX$120</f>
        <v>2.0000087848759573</v>
      </c>
      <c r="GY54" s="6">
        <f>'at-risk$$'!GY54/'at-risk$$'!GY$120</f>
        <v>0</v>
      </c>
      <c r="GZ54" s="6">
        <f>'at-risk$$'!GZ54/'at-risk$$'!GZ$120</f>
        <v>2.0000087848759573</v>
      </c>
      <c r="HA54" s="6">
        <f>'at-risk$$'!HA54/'at-risk$$'!HA$120</f>
        <v>0</v>
      </c>
      <c r="HB54" s="6">
        <f>'at-risk$$'!HB54/'at-risk$$'!HB$120</f>
        <v>0</v>
      </c>
      <c r="HC54" s="6">
        <f>'at-risk$$'!HC54/'at-risk$$'!HC$120</f>
        <v>0</v>
      </c>
      <c r="HD54" s="6">
        <f>'at-risk$$'!HD54/'at-risk$$'!HD$120</f>
        <v>0</v>
      </c>
      <c r="HE54" s="6">
        <f>'at-risk$$'!HE54/'at-risk$$'!HE$120</f>
        <v>0</v>
      </c>
      <c r="HF54" s="6">
        <f>'at-risk$$'!HF54/'at-risk$$'!HF$120</f>
        <v>0</v>
      </c>
      <c r="HG54" s="6">
        <f>'at-risk$$'!HG54/'at-risk$$'!HG$120</f>
        <v>0</v>
      </c>
      <c r="HH54" s="6">
        <f>'at-risk$$'!HH54/'at-risk$$'!HH$120</f>
        <v>0</v>
      </c>
      <c r="HI54" s="6">
        <f>'at-risk$$'!HI54/'at-risk$$'!HI$120</f>
        <v>0</v>
      </c>
      <c r="HJ54" s="6">
        <f>'at-risk$$'!HJ54/'at-risk$$'!HJ$120</f>
        <v>0</v>
      </c>
      <c r="HK54" s="6">
        <f>'at-risk$$'!HK54/'at-risk$$'!HK$120</f>
        <v>0</v>
      </c>
      <c r="HL54" s="6">
        <f>'at-risk$$'!HL54/'at-risk$$'!HL$120</f>
        <v>0</v>
      </c>
      <c r="HM54" s="6">
        <f>'at-risk$$'!HM54/'at-risk$$'!HM$120</f>
        <v>0</v>
      </c>
      <c r="HN54" s="6">
        <f>'at-risk$$'!HN54/'at-risk$$'!HN$120</f>
        <v>0</v>
      </c>
      <c r="HO54" s="6">
        <f>'at-risk$$'!HO54/'at-risk$$'!HO$120</f>
        <v>0</v>
      </c>
      <c r="HP54" s="6">
        <f>'at-risk$$'!HP54/'at-risk$$'!HP$120</f>
        <v>0</v>
      </c>
      <c r="HQ54" s="6">
        <f>'at-risk$$'!HQ54/'at-risk$$'!HQ$120</f>
        <v>0</v>
      </c>
      <c r="HR54" s="6">
        <f>'at-risk$$'!HR54/'at-risk$$'!HR$120</f>
        <v>0</v>
      </c>
      <c r="HS54" s="6">
        <f>'at-risk$$'!HS54/'at-risk$$'!HS$120</f>
        <v>0</v>
      </c>
      <c r="HT54" s="6">
        <f>'at-risk$$'!HT54/'at-risk$$'!HT$120</f>
        <v>0</v>
      </c>
      <c r="HU54" s="6">
        <f>'at-risk$$'!HU54/'at-risk$$'!HU$120</f>
        <v>0</v>
      </c>
      <c r="HV54" s="6">
        <f>'at-risk$$'!HV54/'at-risk$$'!HV$120</f>
        <v>0.5</v>
      </c>
      <c r="HW54" s="6">
        <f>'at-risk$$'!HW54/'at-risk$$'!HW$120</f>
        <v>0</v>
      </c>
      <c r="HX54" s="6">
        <f>'at-risk$$'!HX54/'at-risk$$'!HX$120</f>
        <v>0</v>
      </c>
      <c r="HY54" s="6">
        <f>'at-risk$$'!HY54/'at-risk$$'!HY$120</f>
        <v>0</v>
      </c>
      <c r="HZ54" s="6">
        <f>'at-risk$$'!HZ54/'at-risk$$'!HZ$120</f>
        <v>0</v>
      </c>
      <c r="IA54" s="6">
        <f>'at-risk$$'!IA54/'at-risk$$'!IA$120</f>
        <v>0</v>
      </c>
      <c r="IB54" s="6">
        <f>'at-risk$$'!IB54/'at-risk$$'!IB$120</f>
        <v>0</v>
      </c>
      <c r="IC54" s="6">
        <f>'at-risk$$'!IC54/'at-risk$$'!IC$120</f>
        <v>0</v>
      </c>
      <c r="ID54" s="6">
        <f>'at-risk$$'!ID54/'at-risk$$'!ID$120</f>
        <v>0</v>
      </c>
      <c r="IE54" s="6">
        <f>'at-risk$$'!IE54/'at-risk$$'!IE$120</f>
        <v>0</v>
      </c>
      <c r="IF54" s="6">
        <f>'at-risk$$'!IF54/'at-risk$$'!IF$120</f>
        <v>0</v>
      </c>
      <c r="IG54" s="6">
        <f>'at-risk$$'!IG54/'at-risk$$'!IG$120</f>
        <v>0</v>
      </c>
      <c r="IH54" s="6">
        <f>'at-risk$$'!IH54/'at-risk$$'!IH$120</f>
        <v>0</v>
      </c>
      <c r="II54" s="6">
        <f>'at-risk$$'!II54/'at-risk$$'!II$120</f>
        <v>0</v>
      </c>
      <c r="IJ54" s="6">
        <f>'at-risk$$'!IJ54/'at-risk$$'!IJ$120</f>
        <v>0</v>
      </c>
      <c r="IK54" s="6">
        <f>'at-risk$$'!IK54/'at-risk$$'!IK$120</f>
        <v>0</v>
      </c>
      <c r="IL54" s="6">
        <f>'at-risk$$'!IL54/'at-risk$$'!IL$120</f>
        <v>0</v>
      </c>
      <c r="IM54" s="6">
        <f>'at-risk$$'!IM54/'at-risk$$'!IM$120</f>
        <v>0</v>
      </c>
      <c r="IN54" s="6">
        <f>'at-risk$$'!IN54/'at-risk$$'!IN$120</f>
        <v>0</v>
      </c>
      <c r="IO54" s="6">
        <f>'at-risk$$'!IO54/'at-risk$$'!IO$120</f>
        <v>0</v>
      </c>
      <c r="IP54" s="6">
        <f>'at-risk$$'!IP54/'at-risk$$'!IP$120</f>
        <v>0</v>
      </c>
      <c r="IQ54" s="6">
        <f>'at-risk$$'!IQ54/'at-risk$$'!IQ$120</f>
        <v>0</v>
      </c>
      <c r="IR54" s="6">
        <f>'at-risk$$'!IR54/'at-risk$$'!IR$120</f>
        <v>0</v>
      </c>
      <c r="IS54" s="6">
        <f>'at-risk$$'!IS54/'at-risk$$'!IS$120</f>
        <v>0</v>
      </c>
      <c r="IT54" s="6">
        <f>'at-risk$$'!IT54/'at-risk$$'!IT$120</f>
        <v>1</v>
      </c>
      <c r="IU54" s="6">
        <f>'at-risk$$'!IU54/'at-risk$$'!IU$120</f>
        <v>0</v>
      </c>
      <c r="IV54" s="6">
        <f>'at-risk$$'!IV54/'at-risk$$'!IV$120</f>
        <v>0</v>
      </c>
      <c r="IW54" s="6">
        <f>'at-risk$$'!IW54/'at-risk$$'!IW$120</f>
        <v>0</v>
      </c>
      <c r="IX54" s="6">
        <f>'at-risk$$'!IX54/'at-risk$$'!IX$120</f>
        <v>0</v>
      </c>
      <c r="IY54" s="6">
        <f>'at-risk$$'!IY54/'at-risk$$'!IY$120</f>
        <v>0</v>
      </c>
      <c r="IZ54" s="6">
        <f>'at-risk$$'!IZ54/'at-risk$$'!IZ$120</f>
        <v>0</v>
      </c>
      <c r="JA54" s="6">
        <f>'at-risk$$'!JA54/'at-risk$$'!JA$120</f>
        <v>0</v>
      </c>
      <c r="JB54" s="6">
        <f>'at-risk$$'!JB54/'at-risk$$'!JB$120</f>
        <v>0</v>
      </c>
      <c r="JC54" s="6">
        <f>'at-risk$$'!JC54/'at-risk$$'!JC$120</f>
        <v>0</v>
      </c>
      <c r="JD54" s="6">
        <f>'at-risk$$'!JD54/'at-risk$$'!JD$120</f>
        <v>0</v>
      </c>
      <c r="JE54" s="6">
        <f>'at-risk$$'!JE54/'at-risk$$'!JE$120</f>
        <v>0</v>
      </c>
      <c r="JF54" s="6">
        <f>'at-risk$$'!JF54/'at-risk$$'!JF$120</f>
        <v>1</v>
      </c>
      <c r="JG54" s="6">
        <f>'at-risk$$'!JG54/'at-risk$$'!JG$120</f>
        <v>0</v>
      </c>
      <c r="JH54" s="6">
        <f>'at-risk$$'!JH54/'at-risk$$'!JH$120</f>
        <v>0</v>
      </c>
      <c r="JI54" s="6">
        <f>'at-risk$$'!JI54/'at-risk$$'!JI$120</f>
        <v>0</v>
      </c>
      <c r="JJ54" s="6">
        <f>'at-risk$$'!JJ54/'at-risk$$'!JJ$120</f>
        <v>0</v>
      </c>
      <c r="JK54" s="6">
        <f>'at-risk$$'!JK54/'at-risk$$'!JK$120</f>
        <v>0</v>
      </c>
      <c r="JL54" s="6">
        <f>'at-risk$$'!JL54/'at-risk$$'!JL$120</f>
        <v>0</v>
      </c>
      <c r="JM54" s="6">
        <f>'at-risk$$'!JM54/'at-risk$$'!JM$120</f>
        <v>0</v>
      </c>
      <c r="JN54" s="6">
        <f>'at-risk$$'!JN54/'at-risk$$'!JN$120</f>
        <v>0</v>
      </c>
      <c r="JO54" s="6">
        <f>'at-risk$$'!JO54/'at-risk$$'!JO$120</f>
        <v>0</v>
      </c>
      <c r="JP54" s="6">
        <f>'at-risk$$'!JP54/'at-risk$$'!JP$120</f>
        <v>0</v>
      </c>
      <c r="JQ54" s="6">
        <f>'at-risk$$'!JQ54/'at-risk$$'!JQ$120</f>
        <v>0</v>
      </c>
      <c r="JR54" s="6">
        <f>'at-risk$$'!JR54/'at-risk$$'!JR$120</f>
        <v>0</v>
      </c>
      <c r="JS54" s="6">
        <f>'at-risk$$'!JS54/'at-risk$$'!JS$120</f>
        <v>0</v>
      </c>
      <c r="JT54" s="6">
        <f>'at-risk$$'!JT54/'at-risk$$'!JT$120</f>
        <v>0</v>
      </c>
      <c r="JU54" s="6">
        <f>'at-risk$$'!JU54/'at-risk$$'!JU$120</f>
        <v>0</v>
      </c>
      <c r="JV54" s="6">
        <f>'at-risk$$'!JV54/'at-risk$$'!JV$120</f>
        <v>0</v>
      </c>
      <c r="JW54" s="6">
        <f>'at-risk$$'!JW54/'at-risk$$'!JW$120</f>
        <v>0</v>
      </c>
      <c r="JX54" s="6">
        <f>'at-risk$$'!JX54/'at-risk$$'!JX$120</f>
        <v>0</v>
      </c>
      <c r="JY54" s="6">
        <f>'at-risk$$'!JY54/'at-risk$$'!JY$120</f>
        <v>0</v>
      </c>
      <c r="JZ54" s="6">
        <f>'at-risk$$'!JZ54/'at-risk$$'!JZ$120</f>
        <v>0</v>
      </c>
      <c r="KA54" s="6">
        <f>'at-risk$$'!KA54/'at-risk$$'!KA$120</f>
        <v>0</v>
      </c>
      <c r="KB54" s="6">
        <f>'at-risk$$'!KB54/'at-risk$$'!KB$120</f>
        <v>0</v>
      </c>
      <c r="KC54" s="6">
        <f>'at-risk$$'!KC54/'at-risk$$'!KC$120</f>
        <v>0</v>
      </c>
      <c r="KD54" s="6">
        <f>'at-risk$$'!KD54/'at-risk$$'!KD$120</f>
        <v>0</v>
      </c>
      <c r="KE54" s="6">
        <f>'at-risk$$'!KE54/'at-risk$$'!KE$120</f>
        <v>0</v>
      </c>
      <c r="KF54" s="6">
        <f>'at-risk$$'!KF54/'at-risk$$'!KF$120</f>
        <v>0</v>
      </c>
      <c r="KG54" s="6">
        <f>'at-risk$$'!KG54/'at-risk$$'!KG$120</f>
        <v>0</v>
      </c>
      <c r="KH54" s="6">
        <f>'at-risk$$'!KH54/'at-risk$$'!KH$120</f>
        <v>0</v>
      </c>
      <c r="KI54" s="6">
        <f>'at-risk$$'!KI54/'at-risk$$'!KI$120</f>
        <v>1</v>
      </c>
      <c r="KJ54" s="6">
        <f>'at-risk$$'!KJ54/'at-risk$$'!KJ$120</f>
        <v>0</v>
      </c>
      <c r="KK54" s="6">
        <f>'at-risk$$'!KK54/'at-risk$$'!KK$120</f>
        <v>0</v>
      </c>
      <c r="KL54" s="6">
        <f>'at-risk$$'!KL54/'at-risk$$'!KL$120</f>
        <v>0</v>
      </c>
      <c r="KM54" s="6">
        <f>'at-risk$$'!KM54/'at-risk$$'!KM$120</f>
        <v>0</v>
      </c>
      <c r="KN54" s="6">
        <f>'at-risk$$'!KN54/'at-risk$$'!KN$120</f>
        <v>0</v>
      </c>
      <c r="KO54" s="6">
        <f>'at-risk$$'!KO54/'at-risk$$'!KO$120</f>
        <v>0</v>
      </c>
      <c r="KP54" s="6">
        <f>'at-risk$$'!KP54/'at-risk$$'!KP$120</f>
        <v>4</v>
      </c>
      <c r="KQ54" s="6">
        <f>'at-risk$$'!KQ54/'at-risk$$'!KQ$120</f>
        <v>0</v>
      </c>
      <c r="KU54" s="3">
        <v>10000</v>
      </c>
      <c r="KV54" s="3">
        <v>0</v>
      </c>
      <c r="KW54" s="3">
        <v>8000</v>
      </c>
      <c r="KX54" s="3">
        <v>0</v>
      </c>
      <c r="LC54" s="3">
        <v>8000</v>
      </c>
      <c r="LD54" s="3">
        <v>0</v>
      </c>
      <c r="LI54" s="3">
        <v>5000</v>
      </c>
      <c r="LJ54" s="3">
        <v>0</v>
      </c>
      <c r="LM54" s="3">
        <v>1387</v>
      </c>
      <c r="LN54" s="3">
        <v>0</v>
      </c>
      <c r="LQ54" s="3">
        <v>1990</v>
      </c>
      <c r="LR54" s="3">
        <v>0</v>
      </c>
      <c r="ME54" s="3">
        <v>5083</v>
      </c>
      <c r="MF54" s="3">
        <v>0</v>
      </c>
      <c r="MY54" s="3">
        <v>5000</v>
      </c>
      <c r="MZ54" s="3">
        <v>0</v>
      </c>
      <c r="NC54" s="3">
        <v>5000</v>
      </c>
      <c r="ND54" s="3">
        <v>0</v>
      </c>
      <c r="NJ54" s="6">
        <f>'at-risk$$'!NJ54/'at-risk$$'!NJ$120</f>
        <v>0</v>
      </c>
      <c r="NK54" s="6">
        <f>'at-risk$$'!NK54/'at-risk$$'!NK$120</f>
        <v>0</v>
      </c>
      <c r="OF54" s="3">
        <v>4662888</v>
      </c>
      <c r="OG54" s="3">
        <v>472119</v>
      </c>
      <c r="OK54" s="6">
        <f t="shared" si="28"/>
        <v>2</v>
      </c>
      <c r="OL54" s="6">
        <f t="shared" si="15"/>
        <v>0</v>
      </c>
      <c r="OM54" s="6">
        <f t="shared" si="16"/>
        <v>4.0000175697519147</v>
      </c>
      <c r="ON54" s="6">
        <f t="shared" si="17"/>
        <v>0</v>
      </c>
      <c r="OO54" s="6">
        <f t="shared" si="18"/>
        <v>1</v>
      </c>
      <c r="OP54" s="6">
        <f t="shared" si="19"/>
        <v>0</v>
      </c>
      <c r="OQ54" s="3">
        <f t="shared" si="20"/>
        <v>0</v>
      </c>
      <c r="OR54" s="6">
        <f t="shared" si="21"/>
        <v>0</v>
      </c>
      <c r="OS54" s="6">
        <f>'at-risk$$'!OS54/'at-risk$$'!OS$120</f>
        <v>1</v>
      </c>
      <c r="OT54" s="6">
        <f>'at-risk$$'!OT54/'at-risk$$'!OT$120</f>
        <v>0</v>
      </c>
      <c r="OU54" s="6">
        <f>'at-risk$$'!OU54/'at-risk$$'!OU$120</f>
        <v>0</v>
      </c>
      <c r="OV54" s="6">
        <f>'at-risk$$'!OV54/'at-risk$$'!OV$120</f>
        <v>0</v>
      </c>
      <c r="OW54" s="6">
        <f>'at-risk$$'!OW54/'at-risk$$'!OW$120</f>
        <v>0</v>
      </c>
      <c r="OX54" s="6">
        <f>'at-risk$$'!OX54/'at-risk$$'!OX$120</f>
        <v>1</v>
      </c>
      <c r="OY54" s="6">
        <f>'at-risk$$'!OY54/'at-risk$$'!OY$120</f>
        <v>0</v>
      </c>
      <c r="OZ54" s="6">
        <f>'at-risk$$'!OZ54/'at-risk$$'!OZ$120</f>
        <v>0</v>
      </c>
      <c r="PA54" s="6">
        <f>'at-risk$$'!PA54/'at-risk$$'!PA$120</f>
        <v>0</v>
      </c>
      <c r="PB54" s="6">
        <f t="shared" si="22"/>
        <v>1</v>
      </c>
      <c r="PC54" s="6">
        <f t="shared" si="23"/>
        <v>0</v>
      </c>
      <c r="PD54" s="6"/>
      <c r="PE54" s="6"/>
      <c r="PF54" s="6">
        <f t="shared" si="24"/>
        <v>2.5</v>
      </c>
      <c r="PG54" s="6">
        <f t="shared" si="25"/>
        <v>1</v>
      </c>
      <c r="PI54" s="6">
        <f t="shared" si="26"/>
        <v>10.271522946096001</v>
      </c>
      <c r="PJ54" s="6">
        <f>'at-risk$$'!PJ54/'at-risk$$'!PJ$120</f>
        <v>0</v>
      </c>
      <c r="PK54" s="6">
        <f>'at-risk$$'!PK54/'at-risk$$'!PK$120</f>
        <v>0.52666209853116874</v>
      </c>
      <c r="PL54" s="5">
        <f t="shared" si="29"/>
        <v>49460</v>
      </c>
      <c r="PM54" s="5">
        <f t="shared" si="30"/>
        <v>0</v>
      </c>
      <c r="PN54" s="5"/>
      <c r="PO54" s="5">
        <v>98800</v>
      </c>
      <c r="PQ54" s="6">
        <f t="shared" si="27"/>
        <v>26.419706233747981</v>
      </c>
    </row>
    <row r="55" spans="1:433" x14ac:dyDescent="0.25">
      <c r="A55" t="s">
        <v>209</v>
      </c>
      <c r="B55" s="2">
        <v>302</v>
      </c>
      <c r="C55" t="s">
        <v>338</v>
      </c>
      <c r="D55">
        <v>4</v>
      </c>
      <c r="E55">
        <v>394</v>
      </c>
      <c r="F55">
        <v>304</v>
      </c>
      <c r="G55" s="6">
        <f>'at-risk$$'!G55/'at-risk$$'!G$120</f>
        <v>1</v>
      </c>
      <c r="H55" s="6">
        <f>'at-risk$$'!H55/'at-risk$$'!H$120</f>
        <v>0</v>
      </c>
      <c r="I55" s="6">
        <f>'at-risk$$'!I55/'at-risk$$'!I$120</f>
        <v>0</v>
      </c>
      <c r="J55" s="6">
        <f>'at-risk$$'!J55/'at-risk$$'!J$120</f>
        <v>0</v>
      </c>
      <c r="K55" s="6"/>
      <c r="L55" s="6">
        <f>'at-risk$$'!L55/'at-risk$$'!L$120</f>
        <v>0</v>
      </c>
      <c r="M55" s="6">
        <f>'at-risk$$'!M55/'at-risk$$'!M$120</f>
        <v>0</v>
      </c>
      <c r="N55" s="6">
        <f>'at-risk$$'!N55/'at-risk$$'!N$120</f>
        <v>0.99999958310769044</v>
      </c>
      <c r="O55" s="6">
        <f>'at-risk$$'!O55/'at-risk$$'!O$120</f>
        <v>0</v>
      </c>
      <c r="P55" s="3">
        <v>12138</v>
      </c>
      <c r="Q55" s="3">
        <v>0</v>
      </c>
      <c r="R55" s="6">
        <f>'at-risk$$'!R55/'at-risk$$'!R$120</f>
        <v>1.0000062006078874</v>
      </c>
      <c r="S55" s="6">
        <f>'at-risk$$'!S55/'at-risk$$'!S$120</f>
        <v>0</v>
      </c>
      <c r="T55" s="6">
        <f>'at-risk$$'!T55/'at-risk$$'!T$120</f>
        <v>2.0000056611159422</v>
      </c>
      <c r="U55" s="6">
        <f>'at-risk$$'!U55/'at-risk$$'!U$120</f>
        <v>0</v>
      </c>
      <c r="V55" s="6">
        <f>'at-risk$$'!V55/'at-risk$$'!V$120</f>
        <v>0.99999492061110518</v>
      </c>
      <c r="W55" s="6">
        <f>'at-risk$$'!W55/'at-risk$$'!W$120</f>
        <v>0</v>
      </c>
      <c r="X55" s="6">
        <f>'at-risk$$'!X55/'at-risk$$'!X$120</f>
        <v>1</v>
      </c>
      <c r="Y55" s="6">
        <f>'at-risk$$'!Y55/'at-risk$$'!Y$120</f>
        <v>0</v>
      </c>
      <c r="Z55" s="6">
        <f>'at-risk$$'!Z55/'at-risk$$'!Z$120</f>
        <v>3.0000087848759573</v>
      </c>
      <c r="AA55" s="6">
        <f>'at-risk$$'!AA55/'at-risk$$'!AA$120</f>
        <v>0</v>
      </c>
      <c r="AB55" s="6">
        <f>'at-risk$$'!AB55/'at-risk$$'!AB$120</f>
        <v>0</v>
      </c>
      <c r="AC55" s="6">
        <f>'at-risk$$'!AC55/'at-risk$$'!AC$120</f>
        <v>0</v>
      </c>
      <c r="AD55" s="6">
        <f>'at-risk$$'!AD55/'at-risk$$'!AD$120</f>
        <v>3.0000087848759573</v>
      </c>
      <c r="AE55" s="6">
        <f>'at-risk$$'!AE55/'at-risk$$'!AE$120</f>
        <v>0</v>
      </c>
      <c r="AF55" s="6">
        <f>'at-risk$$'!AF55/'at-risk$$'!AF$120</f>
        <v>6.0000107234690523</v>
      </c>
      <c r="AG55" s="6">
        <f>'at-risk$$'!AG55/'at-risk$$'!AG$120</f>
        <v>0</v>
      </c>
      <c r="AH55" s="6">
        <f>'at-risk$$'!AH55/'at-risk$$'!AH$120</f>
        <v>0</v>
      </c>
      <c r="AI55" s="6">
        <f>'at-risk$$'!AI55/'at-risk$$'!AI$120</f>
        <v>0</v>
      </c>
      <c r="AJ55" s="6">
        <f>'at-risk$$'!AJ55/'at-risk$$'!AJ$120</f>
        <v>0</v>
      </c>
      <c r="AK55" s="6">
        <f>'at-risk$$'!AK55/'at-risk$$'!AK$120</f>
        <v>0</v>
      </c>
      <c r="AL55" s="6">
        <f>'at-risk$$'!AL55/'at-risk$$'!AL$120</f>
        <v>0</v>
      </c>
      <c r="AM55" s="6">
        <f>'at-risk$$'!AM55/'at-risk$$'!AM$120</f>
        <v>0</v>
      </c>
      <c r="AN55" s="6">
        <f>'at-risk$$'!AN55/'at-risk$$'!AN$120</f>
        <v>0</v>
      </c>
      <c r="AO55" s="6">
        <f>'at-risk$$'!AO55/'at-risk$$'!AO$120</f>
        <v>0</v>
      </c>
      <c r="AP55" s="6">
        <f>'at-risk$$'!AP55/'at-risk$$'!AP$120</f>
        <v>0</v>
      </c>
      <c r="AQ55" s="6">
        <f>'at-risk$$'!AQ55/'at-risk$$'!AQ$120</f>
        <v>1</v>
      </c>
      <c r="AR55" s="6">
        <f>'at-risk$$'!AR55/'at-risk$$'!AR$120</f>
        <v>0</v>
      </c>
      <c r="AS55" s="6">
        <f>'at-risk$$'!AS55/'at-risk$$'!AS$120</f>
        <v>0</v>
      </c>
      <c r="AT55" s="6">
        <f>'at-risk$$'!AT55/'at-risk$$'!AT$120</f>
        <v>0</v>
      </c>
      <c r="AU55" s="6">
        <f>'at-risk$$'!AU55/'at-risk$$'!AU$120</f>
        <v>2.0000087848759573</v>
      </c>
      <c r="AV55" s="6"/>
      <c r="AW55" s="6">
        <f>'at-risk$$'!AW55/'at-risk$$'!AW$120</f>
        <v>0</v>
      </c>
      <c r="AX55" s="6">
        <f>'at-risk$$'!AX55/'at-risk$$'!AX$120</f>
        <v>0</v>
      </c>
      <c r="AY55" s="6">
        <f>'at-risk$$'!AY55/'at-risk$$'!AY$120</f>
        <v>0</v>
      </c>
      <c r="AZ55" s="6">
        <f>'at-risk$$'!AZ55/'at-risk$$'!AZ$120</f>
        <v>2.0000087848759573</v>
      </c>
      <c r="BA55" s="6">
        <f>'at-risk$$'!BA55/'at-risk$$'!BA$120</f>
        <v>0</v>
      </c>
      <c r="BB55" s="6">
        <f>'at-risk$$'!BB55/'at-risk$$'!BB$120</f>
        <v>0</v>
      </c>
      <c r="BC55" s="6">
        <f>'at-risk$$'!BC55/'at-risk$$'!BC$120</f>
        <v>0</v>
      </c>
      <c r="BD55" s="6">
        <f>'at-risk$$'!BD55/'at-risk$$'!BD$120</f>
        <v>0</v>
      </c>
      <c r="BE55" s="6">
        <f>'at-risk$$'!BE55/'at-risk$$'!BE$120</f>
        <v>0</v>
      </c>
      <c r="BF55" s="6">
        <f>'at-risk$$'!BF55/'at-risk$$'!BF$120</f>
        <v>1</v>
      </c>
      <c r="BG55" s="6">
        <f>'at-risk$$'!BG55/'at-risk$$'!BG$120</f>
        <v>0</v>
      </c>
      <c r="BH55" s="6">
        <f>'at-risk$$'!BH55/'at-risk$$'!BH$120</f>
        <v>0</v>
      </c>
      <c r="BI55" s="6">
        <f>'at-risk$$'!BI55/'at-risk$$'!BI$120</f>
        <v>0</v>
      </c>
      <c r="BJ55" s="6">
        <f>'at-risk$$'!BJ55/'at-risk$$'!BJ$120</f>
        <v>0</v>
      </c>
      <c r="BK55" s="6">
        <f>'at-risk$$'!BK55/'at-risk$$'!BK$120</f>
        <v>0</v>
      </c>
      <c r="BL55" s="6">
        <f>'at-risk$$'!BL55/'at-risk$$'!BL$120</f>
        <v>0</v>
      </c>
      <c r="BM55" s="6">
        <f>'at-risk$$'!BM55/'at-risk$$'!BM$120</f>
        <v>0</v>
      </c>
      <c r="BN55" s="6">
        <f>'at-risk$$'!BN55/'at-risk$$'!BN$120</f>
        <v>0</v>
      </c>
      <c r="BO55" s="6">
        <f>'at-risk$$'!BO55/'at-risk$$'!BO$120</f>
        <v>0</v>
      </c>
      <c r="BP55" s="6">
        <f>'at-risk$$'!BP55/'at-risk$$'!BP$120</f>
        <v>0</v>
      </c>
      <c r="BQ55" s="6">
        <f>'at-risk$$'!BQ55/'at-risk$$'!BQ$120</f>
        <v>0</v>
      </c>
      <c r="BR55" s="6">
        <f>'at-risk$$'!BR55/'at-risk$$'!BR$120</f>
        <v>0</v>
      </c>
      <c r="BS55" s="6">
        <f>'at-risk$$'!BS55/'at-risk$$'!BS$120</f>
        <v>0</v>
      </c>
      <c r="BT55" s="6">
        <f>'at-risk$$'!BT55/'at-risk$$'!BT$120</f>
        <v>0</v>
      </c>
      <c r="BU55" s="6">
        <f>'at-risk$$'!BU55/'at-risk$$'!BU$120</f>
        <v>0</v>
      </c>
      <c r="BV55" s="6">
        <f>'at-risk$$'!BV55/'at-risk$$'!BV$120</f>
        <v>4.0000175697519147</v>
      </c>
      <c r="BW55" s="6">
        <f>'at-risk$$'!BW55/'at-risk$$'!BW$120</f>
        <v>0</v>
      </c>
      <c r="BX55" s="6">
        <f>'at-risk$$'!BX55/'at-risk$$'!BX$120</f>
        <v>0</v>
      </c>
      <c r="BY55" s="6">
        <f>'at-risk$$'!BY55/'at-risk$$'!BY$120</f>
        <v>0</v>
      </c>
      <c r="BZ55" s="6">
        <f>'at-risk$$'!BZ55/'at-risk$$'!BZ$120</f>
        <v>2.9999925956999398</v>
      </c>
      <c r="CA55" s="6">
        <f>'at-risk$$'!CA55/'at-risk$$'!CA$120</f>
        <v>0</v>
      </c>
      <c r="CB55" s="6">
        <f>'at-risk$$'!CB55/'at-risk$$'!CB$120</f>
        <v>0</v>
      </c>
      <c r="CC55" s="6">
        <f>'at-risk$$'!CC55/'at-risk$$'!CC$120</f>
        <v>0</v>
      </c>
      <c r="CD55" s="6">
        <f>'at-risk$$'!CD55/'at-risk$$'!CD$120</f>
        <v>0</v>
      </c>
      <c r="CE55" s="6">
        <f>'at-risk$$'!CE55/'at-risk$$'!CE$120</f>
        <v>0</v>
      </c>
      <c r="CF55" s="6">
        <f>'at-risk$$'!CF55/'at-risk$$'!CF$120</f>
        <v>0</v>
      </c>
      <c r="CG55" s="6">
        <f>'at-risk$$'!CG55/'at-risk$$'!CG$120</f>
        <v>0</v>
      </c>
      <c r="CH55" s="6">
        <f>'at-risk$$'!CH55/'at-risk$$'!CH$120</f>
        <v>0</v>
      </c>
      <c r="CI55" s="6">
        <f>'at-risk$$'!CI55/'at-risk$$'!CI$120</f>
        <v>0</v>
      </c>
      <c r="CL55" s="6">
        <f>'at-risk$$'!CL55/'at-risk$$'!CL$120</f>
        <v>11.699121512404247</v>
      </c>
      <c r="CM55" s="6">
        <f>'at-risk$$'!CM55/'at-risk$$'!CM$120</f>
        <v>0.30092592592592593</v>
      </c>
      <c r="CN55" s="6">
        <f>'at-risk$$'!CN55/'at-risk$$'!CN$120</f>
        <v>0</v>
      </c>
      <c r="CO55" s="6">
        <f>'at-risk$$'!CO55/'at-risk$$'!CO$120</f>
        <v>0</v>
      </c>
      <c r="CP55" s="6">
        <f>'at-risk$$'!CP55/'at-risk$$'!CP$120</f>
        <v>0</v>
      </c>
      <c r="CQ55" s="6">
        <f>'at-risk$$'!CQ55/'at-risk$$'!CQ$120</f>
        <v>0</v>
      </c>
      <c r="CR55" s="6">
        <f>'at-risk$$'!CR55/'at-risk$$'!CR$120</f>
        <v>2.0000087848759573</v>
      </c>
      <c r="CS55" s="6">
        <f>'at-risk$$'!CS55/'at-risk$$'!CS$120</f>
        <v>0</v>
      </c>
      <c r="CT55" s="6">
        <f>'at-risk$$'!CT55/'at-risk$$'!CT$120</f>
        <v>0</v>
      </c>
      <c r="CU55" s="6">
        <f>'at-risk$$'!CU55/'at-risk$$'!CU$120</f>
        <v>0</v>
      </c>
      <c r="CV55" s="3">
        <v>17000</v>
      </c>
      <c r="CW55" s="3">
        <v>0</v>
      </c>
      <c r="CX55" s="3">
        <v>17000</v>
      </c>
      <c r="CY55" s="3">
        <v>0</v>
      </c>
      <c r="DD55" s="6">
        <f>'at-risk$$'!DD55/'at-risk$$'!DD$120</f>
        <v>0</v>
      </c>
      <c r="DE55" s="6">
        <f>'at-risk$$'!DE55/'at-risk$$'!DE$120</f>
        <v>0</v>
      </c>
      <c r="DX55" s="6">
        <f>'at-risk$$'!DX55/'at-risk$$'!DX$120</f>
        <v>0</v>
      </c>
      <c r="DY55" s="6">
        <f>'at-risk$$'!DY55/'at-risk$$'!DY$120</f>
        <v>0</v>
      </c>
      <c r="DZ55" s="6">
        <f>'at-risk$$'!DZ55/'at-risk$$'!DZ$120</f>
        <v>0</v>
      </c>
      <c r="EA55" s="6">
        <f>'at-risk$$'!EA55/'at-risk$$'!EA$120</f>
        <v>0</v>
      </c>
      <c r="EB55" s="6">
        <f>'at-risk$$'!EB55/'at-risk$$'!EB$120</f>
        <v>0</v>
      </c>
      <c r="EC55" s="6">
        <f>'at-risk$$'!EC55/'at-risk$$'!EC$120</f>
        <v>0</v>
      </c>
      <c r="EH55" s="3">
        <v>15325</v>
      </c>
      <c r="EI55" s="3">
        <v>0</v>
      </c>
      <c r="EL55" s="6">
        <f>'at-risk$$'!EL55/'at-risk$$'!EL$120</f>
        <v>0</v>
      </c>
      <c r="EM55" s="6">
        <f>'at-risk$$'!EM55/'at-risk$$'!EM$120</f>
        <v>0</v>
      </c>
      <c r="EN55" s="6">
        <f>'at-risk$$'!EN55/'at-risk$$'!EN$120</f>
        <v>0</v>
      </c>
      <c r="EO55" s="6">
        <f>'at-risk$$'!EO55/'at-risk$$'!EO$120</f>
        <v>0</v>
      </c>
      <c r="EP55" s="6">
        <f>'at-risk$$'!EP55/'at-risk$$'!EP$120</f>
        <v>0</v>
      </c>
      <c r="EQ55" s="6">
        <f>'at-risk$$'!EQ55/'at-risk$$'!EQ$120</f>
        <v>0</v>
      </c>
      <c r="ES55" s="6">
        <f>'at-risk$$'!ES55/'at-risk$$'!ES$120</f>
        <v>0</v>
      </c>
      <c r="ET55" s="6">
        <f>'at-risk$$'!ET55/'at-risk$$'!ET$120</f>
        <v>0</v>
      </c>
      <c r="EU55" s="6">
        <f>'at-risk$$'!EU55/'at-risk$$'!EU$120</f>
        <v>0</v>
      </c>
      <c r="EV55" s="6">
        <f>'at-risk$$'!EV55/'at-risk$$'!EV$120</f>
        <v>0</v>
      </c>
      <c r="EW55" s="6">
        <f>'at-risk$$'!EW55/'at-risk$$'!EW$120</f>
        <v>0</v>
      </c>
      <c r="EX55" s="6">
        <f>'at-risk$$'!EX55/'at-risk$$'!EX$120</f>
        <v>1</v>
      </c>
      <c r="EY55" s="6">
        <f>'at-risk$$'!EY55/'at-risk$$'!EY$120</f>
        <v>0</v>
      </c>
      <c r="EZ55" s="6">
        <f>'at-risk$$'!EZ55/'at-risk$$'!EZ$120</f>
        <v>0</v>
      </c>
      <c r="FA55" s="6">
        <f>'at-risk$$'!FA55/'at-risk$$'!FA$120</f>
        <v>0</v>
      </c>
      <c r="FB55" s="6">
        <f>'at-risk$$'!FB55/'at-risk$$'!FB$120</f>
        <v>0</v>
      </c>
      <c r="FC55" s="6">
        <f>'at-risk$$'!FC55/'at-risk$$'!FC$120</f>
        <v>0</v>
      </c>
      <c r="FD55" s="6">
        <f>'at-risk$$'!FD55/'at-risk$$'!FD$120</f>
        <v>0</v>
      </c>
      <c r="FE55" s="6">
        <f>'at-risk$$'!FE55/'at-risk$$'!FE$120</f>
        <v>0</v>
      </c>
      <c r="FF55" s="6">
        <f>'at-risk$$'!FF55/'at-risk$$'!FF$120</f>
        <v>0</v>
      </c>
      <c r="FG55" s="6">
        <f>'at-risk$$'!FG55/'at-risk$$'!FG$120</f>
        <v>1</v>
      </c>
      <c r="FH55" s="6">
        <f>'at-risk$$'!FH55/'at-risk$$'!FH$120</f>
        <v>0</v>
      </c>
      <c r="FI55" s="6">
        <f>'at-risk$$'!FI55/'at-risk$$'!FI$120</f>
        <v>0</v>
      </c>
      <c r="FJ55" s="6">
        <f>'at-risk$$'!FJ55/'at-risk$$'!FJ$120</f>
        <v>0</v>
      </c>
      <c r="FK55" s="6">
        <f>'at-risk$$'!FK55/'at-risk$$'!FK$120</f>
        <v>1.9999783519326313</v>
      </c>
      <c r="FL55" s="6">
        <f>'at-risk$$'!FL55/'at-risk$$'!FL$120</f>
        <v>0</v>
      </c>
      <c r="FM55" s="6">
        <f>'at-risk$$'!FM55/'at-risk$$'!FM$120</f>
        <v>0</v>
      </c>
      <c r="FN55" s="6">
        <f>'at-risk$$'!FN55/'at-risk$$'!FN$120</f>
        <v>0</v>
      </c>
      <c r="FO55" s="6">
        <f>'at-risk$$'!FO55/'at-risk$$'!FO$120</f>
        <v>0</v>
      </c>
      <c r="FP55" s="6">
        <f>'at-risk$$'!FP55/'at-risk$$'!FP$120</f>
        <v>0</v>
      </c>
      <c r="FQ55" s="6">
        <f>'at-risk$$'!FQ55/'at-risk$$'!FQ$120</f>
        <v>0</v>
      </c>
      <c r="FR55" s="6">
        <f>'at-risk$$'!FR55/'at-risk$$'!FR$120</f>
        <v>0</v>
      </c>
      <c r="FS55" s="6">
        <f>'at-risk$$'!FS55/'at-risk$$'!FS$120</f>
        <v>0</v>
      </c>
      <c r="FT55" s="6">
        <f>'at-risk$$'!FT55/'at-risk$$'!FT$120</f>
        <v>0</v>
      </c>
      <c r="FU55" s="6">
        <f>'at-risk$$'!FU55/'at-risk$$'!FU$120</f>
        <v>0</v>
      </c>
      <c r="FV55" s="6">
        <f>'at-risk$$'!FV55/'at-risk$$'!FV$120</f>
        <v>0</v>
      </c>
      <c r="FW55" s="6">
        <f>'at-risk$$'!FW55/'at-risk$$'!FW$120</f>
        <v>0</v>
      </c>
      <c r="FX55" s="6">
        <f>'at-risk$$'!FX55/'at-risk$$'!FX$120</f>
        <v>0</v>
      </c>
      <c r="FY55" s="6">
        <f>'at-risk$$'!FY55/'at-risk$$'!FY$120</f>
        <v>0</v>
      </c>
      <c r="FZ55" s="6">
        <f>'at-risk$$'!FZ55/'at-risk$$'!FZ$120</f>
        <v>0</v>
      </c>
      <c r="GA55" s="6">
        <f>'at-risk$$'!GA55/'at-risk$$'!GA$120</f>
        <v>0</v>
      </c>
      <c r="GB55" s="6">
        <f>'at-risk$$'!GB55/'at-risk$$'!GB$120</f>
        <v>0</v>
      </c>
      <c r="GC55" s="6">
        <f>'at-risk$$'!GC55/'at-risk$$'!GC$120</f>
        <v>0</v>
      </c>
      <c r="GD55" s="6">
        <f>'at-risk$$'!GD55/'at-risk$$'!GD$120</f>
        <v>0</v>
      </c>
      <c r="GE55" s="6">
        <f>'at-risk$$'!GE55/'at-risk$$'!GE$120</f>
        <v>0</v>
      </c>
      <c r="GF55" s="6">
        <f>'at-risk$$'!GF55/'at-risk$$'!GF$120</f>
        <v>1</v>
      </c>
      <c r="GG55" s="6">
        <f>'at-risk$$'!GG55/'at-risk$$'!GG$120</f>
        <v>0</v>
      </c>
      <c r="GH55" s="6">
        <f>'at-risk$$'!GH55/'at-risk$$'!GH$120</f>
        <v>1</v>
      </c>
      <c r="GI55" s="6">
        <f>'at-risk$$'!GI55/'at-risk$$'!GI$120</f>
        <v>0</v>
      </c>
      <c r="GJ55" s="6">
        <f>'at-risk$$'!GJ55/'at-risk$$'!GJ$120</f>
        <v>0</v>
      </c>
      <c r="GK55" s="6">
        <f>'at-risk$$'!GK55/'at-risk$$'!GK$120</f>
        <v>0</v>
      </c>
      <c r="GL55" s="6">
        <f>'at-risk$$'!GL55/'at-risk$$'!GL$120</f>
        <v>1</v>
      </c>
      <c r="GM55" s="6">
        <f>'at-risk$$'!GM55/'at-risk$$'!GM$120</f>
        <v>0</v>
      </c>
      <c r="GN55" s="6">
        <f>'at-risk$$'!GN55/'at-risk$$'!GN$120</f>
        <v>0</v>
      </c>
      <c r="GO55" s="6">
        <f>'at-risk$$'!GO55/'at-risk$$'!GO$120</f>
        <v>0</v>
      </c>
      <c r="GP55" s="6">
        <f>'at-risk$$'!GP55/'at-risk$$'!GP$120</f>
        <v>3.0000087848759573</v>
      </c>
      <c r="GQ55" s="6">
        <f>'at-risk$$'!GQ55/'at-risk$$'!GQ$120</f>
        <v>0</v>
      </c>
      <c r="GR55" s="6">
        <f>'at-risk$$'!GR55/'at-risk$$'!GR$120</f>
        <v>1.6003759926909833</v>
      </c>
      <c r="GS55" s="6">
        <f>'at-risk$$'!GS55/'at-risk$$'!GS$120</f>
        <v>0</v>
      </c>
      <c r="GT55" s="6">
        <f>'at-risk$$'!GT55/'at-risk$$'!GT$120</f>
        <v>3.0000087848759573</v>
      </c>
      <c r="GU55" s="6">
        <f>'at-risk$$'!GU55/'at-risk$$'!GU$120</f>
        <v>0</v>
      </c>
      <c r="GV55" s="6">
        <f>'at-risk$$'!GV55/'at-risk$$'!GV$120</f>
        <v>3.0000087848759573</v>
      </c>
      <c r="GW55" s="6">
        <f>'at-risk$$'!GW55/'at-risk$$'!GW$120</f>
        <v>0</v>
      </c>
      <c r="GX55" s="6">
        <f>'at-risk$$'!GX55/'at-risk$$'!GX$120</f>
        <v>3.0000087848759573</v>
      </c>
      <c r="GY55" s="6">
        <f>'at-risk$$'!GY55/'at-risk$$'!GY$120</f>
        <v>0</v>
      </c>
      <c r="GZ55" s="6">
        <f>'at-risk$$'!GZ55/'at-risk$$'!GZ$120</f>
        <v>3.0000087848759573</v>
      </c>
      <c r="HA55" s="6">
        <f>'at-risk$$'!HA55/'at-risk$$'!HA$120</f>
        <v>0</v>
      </c>
      <c r="HB55" s="6">
        <f>'at-risk$$'!HB55/'at-risk$$'!HB$120</f>
        <v>0</v>
      </c>
      <c r="HC55" s="6">
        <f>'at-risk$$'!HC55/'at-risk$$'!HC$120</f>
        <v>0</v>
      </c>
      <c r="HD55" s="6">
        <f>'at-risk$$'!HD55/'at-risk$$'!HD$120</f>
        <v>0</v>
      </c>
      <c r="HE55" s="6">
        <f>'at-risk$$'!HE55/'at-risk$$'!HE$120</f>
        <v>0</v>
      </c>
      <c r="HF55" s="6">
        <f>'at-risk$$'!HF55/'at-risk$$'!HF$120</f>
        <v>0</v>
      </c>
      <c r="HG55" s="6">
        <f>'at-risk$$'!HG55/'at-risk$$'!HG$120</f>
        <v>0</v>
      </c>
      <c r="HH55" s="6">
        <f>'at-risk$$'!HH55/'at-risk$$'!HH$120</f>
        <v>0</v>
      </c>
      <c r="HI55" s="6">
        <f>'at-risk$$'!HI55/'at-risk$$'!HI$120</f>
        <v>0</v>
      </c>
      <c r="HJ55" s="6">
        <f>'at-risk$$'!HJ55/'at-risk$$'!HJ$120</f>
        <v>0</v>
      </c>
      <c r="HK55" s="6">
        <f>'at-risk$$'!HK55/'at-risk$$'!HK$120</f>
        <v>0</v>
      </c>
      <c r="HL55" s="6">
        <f>'at-risk$$'!HL55/'at-risk$$'!HL$120</f>
        <v>0</v>
      </c>
      <c r="HM55" s="6">
        <f>'at-risk$$'!HM55/'at-risk$$'!HM$120</f>
        <v>0</v>
      </c>
      <c r="HN55" s="6">
        <f>'at-risk$$'!HN55/'at-risk$$'!HN$120</f>
        <v>1</v>
      </c>
      <c r="HO55" s="6">
        <f>'at-risk$$'!HO55/'at-risk$$'!HO$120</f>
        <v>0</v>
      </c>
      <c r="HP55" s="6">
        <f>'at-risk$$'!HP55/'at-risk$$'!HP$120</f>
        <v>0</v>
      </c>
      <c r="HQ55" s="6">
        <f>'at-risk$$'!HQ55/'at-risk$$'!HQ$120</f>
        <v>0</v>
      </c>
      <c r="HR55" s="6">
        <f>'at-risk$$'!HR55/'at-risk$$'!HR$120</f>
        <v>0</v>
      </c>
      <c r="HS55" s="6">
        <f>'at-risk$$'!HS55/'at-risk$$'!HS$120</f>
        <v>0</v>
      </c>
      <c r="HT55" s="6">
        <f>'at-risk$$'!HT55/'at-risk$$'!HT$120</f>
        <v>0</v>
      </c>
      <c r="HU55" s="6">
        <f>'at-risk$$'!HU55/'at-risk$$'!HU$120</f>
        <v>0</v>
      </c>
      <c r="HV55" s="6">
        <f>'at-risk$$'!HV55/'at-risk$$'!HV$120</f>
        <v>0</v>
      </c>
      <c r="HW55" s="6">
        <f>'at-risk$$'!HW55/'at-risk$$'!HW$120</f>
        <v>0</v>
      </c>
      <c r="HX55" s="6">
        <f>'at-risk$$'!HX55/'at-risk$$'!HX$120</f>
        <v>0</v>
      </c>
      <c r="HY55" s="6">
        <f>'at-risk$$'!HY55/'at-risk$$'!HY$120</f>
        <v>0</v>
      </c>
      <c r="HZ55" s="6">
        <f>'at-risk$$'!HZ55/'at-risk$$'!HZ$120</f>
        <v>0</v>
      </c>
      <c r="IA55" s="6">
        <f>'at-risk$$'!IA55/'at-risk$$'!IA$120</f>
        <v>0</v>
      </c>
      <c r="IB55" s="6">
        <f>'at-risk$$'!IB55/'at-risk$$'!IB$120</f>
        <v>0</v>
      </c>
      <c r="IC55" s="6">
        <f>'at-risk$$'!IC55/'at-risk$$'!IC$120</f>
        <v>0</v>
      </c>
      <c r="ID55" s="6">
        <f>'at-risk$$'!ID55/'at-risk$$'!ID$120</f>
        <v>0</v>
      </c>
      <c r="IE55" s="6">
        <f>'at-risk$$'!IE55/'at-risk$$'!IE$120</f>
        <v>0</v>
      </c>
      <c r="IF55" s="6">
        <f>'at-risk$$'!IF55/'at-risk$$'!IF$120</f>
        <v>0</v>
      </c>
      <c r="IG55" s="6">
        <f>'at-risk$$'!IG55/'at-risk$$'!IG$120</f>
        <v>0</v>
      </c>
      <c r="IH55" s="6">
        <f>'at-risk$$'!IH55/'at-risk$$'!IH$120</f>
        <v>0</v>
      </c>
      <c r="II55" s="6">
        <f>'at-risk$$'!II55/'at-risk$$'!II$120</f>
        <v>0</v>
      </c>
      <c r="IJ55" s="6">
        <f>'at-risk$$'!IJ55/'at-risk$$'!IJ$120</f>
        <v>0</v>
      </c>
      <c r="IK55" s="6">
        <f>'at-risk$$'!IK55/'at-risk$$'!IK$120</f>
        <v>0</v>
      </c>
      <c r="IL55" s="6">
        <f>'at-risk$$'!IL55/'at-risk$$'!IL$120</f>
        <v>0</v>
      </c>
      <c r="IM55" s="6">
        <f>'at-risk$$'!IM55/'at-risk$$'!IM$120</f>
        <v>0</v>
      </c>
      <c r="IN55" s="6">
        <f>'at-risk$$'!IN55/'at-risk$$'!IN$120</f>
        <v>0</v>
      </c>
      <c r="IO55" s="6">
        <f>'at-risk$$'!IO55/'at-risk$$'!IO$120</f>
        <v>0</v>
      </c>
      <c r="IP55" s="6">
        <f>'at-risk$$'!IP55/'at-risk$$'!IP$120</f>
        <v>0</v>
      </c>
      <c r="IQ55" s="6">
        <f>'at-risk$$'!IQ55/'at-risk$$'!IQ$120</f>
        <v>0</v>
      </c>
      <c r="IR55" s="6">
        <f>'at-risk$$'!IR55/'at-risk$$'!IR$120</f>
        <v>0</v>
      </c>
      <c r="IS55" s="6">
        <f>'at-risk$$'!IS55/'at-risk$$'!IS$120</f>
        <v>0</v>
      </c>
      <c r="IT55" s="6">
        <f>'at-risk$$'!IT55/'at-risk$$'!IT$120</f>
        <v>0</v>
      </c>
      <c r="IU55" s="6">
        <f>'at-risk$$'!IU55/'at-risk$$'!IU$120</f>
        <v>0</v>
      </c>
      <c r="IV55" s="6">
        <f>'at-risk$$'!IV55/'at-risk$$'!IV$120</f>
        <v>1.9999809356769742</v>
      </c>
      <c r="IW55" s="6">
        <f>'at-risk$$'!IW55/'at-risk$$'!IW$120</f>
        <v>0</v>
      </c>
      <c r="IX55" s="6">
        <f>'at-risk$$'!IX55/'at-risk$$'!IX$120</f>
        <v>0</v>
      </c>
      <c r="IY55" s="6">
        <f>'at-risk$$'!IY55/'at-risk$$'!IY$120</f>
        <v>1</v>
      </c>
      <c r="IZ55" s="6">
        <f>'at-risk$$'!IZ55/'at-risk$$'!IZ$120</f>
        <v>0</v>
      </c>
      <c r="JA55" s="6">
        <f>'at-risk$$'!JA55/'at-risk$$'!JA$120</f>
        <v>0</v>
      </c>
      <c r="JB55" s="6">
        <f>'at-risk$$'!JB55/'at-risk$$'!JB$120</f>
        <v>0</v>
      </c>
      <c r="JC55" s="6">
        <f>'at-risk$$'!JC55/'at-risk$$'!JC$120</f>
        <v>0</v>
      </c>
      <c r="JD55" s="6">
        <f>'at-risk$$'!JD55/'at-risk$$'!JD$120</f>
        <v>0</v>
      </c>
      <c r="JE55" s="6">
        <f>'at-risk$$'!JE55/'at-risk$$'!JE$120</f>
        <v>0</v>
      </c>
      <c r="JF55" s="6">
        <f>'at-risk$$'!JF55/'at-risk$$'!JF$120</f>
        <v>0</v>
      </c>
      <c r="JG55" s="6">
        <f>'at-risk$$'!JG55/'at-risk$$'!JG$120</f>
        <v>0</v>
      </c>
      <c r="JH55" s="6">
        <f>'at-risk$$'!JH55/'at-risk$$'!JH$120</f>
        <v>0</v>
      </c>
      <c r="JI55" s="6">
        <f>'at-risk$$'!JI55/'at-risk$$'!JI$120</f>
        <v>0</v>
      </c>
      <c r="JJ55" s="6">
        <f>'at-risk$$'!JJ55/'at-risk$$'!JJ$120</f>
        <v>0</v>
      </c>
      <c r="JK55" s="6">
        <f>'at-risk$$'!JK55/'at-risk$$'!JK$120</f>
        <v>0</v>
      </c>
      <c r="JL55" s="6">
        <f>'at-risk$$'!JL55/'at-risk$$'!JL$120</f>
        <v>0.9999965685612755</v>
      </c>
      <c r="JM55" s="6">
        <f>'at-risk$$'!JM55/'at-risk$$'!JM$120</f>
        <v>0</v>
      </c>
      <c r="JN55" s="6">
        <f>'at-risk$$'!JN55/'at-risk$$'!JN$120</f>
        <v>0</v>
      </c>
      <c r="JO55" s="6">
        <f>'at-risk$$'!JO55/'at-risk$$'!JO$120</f>
        <v>0</v>
      </c>
      <c r="JP55" s="6">
        <f>'at-risk$$'!JP55/'at-risk$$'!JP$120</f>
        <v>0</v>
      </c>
      <c r="JQ55" s="6">
        <f>'at-risk$$'!JQ55/'at-risk$$'!JQ$120</f>
        <v>0</v>
      </c>
      <c r="JR55" s="6">
        <f>'at-risk$$'!JR55/'at-risk$$'!JR$120</f>
        <v>0</v>
      </c>
      <c r="JS55" s="6">
        <f>'at-risk$$'!JS55/'at-risk$$'!JS$120</f>
        <v>0</v>
      </c>
      <c r="JT55" s="6">
        <f>'at-risk$$'!JT55/'at-risk$$'!JT$120</f>
        <v>0</v>
      </c>
      <c r="JU55" s="6">
        <f>'at-risk$$'!JU55/'at-risk$$'!JU$120</f>
        <v>0</v>
      </c>
      <c r="JV55" s="6">
        <f>'at-risk$$'!JV55/'at-risk$$'!JV$120</f>
        <v>0</v>
      </c>
      <c r="JW55" s="6">
        <f>'at-risk$$'!JW55/'at-risk$$'!JW$120</f>
        <v>0</v>
      </c>
      <c r="JX55" s="6">
        <f>'at-risk$$'!JX55/'at-risk$$'!JX$120</f>
        <v>0</v>
      </c>
      <c r="JY55" s="6">
        <f>'at-risk$$'!JY55/'at-risk$$'!JY$120</f>
        <v>0</v>
      </c>
      <c r="JZ55" s="6">
        <f>'at-risk$$'!JZ55/'at-risk$$'!JZ$120</f>
        <v>0</v>
      </c>
      <c r="KA55" s="6">
        <f>'at-risk$$'!KA55/'at-risk$$'!KA$120</f>
        <v>0</v>
      </c>
      <c r="KB55" s="6">
        <f>'at-risk$$'!KB55/'at-risk$$'!KB$120</f>
        <v>0</v>
      </c>
      <c r="KC55" s="6">
        <f>'at-risk$$'!KC55/'at-risk$$'!KC$120</f>
        <v>0</v>
      </c>
      <c r="KD55" s="6">
        <f>'at-risk$$'!KD55/'at-risk$$'!KD$120</f>
        <v>0</v>
      </c>
      <c r="KE55" s="6">
        <f>'at-risk$$'!KE55/'at-risk$$'!KE$120</f>
        <v>0</v>
      </c>
      <c r="KF55" s="6">
        <f>'at-risk$$'!KF55/'at-risk$$'!KF$120</f>
        <v>0</v>
      </c>
      <c r="KG55" s="6">
        <f>'at-risk$$'!KG55/'at-risk$$'!KG$120</f>
        <v>0</v>
      </c>
      <c r="KH55" s="6">
        <f>'at-risk$$'!KH55/'at-risk$$'!KH$120</f>
        <v>0</v>
      </c>
      <c r="KI55" s="6">
        <f>'at-risk$$'!KI55/'at-risk$$'!KI$120</f>
        <v>0</v>
      </c>
      <c r="KJ55" s="6">
        <f>'at-risk$$'!KJ55/'at-risk$$'!KJ$120</f>
        <v>0</v>
      </c>
      <c r="KK55" s="6">
        <f>'at-risk$$'!KK55/'at-risk$$'!KK$120</f>
        <v>1</v>
      </c>
      <c r="KL55" s="6">
        <f>'at-risk$$'!KL55/'at-risk$$'!KL$120</f>
        <v>0</v>
      </c>
      <c r="KM55" s="6">
        <f>'at-risk$$'!KM55/'at-risk$$'!KM$120</f>
        <v>0</v>
      </c>
      <c r="KN55" s="6">
        <f>'at-risk$$'!KN55/'at-risk$$'!KN$120</f>
        <v>0</v>
      </c>
      <c r="KO55" s="6">
        <f>'at-risk$$'!KO55/'at-risk$$'!KO$120</f>
        <v>0</v>
      </c>
      <c r="KP55" s="6">
        <f>'at-risk$$'!KP55/'at-risk$$'!KP$120</f>
        <v>5</v>
      </c>
      <c r="KQ55" s="6">
        <f>'at-risk$$'!KQ55/'at-risk$$'!KQ$120</f>
        <v>0</v>
      </c>
      <c r="KU55" s="3">
        <v>24919</v>
      </c>
      <c r="KV55" s="3">
        <v>0</v>
      </c>
      <c r="KW55" s="3">
        <v>9092</v>
      </c>
      <c r="KX55" s="3">
        <v>0</v>
      </c>
      <c r="LI55" s="3">
        <v>1389</v>
      </c>
      <c r="LJ55" s="3">
        <v>95436</v>
      </c>
      <c r="LM55" s="3">
        <v>1797</v>
      </c>
      <c r="LN55" s="3">
        <v>0</v>
      </c>
      <c r="LU55" s="3">
        <v>10000</v>
      </c>
      <c r="LV55" s="3">
        <v>0</v>
      </c>
      <c r="LW55" s="3">
        <v>89029</v>
      </c>
      <c r="LX55" s="3">
        <v>0</v>
      </c>
      <c r="MA55" s="3">
        <v>28925</v>
      </c>
      <c r="MB55" s="3">
        <v>0</v>
      </c>
      <c r="ME55" s="3">
        <v>6588</v>
      </c>
      <c r="MF55" s="3">
        <v>0</v>
      </c>
      <c r="MI55" s="3">
        <v>5000</v>
      </c>
      <c r="MJ55" s="3">
        <v>0</v>
      </c>
      <c r="MK55" s="3">
        <v>5000</v>
      </c>
      <c r="ML55" s="3">
        <v>0</v>
      </c>
      <c r="MY55" s="3">
        <v>40000</v>
      </c>
      <c r="MZ55" s="3">
        <v>0</v>
      </c>
      <c r="NJ55" s="6">
        <f>'at-risk$$'!NJ55/'at-risk$$'!NJ$120</f>
        <v>0</v>
      </c>
      <c r="NK55" s="6">
        <f>'at-risk$$'!NK55/'at-risk$$'!NK$120</f>
        <v>0</v>
      </c>
      <c r="OF55" s="3">
        <v>7702338.4000000004</v>
      </c>
      <c r="OG55" s="3">
        <v>560643</v>
      </c>
      <c r="OK55" s="6">
        <f t="shared" si="28"/>
        <v>3.0000087848759573</v>
      </c>
      <c r="OL55" s="6">
        <f t="shared" si="15"/>
        <v>0</v>
      </c>
      <c r="OM55" s="6">
        <f t="shared" si="16"/>
        <v>4.0000175697519147</v>
      </c>
      <c r="ON55" s="6">
        <f t="shared" si="17"/>
        <v>0</v>
      </c>
      <c r="OO55" s="6">
        <f t="shared" si="18"/>
        <v>0</v>
      </c>
      <c r="OP55" s="6">
        <f t="shared" si="19"/>
        <v>0</v>
      </c>
      <c r="OQ55" s="3">
        <f t="shared" si="20"/>
        <v>0</v>
      </c>
      <c r="OR55" s="6">
        <f t="shared" si="21"/>
        <v>0</v>
      </c>
      <c r="OS55" s="6">
        <f>'at-risk$$'!OS55/'at-risk$$'!OS$120</f>
        <v>0</v>
      </c>
      <c r="OT55" s="6">
        <f>'at-risk$$'!OT55/'at-risk$$'!OT$120</f>
        <v>0</v>
      </c>
      <c r="OU55" s="6">
        <f>'at-risk$$'!OU55/'at-risk$$'!OU$120</f>
        <v>1</v>
      </c>
      <c r="OV55" s="6">
        <f>'at-risk$$'!OV55/'at-risk$$'!OV$120</f>
        <v>1</v>
      </c>
      <c r="OW55" s="6">
        <f>'at-risk$$'!OW55/'at-risk$$'!OW$120</f>
        <v>0</v>
      </c>
      <c r="OX55" s="6">
        <f>'at-risk$$'!OX55/'at-risk$$'!OX$120</f>
        <v>0</v>
      </c>
      <c r="OY55" s="6">
        <f>'at-risk$$'!OY55/'at-risk$$'!OY$120</f>
        <v>0</v>
      </c>
      <c r="OZ55" s="6">
        <f>'at-risk$$'!OZ55/'at-risk$$'!OZ$120</f>
        <v>0</v>
      </c>
      <c r="PA55" s="6">
        <f>'at-risk$$'!PA55/'at-risk$$'!PA$120</f>
        <v>0</v>
      </c>
      <c r="PB55" s="6">
        <f t="shared" si="22"/>
        <v>0</v>
      </c>
      <c r="PC55" s="6">
        <f t="shared" si="23"/>
        <v>0</v>
      </c>
      <c r="PD55" s="6"/>
      <c r="PE55" s="6"/>
      <c r="PF55" s="6">
        <f t="shared" si="24"/>
        <v>3</v>
      </c>
      <c r="PG55" s="6">
        <f t="shared" si="25"/>
        <v>0</v>
      </c>
      <c r="PI55" s="6">
        <f t="shared" si="26"/>
        <v>16.60041991707077</v>
      </c>
      <c r="PJ55" s="6">
        <f>'at-risk$$'!PJ55/'at-risk$$'!PJ$120</f>
        <v>0</v>
      </c>
      <c r="PK55" s="6">
        <f>'at-risk$$'!PK55/'at-risk$$'!PK$120</f>
        <v>0</v>
      </c>
      <c r="PL55" s="5">
        <f t="shared" si="29"/>
        <v>221739</v>
      </c>
      <c r="PM55" s="5">
        <f t="shared" si="30"/>
        <v>95436</v>
      </c>
      <c r="PN55" s="5"/>
      <c r="PO55" s="5">
        <v>128050</v>
      </c>
      <c r="PQ55" s="6">
        <f t="shared" si="27"/>
        <v>46.60051127978074</v>
      </c>
    </row>
    <row r="56" spans="1:433" x14ac:dyDescent="0.25">
      <c r="A56" t="s">
        <v>216</v>
      </c>
      <c r="B56" s="2">
        <v>305</v>
      </c>
      <c r="C56" t="s">
        <v>338</v>
      </c>
      <c r="D56">
        <v>2</v>
      </c>
      <c r="E56">
        <v>171</v>
      </c>
      <c r="F56">
        <v>152</v>
      </c>
      <c r="G56" s="6">
        <f>'at-risk$$'!G56/'at-risk$$'!G$120</f>
        <v>1</v>
      </c>
      <c r="H56" s="6">
        <f>'at-risk$$'!H56/'at-risk$$'!H$120</f>
        <v>0</v>
      </c>
      <c r="I56" s="6">
        <f>'at-risk$$'!I56/'at-risk$$'!I$120</f>
        <v>0</v>
      </c>
      <c r="J56" s="6">
        <f>'at-risk$$'!J56/'at-risk$$'!J$120</f>
        <v>0</v>
      </c>
      <c r="K56" s="6"/>
      <c r="L56" s="6">
        <f>'at-risk$$'!L56/'at-risk$$'!L$120</f>
        <v>0</v>
      </c>
      <c r="M56" s="6">
        <f>'at-risk$$'!M56/'at-risk$$'!M$120</f>
        <v>0</v>
      </c>
      <c r="N56" s="6">
        <f>'at-risk$$'!N56/'at-risk$$'!N$120</f>
        <v>0</v>
      </c>
      <c r="O56" s="6">
        <f>'at-risk$$'!O56/'at-risk$$'!O$120</f>
        <v>0</v>
      </c>
      <c r="P56" s="3">
        <v>683</v>
      </c>
      <c r="Q56" s="3">
        <v>0</v>
      </c>
      <c r="R56" s="6">
        <f>'at-risk$$'!R56/'at-risk$$'!R$120</f>
        <v>1.0000062006078874</v>
      </c>
      <c r="S56" s="6">
        <f>'at-risk$$'!S56/'at-risk$$'!S$120</f>
        <v>0</v>
      </c>
      <c r="T56" s="6">
        <f>'at-risk$$'!T56/'at-risk$$'!T$120</f>
        <v>1.0000028305579711</v>
      </c>
      <c r="U56" s="6">
        <f>'at-risk$$'!U56/'at-risk$$'!U$120</f>
        <v>0</v>
      </c>
      <c r="V56" s="6">
        <f>'at-risk$$'!V56/'at-risk$$'!V$120</f>
        <v>0.99999492061110518</v>
      </c>
      <c r="W56" s="6">
        <f>'at-risk$$'!W56/'at-risk$$'!W$120</f>
        <v>0</v>
      </c>
      <c r="X56" s="6">
        <f>'at-risk$$'!X56/'at-risk$$'!X$120</f>
        <v>1</v>
      </c>
      <c r="Y56" s="6">
        <f>'at-risk$$'!Y56/'at-risk$$'!Y$120</f>
        <v>0</v>
      </c>
      <c r="Z56" s="6">
        <f>'at-risk$$'!Z56/'at-risk$$'!Z$120</f>
        <v>0</v>
      </c>
      <c r="AA56" s="6">
        <f>'at-risk$$'!AA56/'at-risk$$'!AA$120</f>
        <v>0</v>
      </c>
      <c r="AB56" s="6">
        <f>'at-risk$$'!AB56/'at-risk$$'!AB$120</f>
        <v>0</v>
      </c>
      <c r="AC56" s="6">
        <f>'at-risk$$'!AC56/'at-risk$$'!AC$120</f>
        <v>0</v>
      </c>
      <c r="AD56" s="6">
        <f>'at-risk$$'!AD56/'at-risk$$'!AD$120</f>
        <v>1</v>
      </c>
      <c r="AE56" s="6">
        <f>'at-risk$$'!AE56/'at-risk$$'!AE$120</f>
        <v>0</v>
      </c>
      <c r="AF56" s="6">
        <f>'at-risk$$'!AF56/'at-risk$$'!AF$120</f>
        <v>0.99998902121025579</v>
      </c>
      <c r="AG56" s="6">
        <f>'at-risk$$'!AG56/'at-risk$$'!AG$120</f>
        <v>0</v>
      </c>
      <c r="AH56" s="6">
        <f>'at-risk$$'!AH56/'at-risk$$'!AH$120</f>
        <v>0</v>
      </c>
      <c r="AI56" s="6">
        <f>'at-risk$$'!AI56/'at-risk$$'!AI$120</f>
        <v>0</v>
      </c>
      <c r="AJ56" s="6">
        <f>'at-risk$$'!AJ56/'at-risk$$'!AJ$120</f>
        <v>0</v>
      </c>
      <c r="AK56" s="6">
        <f>'at-risk$$'!AK56/'at-risk$$'!AK$120</f>
        <v>0</v>
      </c>
      <c r="AL56" s="6">
        <f>'at-risk$$'!AL56/'at-risk$$'!AL$120</f>
        <v>0</v>
      </c>
      <c r="AM56" s="6">
        <f>'at-risk$$'!AM56/'at-risk$$'!AM$120</f>
        <v>0</v>
      </c>
      <c r="AN56" s="6">
        <f>'at-risk$$'!AN56/'at-risk$$'!AN$120</f>
        <v>0</v>
      </c>
      <c r="AO56" s="6">
        <f>'at-risk$$'!AO56/'at-risk$$'!AO$120</f>
        <v>0</v>
      </c>
      <c r="AP56" s="6">
        <f>'at-risk$$'!AP56/'at-risk$$'!AP$120</f>
        <v>0</v>
      </c>
      <c r="AQ56" s="6">
        <f>'at-risk$$'!AQ56/'at-risk$$'!AQ$120</f>
        <v>1</v>
      </c>
      <c r="AR56" s="6">
        <f>'at-risk$$'!AR56/'at-risk$$'!AR$120</f>
        <v>0</v>
      </c>
      <c r="AS56" s="6">
        <f>'at-risk$$'!AS56/'at-risk$$'!AS$120</f>
        <v>0</v>
      </c>
      <c r="AT56" s="6">
        <f>'at-risk$$'!AT56/'at-risk$$'!AT$120</f>
        <v>0</v>
      </c>
      <c r="AU56" s="6">
        <f>'at-risk$$'!AU56/'at-risk$$'!AU$120</f>
        <v>1</v>
      </c>
      <c r="AV56" s="6"/>
      <c r="AW56" s="6">
        <f>'at-risk$$'!AW56/'at-risk$$'!AW$120</f>
        <v>0</v>
      </c>
      <c r="AX56" s="6">
        <f>'at-risk$$'!AX56/'at-risk$$'!AX$120</f>
        <v>0</v>
      </c>
      <c r="AY56" s="6">
        <f>'at-risk$$'!AY56/'at-risk$$'!AY$120</f>
        <v>0</v>
      </c>
      <c r="AZ56" s="6">
        <f>'at-risk$$'!AZ56/'at-risk$$'!AZ$120</f>
        <v>0</v>
      </c>
      <c r="BA56" s="6">
        <f>'at-risk$$'!BA56/'at-risk$$'!BA$120</f>
        <v>0</v>
      </c>
      <c r="BB56" s="6">
        <f>'at-risk$$'!BB56/'at-risk$$'!BB$120</f>
        <v>0</v>
      </c>
      <c r="BC56" s="6">
        <f>'at-risk$$'!BC56/'at-risk$$'!BC$120</f>
        <v>0</v>
      </c>
      <c r="BD56" s="6">
        <f>'at-risk$$'!BD56/'at-risk$$'!BD$120</f>
        <v>0</v>
      </c>
      <c r="BE56" s="6">
        <f>'at-risk$$'!BE56/'at-risk$$'!BE$120</f>
        <v>0</v>
      </c>
      <c r="BF56" s="6">
        <f>'at-risk$$'!BF56/'at-risk$$'!BF$120</f>
        <v>0</v>
      </c>
      <c r="BG56" s="6">
        <f>'at-risk$$'!BG56/'at-risk$$'!BG$120</f>
        <v>0</v>
      </c>
      <c r="BH56" s="6">
        <f>'at-risk$$'!BH56/'at-risk$$'!BH$120</f>
        <v>0</v>
      </c>
      <c r="BI56" s="6">
        <f>'at-risk$$'!BI56/'at-risk$$'!BI$120</f>
        <v>0</v>
      </c>
      <c r="BJ56" s="6">
        <f>'at-risk$$'!BJ56/'at-risk$$'!BJ$120</f>
        <v>0</v>
      </c>
      <c r="BK56" s="6">
        <f>'at-risk$$'!BK56/'at-risk$$'!BK$120</f>
        <v>0</v>
      </c>
      <c r="BL56" s="6">
        <f>'at-risk$$'!BL56/'at-risk$$'!BL$120</f>
        <v>0</v>
      </c>
      <c r="BM56" s="6">
        <f>'at-risk$$'!BM56/'at-risk$$'!BM$120</f>
        <v>0</v>
      </c>
      <c r="BN56" s="6">
        <f>'at-risk$$'!BN56/'at-risk$$'!BN$120</f>
        <v>0</v>
      </c>
      <c r="BO56" s="6">
        <f>'at-risk$$'!BO56/'at-risk$$'!BO$120</f>
        <v>0</v>
      </c>
      <c r="BP56" s="6">
        <f>'at-risk$$'!BP56/'at-risk$$'!BP$120</f>
        <v>0</v>
      </c>
      <c r="BQ56" s="6">
        <f>'at-risk$$'!BQ56/'at-risk$$'!BQ$120</f>
        <v>0</v>
      </c>
      <c r="BR56" s="6">
        <f>'at-risk$$'!BR56/'at-risk$$'!BR$120</f>
        <v>0</v>
      </c>
      <c r="BS56" s="6">
        <f>'at-risk$$'!BS56/'at-risk$$'!BS$120</f>
        <v>0</v>
      </c>
      <c r="BT56" s="6">
        <f>'at-risk$$'!BT56/'at-risk$$'!BT$120</f>
        <v>0</v>
      </c>
      <c r="BU56" s="6">
        <f>'at-risk$$'!BU56/'at-risk$$'!BU$120</f>
        <v>0</v>
      </c>
      <c r="BV56" s="6">
        <f>'at-risk$$'!BV56/'at-risk$$'!BV$120</f>
        <v>2.0000087848759573</v>
      </c>
      <c r="BW56" s="6">
        <f>'at-risk$$'!BW56/'at-risk$$'!BW$120</f>
        <v>0</v>
      </c>
      <c r="BX56" s="6">
        <f>'at-risk$$'!BX56/'at-risk$$'!BX$120</f>
        <v>0</v>
      </c>
      <c r="BY56" s="6">
        <f>'at-risk$$'!BY56/'at-risk$$'!BY$120</f>
        <v>0</v>
      </c>
      <c r="BZ56" s="6">
        <f>'at-risk$$'!BZ56/'at-risk$$'!BZ$120</f>
        <v>0</v>
      </c>
      <c r="CA56" s="6">
        <f>'at-risk$$'!CA56/'at-risk$$'!CA$120</f>
        <v>0</v>
      </c>
      <c r="CB56" s="6">
        <f>'at-risk$$'!CB56/'at-risk$$'!CB$120</f>
        <v>0</v>
      </c>
      <c r="CC56" s="6">
        <f>'at-risk$$'!CC56/'at-risk$$'!CC$120</f>
        <v>0</v>
      </c>
      <c r="CD56" s="6">
        <f>'at-risk$$'!CD56/'at-risk$$'!CD$120</f>
        <v>0</v>
      </c>
      <c r="CE56" s="6">
        <f>'at-risk$$'!CE56/'at-risk$$'!CE$120</f>
        <v>0</v>
      </c>
      <c r="CF56" s="6">
        <f>'at-risk$$'!CF56/'at-risk$$'!CF$120</f>
        <v>0</v>
      </c>
      <c r="CG56" s="6">
        <f>'at-risk$$'!CG56/'at-risk$$'!CG$120</f>
        <v>0</v>
      </c>
      <c r="CH56" s="6">
        <f>'at-risk$$'!CH56/'at-risk$$'!CH$120</f>
        <v>0</v>
      </c>
      <c r="CI56" s="6">
        <f>'at-risk$$'!CI56/'at-risk$$'!CI$120</f>
        <v>0</v>
      </c>
      <c r="CL56" s="6">
        <f>'at-risk$$'!CL56/'at-risk$$'!CL$120</f>
        <v>2.0000087848759573</v>
      </c>
      <c r="CM56" s="6">
        <f>'at-risk$$'!CM56/'at-risk$$'!CM$120</f>
        <v>0</v>
      </c>
      <c r="CN56" s="6">
        <f>'at-risk$$'!CN56/'at-risk$$'!CN$120</f>
        <v>0</v>
      </c>
      <c r="CO56" s="6">
        <f>'at-risk$$'!CO56/'at-risk$$'!CO$120</f>
        <v>0</v>
      </c>
      <c r="CP56" s="6">
        <f>'at-risk$$'!CP56/'at-risk$$'!CP$120</f>
        <v>0</v>
      </c>
      <c r="CQ56" s="6">
        <f>'at-risk$$'!CQ56/'at-risk$$'!CQ$120</f>
        <v>0</v>
      </c>
      <c r="CR56" s="6">
        <f>'at-risk$$'!CR56/'at-risk$$'!CR$120</f>
        <v>0</v>
      </c>
      <c r="CS56" s="6">
        <f>'at-risk$$'!CS56/'at-risk$$'!CS$120</f>
        <v>0</v>
      </c>
      <c r="CT56" s="6">
        <f>'at-risk$$'!CT56/'at-risk$$'!CT$120</f>
        <v>0</v>
      </c>
      <c r="CU56" s="6">
        <f>'at-risk$$'!CU56/'at-risk$$'!CU$120</f>
        <v>0</v>
      </c>
      <c r="DD56" s="6">
        <f>'at-risk$$'!DD56/'at-risk$$'!DD$120</f>
        <v>0</v>
      </c>
      <c r="DE56" s="6">
        <f>'at-risk$$'!DE56/'at-risk$$'!DE$120</f>
        <v>0</v>
      </c>
      <c r="DX56" s="6">
        <f>'at-risk$$'!DX56/'at-risk$$'!DX$120</f>
        <v>0</v>
      </c>
      <c r="DY56" s="6">
        <f>'at-risk$$'!DY56/'at-risk$$'!DY$120</f>
        <v>0</v>
      </c>
      <c r="DZ56" s="6">
        <f>'at-risk$$'!DZ56/'at-risk$$'!DZ$120</f>
        <v>0</v>
      </c>
      <c r="EA56" s="6">
        <f>'at-risk$$'!EA56/'at-risk$$'!EA$120</f>
        <v>0</v>
      </c>
      <c r="EB56" s="6">
        <f>'at-risk$$'!EB56/'at-risk$$'!EB$120</f>
        <v>0</v>
      </c>
      <c r="EC56" s="6">
        <f>'at-risk$$'!EC56/'at-risk$$'!EC$120</f>
        <v>0</v>
      </c>
      <c r="EH56" s="3">
        <v>15325</v>
      </c>
      <c r="EI56" s="3">
        <v>0</v>
      </c>
      <c r="EL56" s="6">
        <f>'at-risk$$'!EL56/'at-risk$$'!EL$120</f>
        <v>0</v>
      </c>
      <c r="EM56" s="6">
        <f>'at-risk$$'!EM56/'at-risk$$'!EM$120</f>
        <v>0</v>
      </c>
      <c r="EN56" s="6">
        <f>'at-risk$$'!EN56/'at-risk$$'!EN$120</f>
        <v>0</v>
      </c>
      <c r="EO56" s="6">
        <f>'at-risk$$'!EO56/'at-risk$$'!EO$120</f>
        <v>0</v>
      </c>
      <c r="EP56" s="6">
        <f>'at-risk$$'!EP56/'at-risk$$'!EP$120</f>
        <v>0</v>
      </c>
      <c r="EQ56" s="6">
        <f>'at-risk$$'!EQ56/'at-risk$$'!EQ$120</f>
        <v>0</v>
      </c>
      <c r="ES56" s="6">
        <f>'at-risk$$'!ES56/'at-risk$$'!ES$120</f>
        <v>0</v>
      </c>
      <c r="ET56" s="6">
        <f>'at-risk$$'!ET56/'at-risk$$'!ET$120</f>
        <v>0</v>
      </c>
      <c r="EU56" s="6">
        <f>'at-risk$$'!EU56/'at-risk$$'!EU$120</f>
        <v>0</v>
      </c>
      <c r="EV56" s="6">
        <f>'at-risk$$'!EV56/'at-risk$$'!EV$120</f>
        <v>0</v>
      </c>
      <c r="EW56" s="6">
        <f>'at-risk$$'!EW56/'at-risk$$'!EW$120</f>
        <v>0</v>
      </c>
      <c r="EX56" s="6">
        <f>'at-risk$$'!EX56/'at-risk$$'!EX$120</f>
        <v>0</v>
      </c>
      <c r="EY56" s="6">
        <f>'at-risk$$'!EY56/'at-risk$$'!EY$120</f>
        <v>0</v>
      </c>
      <c r="EZ56" s="6">
        <f>'at-risk$$'!EZ56/'at-risk$$'!EZ$120</f>
        <v>0</v>
      </c>
      <c r="FA56" s="6">
        <f>'at-risk$$'!FA56/'at-risk$$'!FA$120</f>
        <v>0</v>
      </c>
      <c r="FB56" s="6">
        <f>'at-risk$$'!FB56/'at-risk$$'!FB$120</f>
        <v>0</v>
      </c>
      <c r="FC56" s="6">
        <f>'at-risk$$'!FC56/'at-risk$$'!FC$120</f>
        <v>0</v>
      </c>
      <c r="FD56" s="6">
        <f>'at-risk$$'!FD56/'at-risk$$'!FD$120</f>
        <v>0</v>
      </c>
      <c r="FE56" s="6">
        <f>'at-risk$$'!FE56/'at-risk$$'!FE$120</f>
        <v>0</v>
      </c>
      <c r="FF56" s="6">
        <f>'at-risk$$'!FF56/'at-risk$$'!FF$120</f>
        <v>0</v>
      </c>
      <c r="FG56" s="6">
        <f>'at-risk$$'!FG56/'at-risk$$'!FG$120</f>
        <v>0</v>
      </c>
      <c r="FH56" s="6">
        <f>'at-risk$$'!FH56/'at-risk$$'!FH$120</f>
        <v>0</v>
      </c>
      <c r="FI56" s="6">
        <f>'at-risk$$'!FI56/'at-risk$$'!FI$120</f>
        <v>0</v>
      </c>
      <c r="FJ56" s="6">
        <f>'at-risk$$'!FJ56/'at-risk$$'!FJ$120</f>
        <v>0</v>
      </c>
      <c r="FK56" s="6">
        <f>'at-risk$$'!FK56/'at-risk$$'!FK$120</f>
        <v>0</v>
      </c>
      <c r="FL56" s="6">
        <f>'at-risk$$'!FL56/'at-risk$$'!FL$120</f>
        <v>0</v>
      </c>
      <c r="FM56" s="6">
        <f>'at-risk$$'!FM56/'at-risk$$'!FM$120</f>
        <v>0.5</v>
      </c>
      <c r="FN56" s="6">
        <f>'at-risk$$'!FN56/'at-risk$$'!FN$120</f>
        <v>0</v>
      </c>
      <c r="FO56" s="6">
        <f>'at-risk$$'!FO56/'at-risk$$'!FO$120</f>
        <v>0</v>
      </c>
      <c r="FP56" s="6">
        <f>'at-risk$$'!FP56/'at-risk$$'!FP$120</f>
        <v>0</v>
      </c>
      <c r="FQ56" s="6">
        <f>'at-risk$$'!FQ56/'at-risk$$'!FQ$120</f>
        <v>0</v>
      </c>
      <c r="FR56" s="6">
        <f>'at-risk$$'!FR56/'at-risk$$'!FR$120</f>
        <v>0</v>
      </c>
      <c r="FS56" s="6">
        <f>'at-risk$$'!FS56/'at-risk$$'!FS$120</f>
        <v>0</v>
      </c>
      <c r="FT56" s="6">
        <f>'at-risk$$'!FT56/'at-risk$$'!FT$120</f>
        <v>0</v>
      </c>
      <c r="FU56" s="6">
        <f>'at-risk$$'!FU56/'at-risk$$'!FU$120</f>
        <v>0</v>
      </c>
      <c r="FV56" s="6">
        <f>'at-risk$$'!FV56/'at-risk$$'!FV$120</f>
        <v>0</v>
      </c>
      <c r="FW56" s="6">
        <f>'at-risk$$'!FW56/'at-risk$$'!FW$120</f>
        <v>0.99926889267344443</v>
      </c>
      <c r="FX56" s="6">
        <f>'at-risk$$'!FX56/'at-risk$$'!FX$120</f>
        <v>7.3110732655553841E-4</v>
      </c>
      <c r="FY56" s="6">
        <f>'at-risk$$'!FY56/'at-risk$$'!FY$120</f>
        <v>0</v>
      </c>
      <c r="FZ56" s="6">
        <f>'at-risk$$'!FZ56/'at-risk$$'!FZ$120</f>
        <v>0</v>
      </c>
      <c r="GA56" s="6">
        <f>'at-risk$$'!GA56/'at-risk$$'!GA$120</f>
        <v>0</v>
      </c>
      <c r="GB56" s="6">
        <f>'at-risk$$'!GB56/'at-risk$$'!GB$120</f>
        <v>0</v>
      </c>
      <c r="GC56" s="6">
        <f>'at-risk$$'!GC56/'at-risk$$'!GC$120</f>
        <v>0</v>
      </c>
      <c r="GD56" s="6">
        <f>'at-risk$$'!GD56/'at-risk$$'!GD$120</f>
        <v>0</v>
      </c>
      <c r="GE56" s="6">
        <f>'at-risk$$'!GE56/'at-risk$$'!GE$120</f>
        <v>0</v>
      </c>
      <c r="GF56" s="6">
        <f>'at-risk$$'!GF56/'at-risk$$'!GF$120</f>
        <v>1</v>
      </c>
      <c r="GG56" s="6">
        <f>'at-risk$$'!GG56/'at-risk$$'!GG$120</f>
        <v>0</v>
      </c>
      <c r="GH56" s="6">
        <f>'at-risk$$'!GH56/'at-risk$$'!GH$120</f>
        <v>1</v>
      </c>
      <c r="GI56" s="6">
        <f>'at-risk$$'!GI56/'at-risk$$'!GI$120</f>
        <v>0</v>
      </c>
      <c r="GJ56" s="6">
        <f>'at-risk$$'!GJ56/'at-risk$$'!GJ$120</f>
        <v>0.5</v>
      </c>
      <c r="GK56" s="6">
        <f>'at-risk$$'!GK56/'at-risk$$'!GK$120</f>
        <v>0</v>
      </c>
      <c r="GL56" s="6">
        <f>'at-risk$$'!GL56/'at-risk$$'!GL$120</f>
        <v>0</v>
      </c>
      <c r="GM56" s="6">
        <f>'at-risk$$'!GM56/'at-risk$$'!GM$120</f>
        <v>0</v>
      </c>
      <c r="GN56" s="6">
        <f>'at-risk$$'!GN56/'at-risk$$'!GN$120</f>
        <v>1.6075246071699667</v>
      </c>
      <c r="GO56" s="6">
        <f>'at-risk$$'!GO56/'at-risk$$'!GO$120</f>
        <v>0.39247896731971743</v>
      </c>
      <c r="GP56" s="6">
        <f>'at-risk$$'!GP56/'at-risk$$'!GP$120</f>
        <v>1</v>
      </c>
      <c r="GQ56" s="6">
        <f>'at-risk$$'!GQ56/'at-risk$$'!GQ$120</f>
        <v>0</v>
      </c>
      <c r="GR56" s="6">
        <f>'at-risk$$'!GR56/'at-risk$$'!GR$120</f>
        <v>2.0000087848759573</v>
      </c>
      <c r="GS56" s="6">
        <f>'at-risk$$'!GS56/'at-risk$$'!GS$120</f>
        <v>0</v>
      </c>
      <c r="GT56" s="6">
        <f>'at-risk$$'!GT56/'at-risk$$'!GT$120</f>
        <v>2.0000087848759573</v>
      </c>
      <c r="GU56" s="6">
        <f>'at-risk$$'!GU56/'at-risk$$'!GU$120</f>
        <v>0</v>
      </c>
      <c r="GV56" s="6">
        <f>'at-risk$$'!GV56/'at-risk$$'!GV$120</f>
        <v>1</v>
      </c>
      <c r="GW56" s="6">
        <f>'at-risk$$'!GW56/'at-risk$$'!GW$120</f>
        <v>0</v>
      </c>
      <c r="GX56" s="6">
        <f>'at-risk$$'!GX56/'at-risk$$'!GX$120</f>
        <v>1</v>
      </c>
      <c r="GY56" s="6">
        <f>'at-risk$$'!GY56/'at-risk$$'!GY$120</f>
        <v>0</v>
      </c>
      <c r="GZ56" s="6">
        <f>'at-risk$$'!GZ56/'at-risk$$'!GZ$120</f>
        <v>1</v>
      </c>
      <c r="HA56" s="6">
        <f>'at-risk$$'!HA56/'at-risk$$'!HA$120</f>
        <v>0</v>
      </c>
      <c r="HB56" s="6">
        <f>'at-risk$$'!HB56/'at-risk$$'!HB$120</f>
        <v>0</v>
      </c>
      <c r="HC56" s="6">
        <f>'at-risk$$'!HC56/'at-risk$$'!HC$120</f>
        <v>0</v>
      </c>
      <c r="HD56" s="6">
        <f>'at-risk$$'!HD56/'at-risk$$'!HD$120</f>
        <v>0</v>
      </c>
      <c r="HE56" s="6">
        <f>'at-risk$$'!HE56/'at-risk$$'!HE$120</f>
        <v>0</v>
      </c>
      <c r="HF56" s="6">
        <f>'at-risk$$'!HF56/'at-risk$$'!HF$120</f>
        <v>0</v>
      </c>
      <c r="HG56" s="6">
        <f>'at-risk$$'!HG56/'at-risk$$'!HG$120</f>
        <v>0</v>
      </c>
      <c r="HH56" s="6">
        <f>'at-risk$$'!HH56/'at-risk$$'!HH$120</f>
        <v>0</v>
      </c>
      <c r="HI56" s="6">
        <f>'at-risk$$'!HI56/'at-risk$$'!HI$120</f>
        <v>0</v>
      </c>
      <c r="HJ56" s="6">
        <f>'at-risk$$'!HJ56/'at-risk$$'!HJ$120</f>
        <v>0</v>
      </c>
      <c r="HK56" s="6">
        <f>'at-risk$$'!HK56/'at-risk$$'!HK$120</f>
        <v>0</v>
      </c>
      <c r="HL56" s="6">
        <f>'at-risk$$'!HL56/'at-risk$$'!HL$120</f>
        <v>0</v>
      </c>
      <c r="HM56" s="6">
        <f>'at-risk$$'!HM56/'at-risk$$'!HM$120</f>
        <v>0</v>
      </c>
      <c r="HN56" s="6">
        <f>'at-risk$$'!HN56/'at-risk$$'!HN$120</f>
        <v>0</v>
      </c>
      <c r="HO56" s="6">
        <f>'at-risk$$'!HO56/'at-risk$$'!HO$120</f>
        <v>0</v>
      </c>
      <c r="HP56" s="6">
        <f>'at-risk$$'!HP56/'at-risk$$'!HP$120</f>
        <v>0</v>
      </c>
      <c r="HQ56" s="6">
        <f>'at-risk$$'!HQ56/'at-risk$$'!HQ$120</f>
        <v>0</v>
      </c>
      <c r="HR56" s="6">
        <f>'at-risk$$'!HR56/'at-risk$$'!HR$120</f>
        <v>0</v>
      </c>
      <c r="HS56" s="6">
        <f>'at-risk$$'!HS56/'at-risk$$'!HS$120</f>
        <v>0</v>
      </c>
      <c r="HT56" s="6">
        <f>'at-risk$$'!HT56/'at-risk$$'!HT$120</f>
        <v>1</v>
      </c>
      <c r="HU56" s="6">
        <f>'at-risk$$'!HU56/'at-risk$$'!HU$120</f>
        <v>0</v>
      </c>
      <c r="HV56" s="6">
        <f>'at-risk$$'!HV56/'at-risk$$'!HV$120</f>
        <v>0.5</v>
      </c>
      <c r="HW56" s="6">
        <f>'at-risk$$'!HW56/'at-risk$$'!HW$120</f>
        <v>0</v>
      </c>
      <c r="HX56" s="6">
        <f>'at-risk$$'!HX56/'at-risk$$'!HX$120</f>
        <v>0</v>
      </c>
      <c r="HY56" s="6">
        <f>'at-risk$$'!HY56/'at-risk$$'!HY$120</f>
        <v>0</v>
      </c>
      <c r="HZ56" s="6">
        <f>'at-risk$$'!HZ56/'at-risk$$'!HZ$120</f>
        <v>0</v>
      </c>
      <c r="IA56" s="6">
        <f>'at-risk$$'!IA56/'at-risk$$'!IA$120</f>
        <v>0</v>
      </c>
      <c r="IB56" s="6">
        <f>'at-risk$$'!IB56/'at-risk$$'!IB$120</f>
        <v>1</v>
      </c>
      <c r="IC56" s="6">
        <f>'at-risk$$'!IC56/'at-risk$$'!IC$120</f>
        <v>0</v>
      </c>
      <c r="ID56" s="6">
        <f>'at-risk$$'!ID56/'at-risk$$'!ID$120</f>
        <v>1</v>
      </c>
      <c r="IE56" s="6">
        <f>'at-risk$$'!IE56/'at-risk$$'!IE$120</f>
        <v>0</v>
      </c>
      <c r="IF56" s="6">
        <f>'at-risk$$'!IF56/'at-risk$$'!IF$120</f>
        <v>0</v>
      </c>
      <c r="IG56" s="6">
        <f>'at-risk$$'!IG56/'at-risk$$'!IG$120</f>
        <v>0</v>
      </c>
      <c r="IH56" s="6">
        <f>'at-risk$$'!IH56/'at-risk$$'!IH$120</f>
        <v>0</v>
      </c>
      <c r="II56" s="6">
        <f>'at-risk$$'!II56/'at-risk$$'!II$120</f>
        <v>0</v>
      </c>
      <c r="IJ56" s="6">
        <f>'at-risk$$'!IJ56/'at-risk$$'!IJ$120</f>
        <v>0</v>
      </c>
      <c r="IK56" s="6">
        <f>'at-risk$$'!IK56/'at-risk$$'!IK$120</f>
        <v>0</v>
      </c>
      <c r="IL56" s="6">
        <f>'at-risk$$'!IL56/'at-risk$$'!IL$120</f>
        <v>0</v>
      </c>
      <c r="IM56" s="6">
        <f>'at-risk$$'!IM56/'at-risk$$'!IM$120</f>
        <v>0</v>
      </c>
      <c r="IN56" s="6">
        <f>'at-risk$$'!IN56/'at-risk$$'!IN$120</f>
        <v>0</v>
      </c>
      <c r="IO56" s="6">
        <f>'at-risk$$'!IO56/'at-risk$$'!IO$120</f>
        <v>0</v>
      </c>
      <c r="IP56" s="6">
        <f>'at-risk$$'!IP56/'at-risk$$'!IP$120</f>
        <v>0</v>
      </c>
      <c r="IQ56" s="6">
        <f>'at-risk$$'!IQ56/'at-risk$$'!IQ$120</f>
        <v>0</v>
      </c>
      <c r="IR56" s="6">
        <f>'at-risk$$'!IR56/'at-risk$$'!IR$120</f>
        <v>0</v>
      </c>
      <c r="IS56" s="6">
        <f>'at-risk$$'!IS56/'at-risk$$'!IS$120</f>
        <v>0</v>
      </c>
      <c r="IT56" s="6">
        <f>'at-risk$$'!IT56/'at-risk$$'!IT$120</f>
        <v>0</v>
      </c>
      <c r="IU56" s="6">
        <f>'at-risk$$'!IU56/'at-risk$$'!IU$120</f>
        <v>0</v>
      </c>
      <c r="IV56" s="6">
        <f>'at-risk$$'!IV56/'at-risk$$'!IV$120</f>
        <v>0</v>
      </c>
      <c r="IW56" s="6">
        <f>'at-risk$$'!IW56/'at-risk$$'!IW$120</f>
        <v>0</v>
      </c>
      <c r="IX56" s="6">
        <f>'at-risk$$'!IX56/'at-risk$$'!IX$120</f>
        <v>0</v>
      </c>
      <c r="IY56" s="6">
        <f>'at-risk$$'!IY56/'at-risk$$'!IY$120</f>
        <v>0</v>
      </c>
      <c r="IZ56" s="6">
        <f>'at-risk$$'!IZ56/'at-risk$$'!IZ$120</f>
        <v>0</v>
      </c>
      <c r="JA56" s="6">
        <f>'at-risk$$'!JA56/'at-risk$$'!JA$120</f>
        <v>0</v>
      </c>
      <c r="JB56" s="6">
        <f>'at-risk$$'!JB56/'at-risk$$'!JB$120</f>
        <v>0</v>
      </c>
      <c r="JC56" s="6">
        <f>'at-risk$$'!JC56/'at-risk$$'!JC$120</f>
        <v>0</v>
      </c>
      <c r="JD56" s="6">
        <f>'at-risk$$'!JD56/'at-risk$$'!JD$120</f>
        <v>0</v>
      </c>
      <c r="JE56" s="6">
        <f>'at-risk$$'!JE56/'at-risk$$'!JE$120</f>
        <v>0</v>
      </c>
      <c r="JF56" s="6">
        <f>'at-risk$$'!JF56/'at-risk$$'!JF$120</f>
        <v>0</v>
      </c>
      <c r="JG56" s="6">
        <f>'at-risk$$'!JG56/'at-risk$$'!JG$120</f>
        <v>0</v>
      </c>
      <c r="JH56" s="6">
        <f>'at-risk$$'!JH56/'at-risk$$'!JH$120</f>
        <v>0</v>
      </c>
      <c r="JI56" s="6">
        <f>'at-risk$$'!JI56/'at-risk$$'!JI$120</f>
        <v>0</v>
      </c>
      <c r="JJ56" s="6">
        <f>'at-risk$$'!JJ56/'at-risk$$'!JJ$120</f>
        <v>0</v>
      </c>
      <c r="JK56" s="6">
        <f>'at-risk$$'!JK56/'at-risk$$'!JK$120</f>
        <v>0</v>
      </c>
      <c r="JL56" s="6">
        <f>'at-risk$$'!JL56/'at-risk$$'!JL$120</f>
        <v>0</v>
      </c>
      <c r="JM56" s="6">
        <f>'at-risk$$'!JM56/'at-risk$$'!JM$120</f>
        <v>0</v>
      </c>
      <c r="JN56" s="6">
        <f>'at-risk$$'!JN56/'at-risk$$'!JN$120</f>
        <v>0</v>
      </c>
      <c r="JO56" s="6">
        <f>'at-risk$$'!JO56/'at-risk$$'!JO$120</f>
        <v>0</v>
      </c>
      <c r="JP56" s="6">
        <f>'at-risk$$'!JP56/'at-risk$$'!JP$120</f>
        <v>0</v>
      </c>
      <c r="JQ56" s="6">
        <f>'at-risk$$'!JQ56/'at-risk$$'!JQ$120</f>
        <v>0</v>
      </c>
      <c r="JR56" s="6">
        <f>'at-risk$$'!JR56/'at-risk$$'!JR$120</f>
        <v>0</v>
      </c>
      <c r="JS56" s="6">
        <f>'at-risk$$'!JS56/'at-risk$$'!JS$120</f>
        <v>0</v>
      </c>
      <c r="JT56" s="6">
        <f>'at-risk$$'!JT56/'at-risk$$'!JT$120</f>
        <v>0</v>
      </c>
      <c r="JU56" s="6">
        <f>'at-risk$$'!JU56/'at-risk$$'!JU$120</f>
        <v>0</v>
      </c>
      <c r="JV56" s="6">
        <f>'at-risk$$'!JV56/'at-risk$$'!JV$120</f>
        <v>0</v>
      </c>
      <c r="JW56" s="6">
        <f>'at-risk$$'!JW56/'at-risk$$'!JW$120</f>
        <v>0</v>
      </c>
      <c r="JX56" s="6">
        <f>'at-risk$$'!JX56/'at-risk$$'!JX$120</f>
        <v>0</v>
      </c>
      <c r="JY56" s="6">
        <f>'at-risk$$'!JY56/'at-risk$$'!JY$120</f>
        <v>0</v>
      </c>
      <c r="JZ56" s="6">
        <f>'at-risk$$'!JZ56/'at-risk$$'!JZ$120</f>
        <v>0</v>
      </c>
      <c r="KA56" s="6">
        <f>'at-risk$$'!KA56/'at-risk$$'!KA$120</f>
        <v>0</v>
      </c>
      <c r="KB56" s="6">
        <f>'at-risk$$'!KB56/'at-risk$$'!KB$120</f>
        <v>0</v>
      </c>
      <c r="KC56" s="6">
        <f>'at-risk$$'!KC56/'at-risk$$'!KC$120</f>
        <v>0.79749999999999999</v>
      </c>
      <c r="KD56" s="6">
        <f>'at-risk$$'!KD56/'at-risk$$'!KD$120</f>
        <v>0</v>
      </c>
      <c r="KE56" s="6">
        <f>'at-risk$$'!KE56/'at-risk$$'!KE$120</f>
        <v>0</v>
      </c>
      <c r="KF56" s="6">
        <f>'at-risk$$'!KF56/'at-risk$$'!KF$120</f>
        <v>0</v>
      </c>
      <c r="KG56" s="6">
        <f>'at-risk$$'!KG56/'at-risk$$'!KG$120</f>
        <v>0</v>
      </c>
      <c r="KH56" s="6">
        <f>'at-risk$$'!KH56/'at-risk$$'!KH$120</f>
        <v>0</v>
      </c>
      <c r="KI56" s="6">
        <f>'at-risk$$'!KI56/'at-risk$$'!KI$120</f>
        <v>0</v>
      </c>
      <c r="KJ56" s="6">
        <f>'at-risk$$'!KJ56/'at-risk$$'!KJ$120</f>
        <v>0</v>
      </c>
      <c r="KK56" s="6">
        <f>'at-risk$$'!KK56/'at-risk$$'!KK$120</f>
        <v>0</v>
      </c>
      <c r="KL56" s="6">
        <f>'at-risk$$'!KL56/'at-risk$$'!KL$120</f>
        <v>0</v>
      </c>
      <c r="KM56" s="6">
        <f>'at-risk$$'!KM56/'at-risk$$'!KM$120</f>
        <v>0</v>
      </c>
      <c r="KN56" s="6">
        <f>'at-risk$$'!KN56/'at-risk$$'!KN$120</f>
        <v>0</v>
      </c>
      <c r="KO56" s="6">
        <f>'at-risk$$'!KO56/'at-risk$$'!KO$120</f>
        <v>0</v>
      </c>
      <c r="KP56" s="6">
        <f>'at-risk$$'!KP56/'at-risk$$'!KP$120</f>
        <v>2</v>
      </c>
      <c r="KQ56" s="6">
        <f>'at-risk$$'!KQ56/'at-risk$$'!KQ$120</f>
        <v>0</v>
      </c>
      <c r="KU56" s="3">
        <v>2000</v>
      </c>
      <c r="KV56" s="3">
        <v>0</v>
      </c>
      <c r="KW56" s="3">
        <v>12000</v>
      </c>
      <c r="KX56" s="3">
        <v>0</v>
      </c>
      <c r="LI56" s="3">
        <v>1</v>
      </c>
      <c r="LJ56" s="3">
        <v>0</v>
      </c>
      <c r="LM56" s="3">
        <v>780</v>
      </c>
      <c r="LN56" s="3">
        <v>0</v>
      </c>
      <c r="ME56" s="3">
        <v>2859</v>
      </c>
      <c r="MF56" s="3">
        <v>0</v>
      </c>
      <c r="NJ56" s="6">
        <f>'at-risk$$'!NJ56/'at-risk$$'!NJ$120</f>
        <v>0</v>
      </c>
      <c r="NK56" s="6">
        <f>'at-risk$$'!NK56/'at-risk$$'!NK$120</f>
        <v>0</v>
      </c>
      <c r="OF56" s="3">
        <v>3245437</v>
      </c>
      <c r="OG56" s="3">
        <v>16095</v>
      </c>
      <c r="OK56" s="6">
        <f t="shared" si="28"/>
        <v>0</v>
      </c>
      <c r="OL56" s="6">
        <f t="shared" si="15"/>
        <v>0</v>
      </c>
      <c r="OM56" s="6">
        <f t="shared" si="16"/>
        <v>2.0000087848759573</v>
      </c>
      <c r="ON56" s="6">
        <f t="shared" si="17"/>
        <v>0</v>
      </c>
      <c r="OO56" s="6">
        <f t="shared" si="18"/>
        <v>0</v>
      </c>
      <c r="OP56" s="6">
        <f t="shared" si="19"/>
        <v>0</v>
      </c>
      <c r="OQ56" s="3">
        <f t="shared" si="20"/>
        <v>0</v>
      </c>
      <c r="OR56" s="6">
        <f t="shared" si="21"/>
        <v>0</v>
      </c>
      <c r="OS56" s="6">
        <f>'at-risk$$'!OS56/'at-risk$$'!OS$120</f>
        <v>0</v>
      </c>
      <c r="OT56" s="6">
        <f>'at-risk$$'!OT56/'at-risk$$'!OT$120</f>
        <v>0</v>
      </c>
      <c r="OU56" s="6">
        <f>'at-risk$$'!OU56/'at-risk$$'!OU$120</f>
        <v>0</v>
      </c>
      <c r="OV56" s="6">
        <f>'at-risk$$'!OV56/'at-risk$$'!OV$120</f>
        <v>0</v>
      </c>
      <c r="OW56" s="6">
        <f>'at-risk$$'!OW56/'at-risk$$'!OW$120</f>
        <v>0</v>
      </c>
      <c r="OX56" s="6">
        <f>'at-risk$$'!OX56/'at-risk$$'!OX$120</f>
        <v>0</v>
      </c>
      <c r="OY56" s="6">
        <f>'at-risk$$'!OY56/'at-risk$$'!OY$120</f>
        <v>2</v>
      </c>
      <c r="OZ56" s="6">
        <f>'at-risk$$'!OZ56/'at-risk$$'!OZ$120</f>
        <v>0</v>
      </c>
      <c r="PA56" s="6">
        <f>'at-risk$$'!PA56/'at-risk$$'!PA$120</f>
        <v>0</v>
      </c>
      <c r="PB56" s="6">
        <f t="shared" si="22"/>
        <v>0.99926889267344443</v>
      </c>
      <c r="PC56" s="6">
        <f t="shared" si="23"/>
        <v>7.3110732655553841E-4</v>
      </c>
      <c r="PD56" s="6"/>
      <c r="PE56" s="6"/>
      <c r="PF56" s="6">
        <f t="shared" si="24"/>
        <v>3</v>
      </c>
      <c r="PG56" s="6">
        <f t="shared" si="25"/>
        <v>0</v>
      </c>
      <c r="PI56" s="6">
        <f t="shared" si="26"/>
        <v>8.0000175697519147</v>
      </c>
      <c r="PJ56" s="6">
        <f>'at-risk$$'!PJ56/'at-risk$$'!PJ$120</f>
        <v>0</v>
      </c>
      <c r="PK56" s="6">
        <f>'at-risk$$'!PK56/'at-risk$$'!PK$120</f>
        <v>0</v>
      </c>
      <c r="PL56" s="5">
        <f t="shared" si="29"/>
        <v>17640</v>
      </c>
      <c r="PM56" s="5">
        <f t="shared" si="30"/>
        <v>0</v>
      </c>
      <c r="PN56" s="5"/>
      <c r="PO56" s="5">
        <v>55575</v>
      </c>
      <c r="PQ56" s="6">
        <f t="shared" si="27"/>
        <v>19.000035139503829</v>
      </c>
    </row>
    <row r="57" spans="1:433" x14ac:dyDescent="0.25">
      <c r="A57" t="s">
        <v>217</v>
      </c>
      <c r="B57" s="2">
        <v>307</v>
      </c>
      <c r="C57" t="s">
        <v>338</v>
      </c>
      <c r="D57">
        <v>8</v>
      </c>
      <c r="E57">
        <v>265</v>
      </c>
      <c r="F57">
        <v>207</v>
      </c>
      <c r="G57" s="6">
        <f>'at-risk$$'!G57/'at-risk$$'!G$120</f>
        <v>1</v>
      </c>
      <c r="H57" s="6">
        <f>'at-risk$$'!H57/'at-risk$$'!H$120</f>
        <v>0</v>
      </c>
      <c r="I57" s="6">
        <f>'at-risk$$'!I57/'at-risk$$'!I$120</f>
        <v>0</v>
      </c>
      <c r="J57" s="6">
        <f>'at-risk$$'!J57/'at-risk$$'!J$120</f>
        <v>0</v>
      </c>
      <c r="K57" s="6"/>
      <c r="L57" s="6">
        <f>'at-risk$$'!L57/'at-risk$$'!L$120</f>
        <v>0</v>
      </c>
      <c r="M57" s="6">
        <f>'at-risk$$'!M57/'at-risk$$'!M$120</f>
        <v>0</v>
      </c>
      <c r="N57" s="6">
        <f>'at-risk$$'!N57/'at-risk$$'!N$120</f>
        <v>1.9999991662153809</v>
      </c>
      <c r="O57" s="6">
        <f>'at-risk$$'!O57/'at-risk$$'!O$120</f>
        <v>0</v>
      </c>
      <c r="P57" s="3">
        <v>7008</v>
      </c>
      <c r="Q57" s="3">
        <v>3000</v>
      </c>
      <c r="R57" s="6">
        <f>'at-risk$$'!R57/'at-risk$$'!R$120</f>
        <v>1.0000062006078874</v>
      </c>
      <c r="S57" s="6">
        <f>'at-risk$$'!S57/'at-risk$$'!S$120</f>
        <v>0</v>
      </c>
      <c r="T57" s="6">
        <f>'at-risk$$'!T57/'at-risk$$'!T$120</f>
        <v>1.0000028305579711</v>
      </c>
      <c r="U57" s="6">
        <f>'at-risk$$'!U57/'at-risk$$'!U$120</f>
        <v>0</v>
      </c>
      <c r="V57" s="6">
        <f>'at-risk$$'!V57/'at-risk$$'!V$120</f>
        <v>0.99999492061110518</v>
      </c>
      <c r="W57" s="6">
        <f>'at-risk$$'!W57/'at-risk$$'!W$120</f>
        <v>0</v>
      </c>
      <c r="X57" s="6">
        <f>'at-risk$$'!X57/'at-risk$$'!X$120</f>
        <v>1</v>
      </c>
      <c r="Y57" s="6">
        <f>'at-risk$$'!Y57/'at-risk$$'!Y$120</f>
        <v>0</v>
      </c>
      <c r="Z57" s="6">
        <f>'at-risk$$'!Z57/'at-risk$$'!Z$120</f>
        <v>2.0000087848759573</v>
      </c>
      <c r="AA57" s="6">
        <f>'at-risk$$'!AA57/'at-risk$$'!AA$120</f>
        <v>0</v>
      </c>
      <c r="AB57" s="6">
        <f>'at-risk$$'!AB57/'at-risk$$'!AB$120</f>
        <v>0</v>
      </c>
      <c r="AC57" s="6">
        <f>'at-risk$$'!AC57/'at-risk$$'!AC$120</f>
        <v>0</v>
      </c>
      <c r="AD57" s="6">
        <f>'at-risk$$'!AD57/'at-risk$$'!AD$120</f>
        <v>2.0000087848759573</v>
      </c>
      <c r="AE57" s="6">
        <f>'at-risk$$'!AE57/'at-risk$$'!AE$120</f>
        <v>0</v>
      </c>
      <c r="AF57" s="6">
        <f>'at-risk$$'!AF57/'at-risk$$'!AF$120</f>
        <v>4.0000071489793685</v>
      </c>
      <c r="AG57" s="6">
        <f>'at-risk$$'!AG57/'at-risk$$'!AG$120</f>
        <v>0</v>
      </c>
      <c r="AH57" s="6">
        <f>'at-risk$$'!AH57/'at-risk$$'!AH$120</f>
        <v>0</v>
      </c>
      <c r="AI57" s="6">
        <f>'at-risk$$'!AI57/'at-risk$$'!AI$120</f>
        <v>0</v>
      </c>
      <c r="AJ57" s="6">
        <f>'at-risk$$'!AJ57/'at-risk$$'!AJ$120</f>
        <v>0</v>
      </c>
      <c r="AK57" s="6">
        <f>'at-risk$$'!AK57/'at-risk$$'!AK$120</f>
        <v>0</v>
      </c>
      <c r="AL57" s="6">
        <f>'at-risk$$'!AL57/'at-risk$$'!AL$120</f>
        <v>0</v>
      </c>
      <c r="AM57" s="6">
        <f>'at-risk$$'!AM57/'at-risk$$'!AM$120</f>
        <v>0</v>
      </c>
      <c r="AN57" s="6">
        <f>'at-risk$$'!AN57/'at-risk$$'!AN$120</f>
        <v>0</v>
      </c>
      <c r="AO57" s="6">
        <f>'at-risk$$'!AO57/'at-risk$$'!AO$120</f>
        <v>0</v>
      </c>
      <c r="AP57" s="6">
        <f>'at-risk$$'!AP57/'at-risk$$'!AP$120</f>
        <v>0</v>
      </c>
      <c r="AQ57" s="6">
        <f>'at-risk$$'!AQ57/'at-risk$$'!AQ$120</f>
        <v>1</v>
      </c>
      <c r="AR57" s="6">
        <f>'at-risk$$'!AR57/'at-risk$$'!AR$120</f>
        <v>0</v>
      </c>
      <c r="AS57" s="6">
        <f>'at-risk$$'!AS57/'at-risk$$'!AS$120</f>
        <v>0</v>
      </c>
      <c r="AT57" s="6">
        <f>'at-risk$$'!AT57/'at-risk$$'!AT$120</f>
        <v>0</v>
      </c>
      <c r="AU57" s="6">
        <f>'at-risk$$'!AU57/'at-risk$$'!AU$120</f>
        <v>1</v>
      </c>
      <c r="AV57" s="6"/>
      <c r="AW57" s="6">
        <f>'at-risk$$'!AW57/'at-risk$$'!AW$120</f>
        <v>0</v>
      </c>
      <c r="AX57" s="6">
        <f>'at-risk$$'!AX57/'at-risk$$'!AX$120</f>
        <v>0</v>
      </c>
      <c r="AY57" s="6">
        <f>'at-risk$$'!AY57/'at-risk$$'!AY$120</f>
        <v>0</v>
      </c>
      <c r="AZ57" s="6">
        <f>'at-risk$$'!AZ57/'at-risk$$'!AZ$120</f>
        <v>0</v>
      </c>
      <c r="BA57" s="6">
        <f>'at-risk$$'!BA57/'at-risk$$'!BA$120</f>
        <v>0</v>
      </c>
      <c r="BB57" s="6">
        <f>'at-risk$$'!BB57/'at-risk$$'!BB$120</f>
        <v>0</v>
      </c>
      <c r="BC57" s="6">
        <f>'at-risk$$'!BC57/'at-risk$$'!BC$120</f>
        <v>0</v>
      </c>
      <c r="BD57" s="6">
        <f>'at-risk$$'!BD57/'at-risk$$'!BD$120</f>
        <v>0</v>
      </c>
      <c r="BE57" s="6">
        <f>'at-risk$$'!BE57/'at-risk$$'!BE$120</f>
        <v>0</v>
      </c>
      <c r="BF57" s="6">
        <f>'at-risk$$'!BF57/'at-risk$$'!BF$120</f>
        <v>0</v>
      </c>
      <c r="BG57" s="6">
        <f>'at-risk$$'!BG57/'at-risk$$'!BG$120</f>
        <v>0</v>
      </c>
      <c r="BH57" s="6">
        <f>'at-risk$$'!BH57/'at-risk$$'!BH$120</f>
        <v>2.0000087848759573</v>
      </c>
      <c r="BI57" s="6">
        <f>'at-risk$$'!BI57/'at-risk$$'!BI$120</f>
        <v>0</v>
      </c>
      <c r="BJ57" s="6">
        <f>'at-risk$$'!BJ57/'at-risk$$'!BJ$120</f>
        <v>1</v>
      </c>
      <c r="BK57" s="6">
        <f>'at-risk$$'!BK57/'at-risk$$'!BK$120</f>
        <v>0</v>
      </c>
      <c r="BL57" s="6">
        <f>'at-risk$$'!BL57/'at-risk$$'!BL$120</f>
        <v>0</v>
      </c>
      <c r="BM57" s="6">
        <f>'at-risk$$'!BM57/'at-risk$$'!BM$120</f>
        <v>0</v>
      </c>
      <c r="BN57" s="6">
        <f>'at-risk$$'!BN57/'at-risk$$'!BN$120</f>
        <v>0</v>
      </c>
      <c r="BO57" s="6">
        <f>'at-risk$$'!BO57/'at-risk$$'!BO$120</f>
        <v>0</v>
      </c>
      <c r="BP57" s="6">
        <f>'at-risk$$'!BP57/'at-risk$$'!BP$120</f>
        <v>0</v>
      </c>
      <c r="BQ57" s="6">
        <f>'at-risk$$'!BQ57/'at-risk$$'!BQ$120</f>
        <v>0</v>
      </c>
      <c r="BR57" s="6">
        <f>'at-risk$$'!BR57/'at-risk$$'!BR$120</f>
        <v>0</v>
      </c>
      <c r="BS57" s="6">
        <f>'at-risk$$'!BS57/'at-risk$$'!BS$120</f>
        <v>0</v>
      </c>
      <c r="BT57" s="6">
        <f>'at-risk$$'!BT57/'at-risk$$'!BT$120</f>
        <v>1</v>
      </c>
      <c r="BU57" s="6">
        <f>'at-risk$$'!BU57/'at-risk$$'!BU$120</f>
        <v>0</v>
      </c>
      <c r="BV57" s="6">
        <f>'at-risk$$'!BV57/'at-risk$$'!BV$120</f>
        <v>3.0000087848759573</v>
      </c>
      <c r="BW57" s="6">
        <f>'at-risk$$'!BW57/'at-risk$$'!BW$120</f>
        <v>0</v>
      </c>
      <c r="BX57" s="6">
        <f>'at-risk$$'!BX57/'at-risk$$'!BX$120</f>
        <v>0</v>
      </c>
      <c r="BY57" s="6">
        <f>'at-risk$$'!BY57/'at-risk$$'!BY$120</f>
        <v>0</v>
      </c>
      <c r="BZ57" s="6">
        <f>'at-risk$$'!BZ57/'at-risk$$'!BZ$120</f>
        <v>6.0000107234690523</v>
      </c>
      <c r="CA57" s="6">
        <f>'at-risk$$'!CA57/'at-risk$$'!CA$120</f>
        <v>0</v>
      </c>
      <c r="CB57" s="6">
        <f>'at-risk$$'!CB57/'at-risk$$'!CB$120</f>
        <v>0</v>
      </c>
      <c r="CC57" s="6">
        <f>'at-risk$$'!CC57/'at-risk$$'!CC$120</f>
        <v>0</v>
      </c>
      <c r="CD57" s="6">
        <f>'at-risk$$'!CD57/'at-risk$$'!CD$120</f>
        <v>0</v>
      </c>
      <c r="CE57" s="6">
        <f>'at-risk$$'!CE57/'at-risk$$'!CE$120</f>
        <v>2</v>
      </c>
      <c r="CF57" s="6">
        <f>'at-risk$$'!CF57/'at-risk$$'!CF$120</f>
        <v>0</v>
      </c>
      <c r="CG57" s="6">
        <f>'at-risk$$'!CG57/'at-risk$$'!CG$120</f>
        <v>0</v>
      </c>
      <c r="CH57" s="6">
        <f>'at-risk$$'!CH57/'at-risk$$'!CH$120</f>
        <v>0</v>
      </c>
      <c r="CI57" s="6">
        <f>'at-risk$$'!CI57/'at-risk$$'!CI$120</f>
        <v>0</v>
      </c>
      <c r="CL57" s="6">
        <f>'at-risk$$'!CL57/'at-risk$$'!CL$120</f>
        <v>0</v>
      </c>
      <c r="CM57" s="6">
        <f>'at-risk$$'!CM57/'at-risk$$'!CM$120</f>
        <v>0</v>
      </c>
      <c r="CN57" s="6">
        <f>'at-risk$$'!CN57/'at-risk$$'!CN$120</f>
        <v>0.12148604961697941</v>
      </c>
      <c r="CO57" s="6">
        <f>'at-risk$$'!CO57/'at-risk$$'!CO$120</f>
        <v>0</v>
      </c>
      <c r="CP57" s="6">
        <f>'at-risk$$'!CP57/'at-risk$$'!CP$120</f>
        <v>0</v>
      </c>
      <c r="CQ57" s="6">
        <f>'at-risk$$'!CQ57/'at-risk$$'!CQ$120</f>
        <v>0</v>
      </c>
      <c r="CR57" s="6">
        <f>'at-risk$$'!CR57/'at-risk$$'!CR$120</f>
        <v>0</v>
      </c>
      <c r="CS57" s="6">
        <f>'at-risk$$'!CS57/'at-risk$$'!CS$120</f>
        <v>0</v>
      </c>
      <c r="CT57" s="6">
        <f>'at-risk$$'!CT57/'at-risk$$'!CT$120</f>
        <v>0</v>
      </c>
      <c r="CU57" s="6">
        <f>'at-risk$$'!CU57/'at-risk$$'!CU$120</f>
        <v>0</v>
      </c>
      <c r="CV57" s="3">
        <v>10200</v>
      </c>
      <c r="CW57" s="3">
        <v>0</v>
      </c>
      <c r="CX57" s="3">
        <v>10200</v>
      </c>
      <c r="CY57" s="3">
        <v>0</v>
      </c>
      <c r="DD57" s="6">
        <f>'at-risk$$'!DD57/'at-risk$$'!DD$120</f>
        <v>0</v>
      </c>
      <c r="DE57" s="6">
        <f>'at-risk$$'!DE57/'at-risk$$'!DE$120</f>
        <v>0</v>
      </c>
      <c r="DX57" s="6">
        <f>'at-risk$$'!DX57/'at-risk$$'!DX$120</f>
        <v>0</v>
      </c>
      <c r="DY57" s="6">
        <f>'at-risk$$'!DY57/'at-risk$$'!DY$120</f>
        <v>0</v>
      </c>
      <c r="DZ57" s="6">
        <f>'at-risk$$'!DZ57/'at-risk$$'!DZ$120</f>
        <v>0</v>
      </c>
      <c r="EA57" s="6">
        <f>'at-risk$$'!EA57/'at-risk$$'!EA$120</f>
        <v>0</v>
      </c>
      <c r="EB57" s="6">
        <f>'at-risk$$'!EB57/'at-risk$$'!EB$120</f>
        <v>0</v>
      </c>
      <c r="EC57" s="6">
        <f>'at-risk$$'!EC57/'at-risk$$'!EC$120</f>
        <v>0</v>
      </c>
      <c r="EL57" s="6">
        <f>'at-risk$$'!EL57/'at-risk$$'!EL$120</f>
        <v>0</v>
      </c>
      <c r="EM57" s="6">
        <f>'at-risk$$'!EM57/'at-risk$$'!EM$120</f>
        <v>0</v>
      </c>
      <c r="EN57" s="6">
        <f>'at-risk$$'!EN57/'at-risk$$'!EN$120</f>
        <v>0</v>
      </c>
      <c r="EO57" s="6">
        <f>'at-risk$$'!EO57/'at-risk$$'!EO$120</f>
        <v>0</v>
      </c>
      <c r="EP57" s="6">
        <f>'at-risk$$'!EP57/'at-risk$$'!EP$120</f>
        <v>0</v>
      </c>
      <c r="EQ57" s="6">
        <f>'at-risk$$'!EQ57/'at-risk$$'!EQ$120</f>
        <v>0</v>
      </c>
      <c r="ES57" s="6">
        <f>'at-risk$$'!ES57/'at-risk$$'!ES$120</f>
        <v>0</v>
      </c>
      <c r="ET57" s="6">
        <f>'at-risk$$'!ET57/'at-risk$$'!ET$120</f>
        <v>0</v>
      </c>
      <c r="EU57" s="6">
        <f>'at-risk$$'!EU57/'at-risk$$'!EU$120</f>
        <v>0</v>
      </c>
      <c r="EV57" s="6">
        <f>'at-risk$$'!EV57/'at-risk$$'!EV$120</f>
        <v>0</v>
      </c>
      <c r="EW57" s="6">
        <f>'at-risk$$'!EW57/'at-risk$$'!EW$120</f>
        <v>0</v>
      </c>
      <c r="EX57" s="6">
        <f>'at-risk$$'!EX57/'at-risk$$'!EX$120</f>
        <v>0</v>
      </c>
      <c r="EY57" s="6">
        <f>'at-risk$$'!EY57/'at-risk$$'!EY$120</f>
        <v>0</v>
      </c>
      <c r="EZ57" s="6">
        <f>'at-risk$$'!EZ57/'at-risk$$'!EZ$120</f>
        <v>0</v>
      </c>
      <c r="FA57" s="6">
        <f>'at-risk$$'!FA57/'at-risk$$'!FA$120</f>
        <v>0</v>
      </c>
      <c r="FB57" s="6">
        <f>'at-risk$$'!FB57/'at-risk$$'!FB$120</f>
        <v>0</v>
      </c>
      <c r="FC57" s="6">
        <f>'at-risk$$'!FC57/'at-risk$$'!FC$120</f>
        <v>0</v>
      </c>
      <c r="FD57" s="6">
        <f>'at-risk$$'!FD57/'at-risk$$'!FD$120</f>
        <v>0</v>
      </c>
      <c r="FE57" s="6">
        <f>'at-risk$$'!FE57/'at-risk$$'!FE$120</f>
        <v>0</v>
      </c>
      <c r="FF57" s="6">
        <f>'at-risk$$'!FF57/'at-risk$$'!FF$120</f>
        <v>0</v>
      </c>
      <c r="FG57" s="6">
        <f>'at-risk$$'!FG57/'at-risk$$'!FG$120</f>
        <v>1</v>
      </c>
      <c r="FH57" s="6">
        <f>'at-risk$$'!FH57/'at-risk$$'!FH$120</f>
        <v>0</v>
      </c>
      <c r="FI57" s="6">
        <f>'at-risk$$'!FI57/'at-risk$$'!FI$120</f>
        <v>1</v>
      </c>
      <c r="FJ57" s="6">
        <f>'at-risk$$'!FJ57/'at-risk$$'!FJ$120</f>
        <v>0</v>
      </c>
      <c r="FK57" s="6">
        <f>'at-risk$$'!FK57/'at-risk$$'!FK$120</f>
        <v>0</v>
      </c>
      <c r="FL57" s="6">
        <f>'at-risk$$'!FL57/'at-risk$$'!FL$120</f>
        <v>0</v>
      </c>
      <c r="FM57" s="6">
        <f>'at-risk$$'!FM57/'at-risk$$'!FM$120</f>
        <v>0</v>
      </c>
      <c r="FN57" s="6">
        <f>'at-risk$$'!FN57/'at-risk$$'!FN$120</f>
        <v>0</v>
      </c>
      <c r="FO57" s="6">
        <f>'at-risk$$'!FO57/'at-risk$$'!FO$120</f>
        <v>0</v>
      </c>
      <c r="FP57" s="6">
        <f>'at-risk$$'!FP57/'at-risk$$'!FP$120</f>
        <v>0</v>
      </c>
      <c r="FQ57" s="6">
        <f>'at-risk$$'!FQ57/'at-risk$$'!FQ$120</f>
        <v>0</v>
      </c>
      <c r="FR57" s="6">
        <f>'at-risk$$'!FR57/'at-risk$$'!FR$120</f>
        <v>0</v>
      </c>
      <c r="FS57" s="6">
        <f>'at-risk$$'!FS57/'at-risk$$'!FS$120</f>
        <v>0</v>
      </c>
      <c r="FT57" s="6">
        <f>'at-risk$$'!FT57/'at-risk$$'!FT$120</f>
        <v>0</v>
      </c>
      <c r="FU57" s="6">
        <f>'at-risk$$'!FU57/'at-risk$$'!FU$120</f>
        <v>0</v>
      </c>
      <c r="FV57" s="6">
        <f>'at-risk$$'!FV57/'at-risk$$'!FV$120</f>
        <v>0</v>
      </c>
      <c r="FW57" s="6">
        <f>'at-risk$$'!FW57/'at-risk$$'!FW$120</f>
        <v>0</v>
      </c>
      <c r="FX57" s="6">
        <f>'at-risk$$'!FX57/'at-risk$$'!FX$120</f>
        <v>0</v>
      </c>
      <c r="FY57" s="6">
        <f>'at-risk$$'!FY57/'at-risk$$'!FY$120</f>
        <v>0</v>
      </c>
      <c r="FZ57" s="6">
        <f>'at-risk$$'!FZ57/'at-risk$$'!FZ$120</f>
        <v>0</v>
      </c>
      <c r="GA57" s="6">
        <f>'at-risk$$'!GA57/'at-risk$$'!GA$120</f>
        <v>0</v>
      </c>
      <c r="GB57" s="6">
        <f>'at-risk$$'!GB57/'at-risk$$'!GB$120</f>
        <v>0</v>
      </c>
      <c r="GC57" s="6">
        <f>'at-risk$$'!GC57/'at-risk$$'!GC$120</f>
        <v>0</v>
      </c>
      <c r="GD57" s="6">
        <f>'at-risk$$'!GD57/'at-risk$$'!GD$120</f>
        <v>0</v>
      </c>
      <c r="GE57" s="6">
        <f>'at-risk$$'!GE57/'at-risk$$'!GE$120</f>
        <v>0</v>
      </c>
      <c r="GF57" s="6">
        <f>'at-risk$$'!GF57/'at-risk$$'!GF$120</f>
        <v>1</v>
      </c>
      <c r="GG57" s="6">
        <f>'at-risk$$'!GG57/'at-risk$$'!GG$120</f>
        <v>0</v>
      </c>
      <c r="GH57" s="6">
        <f>'at-risk$$'!GH57/'at-risk$$'!GH$120</f>
        <v>1</v>
      </c>
      <c r="GI57" s="6">
        <f>'at-risk$$'!GI57/'at-risk$$'!GI$120</f>
        <v>0</v>
      </c>
      <c r="GJ57" s="6">
        <f>'at-risk$$'!GJ57/'at-risk$$'!GJ$120</f>
        <v>0</v>
      </c>
      <c r="GK57" s="6">
        <f>'at-risk$$'!GK57/'at-risk$$'!GK$120</f>
        <v>1</v>
      </c>
      <c r="GL57" s="6">
        <f>'at-risk$$'!GL57/'at-risk$$'!GL$120</f>
        <v>0</v>
      </c>
      <c r="GM57" s="6">
        <f>'at-risk$$'!GM57/'at-risk$$'!GM$120</f>
        <v>0</v>
      </c>
      <c r="GN57" s="6">
        <f>'at-risk$$'!GN57/'at-risk$$'!GN$120</f>
        <v>0</v>
      </c>
      <c r="GO57" s="6">
        <f>'at-risk$$'!GO57/'at-risk$$'!GO$120</f>
        <v>0</v>
      </c>
      <c r="GP57" s="6">
        <f>'at-risk$$'!GP57/'at-risk$$'!GP$120</f>
        <v>2.0000087848759573</v>
      </c>
      <c r="GQ57" s="6">
        <f>'at-risk$$'!GQ57/'at-risk$$'!GQ$120</f>
        <v>0</v>
      </c>
      <c r="GR57" s="6">
        <f>'at-risk$$'!GR57/'at-risk$$'!GR$120</f>
        <v>0.74014336917562729</v>
      </c>
      <c r="GS57" s="6">
        <f>'at-risk$$'!GS57/'at-risk$$'!GS$120</f>
        <v>0</v>
      </c>
      <c r="GT57" s="6">
        <f>'at-risk$$'!GT57/'at-risk$$'!GT$120</f>
        <v>1</v>
      </c>
      <c r="GU57" s="6">
        <f>'at-risk$$'!GU57/'at-risk$$'!GU$120</f>
        <v>0</v>
      </c>
      <c r="GV57" s="6">
        <f>'at-risk$$'!GV57/'at-risk$$'!GV$120</f>
        <v>2.0000087848759573</v>
      </c>
      <c r="GW57" s="6">
        <f>'at-risk$$'!GW57/'at-risk$$'!GW$120</f>
        <v>0</v>
      </c>
      <c r="GX57" s="6">
        <f>'at-risk$$'!GX57/'at-risk$$'!GX$120</f>
        <v>2.0000087848759573</v>
      </c>
      <c r="GY57" s="6">
        <f>'at-risk$$'!GY57/'at-risk$$'!GY$120</f>
        <v>0</v>
      </c>
      <c r="GZ57" s="6">
        <f>'at-risk$$'!GZ57/'at-risk$$'!GZ$120</f>
        <v>2.0000087848759573</v>
      </c>
      <c r="HA57" s="6">
        <f>'at-risk$$'!HA57/'at-risk$$'!HA$120</f>
        <v>0</v>
      </c>
      <c r="HB57" s="6">
        <f>'at-risk$$'!HB57/'at-risk$$'!HB$120</f>
        <v>0</v>
      </c>
      <c r="HC57" s="6">
        <f>'at-risk$$'!HC57/'at-risk$$'!HC$120</f>
        <v>0</v>
      </c>
      <c r="HD57" s="6">
        <f>'at-risk$$'!HD57/'at-risk$$'!HD$120</f>
        <v>0</v>
      </c>
      <c r="HE57" s="6">
        <f>'at-risk$$'!HE57/'at-risk$$'!HE$120</f>
        <v>0</v>
      </c>
      <c r="HF57" s="6">
        <f>'at-risk$$'!HF57/'at-risk$$'!HF$120</f>
        <v>0</v>
      </c>
      <c r="HG57" s="6">
        <f>'at-risk$$'!HG57/'at-risk$$'!HG$120</f>
        <v>0</v>
      </c>
      <c r="HH57" s="6">
        <f>'at-risk$$'!HH57/'at-risk$$'!HH$120</f>
        <v>0</v>
      </c>
      <c r="HI57" s="6">
        <f>'at-risk$$'!HI57/'at-risk$$'!HI$120</f>
        <v>0</v>
      </c>
      <c r="HJ57" s="6">
        <f>'at-risk$$'!HJ57/'at-risk$$'!HJ$120</f>
        <v>0</v>
      </c>
      <c r="HK57" s="6">
        <f>'at-risk$$'!HK57/'at-risk$$'!HK$120</f>
        <v>0</v>
      </c>
      <c r="HL57" s="6">
        <f>'at-risk$$'!HL57/'at-risk$$'!HL$120</f>
        <v>0</v>
      </c>
      <c r="HM57" s="6">
        <f>'at-risk$$'!HM57/'at-risk$$'!HM$120</f>
        <v>0</v>
      </c>
      <c r="HN57" s="6">
        <f>'at-risk$$'!HN57/'at-risk$$'!HN$120</f>
        <v>0</v>
      </c>
      <c r="HO57" s="6">
        <f>'at-risk$$'!HO57/'at-risk$$'!HO$120</f>
        <v>0</v>
      </c>
      <c r="HP57" s="6">
        <f>'at-risk$$'!HP57/'at-risk$$'!HP$120</f>
        <v>0</v>
      </c>
      <c r="HQ57" s="6">
        <f>'at-risk$$'!HQ57/'at-risk$$'!HQ$120</f>
        <v>0</v>
      </c>
      <c r="HR57" s="6">
        <f>'at-risk$$'!HR57/'at-risk$$'!HR$120</f>
        <v>0</v>
      </c>
      <c r="HS57" s="6">
        <f>'at-risk$$'!HS57/'at-risk$$'!HS$120</f>
        <v>0</v>
      </c>
      <c r="HT57" s="6">
        <f>'at-risk$$'!HT57/'at-risk$$'!HT$120</f>
        <v>0</v>
      </c>
      <c r="HU57" s="6">
        <f>'at-risk$$'!HU57/'at-risk$$'!HU$120</f>
        <v>0</v>
      </c>
      <c r="HV57" s="6">
        <f>'at-risk$$'!HV57/'at-risk$$'!HV$120</f>
        <v>0</v>
      </c>
      <c r="HW57" s="6">
        <f>'at-risk$$'!HW57/'at-risk$$'!HW$120</f>
        <v>0</v>
      </c>
      <c r="HX57" s="6">
        <f>'at-risk$$'!HX57/'at-risk$$'!HX$120</f>
        <v>0</v>
      </c>
      <c r="HY57" s="6">
        <f>'at-risk$$'!HY57/'at-risk$$'!HY$120</f>
        <v>0</v>
      </c>
      <c r="HZ57" s="6">
        <f>'at-risk$$'!HZ57/'at-risk$$'!HZ$120</f>
        <v>0</v>
      </c>
      <c r="IA57" s="6">
        <f>'at-risk$$'!IA57/'at-risk$$'!IA$120</f>
        <v>0</v>
      </c>
      <c r="IB57" s="6">
        <f>'at-risk$$'!IB57/'at-risk$$'!IB$120</f>
        <v>0</v>
      </c>
      <c r="IC57" s="6">
        <f>'at-risk$$'!IC57/'at-risk$$'!IC$120</f>
        <v>0</v>
      </c>
      <c r="ID57" s="6">
        <f>'at-risk$$'!ID57/'at-risk$$'!ID$120</f>
        <v>0</v>
      </c>
      <c r="IE57" s="6">
        <f>'at-risk$$'!IE57/'at-risk$$'!IE$120</f>
        <v>0</v>
      </c>
      <c r="IF57" s="6">
        <f>'at-risk$$'!IF57/'at-risk$$'!IF$120</f>
        <v>0</v>
      </c>
      <c r="IG57" s="6">
        <f>'at-risk$$'!IG57/'at-risk$$'!IG$120</f>
        <v>0</v>
      </c>
      <c r="IH57" s="6">
        <f>'at-risk$$'!IH57/'at-risk$$'!IH$120</f>
        <v>0</v>
      </c>
      <c r="II57" s="6">
        <f>'at-risk$$'!II57/'at-risk$$'!II$120</f>
        <v>0</v>
      </c>
      <c r="IJ57" s="6">
        <f>'at-risk$$'!IJ57/'at-risk$$'!IJ$120</f>
        <v>0</v>
      </c>
      <c r="IK57" s="6">
        <f>'at-risk$$'!IK57/'at-risk$$'!IK$120</f>
        <v>0</v>
      </c>
      <c r="IL57" s="6">
        <f>'at-risk$$'!IL57/'at-risk$$'!IL$120</f>
        <v>0</v>
      </c>
      <c r="IM57" s="6">
        <f>'at-risk$$'!IM57/'at-risk$$'!IM$120</f>
        <v>0</v>
      </c>
      <c r="IN57" s="6">
        <f>'at-risk$$'!IN57/'at-risk$$'!IN$120</f>
        <v>0</v>
      </c>
      <c r="IO57" s="6">
        <f>'at-risk$$'!IO57/'at-risk$$'!IO$120</f>
        <v>0</v>
      </c>
      <c r="IP57" s="6">
        <f>'at-risk$$'!IP57/'at-risk$$'!IP$120</f>
        <v>0</v>
      </c>
      <c r="IQ57" s="6">
        <f>'at-risk$$'!IQ57/'at-risk$$'!IQ$120</f>
        <v>0</v>
      </c>
      <c r="IR57" s="6">
        <f>'at-risk$$'!IR57/'at-risk$$'!IR$120</f>
        <v>3.5044426288107031</v>
      </c>
      <c r="IS57" s="6">
        <f>'at-risk$$'!IS57/'at-risk$$'!IS$120</f>
        <v>2.4956084358882706</v>
      </c>
      <c r="IT57" s="6">
        <f>'at-risk$$'!IT57/'at-risk$$'!IT$120</f>
        <v>0</v>
      </c>
      <c r="IU57" s="6">
        <f>'at-risk$$'!IU57/'at-risk$$'!IU$120</f>
        <v>0</v>
      </c>
      <c r="IV57" s="6">
        <f>'at-risk$$'!IV57/'at-risk$$'!IV$120</f>
        <v>0</v>
      </c>
      <c r="IW57" s="6">
        <f>'at-risk$$'!IW57/'at-risk$$'!IW$120</f>
        <v>0</v>
      </c>
      <c r="IX57" s="6">
        <f>'at-risk$$'!IX57/'at-risk$$'!IX$120</f>
        <v>1</v>
      </c>
      <c r="IY57" s="6">
        <f>'at-risk$$'!IY57/'at-risk$$'!IY$120</f>
        <v>0</v>
      </c>
      <c r="IZ57" s="6">
        <f>'at-risk$$'!IZ57/'at-risk$$'!IZ$120</f>
        <v>0</v>
      </c>
      <c r="JA57" s="6">
        <f>'at-risk$$'!JA57/'at-risk$$'!JA$120</f>
        <v>0</v>
      </c>
      <c r="JB57" s="6">
        <f>'at-risk$$'!JB57/'at-risk$$'!JB$120</f>
        <v>0</v>
      </c>
      <c r="JC57" s="6">
        <f>'at-risk$$'!JC57/'at-risk$$'!JC$120</f>
        <v>0</v>
      </c>
      <c r="JD57" s="6">
        <f>'at-risk$$'!JD57/'at-risk$$'!JD$120</f>
        <v>0</v>
      </c>
      <c r="JE57" s="6">
        <f>'at-risk$$'!JE57/'at-risk$$'!JE$120</f>
        <v>0</v>
      </c>
      <c r="JF57" s="6">
        <f>'at-risk$$'!JF57/'at-risk$$'!JF$120</f>
        <v>0</v>
      </c>
      <c r="JG57" s="6">
        <f>'at-risk$$'!JG57/'at-risk$$'!JG$120</f>
        <v>0</v>
      </c>
      <c r="JH57" s="6">
        <f>'at-risk$$'!JH57/'at-risk$$'!JH$120</f>
        <v>0</v>
      </c>
      <c r="JI57" s="6">
        <f>'at-risk$$'!JI57/'at-risk$$'!JI$120</f>
        <v>0</v>
      </c>
      <c r="JJ57" s="6">
        <f>'at-risk$$'!JJ57/'at-risk$$'!JJ$120</f>
        <v>0</v>
      </c>
      <c r="JK57" s="6">
        <f>'at-risk$$'!JK57/'at-risk$$'!JK$120</f>
        <v>0</v>
      </c>
      <c r="JL57" s="6">
        <f>'at-risk$$'!JL57/'at-risk$$'!JL$120</f>
        <v>0</v>
      </c>
      <c r="JM57" s="6">
        <f>'at-risk$$'!JM57/'at-risk$$'!JM$120</f>
        <v>0</v>
      </c>
      <c r="JN57" s="6">
        <f>'at-risk$$'!JN57/'at-risk$$'!JN$120</f>
        <v>0</v>
      </c>
      <c r="JO57" s="6">
        <f>'at-risk$$'!JO57/'at-risk$$'!JO$120</f>
        <v>0</v>
      </c>
      <c r="JP57" s="6">
        <f>'at-risk$$'!JP57/'at-risk$$'!JP$120</f>
        <v>0</v>
      </c>
      <c r="JQ57" s="6">
        <f>'at-risk$$'!JQ57/'at-risk$$'!JQ$120</f>
        <v>0</v>
      </c>
      <c r="JR57" s="6">
        <f>'at-risk$$'!JR57/'at-risk$$'!JR$120</f>
        <v>0</v>
      </c>
      <c r="JS57" s="6">
        <f>'at-risk$$'!JS57/'at-risk$$'!JS$120</f>
        <v>1</v>
      </c>
      <c r="JT57" s="6">
        <f>'at-risk$$'!JT57/'at-risk$$'!JT$120</f>
        <v>0</v>
      </c>
      <c r="JU57" s="6">
        <f>'at-risk$$'!JU57/'at-risk$$'!JU$120</f>
        <v>0</v>
      </c>
      <c r="JV57" s="6">
        <f>'at-risk$$'!JV57/'at-risk$$'!JV$120</f>
        <v>0</v>
      </c>
      <c r="JW57" s="6">
        <f>'at-risk$$'!JW57/'at-risk$$'!JW$120</f>
        <v>0</v>
      </c>
      <c r="JX57" s="6">
        <f>'at-risk$$'!JX57/'at-risk$$'!JX$120</f>
        <v>0</v>
      </c>
      <c r="JY57" s="6">
        <f>'at-risk$$'!JY57/'at-risk$$'!JY$120</f>
        <v>0</v>
      </c>
      <c r="JZ57" s="6">
        <f>'at-risk$$'!JZ57/'at-risk$$'!JZ$120</f>
        <v>0</v>
      </c>
      <c r="KA57" s="6">
        <f>'at-risk$$'!KA57/'at-risk$$'!KA$120</f>
        <v>0</v>
      </c>
      <c r="KB57" s="6">
        <f>'at-risk$$'!KB57/'at-risk$$'!KB$120</f>
        <v>0</v>
      </c>
      <c r="KC57" s="6">
        <f>'at-risk$$'!KC57/'at-risk$$'!KC$120</f>
        <v>0</v>
      </c>
      <c r="KD57" s="6">
        <f>'at-risk$$'!KD57/'at-risk$$'!KD$120</f>
        <v>0</v>
      </c>
      <c r="KE57" s="6">
        <f>'at-risk$$'!KE57/'at-risk$$'!KE$120</f>
        <v>0</v>
      </c>
      <c r="KF57" s="6">
        <f>'at-risk$$'!KF57/'at-risk$$'!KF$120</f>
        <v>0</v>
      </c>
      <c r="KG57" s="6">
        <f>'at-risk$$'!KG57/'at-risk$$'!KG$120</f>
        <v>0</v>
      </c>
      <c r="KH57" s="6">
        <f>'at-risk$$'!KH57/'at-risk$$'!KH$120</f>
        <v>0</v>
      </c>
      <c r="KI57" s="6">
        <f>'at-risk$$'!KI57/'at-risk$$'!KI$120</f>
        <v>1</v>
      </c>
      <c r="KJ57" s="6">
        <f>'at-risk$$'!KJ57/'at-risk$$'!KJ$120</f>
        <v>0</v>
      </c>
      <c r="KK57" s="6">
        <f>'at-risk$$'!KK57/'at-risk$$'!KK$120</f>
        <v>0</v>
      </c>
      <c r="KL57" s="6">
        <f>'at-risk$$'!KL57/'at-risk$$'!KL$120</f>
        <v>0</v>
      </c>
      <c r="KM57" s="6">
        <f>'at-risk$$'!KM57/'at-risk$$'!KM$120</f>
        <v>0</v>
      </c>
      <c r="KN57" s="6">
        <f>'at-risk$$'!KN57/'at-risk$$'!KN$120</f>
        <v>0</v>
      </c>
      <c r="KO57" s="6">
        <f>'at-risk$$'!KO57/'at-risk$$'!KO$120</f>
        <v>0</v>
      </c>
      <c r="KP57" s="6">
        <f>'at-risk$$'!KP57/'at-risk$$'!KP$120</f>
        <v>0</v>
      </c>
      <c r="KQ57" s="6">
        <f>'at-risk$$'!KQ57/'at-risk$$'!KQ$120</f>
        <v>0</v>
      </c>
      <c r="KU57" s="3">
        <v>5000</v>
      </c>
      <c r="KV57" s="3">
        <v>0</v>
      </c>
      <c r="KW57" s="3">
        <v>5000</v>
      </c>
      <c r="KX57" s="3">
        <v>0</v>
      </c>
      <c r="LA57" s="3">
        <v>0</v>
      </c>
      <c r="LB57" s="3">
        <v>1500</v>
      </c>
      <c r="LI57" s="3">
        <v>10000</v>
      </c>
      <c r="LJ57" s="3">
        <v>0</v>
      </c>
      <c r="LM57" s="3">
        <v>1209</v>
      </c>
      <c r="LN57" s="3">
        <v>0</v>
      </c>
      <c r="MA57" s="3">
        <v>0</v>
      </c>
      <c r="MB57" s="3">
        <v>3000</v>
      </c>
      <c r="ME57" s="3">
        <v>4431</v>
      </c>
      <c r="MF57" s="3">
        <v>0</v>
      </c>
      <c r="MM57" s="3">
        <v>0</v>
      </c>
      <c r="MN57" s="3">
        <v>960</v>
      </c>
      <c r="MY57" s="3">
        <v>0</v>
      </c>
      <c r="MZ57" s="3">
        <v>6700</v>
      </c>
      <c r="NJ57" s="6">
        <f>'at-risk$$'!NJ57/'at-risk$$'!NJ$120</f>
        <v>0</v>
      </c>
      <c r="NK57" s="6">
        <f>'at-risk$$'!NK57/'at-risk$$'!NK$120</f>
        <v>0</v>
      </c>
      <c r="OF57" s="3">
        <v>4445216</v>
      </c>
      <c r="OG57" s="3">
        <v>603562</v>
      </c>
      <c r="OK57" s="6">
        <f t="shared" si="28"/>
        <v>4.0000087848759573</v>
      </c>
      <c r="OL57" s="6">
        <f t="shared" si="15"/>
        <v>0</v>
      </c>
      <c r="OM57" s="6">
        <f t="shared" si="16"/>
        <v>3.0000087848759573</v>
      </c>
      <c r="ON57" s="6">
        <f t="shared" si="17"/>
        <v>0</v>
      </c>
      <c r="OO57" s="6">
        <f t="shared" si="18"/>
        <v>0</v>
      </c>
      <c r="OP57" s="6">
        <f t="shared" si="19"/>
        <v>2</v>
      </c>
      <c r="OQ57" s="3">
        <f t="shared" si="20"/>
        <v>0</v>
      </c>
      <c r="OR57" s="6">
        <f t="shared" si="21"/>
        <v>0</v>
      </c>
      <c r="OS57" s="6">
        <f>'at-risk$$'!OS57/'at-risk$$'!OS$120</f>
        <v>0</v>
      </c>
      <c r="OT57" s="6">
        <f>'at-risk$$'!OT57/'at-risk$$'!OT$120</f>
        <v>0</v>
      </c>
      <c r="OU57" s="6">
        <f>'at-risk$$'!OU57/'at-risk$$'!OU$120</f>
        <v>0</v>
      </c>
      <c r="OV57" s="6">
        <f>'at-risk$$'!OV57/'at-risk$$'!OV$120</f>
        <v>2</v>
      </c>
      <c r="OW57" s="6">
        <f>'at-risk$$'!OW57/'at-risk$$'!OW$120</f>
        <v>0</v>
      </c>
      <c r="OX57" s="6">
        <f>'at-risk$$'!OX57/'at-risk$$'!OX$120</f>
        <v>0</v>
      </c>
      <c r="OY57" s="6">
        <f>'at-risk$$'!OY57/'at-risk$$'!OY$120</f>
        <v>0</v>
      </c>
      <c r="OZ57" s="6">
        <f>'at-risk$$'!OZ57/'at-risk$$'!OZ$120</f>
        <v>0</v>
      </c>
      <c r="PA57" s="6">
        <f>'at-risk$$'!PA57/'at-risk$$'!PA$120</f>
        <v>0</v>
      </c>
      <c r="PB57" s="6">
        <f t="shared" si="22"/>
        <v>0</v>
      </c>
      <c r="PC57" s="6">
        <f t="shared" si="23"/>
        <v>0</v>
      </c>
      <c r="PD57" s="6"/>
      <c r="PE57" s="6"/>
      <c r="PF57" s="6">
        <f t="shared" si="24"/>
        <v>2</v>
      </c>
      <c r="PG57" s="6">
        <f t="shared" si="25"/>
        <v>1</v>
      </c>
      <c r="PI57" s="6">
        <f t="shared" si="26"/>
        <v>9.7401785086794561</v>
      </c>
      <c r="PJ57" s="6">
        <f>'at-risk$$'!PJ57/'at-risk$$'!PJ$120</f>
        <v>0</v>
      </c>
      <c r="PK57" s="6">
        <f>'at-risk$$'!PK57/'at-risk$$'!PK$120</f>
        <v>0</v>
      </c>
      <c r="PL57" s="5">
        <f t="shared" si="29"/>
        <v>25640</v>
      </c>
      <c r="PN57" s="5">
        <f>SUM(KV57,KX57,KZ57,LB57,LD57,LF57,LH57,LJ57,LL57,LN57,LP57,LR57,LT57,LV57,LX57,LZ57,MB57,MD57,MF57,MH57,MJ57,ML57,MN57,MP57,MR57,MT57,MV57,MX57,MZ57,NB57,ND57,NF57,NH57,)</f>
        <v>12160</v>
      </c>
      <c r="PO57" s="5">
        <v>86125</v>
      </c>
      <c r="PQ57" s="6">
        <f t="shared" si="27"/>
        <v>24.861699697800269</v>
      </c>
    </row>
    <row r="58" spans="1:433" x14ac:dyDescent="0.25">
      <c r="A58" t="s">
        <v>221</v>
      </c>
      <c r="B58" s="2">
        <v>943</v>
      </c>
      <c r="C58" t="s">
        <v>338</v>
      </c>
      <c r="D58">
        <v>6</v>
      </c>
      <c r="E58">
        <v>318</v>
      </c>
      <c r="F58">
        <v>248</v>
      </c>
      <c r="G58" s="6">
        <f>'at-risk$$'!G58/'at-risk$$'!G$120</f>
        <v>1</v>
      </c>
      <c r="H58" s="6">
        <f>'at-risk$$'!H58/'at-risk$$'!H$120</f>
        <v>0</v>
      </c>
      <c r="I58" s="6">
        <f>'at-risk$$'!I58/'at-risk$$'!I$120</f>
        <v>0</v>
      </c>
      <c r="J58" s="6">
        <f>'at-risk$$'!J58/'at-risk$$'!J$120</f>
        <v>0</v>
      </c>
      <c r="K58" s="6"/>
      <c r="L58" s="6">
        <f>'at-risk$$'!L58/'at-risk$$'!L$120</f>
        <v>0</v>
      </c>
      <c r="M58" s="6">
        <f>'at-risk$$'!M58/'at-risk$$'!M$120</f>
        <v>0</v>
      </c>
      <c r="N58" s="6">
        <f>'at-risk$$'!N58/'at-risk$$'!N$120</f>
        <v>0</v>
      </c>
      <c r="O58" s="6">
        <f>'at-risk$$'!O58/'at-risk$$'!O$120</f>
        <v>0</v>
      </c>
      <c r="P58" s="3">
        <v>13001</v>
      </c>
      <c r="Q58" s="3">
        <v>0</v>
      </c>
      <c r="R58" s="6">
        <f>'at-risk$$'!R58/'at-risk$$'!R$120</f>
        <v>1.0000062006078874</v>
      </c>
      <c r="S58" s="6">
        <f>'at-risk$$'!S58/'at-risk$$'!S$120</f>
        <v>0</v>
      </c>
      <c r="T58" s="6">
        <f>'at-risk$$'!T58/'at-risk$$'!T$120</f>
        <v>1.0000028305579711</v>
      </c>
      <c r="U58" s="6">
        <f>'at-risk$$'!U58/'at-risk$$'!U$120</f>
        <v>0</v>
      </c>
      <c r="V58" s="6">
        <f>'at-risk$$'!V58/'at-risk$$'!V$120</f>
        <v>2.0000093773333441</v>
      </c>
      <c r="W58" s="6">
        <f>'at-risk$$'!W58/'at-risk$$'!W$120</f>
        <v>0</v>
      </c>
      <c r="X58" s="6">
        <f>'at-risk$$'!X58/'at-risk$$'!X$120</f>
        <v>1</v>
      </c>
      <c r="Y58" s="6">
        <f>'at-risk$$'!Y58/'at-risk$$'!Y$120</f>
        <v>0</v>
      </c>
      <c r="Z58" s="6">
        <f>'at-risk$$'!Z58/'at-risk$$'!Z$120</f>
        <v>2.0000087848759573</v>
      </c>
      <c r="AA58" s="6">
        <f>'at-risk$$'!AA58/'at-risk$$'!AA$120</f>
        <v>0</v>
      </c>
      <c r="AB58" s="6">
        <f>'at-risk$$'!AB58/'at-risk$$'!AB$120</f>
        <v>0</v>
      </c>
      <c r="AC58" s="6">
        <f>'at-risk$$'!AC58/'at-risk$$'!AC$120</f>
        <v>0</v>
      </c>
      <c r="AD58" s="6">
        <f>'at-risk$$'!AD58/'at-risk$$'!AD$120</f>
        <v>2.0000087848759573</v>
      </c>
      <c r="AE58" s="6">
        <f>'at-risk$$'!AE58/'at-risk$$'!AE$120</f>
        <v>0</v>
      </c>
      <c r="AF58" s="6">
        <f>'at-risk$$'!AF58/'at-risk$$'!AF$120</f>
        <v>4.0000071489793685</v>
      </c>
      <c r="AG58" s="6">
        <f>'at-risk$$'!AG58/'at-risk$$'!AG$120</f>
        <v>0</v>
      </c>
      <c r="AH58" s="6">
        <f>'at-risk$$'!AH58/'at-risk$$'!AH$120</f>
        <v>0</v>
      </c>
      <c r="AI58" s="6">
        <f>'at-risk$$'!AI58/'at-risk$$'!AI$120</f>
        <v>0</v>
      </c>
      <c r="AJ58" s="6">
        <f>'at-risk$$'!AJ58/'at-risk$$'!AJ$120</f>
        <v>0</v>
      </c>
      <c r="AK58" s="6">
        <f>'at-risk$$'!AK58/'at-risk$$'!AK$120</f>
        <v>0</v>
      </c>
      <c r="AL58" s="6">
        <f>'at-risk$$'!AL58/'at-risk$$'!AL$120</f>
        <v>0</v>
      </c>
      <c r="AM58" s="6">
        <f>'at-risk$$'!AM58/'at-risk$$'!AM$120</f>
        <v>0</v>
      </c>
      <c r="AN58" s="6">
        <f>'at-risk$$'!AN58/'at-risk$$'!AN$120</f>
        <v>0</v>
      </c>
      <c r="AO58" s="6">
        <f>'at-risk$$'!AO58/'at-risk$$'!AO$120</f>
        <v>0</v>
      </c>
      <c r="AP58" s="6">
        <f>'at-risk$$'!AP58/'at-risk$$'!AP$120</f>
        <v>0</v>
      </c>
      <c r="AQ58" s="6">
        <f>'at-risk$$'!AQ58/'at-risk$$'!AQ$120</f>
        <v>1</v>
      </c>
      <c r="AR58" s="6">
        <f>'at-risk$$'!AR58/'at-risk$$'!AR$120</f>
        <v>0</v>
      </c>
      <c r="AS58" s="6">
        <f>'at-risk$$'!AS58/'at-risk$$'!AS$120</f>
        <v>0</v>
      </c>
      <c r="AT58" s="6">
        <f>'at-risk$$'!AT58/'at-risk$$'!AT$120</f>
        <v>0</v>
      </c>
      <c r="AU58" s="6">
        <f>'at-risk$$'!AU58/'at-risk$$'!AU$120</f>
        <v>0.79304589219200228</v>
      </c>
      <c r="AV58" s="6">
        <f>'at-risk$$'!AV58/'at-risk$$'!AV$120</f>
        <v>0.5</v>
      </c>
      <c r="AW58" s="6">
        <f>'at-risk$$'!AW58/'at-risk$$'!AW$120</f>
        <v>0.20696289268395529</v>
      </c>
      <c r="AX58" s="6">
        <f>'at-risk$$'!AX58/'at-risk$$'!AX$120</f>
        <v>0</v>
      </c>
      <c r="AY58" s="6">
        <f>'at-risk$$'!AY58/'at-risk$$'!AY$120</f>
        <v>0</v>
      </c>
      <c r="AZ58" s="6">
        <f>'at-risk$$'!AZ58/'at-risk$$'!AZ$120</f>
        <v>0</v>
      </c>
      <c r="BA58" s="6">
        <f>'at-risk$$'!BA58/'at-risk$$'!BA$120</f>
        <v>0</v>
      </c>
      <c r="BB58" s="6">
        <f>'at-risk$$'!BB58/'at-risk$$'!BB$120</f>
        <v>2.0000087848759573</v>
      </c>
      <c r="BC58" s="6">
        <f>'at-risk$$'!BC58/'at-risk$$'!BC$120</f>
        <v>0</v>
      </c>
      <c r="BD58" s="6">
        <f>'at-risk$$'!BD58/'at-risk$$'!BD$120</f>
        <v>0</v>
      </c>
      <c r="BE58" s="6">
        <f>'at-risk$$'!BE58/'at-risk$$'!BE$120</f>
        <v>0</v>
      </c>
      <c r="BF58" s="6">
        <f>'at-risk$$'!BF58/'at-risk$$'!BF$120</f>
        <v>0</v>
      </c>
      <c r="BG58" s="6">
        <f>'at-risk$$'!BG58/'at-risk$$'!BG$120</f>
        <v>0</v>
      </c>
      <c r="BH58" s="6">
        <f>'at-risk$$'!BH58/'at-risk$$'!BH$120</f>
        <v>0</v>
      </c>
      <c r="BI58" s="6">
        <f>'at-risk$$'!BI58/'at-risk$$'!BI$120</f>
        <v>0</v>
      </c>
      <c r="BJ58" s="6">
        <f>'at-risk$$'!BJ58/'at-risk$$'!BJ$120</f>
        <v>0</v>
      </c>
      <c r="BK58" s="6">
        <f>'at-risk$$'!BK58/'at-risk$$'!BK$120</f>
        <v>0</v>
      </c>
      <c r="BL58" s="6">
        <f>'at-risk$$'!BL58/'at-risk$$'!BL$120</f>
        <v>3.0000087848759573</v>
      </c>
      <c r="BM58" s="6">
        <f>'at-risk$$'!BM58/'at-risk$$'!BM$120</f>
        <v>0</v>
      </c>
      <c r="BN58" s="6">
        <f>'at-risk$$'!BN58/'at-risk$$'!BN$120</f>
        <v>0</v>
      </c>
      <c r="BO58" s="6">
        <f>'at-risk$$'!BO58/'at-risk$$'!BO$120</f>
        <v>0</v>
      </c>
      <c r="BP58" s="6">
        <f>'at-risk$$'!BP58/'at-risk$$'!BP$120</f>
        <v>0</v>
      </c>
      <c r="BQ58" s="6">
        <f>'at-risk$$'!BQ58/'at-risk$$'!BQ$120</f>
        <v>0</v>
      </c>
      <c r="BR58" s="6">
        <f>'at-risk$$'!BR58/'at-risk$$'!BR$120</f>
        <v>0</v>
      </c>
      <c r="BS58" s="6">
        <f>'at-risk$$'!BS58/'at-risk$$'!BS$120</f>
        <v>0</v>
      </c>
      <c r="BT58" s="6">
        <f>'at-risk$$'!BT58/'at-risk$$'!BT$120</f>
        <v>0</v>
      </c>
      <c r="BU58" s="6">
        <f>'at-risk$$'!BU58/'at-risk$$'!BU$120</f>
        <v>0</v>
      </c>
      <c r="BV58" s="6">
        <f>'at-risk$$'!BV58/'at-risk$$'!BV$120</f>
        <v>4.0000175697519147</v>
      </c>
      <c r="BW58" s="6">
        <f>'at-risk$$'!BW58/'at-risk$$'!BW$120</f>
        <v>0</v>
      </c>
      <c r="BX58" s="6">
        <f>'at-risk$$'!BX58/'at-risk$$'!BX$120</f>
        <v>0</v>
      </c>
      <c r="BY58" s="6">
        <f>'at-risk$$'!BY58/'at-risk$$'!BY$120</f>
        <v>0</v>
      </c>
      <c r="BZ58" s="6">
        <f>'at-risk$$'!BZ58/'at-risk$$'!BZ$120</f>
        <v>9.999992340379249</v>
      </c>
      <c r="CA58" s="6">
        <f>'at-risk$$'!CA58/'at-risk$$'!CA$120</f>
        <v>0</v>
      </c>
      <c r="CB58" s="6">
        <f>'at-risk$$'!CB58/'at-risk$$'!CB$120</f>
        <v>0</v>
      </c>
      <c r="CC58" s="6">
        <f>'at-risk$$'!CC58/'at-risk$$'!CC$120</f>
        <v>0</v>
      </c>
      <c r="CD58" s="6">
        <f>'at-risk$$'!CD58/'at-risk$$'!CD$120</f>
        <v>1</v>
      </c>
      <c r="CE58" s="6">
        <f>'at-risk$$'!CE58/'at-risk$$'!CE$120</f>
        <v>0</v>
      </c>
      <c r="CF58" s="6">
        <f>'at-risk$$'!CF58/'at-risk$$'!CF$120</f>
        <v>0</v>
      </c>
      <c r="CG58" s="6">
        <f>'at-risk$$'!CG58/'at-risk$$'!CG$120</f>
        <v>0</v>
      </c>
      <c r="CH58" s="6">
        <f>'at-risk$$'!CH58/'at-risk$$'!CH$120</f>
        <v>0</v>
      </c>
      <c r="CI58" s="6">
        <f>'at-risk$$'!CI58/'at-risk$$'!CI$120</f>
        <v>0</v>
      </c>
      <c r="CL58" s="6">
        <f>'at-risk$$'!CL58/'at-risk$$'!CL$120</f>
        <v>0</v>
      </c>
      <c r="CM58" s="6">
        <f>'at-risk$$'!CM58/'at-risk$$'!CM$120</f>
        <v>0</v>
      </c>
      <c r="CN58" s="6">
        <f>'at-risk$$'!CN58/'at-risk$$'!CN$120</f>
        <v>0.24296331435800125</v>
      </c>
      <c r="CO58" s="6">
        <f>'at-risk$$'!CO58/'at-risk$$'!CO$120</f>
        <v>0</v>
      </c>
      <c r="CP58" s="6">
        <f>'at-risk$$'!CP58/'at-risk$$'!CP$120</f>
        <v>0</v>
      </c>
      <c r="CQ58" s="6">
        <f>'at-risk$$'!CQ58/'at-risk$$'!CQ$120</f>
        <v>0</v>
      </c>
      <c r="CR58" s="6">
        <f>'at-risk$$'!CR58/'at-risk$$'!CR$120</f>
        <v>0</v>
      </c>
      <c r="CS58" s="6">
        <f>'at-risk$$'!CS58/'at-risk$$'!CS$120</f>
        <v>0</v>
      </c>
      <c r="CT58" s="6">
        <f>'at-risk$$'!CT58/'at-risk$$'!CT$120</f>
        <v>0</v>
      </c>
      <c r="CU58" s="6">
        <f>'at-risk$$'!CU58/'at-risk$$'!CU$120</f>
        <v>0</v>
      </c>
      <c r="DD58" s="6">
        <f>'at-risk$$'!DD58/'at-risk$$'!DD$120</f>
        <v>0</v>
      </c>
      <c r="DE58" s="6">
        <f>'at-risk$$'!DE58/'at-risk$$'!DE$120</f>
        <v>0</v>
      </c>
      <c r="DX58" s="6">
        <f>'at-risk$$'!DX58/'at-risk$$'!DX$120</f>
        <v>0</v>
      </c>
      <c r="DY58" s="6">
        <f>'at-risk$$'!DY58/'at-risk$$'!DY$120</f>
        <v>0</v>
      </c>
      <c r="DZ58" s="6">
        <f>'at-risk$$'!DZ58/'at-risk$$'!DZ$120</f>
        <v>0</v>
      </c>
      <c r="EA58" s="6">
        <f>'at-risk$$'!EA58/'at-risk$$'!EA$120</f>
        <v>0</v>
      </c>
      <c r="EB58" s="6">
        <f>'at-risk$$'!EB58/'at-risk$$'!EB$120</f>
        <v>0</v>
      </c>
      <c r="EC58" s="6">
        <f>'at-risk$$'!EC58/'at-risk$$'!EC$120</f>
        <v>0</v>
      </c>
      <c r="EL58" s="6">
        <f>'at-risk$$'!EL58/'at-risk$$'!EL$120</f>
        <v>0</v>
      </c>
      <c r="EM58" s="6">
        <f>'at-risk$$'!EM58/'at-risk$$'!EM$120</f>
        <v>0</v>
      </c>
      <c r="EN58" s="6">
        <f>'at-risk$$'!EN58/'at-risk$$'!EN$120</f>
        <v>0</v>
      </c>
      <c r="EO58" s="6">
        <f>'at-risk$$'!EO58/'at-risk$$'!EO$120</f>
        <v>0</v>
      </c>
      <c r="EP58" s="6">
        <f>'at-risk$$'!EP58/'at-risk$$'!EP$120</f>
        <v>0</v>
      </c>
      <c r="EQ58" s="6">
        <f>'at-risk$$'!EQ58/'at-risk$$'!EQ$120</f>
        <v>0</v>
      </c>
      <c r="ES58" s="6">
        <f>'at-risk$$'!ES58/'at-risk$$'!ES$120</f>
        <v>0</v>
      </c>
      <c r="ET58" s="6">
        <f>'at-risk$$'!ET58/'at-risk$$'!ET$120</f>
        <v>0</v>
      </c>
      <c r="EU58" s="6">
        <f>'at-risk$$'!EU58/'at-risk$$'!EU$120</f>
        <v>0</v>
      </c>
      <c r="EV58" s="6">
        <f>'at-risk$$'!EV58/'at-risk$$'!EV$120</f>
        <v>0</v>
      </c>
      <c r="EW58" s="6">
        <f>'at-risk$$'!EW58/'at-risk$$'!EW$120</f>
        <v>0</v>
      </c>
      <c r="EX58" s="6">
        <f>'at-risk$$'!EX58/'at-risk$$'!EX$120</f>
        <v>0</v>
      </c>
      <c r="EY58" s="6">
        <f>'at-risk$$'!EY58/'at-risk$$'!EY$120</f>
        <v>0</v>
      </c>
      <c r="EZ58" s="6">
        <f>'at-risk$$'!EZ58/'at-risk$$'!EZ$120</f>
        <v>0</v>
      </c>
      <c r="FA58" s="6">
        <f>'at-risk$$'!FA58/'at-risk$$'!FA$120</f>
        <v>0</v>
      </c>
      <c r="FB58" s="6">
        <f>'at-risk$$'!FB58/'at-risk$$'!FB$120</f>
        <v>0</v>
      </c>
      <c r="FC58" s="6">
        <f>'at-risk$$'!FC58/'at-risk$$'!FC$120</f>
        <v>0</v>
      </c>
      <c r="FD58" s="6">
        <f>'at-risk$$'!FD58/'at-risk$$'!FD$120</f>
        <v>0</v>
      </c>
      <c r="FE58" s="6">
        <f>'at-risk$$'!FE58/'at-risk$$'!FE$120</f>
        <v>0</v>
      </c>
      <c r="FF58" s="6">
        <f>'at-risk$$'!FF58/'at-risk$$'!FF$120</f>
        <v>0</v>
      </c>
      <c r="FG58" s="6">
        <f>'at-risk$$'!FG58/'at-risk$$'!FG$120</f>
        <v>1</v>
      </c>
      <c r="FH58" s="6">
        <f>'at-risk$$'!FH58/'at-risk$$'!FH$120</f>
        <v>0</v>
      </c>
      <c r="FI58" s="6">
        <f>'at-risk$$'!FI58/'at-risk$$'!FI$120</f>
        <v>1</v>
      </c>
      <c r="FJ58" s="6">
        <f>'at-risk$$'!FJ58/'at-risk$$'!FJ$120</f>
        <v>0</v>
      </c>
      <c r="FK58" s="6">
        <f>'at-risk$$'!FK58/'at-risk$$'!FK$120</f>
        <v>0</v>
      </c>
      <c r="FL58" s="6">
        <f>'at-risk$$'!FL58/'at-risk$$'!FL$120</f>
        <v>0</v>
      </c>
      <c r="FM58" s="6">
        <f>'at-risk$$'!FM58/'at-risk$$'!FM$120</f>
        <v>1.0000186469754606</v>
      </c>
      <c r="FN58" s="6">
        <f>'at-risk$$'!FN58/'at-risk$$'!FN$120</f>
        <v>0</v>
      </c>
      <c r="FO58" s="6">
        <f>'at-risk$$'!FO58/'at-risk$$'!FO$120</f>
        <v>0</v>
      </c>
      <c r="FP58" s="6">
        <f>'at-risk$$'!FP58/'at-risk$$'!FP$120</f>
        <v>0</v>
      </c>
      <c r="FQ58" s="6">
        <f>'at-risk$$'!FQ58/'at-risk$$'!FQ$120</f>
        <v>0</v>
      </c>
      <c r="FR58" s="6">
        <f>'at-risk$$'!FR58/'at-risk$$'!FR$120</f>
        <v>0</v>
      </c>
      <c r="FS58" s="6">
        <f>'at-risk$$'!FS58/'at-risk$$'!FS$120</f>
        <v>0</v>
      </c>
      <c r="FT58" s="6">
        <f>'at-risk$$'!FT58/'at-risk$$'!FT$120</f>
        <v>0</v>
      </c>
      <c r="FU58" s="6">
        <f>'at-risk$$'!FU58/'at-risk$$'!FU$120</f>
        <v>0</v>
      </c>
      <c r="FV58" s="6">
        <f>'at-risk$$'!FV58/'at-risk$$'!FV$120</f>
        <v>0</v>
      </c>
      <c r="FW58" s="6">
        <f>'at-risk$$'!FW58/'at-risk$$'!FW$120</f>
        <v>1</v>
      </c>
      <c r="FX58" s="6">
        <f>'at-risk$$'!FX58/'at-risk$$'!FX$120</f>
        <v>0</v>
      </c>
      <c r="FY58" s="6">
        <f>'at-risk$$'!FY58/'at-risk$$'!FY$120</f>
        <v>0</v>
      </c>
      <c r="FZ58" s="6">
        <f>'at-risk$$'!FZ58/'at-risk$$'!FZ$120</f>
        <v>0</v>
      </c>
      <c r="GA58" s="6">
        <f>'at-risk$$'!GA58/'at-risk$$'!GA$120</f>
        <v>0</v>
      </c>
      <c r="GB58" s="6">
        <f>'at-risk$$'!GB58/'at-risk$$'!GB$120</f>
        <v>0</v>
      </c>
      <c r="GC58" s="6">
        <f>'at-risk$$'!GC58/'at-risk$$'!GC$120</f>
        <v>0</v>
      </c>
      <c r="GD58" s="6">
        <f>'at-risk$$'!GD58/'at-risk$$'!GD$120</f>
        <v>0</v>
      </c>
      <c r="GE58" s="6">
        <f>'at-risk$$'!GE58/'at-risk$$'!GE$120</f>
        <v>0</v>
      </c>
      <c r="GF58" s="6">
        <f>'at-risk$$'!GF58/'at-risk$$'!GF$120</f>
        <v>2.0000087848759573</v>
      </c>
      <c r="GG58" s="6">
        <f>'at-risk$$'!GG58/'at-risk$$'!GG$120</f>
        <v>0</v>
      </c>
      <c r="GH58" s="6">
        <f>'at-risk$$'!GH58/'at-risk$$'!GH$120</f>
        <v>1</v>
      </c>
      <c r="GI58" s="6">
        <f>'at-risk$$'!GI58/'at-risk$$'!GI$120</f>
        <v>0</v>
      </c>
      <c r="GJ58" s="6">
        <f>'at-risk$$'!GJ58/'at-risk$$'!GJ$120</f>
        <v>1</v>
      </c>
      <c r="GK58" s="6">
        <f>'at-risk$$'!GK58/'at-risk$$'!GK$120</f>
        <v>0</v>
      </c>
      <c r="GL58" s="6">
        <f>'at-risk$$'!GL58/'at-risk$$'!GL$120</f>
        <v>0</v>
      </c>
      <c r="GM58" s="6">
        <f>'at-risk$$'!GM58/'at-risk$$'!GM$120</f>
        <v>0</v>
      </c>
      <c r="GN58" s="6">
        <f>'at-risk$$'!GN58/'at-risk$$'!GN$120</f>
        <v>2.0000035744896842</v>
      </c>
      <c r="GO58" s="6">
        <f>'at-risk$$'!GO58/'at-risk$$'!GO$120</f>
        <v>0</v>
      </c>
      <c r="GP58" s="6">
        <f>'at-risk$$'!GP58/'at-risk$$'!GP$120</f>
        <v>2.0000087848759573</v>
      </c>
      <c r="GQ58" s="6">
        <f>'at-risk$$'!GQ58/'at-risk$$'!GQ$120</f>
        <v>0</v>
      </c>
      <c r="GR58" s="6">
        <f>'at-risk$$'!GR58/'at-risk$$'!GR$120</f>
        <v>2.0000087848759573</v>
      </c>
      <c r="GS58" s="6">
        <f>'at-risk$$'!GS58/'at-risk$$'!GS$120</f>
        <v>0</v>
      </c>
      <c r="GT58" s="6">
        <f>'at-risk$$'!GT58/'at-risk$$'!GT$120</f>
        <v>2.0000087848759573</v>
      </c>
      <c r="GU58" s="6">
        <f>'at-risk$$'!GU58/'at-risk$$'!GU$120</f>
        <v>0</v>
      </c>
      <c r="GV58" s="6">
        <f>'at-risk$$'!GV58/'at-risk$$'!GV$120</f>
        <v>2.0000087848759573</v>
      </c>
      <c r="GW58" s="6">
        <f>'at-risk$$'!GW58/'at-risk$$'!GW$120</f>
        <v>0</v>
      </c>
      <c r="GX58" s="6">
        <f>'at-risk$$'!GX58/'at-risk$$'!GX$120</f>
        <v>2.0000087848759573</v>
      </c>
      <c r="GY58" s="6">
        <f>'at-risk$$'!GY58/'at-risk$$'!GY$120</f>
        <v>0</v>
      </c>
      <c r="GZ58" s="6">
        <f>'at-risk$$'!GZ58/'at-risk$$'!GZ$120</f>
        <v>1</v>
      </c>
      <c r="HA58" s="6">
        <f>'at-risk$$'!HA58/'at-risk$$'!HA$120</f>
        <v>0</v>
      </c>
      <c r="HB58" s="6">
        <f>'at-risk$$'!HB58/'at-risk$$'!HB$120</f>
        <v>0</v>
      </c>
      <c r="HC58" s="6">
        <f>'at-risk$$'!HC58/'at-risk$$'!HC$120</f>
        <v>0</v>
      </c>
      <c r="HD58" s="6">
        <f>'at-risk$$'!HD58/'at-risk$$'!HD$120</f>
        <v>0</v>
      </c>
      <c r="HE58" s="6">
        <f>'at-risk$$'!HE58/'at-risk$$'!HE$120</f>
        <v>0</v>
      </c>
      <c r="HF58" s="6">
        <f>'at-risk$$'!HF58/'at-risk$$'!HF$120</f>
        <v>0</v>
      </c>
      <c r="HG58" s="6">
        <f>'at-risk$$'!HG58/'at-risk$$'!HG$120</f>
        <v>0</v>
      </c>
      <c r="HH58" s="6">
        <f>'at-risk$$'!HH58/'at-risk$$'!HH$120</f>
        <v>0.60000702790076599</v>
      </c>
      <c r="HI58" s="6">
        <f>'at-risk$$'!HI58/'at-risk$$'!HI$120</f>
        <v>0</v>
      </c>
      <c r="HJ58" s="6">
        <f>'at-risk$$'!HJ58/'at-risk$$'!HJ$120</f>
        <v>0</v>
      </c>
      <c r="HK58" s="6">
        <f>'at-risk$$'!HK58/'at-risk$$'!HK$120</f>
        <v>0</v>
      </c>
      <c r="HL58" s="6">
        <f>'at-risk$$'!HL58/'at-risk$$'!HL$120</f>
        <v>0</v>
      </c>
      <c r="HM58" s="6">
        <f>'at-risk$$'!HM58/'at-risk$$'!HM$120</f>
        <v>0</v>
      </c>
      <c r="HN58" s="6">
        <f>'at-risk$$'!HN58/'at-risk$$'!HN$120</f>
        <v>0</v>
      </c>
      <c r="HO58" s="6">
        <f>'at-risk$$'!HO58/'at-risk$$'!HO$120</f>
        <v>0</v>
      </c>
      <c r="HP58" s="6">
        <f>'at-risk$$'!HP58/'at-risk$$'!HP$120</f>
        <v>0</v>
      </c>
      <c r="HQ58" s="6">
        <f>'at-risk$$'!HQ58/'at-risk$$'!HQ$120</f>
        <v>0</v>
      </c>
      <c r="HR58" s="6">
        <f>'at-risk$$'!HR58/'at-risk$$'!HR$120</f>
        <v>0</v>
      </c>
      <c r="HS58" s="6">
        <f>'at-risk$$'!HS58/'at-risk$$'!HS$120</f>
        <v>0</v>
      </c>
      <c r="HT58" s="6">
        <f>'at-risk$$'!HT58/'at-risk$$'!HT$120</f>
        <v>0</v>
      </c>
      <c r="HU58" s="6">
        <f>'at-risk$$'!HU58/'at-risk$$'!HU$120</f>
        <v>0</v>
      </c>
      <c r="HV58" s="6">
        <f>'at-risk$$'!HV58/'at-risk$$'!HV$120</f>
        <v>1</v>
      </c>
      <c r="HW58" s="6">
        <f>'at-risk$$'!HW58/'at-risk$$'!HW$120</f>
        <v>0</v>
      </c>
      <c r="HX58" s="6">
        <f>'at-risk$$'!HX58/'at-risk$$'!HX$120</f>
        <v>0</v>
      </c>
      <c r="HY58" s="6">
        <f>'at-risk$$'!HY58/'at-risk$$'!HY$120</f>
        <v>0</v>
      </c>
      <c r="HZ58" s="6">
        <f>'at-risk$$'!HZ58/'at-risk$$'!HZ$120</f>
        <v>0</v>
      </c>
      <c r="IA58" s="6">
        <f>'at-risk$$'!IA58/'at-risk$$'!IA$120</f>
        <v>0</v>
      </c>
      <c r="IB58" s="6">
        <f>'at-risk$$'!IB58/'at-risk$$'!IB$120</f>
        <v>0</v>
      </c>
      <c r="IC58" s="6">
        <f>'at-risk$$'!IC58/'at-risk$$'!IC$120</f>
        <v>0</v>
      </c>
      <c r="ID58" s="6">
        <f>'at-risk$$'!ID58/'at-risk$$'!ID$120</f>
        <v>0</v>
      </c>
      <c r="IE58" s="6">
        <f>'at-risk$$'!IE58/'at-risk$$'!IE$120</f>
        <v>0</v>
      </c>
      <c r="IF58" s="6">
        <f>'at-risk$$'!IF58/'at-risk$$'!IF$120</f>
        <v>0</v>
      </c>
      <c r="IG58" s="6">
        <f>'at-risk$$'!IG58/'at-risk$$'!IG$120</f>
        <v>0</v>
      </c>
      <c r="IH58" s="6">
        <f>'at-risk$$'!IH58/'at-risk$$'!IH$120</f>
        <v>0</v>
      </c>
      <c r="II58" s="6">
        <f>'at-risk$$'!II58/'at-risk$$'!II$120</f>
        <v>0</v>
      </c>
      <c r="IJ58" s="6">
        <f>'at-risk$$'!IJ58/'at-risk$$'!IJ$120</f>
        <v>0</v>
      </c>
      <c r="IK58" s="6">
        <f>'at-risk$$'!IK58/'at-risk$$'!IK$120</f>
        <v>0</v>
      </c>
      <c r="IL58" s="6">
        <f>'at-risk$$'!IL58/'at-risk$$'!IL$120</f>
        <v>0</v>
      </c>
      <c r="IM58" s="6">
        <f>'at-risk$$'!IM58/'at-risk$$'!IM$120</f>
        <v>0</v>
      </c>
      <c r="IN58" s="6">
        <f>'at-risk$$'!IN58/'at-risk$$'!IN$120</f>
        <v>0</v>
      </c>
      <c r="IO58" s="6">
        <f>'at-risk$$'!IO58/'at-risk$$'!IO$120</f>
        <v>0</v>
      </c>
      <c r="IP58" s="6">
        <f>'at-risk$$'!IP58/'at-risk$$'!IP$120</f>
        <v>0</v>
      </c>
      <c r="IQ58" s="6">
        <f>'at-risk$$'!IQ58/'at-risk$$'!IQ$120</f>
        <v>0</v>
      </c>
      <c r="IR58" s="6">
        <f>'at-risk$$'!IR58/'at-risk$$'!IR$120</f>
        <v>2.0000255323494867</v>
      </c>
      <c r="IS58" s="6">
        <f>'at-risk$$'!IS58/'at-risk$$'!IS$120</f>
        <v>0</v>
      </c>
      <c r="IT58" s="6">
        <f>'at-risk$$'!IT58/'at-risk$$'!IT$120</f>
        <v>0</v>
      </c>
      <c r="IU58" s="6">
        <f>'at-risk$$'!IU58/'at-risk$$'!IU$120</f>
        <v>0</v>
      </c>
      <c r="IV58" s="6">
        <f>'at-risk$$'!IV58/'at-risk$$'!IV$120</f>
        <v>0</v>
      </c>
      <c r="IW58" s="6">
        <f>'at-risk$$'!IW58/'at-risk$$'!IW$120</f>
        <v>0</v>
      </c>
      <c r="IX58" s="6">
        <f>'at-risk$$'!IX58/'at-risk$$'!IX$120</f>
        <v>0</v>
      </c>
      <c r="IY58" s="6">
        <f>'at-risk$$'!IY58/'at-risk$$'!IY$120</f>
        <v>0</v>
      </c>
      <c r="IZ58" s="6">
        <f>'at-risk$$'!IZ58/'at-risk$$'!IZ$120</f>
        <v>0</v>
      </c>
      <c r="JA58" s="6">
        <f>'at-risk$$'!JA58/'at-risk$$'!JA$120</f>
        <v>0</v>
      </c>
      <c r="JB58" s="6">
        <f>'at-risk$$'!JB58/'at-risk$$'!JB$120</f>
        <v>0</v>
      </c>
      <c r="JC58" s="6">
        <f>'at-risk$$'!JC58/'at-risk$$'!JC$120</f>
        <v>0</v>
      </c>
      <c r="JD58" s="6">
        <f>'at-risk$$'!JD58/'at-risk$$'!JD$120</f>
        <v>0</v>
      </c>
      <c r="JE58" s="6">
        <f>'at-risk$$'!JE58/'at-risk$$'!JE$120</f>
        <v>0</v>
      </c>
      <c r="JF58" s="6">
        <f>'at-risk$$'!JF58/'at-risk$$'!JF$120</f>
        <v>0</v>
      </c>
      <c r="JG58" s="6">
        <f>'at-risk$$'!JG58/'at-risk$$'!JG$120</f>
        <v>0</v>
      </c>
      <c r="JH58" s="6">
        <f>'at-risk$$'!JH58/'at-risk$$'!JH$120</f>
        <v>0</v>
      </c>
      <c r="JI58" s="6">
        <f>'at-risk$$'!JI58/'at-risk$$'!JI$120</f>
        <v>0</v>
      </c>
      <c r="JJ58" s="6">
        <f>'at-risk$$'!JJ58/'at-risk$$'!JJ$120</f>
        <v>0</v>
      </c>
      <c r="JK58" s="6">
        <f>'at-risk$$'!JK58/'at-risk$$'!JK$120</f>
        <v>0</v>
      </c>
      <c r="JL58" s="6">
        <f>'at-risk$$'!JL58/'at-risk$$'!JL$120</f>
        <v>0</v>
      </c>
      <c r="JM58" s="6">
        <f>'at-risk$$'!JM58/'at-risk$$'!JM$120</f>
        <v>0</v>
      </c>
      <c r="JN58" s="6">
        <f>'at-risk$$'!JN58/'at-risk$$'!JN$120</f>
        <v>0</v>
      </c>
      <c r="JO58" s="6">
        <f>'at-risk$$'!JO58/'at-risk$$'!JO$120</f>
        <v>0</v>
      </c>
      <c r="JP58" s="6">
        <f>'at-risk$$'!JP58/'at-risk$$'!JP$120</f>
        <v>0</v>
      </c>
      <c r="JQ58" s="6">
        <f>'at-risk$$'!JQ58/'at-risk$$'!JQ$120</f>
        <v>0</v>
      </c>
      <c r="JR58" s="6">
        <f>'at-risk$$'!JR58/'at-risk$$'!JR$120</f>
        <v>0</v>
      </c>
      <c r="JS58" s="6">
        <f>'at-risk$$'!JS58/'at-risk$$'!JS$120</f>
        <v>0</v>
      </c>
      <c r="JT58" s="6">
        <f>'at-risk$$'!JT58/'at-risk$$'!JT$120</f>
        <v>0</v>
      </c>
      <c r="JU58" s="6">
        <f>'at-risk$$'!JU58/'at-risk$$'!JU$120</f>
        <v>0</v>
      </c>
      <c r="JV58" s="6">
        <f>'at-risk$$'!JV58/'at-risk$$'!JV$120</f>
        <v>0</v>
      </c>
      <c r="JW58" s="6">
        <f>'at-risk$$'!JW58/'at-risk$$'!JW$120</f>
        <v>0</v>
      </c>
      <c r="JX58" s="6">
        <f>'at-risk$$'!JX58/'at-risk$$'!JX$120</f>
        <v>0</v>
      </c>
      <c r="JY58" s="6">
        <f>'at-risk$$'!JY58/'at-risk$$'!JY$120</f>
        <v>0</v>
      </c>
      <c r="JZ58" s="6">
        <f>'at-risk$$'!JZ58/'at-risk$$'!JZ$120</f>
        <v>0</v>
      </c>
      <c r="KA58" s="6">
        <f>'at-risk$$'!KA58/'at-risk$$'!KA$120</f>
        <v>0</v>
      </c>
      <c r="KB58" s="6">
        <f>'at-risk$$'!KB58/'at-risk$$'!KB$120</f>
        <v>0</v>
      </c>
      <c r="KC58" s="6">
        <f>'at-risk$$'!KC58/'at-risk$$'!KC$120</f>
        <v>0</v>
      </c>
      <c r="KD58" s="6">
        <f>'at-risk$$'!KD58/'at-risk$$'!KD$120</f>
        <v>0</v>
      </c>
      <c r="KE58" s="6">
        <f>'at-risk$$'!KE58/'at-risk$$'!KE$120</f>
        <v>0</v>
      </c>
      <c r="KF58" s="6">
        <f>'at-risk$$'!KF58/'at-risk$$'!KF$120</f>
        <v>0</v>
      </c>
      <c r="KG58" s="6">
        <f>'at-risk$$'!KG58/'at-risk$$'!KG$120</f>
        <v>0</v>
      </c>
      <c r="KH58" s="6">
        <f>'at-risk$$'!KH58/'at-risk$$'!KH$120</f>
        <v>0</v>
      </c>
      <c r="KI58" s="6">
        <f>'at-risk$$'!KI58/'at-risk$$'!KI$120</f>
        <v>0</v>
      </c>
      <c r="KJ58" s="6">
        <f>'at-risk$$'!KJ58/'at-risk$$'!KJ$120</f>
        <v>0</v>
      </c>
      <c r="KK58" s="6">
        <f>'at-risk$$'!KK58/'at-risk$$'!KK$120</f>
        <v>0</v>
      </c>
      <c r="KL58" s="6">
        <f>'at-risk$$'!KL58/'at-risk$$'!KL$120</f>
        <v>0</v>
      </c>
      <c r="KM58" s="6">
        <f>'at-risk$$'!KM58/'at-risk$$'!KM$120</f>
        <v>0</v>
      </c>
      <c r="KN58" s="6">
        <f>'at-risk$$'!KN58/'at-risk$$'!KN$120</f>
        <v>0</v>
      </c>
      <c r="KO58" s="6">
        <f>'at-risk$$'!KO58/'at-risk$$'!KO$120</f>
        <v>0</v>
      </c>
      <c r="KP58" s="6">
        <f>'at-risk$$'!KP58/'at-risk$$'!KP$120</f>
        <v>0</v>
      </c>
      <c r="KQ58" s="6">
        <f>'at-risk$$'!KQ58/'at-risk$$'!KQ$120</f>
        <v>0</v>
      </c>
      <c r="KU58" s="3">
        <v>3965</v>
      </c>
      <c r="KV58" s="3">
        <v>0</v>
      </c>
      <c r="KW58" s="3">
        <v>4000</v>
      </c>
      <c r="KX58" s="3">
        <v>0</v>
      </c>
      <c r="LK58" s="3">
        <v>6295</v>
      </c>
      <c r="LL58" s="3">
        <v>0</v>
      </c>
      <c r="LM58" s="3">
        <v>1450</v>
      </c>
      <c r="LN58" s="3">
        <v>0</v>
      </c>
      <c r="LY58" s="3">
        <v>4000</v>
      </c>
      <c r="LZ58" s="3">
        <v>0</v>
      </c>
      <c r="ME58" s="3">
        <v>5317</v>
      </c>
      <c r="MF58" s="3">
        <v>0</v>
      </c>
      <c r="NJ58" s="6">
        <f>'at-risk$$'!NJ58/'at-risk$$'!NJ$120</f>
        <v>0</v>
      </c>
      <c r="NK58" s="6">
        <f>'at-risk$$'!NK58/'at-risk$$'!NK$120</f>
        <v>0</v>
      </c>
      <c r="OF58" s="3">
        <v>5353573</v>
      </c>
      <c r="OG58" s="3">
        <v>80475</v>
      </c>
      <c r="OK58" s="6">
        <f t="shared" si="28"/>
        <v>5.0000175697519147</v>
      </c>
      <c r="OL58" s="6">
        <f t="shared" si="15"/>
        <v>0</v>
      </c>
      <c r="OM58" s="6">
        <f t="shared" si="16"/>
        <v>4.0000175697519147</v>
      </c>
      <c r="ON58" s="6">
        <f t="shared" si="17"/>
        <v>0</v>
      </c>
      <c r="OO58" s="6">
        <f t="shared" si="18"/>
        <v>1</v>
      </c>
      <c r="OP58" s="6">
        <f t="shared" si="19"/>
        <v>0</v>
      </c>
      <c r="OQ58" s="3">
        <f t="shared" si="20"/>
        <v>0</v>
      </c>
      <c r="OR58" s="6">
        <f t="shared" si="21"/>
        <v>0</v>
      </c>
      <c r="OS58" s="6">
        <f>'at-risk$$'!OS58/'at-risk$$'!OS$120</f>
        <v>0</v>
      </c>
      <c r="OT58" s="6">
        <f>'at-risk$$'!OT58/'at-risk$$'!OT$120</f>
        <v>0</v>
      </c>
      <c r="OU58" s="6">
        <f>'at-risk$$'!OU58/'at-risk$$'!OU$120</f>
        <v>0</v>
      </c>
      <c r="OV58" s="6">
        <f>'at-risk$$'!OV58/'at-risk$$'!OV$120</f>
        <v>2</v>
      </c>
      <c r="OW58" s="6">
        <f>'at-risk$$'!OW58/'at-risk$$'!OW$120</f>
        <v>0</v>
      </c>
      <c r="OX58" s="6">
        <f>'at-risk$$'!OX58/'at-risk$$'!OX$120</f>
        <v>0</v>
      </c>
      <c r="OY58" s="6">
        <f>'at-risk$$'!OY58/'at-risk$$'!OY$120</f>
        <v>0</v>
      </c>
      <c r="OZ58" s="6">
        <f>'at-risk$$'!OZ58/'at-risk$$'!OZ$120</f>
        <v>0</v>
      </c>
      <c r="PA58" s="6">
        <f>'at-risk$$'!PA58/'at-risk$$'!PA$120</f>
        <v>0</v>
      </c>
      <c r="PB58" s="6">
        <f t="shared" si="22"/>
        <v>1</v>
      </c>
      <c r="PC58" s="6">
        <f t="shared" si="23"/>
        <v>0</v>
      </c>
      <c r="PD58" s="6"/>
      <c r="PE58" s="6"/>
      <c r="PF58" s="6">
        <f t="shared" si="24"/>
        <v>5.0000087848759573</v>
      </c>
      <c r="PG58" s="6">
        <f t="shared" si="25"/>
        <v>0</v>
      </c>
      <c r="PI58" s="6">
        <f t="shared" si="26"/>
        <v>11.000043924379787</v>
      </c>
      <c r="PJ58" s="6">
        <f>'at-risk$$'!PJ58/'at-risk$$'!PJ$120</f>
        <v>0</v>
      </c>
      <c r="PK58" s="6">
        <f>'at-risk$$'!PK58/'at-risk$$'!PK$120</f>
        <v>0</v>
      </c>
      <c r="PL58" s="5">
        <f t="shared" si="29"/>
        <v>25027</v>
      </c>
      <c r="PM58" s="5">
        <f>SUM(KV58,KX58,KZ58,LB58,LD58,LF58,LH58,LJ58,LL58,LN58,LP58,LR58,LT58,LV58,LX58,LZ58,MB58,MD58,MF58,MH58,MJ58,ML58,MN58,MP58,MR58,MT58,MV58,MX58,MZ58,NB58,ND58,NF58,NH58,)</f>
        <v>0</v>
      </c>
      <c r="PN58" s="5"/>
      <c r="PO58" s="5">
        <v>103350</v>
      </c>
      <c r="PQ58" s="6">
        <f t="shared" si="27"/>
        <v>29.843075760770262</v>
      </c>
    </row>
    <row r="59" spans="1:433" x14ac:dyDescent="0.25">
      <c r="A59" t="s">
        <v>223</v>
      </c>
      <c r="B59" s="2">
        <v>309</v>
      </c>
      <c r="C59" t="s">
        <v>338</v>
      </c>
      <c r="D59">
        <v>6</v>
      </c>
      <c r="E59">
        <v>345</v>
      </c>
      <c r="F59">
        <v>250</v>
      </c>
      <c r="G59" s="6">
        <f>'at-risk$$'!G59/'at-risk$$'!G$120</f>
        <v>1</v>
      </c>
      <c r="H59" s="6">
        <f>'at-risk$$'!H59/'at-risk$$'!H$120</f>
        <v>0</v>
      </c>
      <c r="I59" s="6">
        <f>'at-risk$$'!I59/'at-risk$$'!I$120</f>
        <v>0</v>
      </c>
      <c r="J59" s="6">
        <f>'at-risk$$'!J59/'at-risk$$'!J$120</f>
        <v>0</v>
      </c>
      <c r="K59" s="6"/>
      <c r="L59" s="6">
        <f>'at-risk$$'!L59/'at-risk$$'!L$120</f>
        <v>0</v>
      </c>
      <c r="M59" s="6">
        <f>'at-risk$$'!M59/'at-risk$$'!M$120</f>
        <v>0</v>
      </c>
      <c r="N59" s="6">
        <f>'at-risk$$'!N59/'at-risk$$'!N$120</f>
        <v>0</v>
      </c>
      <c r="O59" s="6">
        <f>'at-risk$$'!O59/'at-risk$$'!O$120</f>
        <v>0</v>
      </c>
      <c r="P59" s="3">
        <v>15688</v>
      </c>
      <c r="Q59" s="3">
        <v>0</v>
      </c>
      <c r="R59" s="6">
        <f>'at-risk$$'!R59/'at-risk$$'!R$120</f>
        <v>1.0000062006078874</v>
      </c>
      <c r="S59" s="6">
        <f>'at-risk$$'!S59/'at-risk$$'!S$120</f>
        <v>0</v>
      </c>
      <c r="T59" s="6">
        <f>'at-risk$$'!T59/'at-risk$$'!T$120</f>
        <v>1.0000028305579711</v>
      </c>
      <c r="U59" s="6">
        <f>'at-risk$$'!U59/'at-risk$$'!U$120</f>
        <v>0</v>
      </c>
      <c r="V59" s="6">
        <f>'at-risk$$'!V59/'at-risk$$'!V$120</f>
        <v>0.99999492061110518</v>
      </c>
      <c r="W59" s="6">
        <f>'at-risk$$'!W59/'at-risk$$'!W$120</f>
        <v>0</v>
      </c>
      <c r="X59" s="6">
        <f>'at-risk$$'!X59/'at-risk$$'!X$120</f>
        <v>1</v>
      </c>
      <c r="Y59" s="6">
        <f>'at-risk$$'!Y59/'at-risk$$'!Y$120</f>
        <v>0</v>
      </c>
      <c r="Z59" s="6">
        <f>'at-risk$$'!Z59/'at-risk$$'!Z$120</f>
        <v>3.0000087848759573</v>
      </c>
      <c r="AA59" s="6">
        <f>'at-risk$$'!AA59/'at-risk$$'!AA$120</f>
        <v>0</v>
      </c>
      <c r="AB59" s="6">
        <f>'at-risk$$'!AB59/'at-risk$$'!AB$120</f>
        <v>0</v>
      </c>
      <c r="AC59" s="6">
        <f>'at-risk$$'!AC59/'at-risk$$'!AC$120</f>
        <v>0</v>
      </c>
      <c r="AD59" s="6">
        <f>'at-risk$$'!AD59/'at-risk$$'!AD$120</f>
        <v>3.0000087848759573</v>
      </c>
      <c r="AE59" s="6">
        <f>'at-risk$$'!AE59/'at-risk$$'!AE$120</f>
        <v>0</v>
      </c>
      <c r="AF59" s="6">
        <f>'at-risk$$'!AF59/'at-risk$$'!AF$120</f>
        <v>6.0000107234690523</v>
      </c>
      <c r="AG59" s="6">
        <f>'at-risk$$'!AG59/'at-risk$$'!AG$120</f>
        <v>0</v>
      </c>
      <c r="AH59" s="6">
        <f>'at-risk$$'!AH59/'at-risk$$'!AH$120</f>
        <v>0</v>
      </c>
      <c r="AI59" s="6">
        <f>'at-risk$$'!AI59/'at-risk$$'!AI$120</f>
        <v>0</v>
      </c>
      <c r="AJ59" s="6">
        <f>'at-risk$$'!AJ59/'at-risk$$'!AJ$120</f>
        <v>0</v>
      </c>
      <c r="AK59" s="6">
        <f>'at-risk$$'!AK59/'at-risk$$'!AK$120</f>
        <v>0</v>
      </c>
      <c r="AL59" s="6">
        <f>'at-risk$$'!AL59/'at-risk$$'!AL$120</f>
        <v>0</v>
      </c>
      <c r="AM59" s="6">
        <f>'at-risk$$'!AM59/'at-risk$$'!AM$120</f>
        <v>0</v>
      </c>
      <c r="AN59" s="6">
        <f>'at-risk$$'!AN59/'at-risk$$'!AN$120</f>
        <v>0</v>
      </c>
      <c r="AO59" s="6">
        <f>'at-risk$$'!AO59/'at-risk$$'!AO$120</f>
        <v>0</v>
      </c>
      <c r="AP59" s="6">
        <f>'at-risk$$'!AP59/'at-risk$$'!AP$120</f>
        <v>0</v>
      </c>
      <c r="AQ59" s="6">
        <f>'at-risk$$'!AQ59/'at-risk$$'!AQ$120</f>
        <v>1</v>
      </c>
      <c r="AR59" s="6">
        <f>'at-risk$$'!AR59/'at-risk$$'!AR$120</f>
        <v>0</v>
      </c>
      <c r="AS59" s="6">
        <f>'at-risk$$'!AS59/'at-risk$$'!AS$120</f>
        <v>0</v>
      </c>
      <c r="AT59" s="6">
        <f>'at-risk$$'!AT59/'at-risk$$'!AT$120</f>
        <v>0</v>
      </c>
      <c r="AU59" s="6">
        <f>'at-risk$$'!AU59/'at-risk$$'!AU$120</f>
        <v>2.0000087848759573</v>
      </c>
      <c r="AV59" s="6"/>
      <c r="AW59" s="6">
        <f>'at-risk$$'!AW59/'at-risk$$'!AW$120</f>
        <v>0</v>
      </c>
      <c r="AX59" s="6">
        <f>'at-risk$$'!AX59/'at-risk$$'!AX$120</f>
        <v>0</v>
      </c>
      <c r="AY59" s="6">
        <f>'at-risk$$'!AY59/'at-risk$$'!AY$120</f>
        <v>0</v>
      </c>
      <c r="AZ59" s="6">
        <f>'at-risk$$'!AZ59/'at-risk$$'!AZ$120</f>
        <v>3.0000087848759573</v>
      </c>
      <c r="BA59" s="6">
        <f>'at-risk$$'!BA59/'at-risk$$'!BA$120</f>
        <v>0</v>
      </c>
      <c r="BB59" s="6">
        <f>'at-risk$$'!BB59/'at-risk$$'!BB$120</f>
        <v>0</v>
      </c>
      <c r="BC59" s="6">
        <f>'at-risk$$'!BC59/'at-risk$$'!BC$120</f>
        <v>0</v>
      </c>
      <c r="BD59" s="6">
        <f>'at-risk$$'!BD59/'at-risk$$'!BD$120</f>
        <v>0</v>
      </c>
      <c r="BE59" s="6">
        <f>'at-risk$$'!BE59/'at-risk$$'!BE$120</f>
        <v>0</v>
      </c>
      <c r="BF59" s="6">
        <f>'at-risk$$'!BF59/'at-risk$$'!BF$120</f>
        <v>1</v>
      </c>
      <c r="BG59" s="6">
        <f>'at-risk$$'!BG59/'at-risk$$'!BG$120</f>
        <v>0</v>
      </c>
      <c r="BH59" s="6">
        <f>'at-risk$$'!BH59/'at-risk$$'!BH$120</f>
        <v>0</v>
      </c>
      <c r="BI59" s="6">
        <f>'at-risk$$'!BI59/'at-risk$$'!BI$120</f>
        <v>0</v>
      </c>
      <c r="BJ59" s="6">
        <f>'at-risk$$'!BJ59/'at-risk$$'!BJ$120</f>
        <v>0</v>
      </c>
      <c r="BK59" s="6">
        <f>'at-risk$$'!BK59/'at-risk$$'!BK$120</f>
        <v>0</v>
      </c>
      <c r="BL59" s="6">
        <f>'at-risk$$'!BL59/'at-risk$$'!BL$120</f>
        <v>0</v>
      </c>
      <c r="BM59" s="6">
        <f>'at-risk$$'!BM59/'at-risk$$'!BM$120</f>
        <v>0</v>
      </c>
      <c r="BN59" s="6">
        <f>'at-risk$$'!BN59/'at-risk$$'!BN$120</f>
        <v>0</v>
      </c>
      <c r="BO59" s="6">
        <f>'at-risk$$'!BO59/'at-risk$$'!BO$120</f>
        <v>0</v>
      </c>
      <c r="BP59" s="6">
        <f>'at-risk$$'!BP59/'at-risk$$'!BP$120</f>
        <v>0</v>
      </c>
      <c r="BQ59" s="6">
        <f>'at-risk$$'!BQ59/'at-risk$$'!BQ$120</f>
        <v>0</v>
      </c>
      <c r="BR59" s="6">
        <f>'at-risk$$'!BR59/'at-risk$$'!BR$120</f>
        <v>0</v>
      </c>
      <c r="BS59" s="6">
        <f>'at-risk$$'!BS59/'at-risk$$'!BS$120</f>
        <v>0</v>
      </c>
      <c r="BT59" s="6">
        <f>'at-risk$$'!BT59/'at-risk$$'!BT$120</f>
        <v>0</v>
      </c>
      <c r="BU59" s="6">
        <f>'at-risk$$'!BU59/'at-risk$$'!BU$120</f>
        <v>0</v>
      </c>
      <c r="BV59" s="6">
        <f>'at-risk$$'!BV59/'at-risk$$'!BV$120</f>
        <v>3.0000087848759573</v>
      </c>
      <c r="BW59" s="6">
        <f>'at-risk$$'!BW59/'at-risk$$'!BW$120</f>
        <v>1</v>
      </c>
      <c r="BX59" s="6">
        <f>'at-risk$$'!BX59/'at-risk$$'!BX$120</f>
        <v>0</v>
      </c>
      <c r="BY59" s="6">
        <f>'at-risk$$'!BY59/'at-risk$$'!BY$120</f>
        <v>0</v>
      </c>
      <c r="BZ59" s="6">
        <f>'at-risk$$'!BZ59/'at-risk$$'!BZ$120</f>
        <v>7.9999887658895643</v>
      </c>
      <c r="CA59" s="6">
        <f>'at-risk$$'!CA59/'at-risk$$'!CA$120</f>
        <v>0</v>
      </c>
      <c r="CB59" s="6">
        <f>'at-risk$$'!CB59/'at-risk$$'!CB$120</f>
        <v>0</v>
      </c>
      <c r="CC59" s="6">
        <f>'at-risk$$'!CC59/'at-risk$$'!CC$120</f>
        <v>0</v>
      </c>
      <c r="CD59" s="6">
        <f>'at-risk$$'!CD59/'at-risk$$'!CD$120</f>
        <v>0</v>
      </c>
      <c r="CE59" s="6">
        <f>'at-risk$$'!CE59/'at-risk$$'!CE$120</f>
        <v>0</v>
      </c>
      <c r="CF59" s="6">
        <f>'at-risk$$'!CF59/'at-risk$$'!CF$120</f>
        <v>0</v>
      </c>
      <c r="CG59" s="6">
        <f>'at-risk$$'!CG59/'at-risk$$'!CG$120</f>
        <v>0</v>
      </c>
      <c r="CH59" s="6">
        <f>'at-risk$$'!CH59/'at-risk$$'!CH$120</f>
        <v>0.9999965685612755</v>
      </c>
      <c r="CI59" s="6">
        <f>'at-risk$$'!CI59/'at-risk$$'!CI$120</f>
        <v>0</v>
      </c>
      <c r="CL59" s="6">
        <f>'at-risk$$'!CL59/'at-risk$$'!CL$120</f>
        <v>7.0000263546278729</v>
      </c>
      <c r="CM59" s="6">
        <f>'at-risk$$'!CM59/'at-risk$$'!CM$120</f>
        <v>0</v>
      </c>
      <c r="CN59" s="6">
        <f>'at-risk$$'!CN59/'at-risk$$'!CN$120</f>
        <v>0</v>
      </c>
      <c r="CO59" s="6">
        <f>'at-risk$$'!CO59/'at-risk$$'!CO$120</f>
        <v>0</v>
      </c>
      <c r="CP59" s="6">
        <f>'at-risk$$'!CP59/'at-risk$$'!CP$120</f>
        <v>1.0000145532794282</v>
      </c>
      <c r="CQ59" s="6">
        <f>'at-risk$$'!CQ59/'at-risk$$'!CQ$120</f>
        <v>0</v>
      </c>
      <c r="CR59" s="6">
        <f>'at-risk$$'!CR59/'at-risk$$'!CR$120</f>
        <v>1</v>
      </c>
      <c r="CS59" s="6">
        <f>'at-risk$$'!CS59/'at-risk$$'!CS$120</f>
        <v>0</v>
      </c>
      <c r="CT59" s="6">
        <f>'at-risk$$'!CT59/'at-risk$$'!CT$120</f>
        <v>0</v>
      </c>
      <c r="CU59" s="6">
        <f>'at-risk$$'!CU59/'at-risk$$'!CU$120</f>
        <v>0</v>
      </c>
      <c r="CV59" s="3">
        <v>23800</v>
      </c>
      <c r="CW59" s="3">
        <v>0</v>
      </c>
      <c r="CX59" s="3">
        <v>23800</v>
      </c>
      <c r="CY59" s="3">
        <v>0</v>
      </c>
      <c r="CZ59" s="3">
        <v>101351</v>
      </c>
      <c r="DA59" s="3">
        <v>0</v>
      </c>
      <c r="DD59" s="6">
        <f>'at-risk$$'!DD59/'at-risk$$'!DD$120</f>
        <v>0</v>
      </c>
      <c r="DE59" s="6">
        <f>'at-risk$$'!DE59/'at-risk$$'!DE$120</f>
        <v>0</v>
      </c>
      <c r="DX59" s="6">
        <f>'at-risk$$'!DX59/'at-risk$$'!DX$120</f>
        <v>0</v>
      </c>
      <c r="DY59" s="6">
        <f>'at-risk$$'!DY59/'at-risk$$'!DY$120</f>
        <v>0</v>
      </c>
      <c r="DZ59" s="6">
        <f>'at-risk$$'!DZ59/'at-risk$$'!DZ$120</f>
        <v>0</v>
      </c>
      <c r="EA59" s="6">
        <f>'at-risk$$'!EA59/'at-risk$$'!EA$120</f>
        <v>0</v>
      </c>
      <c r="EB59" s="6">
        <f>'at-risk$$'!EB59/'at-risk$$'!EB$120</f>
        <v>0</v>
      </c>
      <c r="EC59" s="6">
        <f>'at-risk$$'!EC59/'at-risk$$'!EC$120</f>
        <v>0</v>
      </c>
      <c r="EH59" s="3">
        <v>15325</v>
      </c>
      <c r="EI59" s="3">
        <v>0</v>
      </c>
      <c r="EL59" s="6">
        <f>'at-risk$$'!EL59/'at-risk$$'!EL$120</f>
        <v>0</v>
      </c>
      <c r="EM59" s="6">
        <f>'at-risk$$'!EM59/'at-risk$$'!EM$120</f>
        <v>0</v>
      </c>
      <c r="EN59" s="6">
        <f>'at-risk$$'!EN59/'at-risk$$'!EN$120</f>
        <v>0</v>
      </c>
      <c r="EO59" s="6">
        <f>'at-risk$$'!EO59/'at-risk$$'!EO$120</f>
        <v>0</v>
      </c>
      <c r="EP59" s="6">
        <f>'at-risk$$'!EP59/'at-risk$$'!EP$120</f>
        <v>0</v>
      </c>
      <c r="EQ59" s="6">
        <f>'at-risk$$'!EQ59/'at-risk$$'!EQ$120</f>
        <v>0</v>
      </c>
      <c r="ES59" s="6">
        <f>'at-risk$$'!ES59/'at-risk$$'!ES$120</f>
        <v>1</v>
      </c>
      <c r="ET59" s="6">
        <f>'at-risk$$'!ET59/'at-risk$$'!ET$120</f>
        <v>0</v>
      </c>
      <c r="EU59" s="6">
        <f>'at-risk$$'!EU59/'at-risk$$'!EU$120</f>
        <v>0</v>
      </c>
      <c r="EV59" s="6">
        <f>'at-risk$$'!EV59/'at-risk$$'!EV$120</f>
        <v>0</v>
      </c>
      <c r="EW59" s="6">
        <f>'at-risk$$'!EW59/'at-risk$$'!EW$120</f>
        <v>0</v>
      </c>
      <c r="EX59" s="6">
        <f>'at-risk$$'!EX59/'at-risk$$'!EX$120</f>
        <v>0</v>
      </c>
      <c r="EY59" s="6">
        <f>'at-risk$$'!EY59/'at-risk$$'!EY$120</f>
        <v>0</v>
      </c>
      <c r="EZ59" s="6">
        <f>'at-risk$$'!EZ59/'at-risk$$'!EZ$120</f>
        <v>0</v>
      </c>
      <c r="FA59" s="6">
        <f>'at-risk$$'!FA59/'at-risk$$'!FA$120</f>
        <v>0</v>
      </c>
      <c r="FB59" s="6">
        <f>'at-risk$$'!FB59/'at-risk$$'!FB$120</f>
        <v>0</v>
      </c>
      <c r="FC59" s="6">
        <f>'at-risk$$'!FC59/'at-risk$$'!FC$120</f>
        <v>0</v>
      </c>
      <c r="FD59" s="6">
        <f>'at-risk$$'!FD59/'at-risk$$'!FD$120</f>
        <v>0</v>
      </c>
      <c r="FE59" s="6">
        <f>'at-risk$$'!FE59/'at-risk$$'!FE$120</f>
        <v>0</v>
      </c>
      <c r="FF59" s="6">
        <f>'at-risk$$'!FF59/'at-risk$$'!FF$120</f>
        <v>0</v>
      </c>
      <c r="FG59" s="6">
        <f>'at-risk$$'!FG59/'at-risk$$'!FG$120</f>
        <v>0</v>
      </c>
      <c r="FH59" s="6">
        <f>'at-risk$$'!FH59/'at-risk$$'!FH$120</f>
        <v>0</v>
      </c>
      <c r="FI59" s="6">
        <f>'at-risk$$'!FI59/'at-risk$$'!FI$120</f>
        <v>0</v>
      </c>
      <c r="FJ59" s="6">
        <f>'at-risk$$'!FJ59/'at-risk$$'!FJ$120</f>
        <v>0</v>
      </c>
      <c r="FK59" s="6">
        <f>'at-risk$$'!FK59/'at-risk$$'!FK$120</f>
        <v>0.99998917596631565</v>
      </c>
      <c r="FL59" s="6">
        <f>'at-risk$$'!FL59/'at-risk$$'!FL$120</f>
        <v>0</v>
      </c>
      <c r="FM59" s="6">
        <f>'at-risk$$'!FM59/'at-risk$$'!FM$120</f>
        <v>0</v>
      </c>
      <c r="FN59" s="6">
        <f>'at-risk$$'!FN59/'at-risk$$'!FN$120</f>
        <v>0</v>
      </c>
      <c r="FO59" s="6">
        <f>'at-risk$$'!FO59/'at-risk$$'!FO$120</f>
        <v>1</v>
      </c>
      <c r="FP59" s="6">
        <f>'at-risk$$'!FP59/'at-risk$$'!FP$120</f>
        <v>0</v>
      </c>
      <c r="FQ59" s="6">
        <f>'at-risk$$'!FQ59/'at-risk$$'!FQ$120</f>
        <v>0</v>
      </c>
      <c r="FR59" s="6">
        <f>'at-risk$$'!FR59/'at-risk$$'!FR$120</f>
        <v>0</v>
      </c>
      <c r="FS59" s="6">
        <f>'at-risk$$'!FS59/'at-risk$$'!FS$120</f>
        <v>0</v>
      </c>
      <c r="FT59" s="6">
        <f>'at-risk$$'!FT59/'at-risk$$'!FT$120</f>
        <v>0</v>
      </c>
      <c r="FU59" s="6">
        <f>'at-risk$$'!FU59/'at-risk$$'!FU$120</f>
        <v>0</v>
      </c>
      <c r="FV59" s="6">
        <f>'at-risk$$'!FV59/'at-risk$$'!FV$120</f>
        <v>0</v>
      </c>
      <c r="FW59" s="6">
        <f>'at-risk$$'!FW59/'at-risk$$'!FW$120</f>
        <v>0</v>
      </c>
      <c r="FX59" s="6">
        <f>'at-risk$$'!FX59/'at-risk$$'!FX$120</f>
        <v>0</v>
      </c>
      <c r="FY59" s="6">
        <f>'at-risk$$'!FY59/'at-risk$$'!FY$120</f>
        <v>0</v>
      </c>
      <c r="FZ59" s="6">
        <f>'at-risk$$'!FZ59/'at-risk$$'!FZ$120</f>
        <v>0</v>
      </c>
      <c r="GA59" s="6">
        <f>'at-risk$$'!GA59/'at-risk$$'!GA$120</f>
        <v>0</v>
      </c>
      <c r="GB59" s="6">
        <f>'at-risk$$'!GB59/'at-risk$$'!GB$120</f>
        <v>0</v>
      </c>
      <c r="GC59" s="6">
        <f>'at-risk$$'!GC59/'at-risk$$'!GC$120</f>
        <v>0</v>
      </c>
      <c r="GD59" s="6">
        <f>'at-risk$$'!GD59/'at-risk$$'!GD$120</f>
        <v>0</v>
      </c>
      <c r="GE59" s="6">
        <f>'at-risk$$'!GE59/'at-risk$$'!GE$120</f>
        <v>0</v>
      </c>
      <c r="GF59" s="6">
        <f>'at-risk$$'!GF59/'at-risk$$'!GF$120</f>
        <v>1</v>
      </c>
      <c r="GG59" s="6">
        <f>'at-risk$$'!GG59/'at-risk$$'!GG$120</f>
        <v>0</v>
      </c>
      <c r="GH59" s="6">
        <f>'at-risk$$'!GH59/'at-risk$$'!GH$120</f>
        <v>2.0000087848759573</v>
      </c>
      <c r="GI59" s="6">
        <f>'at-risk$$'!GI59/'at-risk$$'!GI$120</f>
        <v>0</v>
      </c>
      <c r="GJ59" s="6">
        <f>'at-risk$$'!GJ59/'at-risk$$'!GJ$120</f>
        <v>1</v>
      </c>
      <c r="GK59" s="6">
        <f>'at-risk$$'!GK59/'at-risk$$'!GK$120</f>
        <v>0</v>
      </c>
      <c r="GL59" s="6">
        <f>'at-risk$$'!GL59/'at-risk$$'!GL$120</f>
        <v>0</v>
      </c>
      <c r="GM59" s="6">
        <f>'at-risk$$'!GM59/'at-risk$$'!GM$120</f>
        <v>0</v>
      </c>
      <c r="GN59" s="6">
        <f>'at-risk$$'!GN59/'at-risk$$'!GN$120</f>
        <v>1.6100012178796994</v>
      </c>
      <c r="GO59" s="6">
        <f>'at-risk$$'!GO59/'at-risk$$'!GO$120</f>
        <v>0.39000235660998461</v>
      </c>
      <c r="GP59" s="6">
        <f>'at-risk$$'!GP59/'at-risk$$'!GP$120</f>
        <v>3.0000087848759573</v>
      </c>
      <c r="GQ59" s="6">
        <f>'at-risk$$'!GQ59/'at-risk$$'!GQ$120</f>
        <v>0</v>
      </c>
      <c r="GR59" s="6">
        <f>'at-risk$$'!GR59/'at-risk$$'!GR$120</f>
        <v>1.1784823248295735</v>
      </c>
      <c r="GS59" s="6">
        <f>'at-risk$$'!GS59/'at-risk$$'!GS$120</f>
        <v>0</v>
      </c>
      <c r="GT59" s="6">
        <f>'at-risk$$'!GT59/'at-risk$$'!GT$120</f>
        <v>2.0000087848759573</v>
      </c>
      <c r="GU59" s="6">
        <f>'at-risk$$'!GU59/'at-risk$$'!GU$120</f>
        <v>0</v>
      </c>
      <c r="GV59" s="6">
        <f>'at-risk$$'!GV59/'at-risk$$'!GV$120</f>
        <v>2.0000087848759573</v>
      </c>
      <c r="GW59" s="6">
        <f>'at-risk$$'!GW59/'at-risk$$'!GW$120</f>
        <v>0</v>
      </c>
      <c r="GX59" s="6">
        <f>'at-risk$$'!GX59/'at-risk$$'!GX$120</f>
        <v>2.0000087848759573</v>
      </c>
      <c r="GY59" s="6">
        <f>'at-risk$$'!GY59/'at-risk$$'!GY$120</f>
        <v>0</v>
      </c>
      <c r="GZ59" s="6">
        <f>'at-risk$$'!GZ59/'at-risk$$'!GZ$120</f>
        <v>2.0000087848759573</v>
      </c>
      <c r="HA59" s="6">
        <f>'at-risk$$'!HA59/'at-risk$$'!HA$120</f>
        <v>0</v>
      </c>
      <c r="HB59" s="6">
        <f>'at-risk$$'!HB59/'at-risk$$'!HB$120</f>
        <v>0</v>
      </c>
      <c r="HC59" s="6">
        <f>'at-risk$$'!HC59/'at-risk$$'!HC$120</f>
        <v>0</v>
      </c>
      <c r="HD59" s="6">
        <f>'at-risk$$'!HD59/'at-risk$$'!HD$120</f>
        <v>0</v>
      </c>
      <c r="HE59" s="6">
        <f>'at-risk$$'!HE59/'at-risk$$'!HE$120</f>
        <v>0</v>
      </c>
      <c r="HF59" s="6">
        <f>'at-risk$$'!HF59/'at-risk$$'!HF$120</f>
        <v>0</v>
      </c>
      <c r="HG59" s="6">
        <f>'at-risk$$'!HG59/'at-risk$$'!HG$120</f>
        <v>0</v>
      </c>
      <c r="HH59" s="6">
        <f>'at-risk$$'!HH59/'at-risk$$'!HH$120</f>
        <v>0</v>
      </c>
      <c r="HI59" s="6">
        <f>'at-risk$$'!HI59/'at-risk$$'!HI$120</f>
        <v>0</v>
      </c>
      <c r="HJ59" s="6">
        <f>'at-risk$$'!HJ59/'at-risk$$'!HJ$120</f>
        <v>0</v>
      </c>
      <c r="HK59" s="6">
        <f>'at-risk$$'!HK59/'at-risk$$'!HK$120</f>
        <v>0</v>
      </c>
      <c r="HL59" s="6">
        <f>'at-risk$$'!HL59/'at-risk$$'!HL$120</f>
        <v>0</v>
      </c>
      <c r="HM59" s="6">
        <f>'at-risk$$'!HM59/'at-risk$$'!HM$120</f>
        <v>0</v>
      </c>
      <c r="HN59" s="6">
        <f>'at-risk$$'!HN59/'at-risk$$'!HN$120</f>
        <v>0</v>
      </c>
      <c r="HO59" s="6">
        <f>'at-risk$$'!HO59/'at-risk$$'!HO$120</f>
        <v>0</v>
      </c>
      <c r="HP59" s="6">
        <f>'at-risk$$'!HP59/'at-risk$$'!HP$120</f>
        <v>0</v>
      </c>
      <c r="HQ59" s="6">
        <f>'at-risk$$'!HQ59/'at-risk$$'!HQ$120</f>
        <v>0</v>
      </c>
      <c r="HR59" s="6">
        <f>'at-risk$$'!HR59/'at-risk$$'!HR$120</f>
        <v>0</v>
      </c>
      <c r="HS59" s="6">
        <f>'at-risk$$'!HS59/'at-risk$$'!HS$120</f>
        <v>0</v>
      </c>
      <c r="HT59" s="6">
        <f>'at-risk$$'!HT59/'at-risk$$'!HT$120</f>
        <v>0</v>
      </c>
      <c r="HU59" s="6">
        <f>'at-risk$$'!HU59/'at-risk$$'!HU$120</f>
        <v>0</v>
      </c>
      <c r="HV59" s="6">
        <f>'at-risk$$'!HV59/'at-risk$$'!HV$120</f>
        <v>0.5</v>
      </c>
      <c r="HW59" s="6">
        <f>'at-risk$$'!HW59/'at-risk$$'!HW$120</f>
        <v>0</v>
      </c>
      <c r="HX59" s="6">
        <f>'at-risk$$'!HX59/'at-risk$$'!HX$120</f>
        <v>0</v>
      </c>
      <c r="HY59" s="6">
        <f>'at-risk$$'!HY59/'at-risk$$'!HY$120</f>
        <v>0</v>
      </c>
      <c r="HZ59" s="6">
        <f>'at-risk$$'!HZ59/'at-risk$$'!HZ$120</f>
        <v>0</v>
      </c>
      <c r="IA59" s="6">
        <f>'at-risk$$'!IA59/'at-risk$$'!IA$120</f>
        <v>0</v>
      </c>
      <c r="IB59" s="6">
        <f>'at-risk$$'!IB59/'at-risk$$'!IB$120</f>
        <v>0</v>
      </c>
      <c r="IC59" s="6">
        <f>'at-risk$$'!IC59/'at-risk$$'!IC$120</f>
        <v>0</v>
      </c>
      <c r="ID59" s="6">
        <f>'at-risk$$'!ID59/'at-risk$$'!ID$120</f>
        <v>0</v>
      </c>
      <c r="IE59" s="6">
        <f>'at-risk$$'!IE59/'at-risk$$'!IE$120</f>
        <v>1</v>
      </c>
      <c r="IF59" s="6">
        <f>'at-risk$$'!IF59/'at-risk$$'!IF$120</f>
        <v>0</v>
      </c>
      <c r="IG59" s="6">
        <f>'at-risk$$'!IG59/'at-risk$$'!IG$120</f>
        <v>0</v>
      </c>
      <c r="IH59" s="6">
        <f>'at-risk$$'!IH59/'at-risk$$'!IH$120</f>
        <v>0</v>
      </c>
      <c r="II59" s="6">
        <f>'at-risk$$'!II59/'at-risk$$'!II$120</f>
        <v>0</v>
      </c>
      <c r="IJ59" s="6">
        <f>'at-risk$$'!IJ59/'at-risk$$'!IJ$120</f>
        <v>0</v>
      </c>
      <c r="IK59" s="6">
        <f>'at-risk$$'!IK59/'at-risk$$'!IK$120</f>
        <v>0</v>
      </c>
      <c r="IL59" s="6">
        <f>'at-risk$$'!IL59/'at-risk$$'!IL$120</f>
        <v>0</v>
      </c>
      <c r="IM59" s="6">
        <f>'at-risk$$'!IM59/'at-risk$$'!IM$120</f>
        <v>0</v>
      </c>
      <c r="IN59" s="6">
        <f>'at-risk$$'!IN59/'at-risk$$'!IN$120</f>
        <v>0</v>
      </c>
      <c r="IO59" s="6">
        <f>'at-risk$$'!IO59/'at-risk$$'!IO$120</f>
        <v>0</v>
      </c>
      <c r="IP59" s="6">
        <f>'at-risk$$'!IP59/'at-risk$$'!IP$120</f>
        <v>0</v>
      </c>
      <c r="IQ59" s="6">
        <f>'at-risk$$'!IQ59/'at-risk$$'!IQ$120</f>
        <v>0</v>
      </c>
      <c r="IR59" s="6">
        <f>'at-risk$$'!IR59/'at-risk$$'!IR$120</f>
        <v>0</v>
      </c>
      <c r="IS59" s="6">
        <f>'at-risk$$'!IS59/'at-risk$$'!IS$120</f>
        <v>0</v>
      </c>
      <c r="IT59" s="6">
        <f>'at-risk$$'!IT59/'at-risk$$'!IT$120</f>
        <v>0</v>
      </c>
      <c r="IU59" s="6">
        <f>'at-risk$$'!IU59/'at-risk$$'!IU$120</f>
        <v>0</v>
      </c>
      <c r="IV59" s="6">
        <f>'at-risk$$'!IV59/'at-risk$$'!IV$120</f>
        <v>0</v>
      </c>
      <c r="IW59" s="6">
        <f>'at-risk$$'!IW59/'at-risk$$'!IW$120</f>
        <v>0</v>
      </c>
      <c r="IX59" s="6">
        <f>'at-risk$$'!IX59/'at-risk$$'!IX$120</f>
        <v>0</v>
      </c>
      <c r="IY59" s="6">
        <f>'at-risk$$'!IY59/'at-risk$$'!IY$120</f>
        <v>0</v>
      </c>
      <c r="IZ59" s="6">
        <f>'at-risk$$'!IZ59/'at-risk$$'!IZ$120</f>
        <v>0</v>
      </c>
      <c r="JA59" s="6">
        <f>'at-risk$$'!JA59/'at-risk$$'!JA$120</f>
        <v>0</v>
      </c>
      <c r="JB59" s="6">
        <f>'at-risk$$'!JB59/'at-risk$$'!JB$120</f>
        <v>0</v>
      </c>
      <c r="JC59" s="6">
        <f>'at-risk$$'!JC59/'at-risk$$'!JC$120</f>
        <v>0</v>
      </c>
      <c r="JD59" s="6">
        <f>'at-risk$$'!JD59/'at-risk$$'!JD$120</f>
        <v>0</v>
      </c>
      <c r="JE59" s="6">
        <f>'at-risk$$'!JE59/'at-risk$$'!JE$120</f>
        <v>0</v>
      </c>
      <c r="JF59" s="6">
        <f>'at-risk$$'!JF59/'at-risk$$'!JF$120</f>
        <v>0</v>
      </c>
      <c r="JG59" s="6">
        <f>'at-risk$$'!JG59/'at-risk$$'!JG$120</f>
        <v>0</v>
      </c>
      <c r="JH59" s="6">
        <f>'at-risk$$'!JH59/'at-risk$$'!JH$120</f>
        <v>0</v>
      </c>
      <c r="JI59" s="6">
        <f>'at-risk$$'!JI59/'at-risk$$'!JI$120</f>
        <v>0</v>
      </c>
      <c r="JJ59" s="6">
        <f>'at-risk$$'!JJ59/'at-risk$$'!JJ$120</f>
        <v>0</v>
      </c>
      <c r="JK59" s="6">
        <f>'at-risk$$'!JK59/'at-risk$$'!JK$120</f>
        <v>0</v>
      </c>
      <c r="JL59" s="6">
        <f>'at-risk$$'!JL59/'at-risk$$'!JL$120</f>
        <v>0</v>
      </c>
      <c r="JM59" s="6">
        <f>'at-risk$$'!JM59/'at-risk$$'!JM$120</f>
        <v>0</v>
      </c>
      <c r="JN59" s="6">
        <f>'at-risk$$'!JN59/'at-risk$$'!JN$120</f>
        <v>0</v>
      </c>
      <c r="JO59" s="6">
        <f>'at-risk$$'!JO59/'at-risk$$'!JO$120</f>
        <v>0</v>
      </c>
      <c r="JP59" s="6">
        <f>'at-risk$$'!JP59/'at-risk$$'!JP$120</f>
        <v>0</v>
      </c>
      <c r="JQ59" s="6">
        <f>'at-risk$$'!JQ59/'at-risk$$'!JQ$120</f>
        <v>0</v>
      </c>
      <c r="JR59" s="6">
        <f>'at-risk$$'!JR59/'at-risk$$'!JR$120</f>
        <v>0</v>
      </c>
      <c r="JS59" s="6">
        <f>'at-risk$$'!JS59/'at-risk$$'!JS$120</f>
        <v>0</v>
      </c>
      <c r="JT59" s="6">
        <f>'at-risk$$'!JT59/'at-risk$$'!JT$120</f>
        <v>0</v>
      </c>
      <c r="JU59" s="6">
        <f>'at-risk$$'!JU59/'at-risk$$'!JU$120</f>
        <v>0</v>
      </c>
      <c r="JV59" s="6">
        <f>'at-risk$$'!JV59/'at-risk$$'!JV$120</f>
        <v>0</v>
      </c>
      <c r="JW59" s="6">
        <f>'at-risk$$'!JW59/'at-risk$$'!JW$120</f>
        <v>0</v>
      </c>
      <c r="JX59" s="6">
        <f>'at-risk$$'!JX59/'at-risk$$'!JX$120</f>
        <v>0</v>
      </c>
      <c r="JY59" s="6">
        <f>'at-risk$$'!JY59/'at-risk$$'!JY$120</f>
        <v>0</v>
      </c>
      <c r="JZ59" s="6">
        <f>'at-risk$$'!JZ59/'at-risk$$'!JZ$120</f>
        <v>0</v>
      </c>
      <c r="KA59" s="6">
        <f>'at-risk$$'!KA59/'at-risk$$'!KA$120</f>
        <v>0</v>
      </c>
      <c r="KB59" s="6">
        <f>'at-risk$$'!KB59/'at-risk$$'!KB$120</f>
        <v>0.79749999999999999</v>
      </c>
      <c r="KC59" s="6">
        <f>'at-risk$$'!KC59/'at-risk$$'!KC$120</f>
        <v>0</v>
      </c>
      <c r="KD59" s="6">
        <f>'at-risk$$'!KD59/'at-risk$$'!KD$120</f>
        <v>0</v>
      </c>
      <c r="KE59" s="6">
        <f>'at-risk$$'!KE59/'at-risk$$'!KE$120</f>
        <v>0</v>
      </c>
      <c r="KF59" s="6">
        <f>'at-risk$$'!KF59/'at-risk$$'!KF$120</f>
        <v>0</v>
      </c>
      <c r="KG59" s="6">
        <f>'at-risk$$'!KG59/'at-risk$$'!KG$120</f>
        <v>0</v>
      </c>
      <c r="KH59" s="6">
        <f>'at-risk$$'!KH59/'at-risk$$'!KH$120</f>
        <v>0</v>
      </c>
      <c r="KI59" s="6">
        <f>'at-risk$$'!KI59/'at-risk$$'!KI$120</f>
        <v>1</v>
      </c>
      <c r="KJ59" s="6">
        <f>'at-risk$$'!KJ59/'at-risk$$'!KJ$120</f>
        <v>0</v>
      </c>
      <c r="KK59" s="6">
        <f>'at-risk$$'!KK59/'at-risk$$'!KK$120</f>
        <v>0</v>
      </c>
      <c r="KL59" s="6">
        <f>'at-risk$$'!KL59/'at-risk$$'!KL$120</f>
        <v>0</v>
      </c>
      <c r="KM59" s="6">
        <f>'at-risk$$'!KM59/'at-risk$$'!KM$120</f>
        <v>0</v>
      </c>
      <c r="KN59" s="6">
        <f>'at-risk$$'!KN59/'at-risk$$'!KN$120</f>
        <v>0</v>
      </c>
      <c r="KO59" s="6">
        <f>'at-risk$$'!KO59/'at-risk$$'!KO$120</f>
        <v>0</v>
      </c>
      <c r="KP59" s="6">
        <f>'at-risk$$'!KP59/'at-risk$$'!KP$120</f>
        <v>0</v>
      </c>
      <c r="KQ59" s="6">
        <f>'at-risk$$'!KQ59/'at-risk$$'!KQ$120</f>
        <v>0</v>
      </c>
      <c r="KU59" s="3">
        <v>17782</v>
      </c>
      <c r="KV59" s="3">
        <v>0</v>
      </c>
      <c r="KW59" s="3">
        <v>10000</v>
      </c>
      <c r="KX59" s="3">
        <v>0</v>
      </c>
      <c r="LC59" s="3">
        <v>15750</v>
      </c>
      <c r="LD59" s="3">
        <v>0</v>
      </c>
      <c r="LI59" s="3">
        <v>25212</v>
      </c>
      <c r="LJ59" s="3">
        <v>1</v>
      </c>
      <c r="LK59" s="3">
        <v>4000</v>
      </c>
      <c r="LL59" s="3">
        <v>0</v>
      </c>
      <c r="LM59" s="3">
        <v>1574</v>
      </c>
      <c r="LN59" s="3">
        <v>0</v>
      </c>
      <c r="LQ59" s="3">
        <v>20000</v>
      </c>
      <c r="LR59" s="3">
        <v>0</v>
      </c>
      <c r="LW59" s="3">
        <v>6000</v>
      </c>
      <c r="LX59" s="3">
        <v>0</v>
      </c>
      <c r="LY59" s="3">
        <v>600</v>
      </c>
      <c r="LZ59" s="3">
        <v>0</v>
      </c>
      <c r="ME59" s="3">
        <v>5768</v>
      </c>
      <c r="MF59" s="3">
        <v>0</v>
      </c>
      <c r="MY59" s="3">
        <v>5000</v>
      </c>
      <c r="MZ59" s="3">
        <v>0</v>
      </c>
      <c r="NJ59" s="6">
        <f>'at-risk$$'!NJ59/'at-risk$$'!NJ$120</f>
        <v>0</v>
      </c>
      <c r="NK59" s="6">
        <f>'at-risk$$'!NK59/'at-risk$$'!NK$120</f>
        <v>0</v>
      </c>
      <c r="OF59" s="3">
        <v>6551853</v>
      </c>
      <c r="OG59" s="3">
        <v>356772</v>
      </c>
      <c r="OK59" s="6">
        <f t="shared" si="28"/>
        <v>4.0000087848759573</v>
      </c>
      <c r="OL59" s="6">
        <f t="shared" si="15"/>
        <v>0</v>
      </c>
      <c r="OM59" s="6">
        <f t="shared" si="16"/>
        <v>3.0000087848759573</v>
      </c>
      <c r="ON59" s="6">
        <f t="shared" si="17"/>
        <v>1</v>
      </c>
      <c r="OO59" s="6">
        <f t="shared" si="18"/>
        <v>0</v>
      </c>
      <c r="OP59" s="6">
        <f t="shared" si="19"/>
        <v>0</v>
      </c>
      <c r="OQ59" s="3">
        <f t="shared" si="20"/>
        <v>0</v>
      </c>
      <c r="OR59" s="6">
        <f t="shared" si="21"/>
        <v>0</v>
      </c>
      <c r="OS59" s="6">
        <f>'at-risk$$'!OS59/'at-risk$$'!OS$120</f>
        <v>1</v>
      </c>
      <c r="OT59" s="6">
        <f>'at-risk$$'!OT59/'at-risk$$'!OT$120</f>
        <v>0</v>
      </c>
      <c r="OU59" s="6">
        <f>'at-risk$$'!OU59/'at-risk$$'!OU$120</f>
        <v>0</v>
      </c>
      <c r="OV59" s="6">
        <f>'at-risk$$'!OV59/'at-risk$$'!OV$120</f>
        <v>0</v>
      </c>
      <c r="OW59" s="6">
        <f>'at-risk$$'!OW59/'at-risk$$'!OW$120</f>
        <v>0</v>
      </c>
      <c r="OX59" s="6">
        <f>'at-risk$$'!OX59/'at-risk$$'!OX$120</f>
        <v>0</v>
      </c>
      <c r="OY59" s="6">
        <f>'at-risk$$'!OY59/'at-risk$$'!OY$120</f>
        <v>0</v>
      </c>
      <c r="OZ59" s="6">
        <f>'at-risk$$'!OZ59/'at-risk$$'!OZ$120</f>
        <v>0</v>
      </c>
      <c r="PA59" s="6">
        <f>'at-risk$$'!PA59/'at-risk$$'!PA$120</f>
        <v>1</v>
      </c>
      <c r="PB59" s="6">
        <f t="shared" si="22"/>
        <v>1</v>
      </c>
      <c r="PC59" s="6">
        <f t="shared" si="23"/>
        <v>0</v>
      </c>
      <c r="PD59" s="6"/>
      <c r="PE59" s="6"/>
      <c r="PF59" s="6">
        <f t="shared" si="24"/>
        <v>4.5000087848759573</v>
      </c>
      <c r="PG59" s="6">
        <f t="shared" si="25"/>
        <v>0</v>
      </c>
      <c r="PI59" s="6">
        <f t="shared" si="26"/>
        <v>12.17852624920936</v>
      </c>
      <c r="PJ59" s="6">
        <f>'at-risk$$'!PJ59/'at-risk$$'!PJ$120</f>
        <v>0</v>
      </c>
      <c r="PK59" s="6">
        <f>'at-risk$$'!PK59/'at-risk$$'!PK$120</f>
        <v>0</v>
      </c>
      <c r="PL59" s="5">
        <f t="shared" si="29"/>
        <v>111686</v>
      </c>
      <c r="PN59" s="5">
        <f>SUM(KV59,KX59,KZ59,LB59,LD59,LF59,LH59,LJ59,LL59,LN59,LP59,LR59,LT59,LV59,LX59,LZ59,MB59,MD59,MF59,MH59,MJ59,ML59,MN59,MP59,MR59,MT59,MV59,MX59,MZ59,NB59,ND59,NF59,NH59,)</f>
        <v>1</v>
      </c>
      <c r="PO59" s="5">
        <v>112125</v>
      </c>
      <c r="PQ59" s="6">
        <f t="shared" si="27"/>
        <v>39.678596528217028</v>
      </c>
    </row>
    <row r="60" spans="1:433" x14ac:dyDescent="0.25">
      <c r="A60" t="s">
        <v>224</v>
      </c>
      <c r="B60" s="2">
        <v>313</v>
      </c>
      <c r="C60" t="s">
        <v>338</v>
      </c>
      <c r="D60">
        <v>4</v>
      </c>
      <c r="E60">
        <v>359</v>
      </c>
      <c r="F60">
        <v>289</v>
      </c>
      <c r="G60" s="6">
        <f>'at-risk$$'!G60/'at-risk$$'!G$120</f>
        <v>1</v>
      </c>
      <c r="H60" s="6">
        <f>'at-risk$$'!H60/'at-risk$$'!H$120</f>
        <v>0</v>
      </c>
      <c r="I60" s="6">
        <f>'at-risk$$'!I60/'at-risk$$'!I$120</f>
        <v>0</v>
      </c>
      <c r="J60" s="6">
        <f>'at-risk$$'!J60/'at-risk$$'!J$120</f>
        <v>0</v>
      </c>
      <c r="K60" s="6"/>
      <c r="L60" s="6">
        <f>'at-risk$$'!L60/'at-risk$$'!L$120</f>
        <v>0</v>
      </c>
      <c r="M60" s="6">
        <f>'at-risk$$'!M60/'at-risk$$'!M$120</f>
        <v>0</v>
      </c>
      <c r="N60" s="6">
        <f>'at-risk$$'!N60/'at-risk$$'!N$120</f>
        <v>0.99999958310769044</v>
      </c>
      <c r="O60" s="6">
        <f>'at-risk$$'!O60/'at-risk$$'!O$120</f>
        <v>0</v>
      </c>
      <c r="P60" s="3">
        <v>7500</v>
      </c>
      <c r="Q60" s="3">
        <v>0</v>
      </c>
      <c r="R60" s="6">
        <f>'at-risk$$'!R60/'at-risk$$'!R$120</f>
        <v>1.0000062006078874</v>
      </c>
      <c r="S60" s="6">
        <f>'at-risk$$'!S60/'at-risk$$'!S$120</f>
        <v>0</v>
      </c>
      <c r="T60" s="6">
        <f>'at-risk$$'!T60/'at-risk$$'!T$120</f>
        <v>1.0000028305579711</v>
      </c>
      <c r="U60" s="6">
        <f>'at-risk$$'!U60/'at-risk$$'!U$120</f>
        <v>0</v>
      </c>
      <c r="V60" s="6">
        <f>'at-risk$$'!V60/'at-risk$$'!V$120</f>
        <v>2.0000093773333441</v>
      </c>
      <c r="W60" s="6">
        <f>'at-risk$$'!W60/'at-risk$$'!W$120</f>
        <v>0</v>
      </c>
      <c r="X60" s="6">
        <f>'at-risk$$'!X60/'at-risk$$'!X$120</f>
        <v>1</v>
      </c>
      <c r="Y60" s="6">
        <f>'at-risk$$'!Y60/'at-risk$$'!Y$120</f>
        <v>0</v>
      </c>
      <c r="Z60" s="6">
        <f>'at-risk$$'!Z60/'at-risk$$'!Z$120</f>
        <v>2.0000087848759573</v>
      </c>
      <c r="AA60" s="6">
        <f>'at-risk$$'!AA60/'at-risk$$'!AA$120</f>
        <v>0</v>
      </c>
      <c r="AB60" s="6">
        <f>'at-risk$$'!AB60/'at-risk$$'!AB$120</f>
        <v>0</v>
      </c>
      <c r="AC60" s="6">
        <f>'at-risk$$'!AC60/'at-risk$$'!AC$120</f>
        <v>0</v>
      </c>
      <c r="AD60" s="6">
        <f>'at-risk$$'!AD60/'at-risk$$'!AD$120</f>
        <v>2.0000087848759573</v>
      </c>
      <c r="AE60" s="6">
        <f>'at-risk$$'!AE60/'at-risk$$'!AE$120</f>
        <v>0</v>
      </c>
      <c r="AF60" s="6">
        <f>'at-risk$$'!AF60/'at-risk$$'!AF$120</f>
        <v>3.8085166301855953</v>
      </c>
      <c r="AG60" s="6">
        <f>'at-risk$$'!AG60/'at-risk$$'!AG$120</f>
        <v>0</v>
      </c>
      <c r="AH60" s="6">
        <f>'at-risk$$'!AH60/'at-risk$$'!AH$120</f>
        <v>0.19149051879377313</v>
      </c>
      <c r="AI60" s="6">
        <f>'at-risk$$'!AI60/'at-risk$$'!AI$120</f>
        <v>0</v>
      </c>
      <c r="AJ60" s="6">
        <f>'at-risk$$'!AJ60/'at-risk$$'!AJ$120</f>
        <v>0</v>
      </c>
      <c r="AK60" s="6">
        <f>'at-risk$$'!AK60/'at-risk$$'!AK$120</f>
        <v>0</v>
      </c>
      <c r="AL60" s="6">
        <f>'at-risk$$'!AL60/'at-risk$$'!AL$120</f>
        <v>0</v>
      </c>
      <c r="AM60" s="6">
        <f>'at-risk$$'!AM60/'at-risk$$'!AM$120</f>
        <v>0</v>
      </c>
      <c r="AN60" s="6">
        <f>'at-risk$$'!AN60/'at-risk$$'!AN$120</f>
        <v>0</v>
      </c>
      <c r="AO60" s="6">
        <f>'at-risk$$'!AO60/'at-risk$$'!AO$120</f>
        <v>0</v>
      </c>
      <c r="AP60" s="6">
        <f>'at-risk$$'!AP60/'at-risk$$'!AP$120</f>
        <v>0</v>
      </c>
      <c r="AQ60" s="6">
        <f>'at-risk$$'!AQ60/'at-risk$$'!AQ$120</f>
        <v>1</v>
      </c>
      <c r="AR60" s="6">
        <f>'at-risk$$'!AR60/'at-risk$$'!AR$120</f>
        <v>0</v>
      </c>
      <c r="AS60" s="6">
        <f>'at-risk$$'!AS60/'at-risk$$'!AS$120</f>
        <v>0</v>
      </c>
      <c r="AT60" s="6">
        <f>'at-risk$$'!AT60/'at-risk$$'!AT$120</f>
        <v>0</v>
      </c>
      <c r="AU60" s="6">
        <f>'at-risk$$'!AU60/'at-risk$$'!AU$120</f>
        <v>1</v>
      </c>
      <c r="AV60" s="6"/>
      <c r="AW60" s="6">
        <f>'at-risk$$'!AW60/'at-risk$$'!AW$120</f>
        <v>0</v>
      </c>
      <c r="AX60" s="6">
        <f>'at-risk$$'!AX60/'at-risk$$'!AX$120</f>
        <v>0</v>
      </c>
      <c r="AY60" s="6">
        <f>'at-risk$$'!AY60/'at-risk$$'!AY$120</f>
        <v>0</v>
      </c>
      <c r="AZ60" s="6">
        <f>'at-risk$$'!AZ60/'at-risk$$'!AZ$120</f>
        <v>2.0000087848759573</v>
      </c>
      <c r="BA60" s="6">
        <f>'at-risk$$'!BA60/'at-risk$$'!BA$120</f>
        <v>0</v>
      </c>
      <c r="BB60" s="6">
        <f>'at-risk$$'!BB60/'at-risk$$'!BB$120</f>
        <v>0</v>
      </c>
      <c r="BC60" s="6">
        <f>'at-risk$$'!BC60/'at-risk$$'!BC$120</f>
        <v>0</v>
      </c>
      <c r="BD60" s="6">
        <f>'at-risk$$'!BD60/'at-risk$$'!BD$120</f>
        <v>0</v>
      </c>
      <c r="BE60" s="6">
        <f>'at-risk$$'!BE60/'at-risk$$'!BE$120</f>
        <v>0</v>
      </c>
      <c r="BF60" s="6">
        <f>'at-risk$$'!BF60/'at-risk$$'!BF$120</f>
        <v>1</v>
      </c>
      <c r="BG60" s="6">
        <f>'at-risk$$'!BG60/'at-risk$$'!BG$120</f>
        <v>0</v>
      </c>
      <c r="BH60" s="6">
        <f>'at-risk$$'!BH60/'at-risk$$'!BH$120</f>
        <v>0</v>
      </c>
      <c r="BI60" s="6">
        <f>'at-risk$$'!BI60/'at-risk$$'!BI$120</f>
        <v>0</v>
      </c>
      <c r="BJ60" s="6">
        <f>'at-risk$$'!BJ60/'at-risk$$'!BJ$120</f>
        <v>0</v>
      </c>
      <c r="BK60" s="6">
        <f>'at-risk$$'!BK60/'at-risk$$'!BK$120</f>
        <v>0</v>
      </c>
      <c r="BL60" s="6">
        <f>'at-risk$$'!BL60/'at-risk$$'!BL$120</f>
        <v>0</v>
      </c>
      <c r="BM60" s="6">
        <f>'at-risk$$'!BM60/'at-risk$$'!BM$120</f>
        <v>0</v>
      </c>
      <c r="BN60" s="6">
        <f>'at-risk$$'!BN60/'at-risk$$'!BN$120</f>
        <v>0</v>
      </c>
      <c r="BO60" s="6">
        <f>'at-risk$$'!BO60/'at-risk$$'!BO$120</f>
        <v>0</v>
      </c>
      <c r="BP60" s="6">
        <f>'at-risk$$'!BP60/'at-risk$$'!BP$120</f>
        <v>0</v>
      </c>
      <c r="BQ60" s="6">
        <f>'at-risk$$'!BQ60/'at-risk$$'!BQ$120</f>
        <v>0</v>
      </c>
      <c r="BR60" s="6">
        <f>'at-risk$$'!BR60/'at-risk$$'!BR$120</f>
        <v>0</v>
      </c>
      <c r="BS60" s="6">
        <f>'at-risk$$'!BS60/'at-risk$$'!BS$120</f>
        <v>0</v>
      </c>
      <c r="BT60" s="6">
        <f>'at-risk$$'!BT60/'at-risk$$'!BT$120</f>
        <v>0</v>
      </c>
      <c r="BU60" s="6">
        <f>'at-risk$$'!BU60/'at-risk$$'!BU$120</f>
        <v>0</v>
      </c>
      <c r="BV60" s="6">
        <f>'at-risk$$'!BV60/'at-risk$$'!BV$120</f>
        <v>2.0000087848759573</v>
      </c>
      <c r="BW60" s="6">
        <f>'at-risk$$'!BW60/'at-risk$$'!BW$120</f>
        <v>0</v>
      </c>
      <c r="BX60" s="6">
        <f>'at-risk$$'!BX60/'at-risk$$'!BX$120</f>
        <v>0</v>
      </c>
      <c r="BY60" s="6">
        <f>'at-risk$$'!BY60/'at-risk$$'!BY$120</f>
        <v>0</v>
      </c>
      <c r="BZ60" s="6">
        <f>'at-risk$$'!BZ60/'at-risk$$'!BZ$120</f>
        <v>6.0000107234690523</v>
      </c>
      <c r="CA60" s="6">
        <f>'at-risk$$'!CA60/'at-risk$$'!CA$120</f>
        <v>0</v>
      </c>
      <c r="CB60" s="6">
        <f>'at-risk$$'!CB60/'at-risk$$'!CB$120</f>
        <v>0</v>
      </c>
      <c r="CC60" s="6">
        <f>'at-risk$$'!CC60/'at-risk$$'!CC$120</f>
        <v>0</v>
      </c>
      <c r="CD60" s="6">
        <f>'at-risk$$'!CD60/'at-risk$$'!CD$120</f>
        <v>0</v>
      </c>
      <c r="CE60" s="6">
        <f>'at-risk$$'!CE60/'at-risk$$'!CE$120</f>
        <v>0</v>
      </c>
      <c r="CF60" s="6">
        <f>'at-risk$$'!CF60/'at-risk$$'!CF$120</f>
        <v>0</v>
      </c>
      <c r="CG60" s="6">
        <f>'at-risk$$'!CG60/'at-risk$$'!CG$120</f>
        <v>0</v>
      </c>
      <c r="CH60" s="6">
        <f>'at-risk$$'!CH60/'at-risk$$'!CH$120</f>
        <v>0</v>
      </c>
      <c r="CI60" s="6">
        <f>'at-risk$$'!CI60/'at-risk$$'!CI$120</f>
        <v>0</v>
      </c>
      <c r="CL60" s="6">
        <f>'at-risk$$'!CL60/'at-risk$$'!CL$120</f>
        <v>1</v>
      </c>
      <c r="CM60" s="6">
        <f>'at-risk$$'!CM60/'at-risk$$'!CM$120</f>
        <v>0</v>
      </c>
      <c r="CN60" s="6">
        <f>'at-risk$$'!CN60/'at-risk$$'!CN$120</f>
        <v>0</v>
      </c>
      <c r="CO60" s="6">
        <f>'at-risk$$'!CO60/'at-risk$$'!CO$120</f>
        <v>0</v>
      </c>
      <c r="CP60" s="6">
        <f>'at-risk$$'!CP60/'at-risk$$'!CP$120</f>
        <v>0</v>
      </c>
      <c r="CQ60" s="6">
        <f>'at-risk$$'!CQ60/'at-risk$$'!CQ$120</f>
        <v>0</v>
      </c>
      <c r="CR60" s="6">
        <f>'at-risk$$'!CR60/'at-risk$$'!CR$120</f>
        <v>0</v>
      </c>
      <c r="CS60" s="6">
        <f>'at-risk$$'!CS60/'at-risk$$'!CS$120</f>
        <v>0</v>
      </c>
      <c r="CT60" s="6">
        <f>'at-risk$$'!CT60/'at-risk$$'!CT$120</f>
        <v>0</v>
      </c>
      <c r="CU60" s="6">
        <f>'at-risk$$'!CU60/'at-risk$$'!CU$120</f>
        <v>0</v>
      </c>
      <c r="DD60" s="6">
        <f>'at-risk$$'!DD60/'at-risk$$'!DD$120</f>
        <v>0.9999965685612755</v>
      </c>
      <c r="DE60" s="6">
        <f>'at-risk$$'!DE60/'at-risk$$'!DE$120</f>
        <v>0</v>
      </c>
      <c r="DH60" s="3">
        <v>8570</v>
      </c>
      <c r="DI60" s="3">
        <v>0</v>
      </c>
      <c r="DJ60" s="3">
        <v>1787</v>
      </c>
      <c r="DK60" s="3">
        <v>0</v>
      </c>
      <c r="DR60" s="3">
        <v>4900</v>
      </c>
      <c r="DS60" s="3">
        <v>0</v>
      </c>
      <c r="DT60" s="3">
        <v>5650</v>
      </c>
      <c r="DU60" s="3">
        <v>0</v>
      </c>
      <c r="DV60" s="3">
        <v>300</v>
      </c>
      <c r="DW60" s="3">
        <v>0</v>
      </c>
      <c r="DX60" s="6">
        <f>'at-risk$$'!DX60/'at-risk$$'!DX$120</f>
        <v>0</v>
      </c>
      <c r="DY60" s="6">
        <f>'at-risk$$'!DY60/'at-risk$$'!DY$120</f>
        <v>0</v>
      </c>
      <c r="DZ60" s="6">
        <f>'at-risk$$'!DZ60/'at-risk$$'!DZ$120</f>
        <v>0</v>
      </c>
      <c r="EA60" s="6">
        <f>'at-risk$$'!EA60/'at-risk$$'!EA$120</f>
        <v>0</v>
      </c>
      <c r="EB60" s="6">
        <f>'at-risk$$'!EB60/'at-risk$$'!EB$120</f>
        <v>0</v>
      </c>
      <c r="EC60" s="6">
        <f>'at-risk$$'!EC60/'at-risk$$'!EC$120</f>
        <v>0</v>
      </c>
      <c r="EL60" s="6">
        <f>'at-risk$$'!EL60/'at-risk$$'!EL$120</f>
        <v>0</v>
      </c>
      <c r="EM60" s="6">
        <f>'at-risk$$'!EM60/'at-risk$$'!EM$120</f>
        <v>0</v>
      </c>
      <c r="EN60" s="6">
        <f>'at-risk$$'!EN60/'at-risk$$'!EN$120</f>
        <v>0</v>
      </c>
      <c r="EO60" s="6">
        <f>'at-risk$$'!EO60/'at-risk$$'!EO$120</f>
        <v>0</v>
      </c>
      <c r="EP60" s="6">
        <f>'at-risk$$'!EP60/'at-risk$$'!EP$120</f>
        <v>0</v>
      </c>
      <c r="EQ60" s="6">
        <f>'at-risk$$'!EQ60/'at-risk$$'!EQ$120</f>
        <v>0</v>
      </c>
      <c r="ES60" s="6">
        <f>'at-risk$$'!ES60/'at-risk$$'!ES$120</f>
        <v>0</v>
      </c>
      <c r="ET60" s="6">
        <f>'at-risk$$'!ET60/'at-risk$$'!ET$120</f>
        <v>0</v>
      </c>
      <c r="EU60" s="6">
        <f>'at-risk$$'!EU60/'at-risk$$'!EU$120</f>
        <v>0</v>
      </c>
      <c r="EV60" s="6">
        <f>'at-risk$$'!EV60/'at-risk$$'!EV$120</f>
        <v>0</v>
      </c>
      <c r="EW60" s="6">
        <f>'at-risk$$'!EW60/'at-risk$$'!EW$120</f>
        <v>0</v>
      </c>
      <c r="EX60" s="6">
        <f>'at-risk$$'!EX60/'at-risk$$'!EX$120</f>
        <v>0</v>
      </c>
      <c r="EY60" s="6">
        <f>'at-risk$$'!EY60/'at-risk$$'!EY$120</f>
        <v>1</v>
      </c>
      <c r="EZ60" s="6">
        <f>'at-risk$$'!EZ60/'at-risk$$'!EZ$120</f>
        <v>0</v>
      </c>
      <c r="FA60" s="6">
        <f>'at-risk$$'!FA60/'at-risk$$'!FA$120</f>
        <v>0</v>
      </c>
      <c r="FB60" s="6">
        <f>'at-risk$$'!FB60/'at-risk$$'!FB$120</f>
        <v>0</v>
      </c>
      <c r="FC60" s="6">
        <f>'at-risk$$'!FC60/'at-risk$$'!FC$120</f>
        <v>0</v>
      </c>
      <c r="FD60" s="6">
        <f>'at-risk$$'!FD60/'at-risk$$'!FD$120</f>
        <v>0</v>
      </c>
      <c r="FE60" s="6">
        <f>'at-risk$$'!FE60/'at-risk$$'!FE$120</f>
        <v>0</v>
      </c>
      <c r="FF60" s="6">
        <f>'at-risk$$'!FF60/'at-risk$$'!FF$120</f>
        <v>0</v>
      </c>
      <c r="FG60" s="6">
        <f>'at-risk$$'!FG60/'at-risk$$'!FG$120</f>
        <v>0</v>
      </c>
      <c r="FH60" s="6">
        <f>'at-risk$$'!FH60/'at-risk$$'!FH$120</f>
        <v>0</v>
      </c>
      <c r="FI60" s="6">
        <f>'at-risk$$'!FI60/'at-risk$$'!FI$120</f>
        <v>0</v>
      </c>
      <c r="FJ60" s="6">
        <f>'at-risk$$'!FJ60/'at-risk$$'!FJ$120</f>
        <v>0</v>
      </c>
      <c r="FK60" s="6">
        <f>'at-risk$$'!FK60/'at-risk$$'!FK$120</f>
        <v>0</v>
      </c>
      <c r="FL60" s="6">
        <f>'at-risk$$'!FL60/'at-risk$$'!FL$120</f>
        <v>0</v>
      </c>
      <c r="FM60" s="6">
        <f>'at-risk$$'!FM60/'at-risk$$'!FM$120</f>
        <v>0</v>
      </c>
      <c r="FN60" s="6">
        <f>'at-risk$$'!FN60/'at-risk$$'!FN$120</f>
        <v>0</v>
      </c>
      <c r="FO60" s="6">
        <f>'at-risk$$'!FO60/'at-risk$$'!FO$120</f>
        <v>0</v>
      </c>
      <c r="FP60" s="6">
        <f>'at-risk$$'!FP60/'at-risk$$'!FP$120</f>
        <v>0</v>
      </c>
      <c r="FQ60" s="6">
        <f>'at-risk$$'!FQ60/'at-risk$$'!FQ$120</f>
        <v>0</v>
      </c>
      <c r="FR60" s="6">
        <f>'at-risk$$'!FR60/'at-risk$$'!FR$120</f>
        <v>0</v>
      </c>
      <c r="FS60" s="6">
        <f>'at-risk$$'!FS60/'at-risk$$'!FS$120</f>
        <v>0</v>
      </c>
      <c r="FT60" s="6">
        <f>'at-risk$$'!FT60/'at-risk$$'!FT$120</f>
        <v>0</v>
      </c>
      <c r="FU60" s="6">
        <f>'at-risk$$'!FU60/'at-risk$$'!FU$120</f>
        <v>0</v>
      </c>
      <c r="FV60" s="6">
        <f>'at-risk$$'!FV60/'at-risk$$'!FV$120</f>
        <v>0</v>
      </c>
      <c r="FW60" s="6">
        <f>'at-risk$$'!FW60/'at-risk$$'!FW$120</f>
        <v>0</v>
      </c>
      <c r="FX60" s="6">
        <f>'at-risk$$'!FX60/'at-risk$$'!FX$120</f>
        <v>0</v>
      </c>
      <c r="FY60" s="6">
        <f>'at-risk$$'!FY60/'at-risk$$'!FY$120</f>
        <v>0</v>
      </c>
      <c r="FZ60" s="6">
        <f>'at-risk$$'!FZ60/'at-risk$$'!FZ$120</f>
        <v>0</v>
      </c>
      <c r="GA60" s="6">
        <f>'at-risk$$'!GA60/'at-risk$$'!GA$120</f>
        <v>0</v>
      </c>
      <c r="GB60" s="6">
        <f>'at-risk$$'!GB60/'at-risk$$'!GB$120</f>
        <v>0</v>
      </c>
      <c r="GC60" s="6">
        <f>'at-risk$$'!GC60/'at-risk$$'!GC$120</f>
        <v>0</v>
      </c>
      <c r="GD60" s="6">
        <f>'at-risk$$'!GD60/'at-risk$$'!GD$120</f>
        <v>0</v>
      </c>
      <c r="GE60" s="6">
        <f>'at-risk$$'!GE60/'at-risk$$'!GE$120</f>
        <v>0</v>
      </c>
      <c r="GF60" s="6">
        <f>'at-risk$$'!GF60/'at-risk$$'!GF$120</f>
        <v>1</v>
      </c>
      <c r="GG60" s="6">
        <f>'at-risk$$'!GG60/'at-risk$$'!GG$120</f>
        <v>0</v>
      </c>
      <c r="GH60" s="6">
        <f>'at-risk$$'!GH60/'at-risk$$'!GH$120</f>
        <v>1</v>
      </c>
      <c r="GI60" s="6">
        <f>'at-risk$$'!GI60/'at-risk$$'!GI$120</f>
        <v>0</v>
      </c>
      <c r="GJ60" s="6">
        <f>'at-risk$$'!GJ60/'at-risk$$'!GJ$120</f>
        <v>1</v>
      </c>
      <c r="GK60" s="6">
        <f>'at-risk$$'!GK60/'at-risk$$'!GK$120</f>
        <v>0</v>
      </c>
      <c r="GL60" s="6">
        <f>'at-risk$$'!GL60/'at-risk$$'!GL$120</f>
        <v>0</v>
      </c>
      <c r="GM60" s="6">
        <f>'at-risk$$'!GM60/'at-risk$$'!GM$120</f>
        <v>0</v>
      </c>
      <c r="GN60" s="6">
        <f>'at-risk$$'!GN60/'at-risk$$'!GN$120</f>
        <v>0</v>
      </c>
      <c r="GO60" s="6">
        <f>'at-risk$$'!GO60/'at-risk$$'!GO$120</f>
        <v>2.0000035744896842</v>
      </c>
      <c r="GP60" s="6">
        <f>'at-risk$$'!GP60/'at-risk$$'!GP$120</f>
        <v>2.0000087848759573</v>
      </c>
      <c r="GQ60" s="6">
        <f>'at-risk$$'!GQ60/'at-risk$$'!GQ$120</f>
        <v>0</v>
      </c>
      <c r="GR60" s="6">
        <f>'at-risk$$'!GR60/'at-risk$$'!GR$120</f>
        <v>2.0000087848759573</v>
      </c>
      <c r="GS60" s="6">
        <f>'at-risk$$'!GS60/'at-risk$$'!GS$120</f>
        <v>0</v>
      </c>
      <c r="GT60" s="6">
        <f>'at-risk$$'!GT60/'at-risk$$'!GT$120</f>
        <v>3.0000087848759573</v>
      </c>
      <c r="GU60" s="6">
        <f>'at-risk$$'!GU60/'at-risk$$'!GU$120</f>
        <v>0</v>
      </c>
      <c r="GV60" s="6">
        <f>'at-risk$$'!GV60/'at-risk$$'!GV$120</f>
        <v>2.0000087848759573</v>
      </c>
      <c r="GW60" s="6">
        <f>'at-risk$$'!GW60/'at-risk$$'!GW$120</f>
        <v>0</v>
      </c>
      <c r="GX60" s="6">
        <f>'at-risk$$'!GX60/'at-risk$$'!GX$120</f>
        <v>2.0000087848759573</v>
      </c>
      <c r="GY60" s="6">
        <f>'at-risk$$'!GY60/'at-risk$$'!GY$120</f>
        <v>0</v>
      </c>
      <c r="GZ60" s="6">
        <f>'at-risk$$'!GZ60/'at-risk$$'!GZ$120</f>
        <v>2.0000087848759573</v>
      </c>
      <c r="HA60" s="6">
        <f>'at-risk$$'!HA60/'at-risk$$'!HA$120</f>
        <v>0</v>
      </c>
      <c r="HB60" s="6">
        <f>'at-risk$$'!HB60/'at-risk$$'!HB$120</f>
        <v>0</v>
      </c>
      <c r="HC60" s="6">
        <f>'at-risk$$'!HC60/'at-risk$$'!HC$120</f>
        <v>0</v>
      </c>
      <c r="HD60" s="6">
        <f>'at-risk$$'!HD60/'at-risk$$'!HD$120</f>
        <v>0</v>
      </c>
      <c r="HE60" s="6">
        <f>'at-risk$$'!HE60/'at-risk$$'!HE$120</f>
        <v>0</v>
      </c>
      <c r="HF60" s="6">
        <f>'at-risk$$'!HF60/'at-risk$$'!HF$120</f>
        <v>0</v>
      </c>
      <c r="HG60" s="6">
        <f>'at-risk$$'!HG60/'at-risk$$'!HG$120</f>
        <v>0</v>
      </c>
      <c r="HH60" s="6">
        <f>'at-risk$$'!HH60/'at-risk$$'!HH$120</f>
        <v>0</v>
      </c>
      <c r="HI60" s="6">
        <f>'at-risk$$'!HI60/'at-risk$$'!HI$120</f>
        <v>0</v>
      </c>
      <c r="HJ60" s="6">
        <f>'at-risk$$'!HJ60/'at-risk$$'!HJ$120</f>
        <v>0</v>
      </c>
      <c r="HK60" s="6">
        <f>'at-risk$$'!HK60/'at-risk$$'!HK$120</f>
        <v>0</v>
      </c>
      <c r="HL60" s="6">
        <f>'at-risk$$'!HL60/'at-risk$$'!HL$120</f>
        <v>0</v>
      </c>
      <c r="HM60" s="6">
        <f>'at-risk$$'!HM60/'at-risk$$'!HM$120</f>
        <v>0</v>
      </c>
      <c r="HN60" s="6">
        <f>'at-risk$$'!HN60/'at-risk$$'!HN$120</f>
        <v>0</v>
      </c>
      <c r="HO60" s="6">
        <f>'at-risk$$'!HO60/'at-risk$$'!HO$120</f>
        <v>0</v>
      </c>
      <c r="HP60" s="6">
        <f>'at-risk$$'!HP60/'at-risk$$'!HP$120</f>
        <v>0</v>
      </c>
      <c r="HQ60" s="6">
        <f>'at-risk$$'!HQ60/'at-risk$$'!HQ$120</f>
        <v>0</v>
      </c>
      <c r="HR60" s="6">
        <f>'at-risk$$'!HR60/'at-risk$$'!HR$120</f>
        <v>0</v>
      </c>
      <c r="HS60" s="6">
        <f>'at-risk$$'!HS60/'at-risk$$'!HS$120</f>
        <v>0</v>
      </c>
      <c r="HT60" s="6">
        <f>'at-risk$$'!HT60/'at-risk$$'!HT$120</f>
        <v>0</v>
      </c>
      <c r="HU60" s="6">
        <f>'at-risk$$'!HU60/'at-risk$$'!HU$120</f>
        <v>0</v>
      </c>
      <c r="HV60" s="6">
        <f>'at-risk$$'!HV60/'at-risk$$'!HV$120</f>
        <v>2.0000087848759573</v>
      </c>
      <c r="HW60" s="6">
        <f>'at-risk$$'!HW60/'at-risk$$'!HW$120</f>
        <v>0</v>
      </c>
      <c r="HX60" s="6">
        <f>'at-risk$$'!HX60/'at-risk$$'!HX$120</f>
        <v>0</v>
      </c>
      <c r="HY60" s="6">
        <f>'at-risk$$'!HY60/'at-risk$$'!HY$120</f>
        <v>0</v>
      </c>
      <c r="HZ60" s="6">
        <f>'at-risk$$'!HZ60/'at-risk$$'!HZ$120</f>
        <v>0</v>
      </c>
      <c r="IA60" s="6">
        <f>'at-risk$$'!IA60/'at-risk$$'!IA$120</f>
        <v>0</v>
      </c>
      <c r="IB60" s="6">
        <f>'at-risk$$'!IB60/'at-risk$$'!IB$120</f>
        <v>1</v>
      </c>
      <c r="IC60" s="6">
        <f>'at-risk$$'!IC60/'at-risk$$'!IC$120</f>
        <v>0</v>
      </c>
      <c r="ID60" s="6">
        <f>'at-risk$$'!ID60/'at-risk$$'!ID$120</f>
        <v>1</v>
      </c>
      <c r="IE60" s="6">
        <f>'at-risk$$'!IE60/'at-risk$$'!IE$120</f>
        <v>0</v>
      </c>
      <c r="IF60" s="6">
        <f>'at-risk$$'!IF60/'at-risk$$'!IF$120</f>
        <v>0</v>
      </c>
      <c r="IG60" s="6">
        <f>'at-risk$$'!IG60/'at-risk$$'!IG$120</f>
        <v>0</v>
      </c>
      <c r="IH60" s="6">
        <f>'at-risk$$'!IH60/'at-risk$$'!IH$120</f>
        <v>0</v>
      </c>
      <c r="II60" s="6">
        <f>'at-risk$$'!II60/'at-risk$$'!II$120</f>
        <v>0</v>
      </c>
      <c r="IJ60" s="6">
        <f>'at-risk$$'!IJ60/'at-risk$$'!IJ$120</f>
        <v>0</v>
      </c>
      <c r="IK60" s="6">
        <f>'at-risk$$'!IK60/'at-risk$$'!IK$120</f>
        <v>0</v>
      </c>
      <c r="IL60" s="6">
        <f>'at-risk$$'!IL60/'at-risk$$'!IL$120</f>
        <v>0</v>
      </c>
      <c r="IM60" s="6">
        <f>'at-risk$$'!IM60/'at-risk$$'!IM$120</f>
        <v>0</v>
      </c>
      <c r="IN60" s="6">
        <f>'at-risk$$'!IN60/'at-risk$$'!IN$120</f>
        <v>0</v>
      </c>
      <c r="IO60" s="6">
        <f>'at-risk$$'!IO60/'at-risk$$'!IO$120</f>
        <v>0</v>
      </c>
      <c r="IP60" s="6">
        <f>'at-risk$$'!IP60/'at-risk$$'!IP$120</f>
        <v>0</v>
      </c>
      <c r="IQ60" s="6">
        <f>'at-risk$$'!IQ60/'at-risk$$'!IQ$120</f>
        <v>0</v>
      </c>
      <c r="IR60" s="6">
        <f>'at-risk$$'!IR60/'at-risk$$'!IR$120</f>
        <v>0</v>
      </c>
      <c r="IS60" s="6">
        <f>'at-risk$$'!IS60/'at-risk$$'!IS$120</f>
        <v>0</v>
      </c>
      <c r="IT60" s="6">
        <f>'at-risk$$'!IT60/'at-risk$$'!IT$120</f>
        <v>0</v>
      </c>
      <c r="IU60" s="6">
        <f>'at-risk$$'!IU60/'at-risk$$'!IU$120</f>
        <v>0</v>
      </c>
      <c r="IV60" s="6">
        <f>'at-risk$$'!IV60/'at-risk$$'!IV$120</f>
        <v>0</v>
      </c>
      <c r="IW60" s="6">
        <f>'at-risk$$'!IW60/'at-risk$$'!IW$120</f>
        <v>0</v>
      </c>
      <c r="IX60" s="6">
        <f>'at-risk$$'!IX60/'at-risk$$'!IX$120</f>
        <v>0</v>
      </c>
      <c r="IY60" s="6">
        <f>'at-risk$$'!IY60/'at-risk$$'!IY$120</f>
        <v>0</v>
      </c>
      <c r="IZ60" s="6">
        <f>'at-risk$$'!IZ60/'at-risk$$'!IZ$120</f>
        <v>0</v>
      </c>
      <c r="JA60" s="6">
        <f>'at-risk$$'!JA60/'at-risk$$'!JA$120</f>
        <v>0</v>
      </c>
      <c r="JB60" s="6">
        <f>'at-risk$$'!JB60/'at-risk$$'!JB$120</f>
        <v>0</v>
      </c>
      <c r="JC60" s="6">
        <f>'at-risk$$'!JC60/'at-risk$$'!JC$120</f>
        <v>0</v>
      </c>
      <c r="JD60" s="6">
        <f>'at-risk$$'!JD60/'at-risk$$'!JD$120</f>
        <v>0</v>
      </c>
      <c r="JE60" s="6">
        <f>'at-risk$$'!JE60/'at-risk$$'!JE$120</f>
        <v>0</v>
      </c>
      <c r="JF60" s="6">
        <f>'at-risk$$'!JF60/'at-risk$$'!JF$120</f>
        <v>0</v>
      </c>
      <c r="JG60" s="6">
        <f>'at-risk$$'!JG60/'at-risk$$'!JG$120</f>
        <v>0</v>
      </c>
      <c r="JH60" s="6">
        <f>'at-risk$$'!JH60/'at-risk$$'!JH$120</f>
        <v>0</v>
      </c>
      <c r="JI60" s="6">
        <f>'at-risk$$'!JI60/'at-risk$$'!JI$120</f>
        <v>0</v>
      </c>
      <c r="JJ60" s="6">
        <f>'at-risk$$'!JJ60/'at-risk$$'!JJ$120</f>
        <v>0</v>
      </c>
      <c r="JK60" s="6">
        <f>'at-risk$$'!JK60/'at-risk$$'!JK$120</f>
        <v>0</v>
      </c>
      <c r="JL60" s="6">
        <f>'at-risk$$'!JL60/'at-risk$$'!JL$120</f>
        <v>0</v>
      </c>
      <c r="JM60" s="6">
        <f>'at-risk$$'!JM60/'at-risk$$'!JM$120</f>
        <v>0</v>
      </c>
      <c r="JN60" s="6">
        <f>'at-risk$$'!JN60/'at-risk$$'!JN$120</f>
        <v>0</v>
      </c>
      <c r="JO60" s="6">
        <f>'at-risk$$'!JO60/'at-risk$$'!JO$120</f>
        <v>0</v>
      </c>
      <c r="JP60" s="6">
        <f>'at-risk$$'!JP60/'at-risk$$'!JP$120</f>
        <v>0</v>
      </c>
      <c r="JQ60" s="6">
        <f>'at-risk$$'!JQ60/'at-risk$$'!JQ$120</f>
        <v>0</v>
      </c>
      <c r="JR60" s="6">
        <f>'at-risk$$'!JR60/'at-risk$$'!JR$120</f>
        <v>0</v>
      </c>
      <c r="JS60" s="6">
        <f>'at-risk$$'!JS60/'at-risk$$'!JS$120</f>
        <v>0</v>
      </c>
      <c r="JT60" s="6">
        <f>'at-risk$$'!JT60/'at-risk$$'!JT$120</f>
        <v>0</v>
      </c>
      <c r="JU60" s="6">
        <f>'at-risk$$'!JU60/'at-risk$$'!JU$120</f>
        <v>0</v>
      </c>
      <c r="JV60" s="6">
        <f>'at-risk$$'!JV60/'at-risk$$'!JV$120</f>
        <v>0</v>
      </c>
      <c r="JW60" s="6">
        <f>'at-risk$$'!JW60/'at-risk$$'!JW$120</f>
        <v>0</v>
      </c>
      <c r="JX60" s="6">
        <f>'at-risk$$'!JX60/'at-risk$$'!JX$120</f>
        <v>0</v>
      </c>
      <c r="JY60" s="6">
        <f>'at-risk$$'!JY60/'at-risk$$'!JY$120</f>
        <v>0</v>
      </c>
      <c r="JZ60" s="6">
        <f>'at-risk$$'!JZ60/'at-risk$$'!JZ$120</f>
        <v>0</v>
      </c>
      <c r="KA60" s="6">
        <f>'at-risk$$'!KA60/'at-risk$$'!KA$120</f>
        <v>0</v>
      </c>
      <c r="KB60" s="6">
        <f>'at-risk$$'!KB60/'at-risk$$'!KB$120</f>
        <v>1.25</v>
      </c>
      <c r="KC60" s="6">
        <f>'at-risk$$'!KC60/'at-risk$$'!KC$120</f>
        <v>0</v>
      </c>
      <c r="KD60" s="6">
        <f>'at-risk$$'!KD60/'at-risk$$'!KD$120</f>
        <v>0</v>
      </c>
      <c r="KE60" s="6">
        <f>'at-risk$$'!KE60/'at-risk$$'!KE$120</f>
        <v>0</v>
      </c>
      <c r="KF60" s="6">
        <f>'at-risk$$'!KF60/'at-risk$$'!KF$120</f>
        <v>0</v>
      </c>
      <c r="KG60" s="6">
        <f>'at-risk$$'!KG60/'at-risk$$'!KG$120</f>
        <v>0</v>
      </c>
      <c r="KH60" s="6">
        <f>'at-risk$$'!KH60/'at-risk$$'!KH$120</f>
        <v>0</v>
      </c>
      <c r="KI60" s="6">
        <f>'at-risk$$'!KI60/'at-risk$$'!KI$120</f>
        <v>0</v>
      </c>
      <c r="KJ60" s="6">
        <f>'at-risk$$'!KJ60/'at-risk$$'!KJ$120</f>
        <v>0</v>
      </c>
      <c r="KK60" s="6">
        <f>'at-risk$$'!KK60/'at-risk$$'!KK$120</f>
        <v>0</v>
      </c>
      <c r="KL60" s="6">
        <f>'at-risk$$'!KL60/'at-risk$$'!KL$120</f>
        <v>0</v>
      </c>
      <c r="KM60" s="6">
        <f>'at-risk$$'!KM60/'at-risk$$'!KM$120</f>
        <v>0</v>
      </c>
      <c r="KN60" s="6">
        <f>'at-risk$$'!KN60/'at-risk$$'!KN$120</f>
        <v>0</v>
      </c>
      <c r="KO60" s="6">
        <f>'at-risk$$'!KO60/'at-risk$$'!KO$120</f>
        <v>0</v>
      </c>
      <c r="KP60" s="6">
        <f>'at-risk$$'!KP60/'at-risk$$'!KP$120</f>
        <v>0</v>
      </c>
      <c r="KQ60" s="6">
        <f>'at-risk$$'!KQ60/'at-risk$$'!KQ$120</f>
        <v>0</v>
      </c>
      <c r="KU60" s="3">
        <v>10000</v>
      </c>
      <c r="KV60" s="3">
        <v>0</v>
      </c>
      <c r="KW60" s="3">
        <v>6468</v>
      </c>
      <c r="KX60" s="3">
        <v>0</v>
      </c>
      <c r="LI60" s="3">
        <v>20000</v>
      </c>
      <c r="LJ60" s="3">
        <v>0</v>
      </c>
      <c r="LM60" s="3">
        <v>1637</v>
      </c>
      <c r="LN60" s="3">
        <v>0</v>
      </c>
      <c r="LQ60" s="3">
        <v>0</v>
      </c>
      <c r="LR60" s="3">
        <v>1055</v>
      </c>
      <c r="LS60" s="3">
        <v>1500</v>
      </c>
      <c r="LT60" s="3">
        <v>0</v>
      </c>
      <c r="LW60" s="3">
        <v>16922</v>
      </c>
      <c r="LX60" s="3">
        <v>0</v>
      </c>
      <c r="MC60" s="3">
        <v>4000</v>
      </c>
      <c r="MD60" s="3">
        <v>0</v>
      </c>
      <c r="ME60" s="3">
        <v>6002</v>
      </c>
      <c r="MF60" s="3">
        <v>0</v>
      </c>
      <c r="MM60" s="3">
        <v>0</v>
      </c>
      <c r="MN60" s="3">
        <v>7000</v>
      </c>
      <c r="MW60" s="3">
        <v>5697</v>
      </c>
      <c r="MX60" s="3">
        <v>0</v>
      </c>
      <c r="NJ60" s="6">
        <f>'at-risk$$'!NJ60/'at-risk$$'!NJ$120</f>
        <v>0</v>
      </c>
      <c r="NK60" s="6">
        <f>'at-risk$$'!NK60/'at-risk$$'!NK$120</f>
        <v>0</v>
      </c>
      <c r="OF60" s="3">
        <v>5032970</v>
      </c>
      <c r="OG60" s="3">
        <v>93888</v>
      </c>
      <c r="OK60" s="6">
        <f t="shared" si="28"/>
        <v>3.0000087848759573</v>
      </c>
      <c r="OL60" s="6">
        <f t="shared" si="15"/>
        <v>0</v>
      </c>
      <c r="OM60" s="6">
        <f t="shared" si="16"/>
        <v>2.0000087848759573</v>
      </c>
      <c r="ON60" s="6">
        <f t="shared" si="17"/>
        <v>0</v>
      </c>
      <c r="OO60" s="6">
        <f t="shared" si="18"/>
        <v>0</v>
      </c>
      <c r="OP60" s="6">
        <f t="shared" si="19"/>
        <v>0</v>
      </c>
      <c r="OQ60" s="3">
        <f t="shared" si="20"/>
        <v>21207</v>
      </c>
      <c r="OR60" s="6">
        <f t="shared" si="21"/>
        <v>0</v>
      </c>
      <c r="OS60" s="6">
        <f>'at-risk$$'!OS60/'at-risk$$'!OS$120</f>
        <v>1</v>
      </c>
      <c r="OT60" s="6">
        <f>'at-risk$$'!OT60/'at-risk$$'!OT$120</f>
        <v>0</v>
      </c>
      <c r="OU60" s="6">
        <f>'at-risk$$'!OU60/'at-risk$$'!OU$120</f>
        <v>0</v>
      </c>
      <c r="OV60" s="6">
        <f>'at-risk$$'!OV60/'at-risk$$'!OV$120</f>
        <v>0</v>
      </c>
      <c r="OW60" s="6">
        <f>'at-risk$$'!OW60/'at-risk$$'!OW$120</f>
        <v>0</v>
      </c>
      <c r="OX60" s="6">
        <f>'at-risk$$'!OX60/'at-risk$$'!OX$120</f>
        <v>0</v>
      </c>
      <c r="OY60" s="6">
        <f>'at-risk$$'!OY60/'at-risk$$'!OY$120</f>
        <v>2</v>
      </c>
      <c r="OZ60" s="6">
        <f>'at-risk$$'!OZ60/'at-risk$$'!OZ$120</f>
        <v>0</v>
      </c>
      <c r="PA60" s="6">
        <f>'at-risk$$'!PA60/'at-risk$$'!PA$120</f>
        <v>0</v>
      </c>
      <c r="PB60" s="6">
        <f t="shared" si="22"/>
        <v>0</v>
      </c>
      <c r="PC60" s="6">
        <f t="shared" si="23"/>
        <v>0</v>
      </c>
      <c r="PD60" s="6"/>
      <c r="PE60" s="6"/>
      <c r="PF60" s="6">
        <f t="shared" si="24"/>
        <v>5.0000087848759573</v>
      </c>
      <c r="PG60" s="6">
        <f t="shared" si="25"/>
        <v>0</v>
      </c>
      <c r="PI60" s="6">
        <f t="shared" si="26"/>
        <v>13.000052709255744</v>
      </c>
      <c r="PJ60" s="6">
        <f>'at-risk$$'!PJ60/'at-risk$$'!PJ$120</f>
        <v>0</v>
      </c>
      <c r="PK60" s="6">
        <f>'at-risk$$'!PK60/'at-risk$$'!PK$120</f>
        <v>0</v>
      </c>
      <c r="PL60" s="5">
        <f t="shared" si="29"/>
        <v>72226</v>
      </c>
      <c r="PN60" s="5">
        <f>SUM(KV60,KX60,KZ60,LB60,LD60,LF60,LH60,LJ60,LL60,LN60,LP60,LR60,LT60,LV60,LX60,LZ60,MB60,MD60,MF60,MH60,MJ60,ML60,MN60,MP60,MR60,MT60,MV60,MX60,MZ60,NB60,ND60,NF60,NH60,)</f>
        <v>8055</v>
      </c>
      <c r="PO60" s="5">
        <v>116675</v>
      </c>
      <c r="PQ60" s="6">
        <f t="shared" si="27"/>
        <v>30.000096633635536</v>
      </c>
    </row>
    <row r="61" spans="1:433" x14ac:dyDescent="0.25">
      <c r="A61" t="s">
        <v>225</v>
      </c>
      <c r="B61" s="2">
        <v>315</v>
      </c>
      <c r="C61" t="s">
        <v>338</v>
      </c>
      <c r="D61">
        <v>8</v>
      </c>
      <c r="E61">
        <v>229</v>
      </c>
      <c r="F61">
        <v>184</v>
      </c>
      <c r="G61" s="6">
        <f>'at-risk$$'!G61/'at-risk$$'!G$120</f>
        <v>1</v>
      </c>
      <c r="H61" s="6">
        <f>'at-risk$$'!H61/'at-risk$$'!H$120</f>
        <v>0</v>
      </c>
      <c r="I61" s="6">
        <f>'at-risk$$'!I61/'at-risk$$'!I$120</f>
        <v>0</v>
      </c>
      <c r="J61" s="6">
        <f>'at-risk$$'!J61/'at-risk$$'!J$120</f>
        <v>0</v>
      </c>
      <c r="K61" s="6"/>
      <c r="L61" s="6">
        <f>'at-risk$$'!L61/'at-risk$$'!L$120</f>
        <v>0</v>
      </c>
      <c r="M61" s="6">
        <f>'at-risk$$'!M61/'at-risk$$'!M$120</f>
        <v>0</v>
      </c>
      <c r="N61" s="6">
        <f>'at-risk$$'!N61/'at-risk$$'!N$120</f>
        <v>0</v>
      </c>
      <c r="O61" s="6">
        <f>'at-risk$$'!O61/'at-risk$$'!O$120</f>
        <v>0</v>
      </c>
      <c r="P61" s="3">
        <v>7000</v>
      </c>
      <c r="Q61" s="3">
        <v>0</v>
      </c>
      <c r="R61" s="6">
        <f>'at-risk$$'!R61/'at-risk$$'!R$120</f>
        <v>1.0000062006078874</v>
      </c>
      <c r="S61" s="6">
        <f>'at-risk$$'!S61/'at-risk$$'!S$120</f>
        <v>0</v>
      </c>
      <c r="T61" s="6">
        <f>'at-risk$$'!T61/'at-risk$$'!T$120</f>
        <v>1.0000028305579711</v>
      </c>
      <c r="U61" s="6">
        <f>'at-risk$$'!U61/'at-risk$$'!U$120</f>
        <v>0</v>
      </c>
      <c r="V61" s="6">
        <f>'at-risk$$'!V61/'at-risk$$'!V$120</f>
        <v>0.99999492061110518</v>
      </c>
      <c r="W61" s="6">
        <f>'at-risk$$'!W61/'at-risk$$'!W$120</f>
        <v>0</v>
      </c>
      <c r="X61" s="6">
        <f>'at-risk$$'!X61/'at-risk$$'!X$120</f>
        <v>1</v>
      </c>
      <c r="Y61" s="6">
        <f>'at-risk$$'!Y61/'at-risk$$'!Y$120</f>
        <v>0</v>
      </c>
      <c r="Z61" s="6">
        <f>'at-risk$$'!Z61/'at-risk$$'!Z$120</f>
        <v>1</v>
      </c>
      <c r="AA61" s="6">
        <f>'at-risk$$'!AA61/'at-risk$$'!AA$120</f>
        <v>0</v>
      </c>
      <c r="AB61" s="6">
        <f>'at-risk$$'!AB61/'at-risk$$'!AB$120</f>
        <v>1</v>
      </c>
      <c r="AC61" s="6">
        <f>'at-risk$$'!AC61/'at-risk$$'!AC$120</f>
        <v>0</v>
      </c>
      <c r="AD61" s="6">
        <f>'at-risk$$'!AD61/'at-risk$$'!AD$120</f>
        <v>1</v>
      </c>
      <c r="AE61" s="6">
        <f>'at-risk$$'!AE61/'at-risk$$'!AE$120</f>
        <v>0</v>
      </c>
      <c r="AF61" s="6">
        <f>'at-risk$$'!AF61/'at-risk$$'!AF$120</f>
        <v>2.9999925956999398</v>
      </c>
      <c r="AG61" s="6">
        <f>'at-risk$$'!AG61/'at-risk$$'!AG$120</f>
        <v>0</v>
      </c>
      <c r="AH61" s="6">
        <f>'at-risk$$'!AH61/'at-risk$$'!AH$120</f>
        <v>0</v>
      </c>
      <c r="AI61" s="6">
        <f>'at-risk$$'!AI61/'at-risk$$'!AI$120</f>
        <v>0</v>
      </c>
      <c r="AJ61" s="6">
        <f>'at-risk$$'!AJ61/'at-risk$$'!AJ$120</f>
        <v>0</v>
      </c>
      <c r="AK61" s="6">
        <f>'at-risk$$'!AK61/'at-risk$$'!AK$120</f>
        <v>0</v>
      </c>
      <c r="AL61" s="6">
        <f>'at-risk$$'!AL61/'at-risk$$'!AL$120</f>
        <v>0</v>
      </c>
      <c r="AM61" s="6">
        <f>'at-risk$$'!AM61/'at-risk$$'!AM$120</f>
        <v>0</v>
      </c>
      <c r="AN61" s="6">
        <f>'at-risk$$'!AN61/'at-risk$$'!AN$120</f>
        <v>0</v>
      </c>
      <c r="AO61" s="6">
        <f>'at-risk$$'!AO61/'at-risk$$'!AO$120</f>
        <v>0</v>
      </c>
      <c r="AP61" s="6">
        <f>'at-risk$$'!AP61/'at-risk$$'!AP$120</f>
        <v>0</v>
      </c>
      <c r="AQ61" s="6">
        <f>'at-risk$$'!AQ61/'at-risk$$'!AQ$120</f>
        <v>1</v>
      </c>
      <c r="AR61" s="6">
        <f>'at-risk$$'!AR61/'at-risk$$'!AR$120</f>
        <v>0</v>
      </c>
      <c r="AS61" s="6">
        <f>'at-risk$$'!AS61/'at-risk$$'!AS$120</f>
        <v>0</v>
      </c>
      <c r="AT61" s="6">
        <f>'at-risk$$'!AT61/'at-risk$$'!AT$120</f>
        <v>0</v>
      </c>
      <c r="AU61" s="6">
        <f>'at-risk$$'!AU61/'at-risk$$'!AU$120</f>
        <v>1</v>
      </c>
      <c r="AV61" s="6"/>
      <c r="AW61" s="6">
        <f>'at-risk$$'!AW61/'at-risk$$'!AW$120</f>
        <v>0</v>
      </c>
      <c r="AX61" s="6">
        <f>'at-risk$$'!AX61/'at-risk$$'!AX$120</f>
        <v>0</v>
      </c>
      <c r="AY61" s="6">
        <f>'at-risk$$'!AY61/'at-risk$$'!AY$120</f>
        <v>0</v>
      </c>
      <c r="AZ61" s="6">
        <f>'at-risk$$'!AZ61/'at-risk$$'!AZ$120</f>
        <v>2.0000087848759573</v>
      </c>
      <c r="BA61" s="6">
        <f>'at-risk$$'!BA61/'at-risk$$'!BA$120</f>
        <v>0</v>
      </c>
      <c r="BB61" s="6">
        <f>'at-risk$$'!BB61/'at-risk$$'!BB$120</f>
        <v>0</v>
      </c>
      <c r="BC61" s="6">
        <f>'at-risk$$'!BC61/'at-risk$$'!BC$120</f>
        <v>0</v>
      </c>
      <c r="BD61" s="6">
        <f>'at-risk$$'!BD61/'at-risk$$'!BD$120</f>
        <v>0</v>
      </c>
      <c r="BE61" s="6">
        <f>'at-risk$$'!BE61/'at-risk$$'!BE$120</f>
        <v>0</v>
      </c>
      <c r="BF61" s="6">
        <f>'at-risk$$'!BF61/'at-risk$$'!BF$120</f>
        <v>1</v>
      </c>
      <c r="BG61" s="6">
        <f>'at-risk$$'!BG61/'at-risk$$'!BG$120</f>
        <v>0</v>
      </c>
      <c r="BH61" s="6">
        <f>'at-risk$$'!BH61/'at-risk$$'!BH$120</f>
        <v>0</v>
      </c>
      <c r="BI61" s="6">
        <f>'at-risk$$'!BI61/'at-risk$$'!BI$120</f>
        <v>0</v>
      </c>
      <c r="BJ61" s="6">
        <f>'at-risk$$'!BJ61/'at-risk$$'!BJ$120</f>
        <v>0</v>
      </c>
      <c r="BK61" s="6">
        <f>'at-risk$$'!BK61/'at-risk$$'!BK$120</f>
        <v>0</v>
      </c>
      <c r="BL61" s="6">
        <f>'at-risk$$'!BL61/'at-risk$$'!BL$120</f>
        <v>0</v>
      </c>
      <c r="BM61" s="6">
        <f>'at-risk$$'!BM61/'at-risk$$'!BM$120</f>
        <v>0</v>
      </c>
      <c r="BN61" s="6">
        <f>'at-risk$$'!BN61/'at-risk$$'!BN$120</f>
        <v>0</v>
      </c>
      <c r="BO61" s="6">
        <f>'at-risk$$'!BO61/'at-risk$$'!BO$120</f>
        <v>0</v>
      </c>
      <c r="BP61" s="6">
        <f>'at-risk$$'!BP61/'at-risk$$'!BP$120</f>
        <v>0</v>
      </c>
      <c r="BQ61" s="6">
        <f>'at-risk$$'!BQ61/'at-risk$$'!BQ$120</f>
        <v>0</v>
      </c>
      <c r="BR61" s="6">
        <f>'at-risk$$'!BR61/'at-risk$$'!BR$120</f>
        <v>0</v>
      </c>
      <c r="BS61" s="6">
        <f>'at-risk$$'!BS61/'at-risk$$'!BS$120</f>
        <v>0</v>
      </c>
      <c r="BT61" s="6">
        <f>'at-risk$$'!BT61/'at-risk$$'!BT$120</f>
        <v>0</v>
      </c>
      <c r="BU61" s="6">
        <f>'at-risk$$'!BU61/'at-risk$$'!BU$120</f>
        <v>0</v>
      </c>
      <c r="BV61" s="6">
        <f>'at-risk$$'!BV61/'at-risk$$'!BV$120</f>
        <v>3.0000087848759573</v>
      </c>
      <c r="BW61" s="6">
        <f>'at-risk$$'!BW61/'at-risk$$'!BW$120</f>
        <v>0</v>
      </c>
      <c r="BX61" s="6">
        <f>'at-risk$$'!BX61/'at-risk$$'!BX$120</f>
        <v>0</v>
      </c>
      <c r="BY61" s="6">
        <f>'at-risk$$'!BY61/'at-risk$$'!BY$120</f>
        <v>0</v>
      </c>
      <c r="BZ61" s="6">
        <f>'at-risk$$'!BZ61/'at-risk$$'!BZ$120</f>
        <v>6.0000107234690523</v>
      </c>
      <c r="CA61" s="6">
        <f>'at-risk$$'!CA61/'at-risk$$'!CA$120</f>
        <v>0</v>
      </c>
      <c r="CB61" s="6">
        <f>'at-risk$$'!CB61/'at-risk$$'!CB$120</f>
        <v>0</v>
      </c>
      <c r="CC61" s="6">
        <f>'at-risk$$'!CC61/'at-risk$$'!CC$120</f>
        <v>0</v>
      </c>
      <c r="CD61" s="6">
        <f>'at-risk$$'!CD61/'at-risk$$'!CD$120</f>
        <v>1</v>
      </c>
      <c r="CE61" s="6">
        <f>'at-risk$$'!CE61/'at-risk$$'!CE$120</f>
        <v>1</v>
      </c>
      <c r="CF61" s="6">
        <f>'at-risk$$'!CF61/'at-risk$$'!CF$120</f>
        <v>0</v>
      </c>
      <c r="CG61" s="6">
        <f>'at-risk$$'!CG61/'at-risk$$'!CG$120</f>
        <v>0</v>
      </c>
      <c r="CH61" s="6">
        <f>'at-risk$$'!CH61/'at-risk$$'!CH$120</f>
        <v>0</v>
      </c>
      <c r="CI61" s="6">
        <f>'at-risk$$'!CI61/'at-risk$$'!CI$120</f>
        <v>0</v>
      </c>
      <c r="CL61" s="6">
        <f>'at-risk$$'!CL61/'at-risk$$'!CL$120</f>
        <v>1</v>
      </c>
      <c r="CM61" s="6">
        <f>'at-risk$$'!CM61/'at-risk$$'!CM$120</f>
        <v>0</v>
      </c>
      <c r="CN61" s="6">
        <f>'at-risk$$'!CN61/'at-risk$$'!CN$120</f>
        <v>0</v>
      </c>
      <c r="CO61" s="6">
        <f>'at-risk$$'!CO61/'at-risk$$'!CO$120</f>
        <v>0</v>
      </c>
      <c r="CP61" s="6">
        <f>'at-risk$$'!CP61/'at-risk$$'!CP$120</f>
        <v>0</v>
      </c>
      <c r="CQ61" s="6">
        <f>'at-risk$$'!CQ61/'at-risk$$'!CQ$120</f>
        <v>0</v>
      </c>
      <c r="CR61" s="6">
        <f>'at-risk$$'!CR61/'at-risk$$'!CR$120</f>
        <v>0</v>
      </c>
      <c r="CS61" s="6">
        <f>'at-risk$$'!CS61/'at-risk$$'!CS$120</f>
        <v>0</v>
      </c>
      <c r="CT61" s="6">
        <f>'at-risk$$'!CT61/'at-risk$$'!CT$120</f>
        <v>0</v>
      </c>
      <c r="CU61" s="6">
        <f>'at-risk$$'!CU61/'at-risk$$'!CU$120</f>
        <v>0</v>
      </c>
      <c r="DD61" s="6">
        <f>'at-risk$$'!DD61/'at-risk$$'!DD$120</f>
        <v>0</v>
      </c>
      <c r="DE61" s="6">
        <f>'at-risk$$'!DE61/'at-risk$$'!DE$120</f>
        <v>0</v>
      </c>
      <c r="DX61" s="6">
        <f>'at-risk$$'!DX61/'at-risk$$'!DX$120</f>
        <v>0</v>
      </c>
      <c r="DY61" s="6">
        <f>'at-risk$$'!DY61/'at-risk$$'!DY$120</f>
        <v>0</v>
      </c>
      <c r="DZ61" s="6">
        <f>'at-risk$$'!DZ61/'at-risk$$'!DZ$120</f>
        <v>0</v>
      </c>
      <c r="EA61" s="6">
        <f>'at-risk$$'!EA61/'at-risk$$'!EA$120</f>
        <v>0</v>
      </c>
      <c r="EB61" s="6">
        <f>'at-risk$$'!EB61/'at-risk$$'!EB$120</f>
        <v>0</v>
      </c>
      <c r="EC61" s="6">
        <f>'at-risk$$'!EC61/'at-risk$$'!EC$120</f>
        <v>0</v>
      </c>
      <c r="EH61" s="3">
        <v>15325</v>
      </c>
      <c r="EI61" s="3">
        <v>0</v>
      </c>
      <c r="EL61" s="6">
        <f>'at-risk$$'!EL61/'at-risk$$'!EL$120</f>
        <v>0</v>
      </c>
      <c r="EM61" s="6">
        <f>'at-risk$$'!EM61/'at-risk$$'!EM$120</f>
        <v>0</v>
      </c>
      <c r="EN61" s="6">
        <f>'at-risk$$'!EN61/'at-risk$$'!EN$120</f>
        <v>0</v>
      </c>
      <c r="EO61" s="6">
        <f>'at-risk$$'!EO61/'at-risk$$'!EO$120</f>
        <v>0</v>
      </c>
      <c r="EP61" s="6">
        <f>'at-risk$$'!EP61/'at-risk$$'!EP$120</f>
        <v>0</v>
      </c>
      <c r="EQ61" s="6">
        <f>'at-risk$$'!EQ61/'at-risk$$'!EQ$120</f>
        <v>0</v>
      </c>
      <c r="ES61" s="6">
        <f>'at-risk$$'!ES61/'at-risk$$'!ES$120</f>
        <v>0</v>
      </c>
      <c r="ET61" s="6">
        <f>'at-risk$$'!ET61/'at-risk$$'!ET$120</f>
        <v>0</v>
      </c>
      <c r="EU61" s="6">
        <f>'at-risk$$'!EU61/'at-risk$$'!EU$120</f>
        <v>0</v>
      </c>
      <c r="EV61" s="6">
        <f>'at-risk$$'!EV61/'at-risk$$'!EV$120</f>
        <v>0</v>
      </c>
      <c r="EW61" s="6">
        <f>'at-risk$$'!EW61/'at-risk$$'!EW$120</f>
        <v>1</v>
      </c>
      <c r="EX61" s="6">
        <f>'at-risk$$'!EX61/'at-risk$$'!EX$120</f>
        <v>0</v>
      </c>
      <c r="EY61" s="6">
        <f>'at-risk$$'!EY61/'at-risk$$'!EY$120</f>
        <v>0</v>
      </c>
      <c r="EZ61" s="6">
        <f>'at-risk$$'!EZ61/'at-risk$$'!EZ$120</f>
        <v>0</v>
      </c>
      <c r="FA61" s="6">
        <f>'at-risk$$'!FA61/'at-risk$$'!FA$120</f>
        <v>0</v>
      </c>
      <c r="FB61" s="6">
        <f>'at-risk$$'!FB61/'at-risk$$'!FB$120</f>
        <v>0</v>
      </c>
      <c r="FC61" s="6">
        <f>'at-risk$$'!FC61/'at-risk$$'!FC$120</f>
        <v>0</v>
      </c>
      <c r="FD61" s="6">
        <f>'at-risk$$'!FD61/'at-risk$$'!FD$120</f>
        <v>0</v>
      </c>
      <c r="FE61" s="6">
        <f>'at-risk$$'!FE61/'at-risk$$'!FE$120</f>
        <v>0</v>
      </c>
      <c r="FF61" s="6">
        <f>'at-risk$$'!FF61/'at-risk$$'!FF$120</f>
        <v>0</v>
      </c>
      <c r="FG61" s="6">
        <f>'at-risk$$'!FG61/'at-risk$$'!FG$120</f>
        <v>1</v>
      </c>
      <c r="FH61" s="6">
        <f>'at-risk$$'!FH61/'at-risk$$'!FH$120</f>
        <v>0</v>
      </c>
      <c r="FI61" s="6">
        <f>'at-risk$$'!FI61/'at-risk$$'!FI$120</f>
        <v>0</v>
      </c>
      <c r="FJ61" s="6">
        <f>'at-risk$$'!FJ61/'at-risk$$'!FJ$120</f>
        <v>0</v>
      </c>
      <c r="FK61" s="6">
        <f>'at-risk$$'!FK61/'at-risk$$'!FK$120</f>
        <v>0.99998917596631565</v>
      </c>
      <c r="FL61" s="6">
        <f>'at-risk$$'!FL61/'at-risk$$'!FL$120</f>
        <v>0</v>
      </c>
      <c r="FM61" s="6">
        <f>'at-risk$$'!FM61/'at-risk$$'!FM$120</f>
        <v>0</v>
      </c>
      <c r="FN61" s="6">
        <f>'at-risk$$'!FN61/'at-risk$$'!FN$120</f>
        <v>0</v>
      </c>
      <c r="FO61" s="6">
        <f>'at-risk$$'!FO61/'at-risk$$'!FO$120</f>
        <v>0</v>
      </c>
      <c r="FP61" s="6">
        <f>'at-risk$$'!FP61/'at-risk$$'!FP$120</f>
        <v>0</v>
      </c>
      <c r="FQ61" s="6">
        <f>'at-risk$$'!FQ61/'at-risk$$'!FQ$120</f>
        <v>0</v>
      </c>
      <c r="FR61" s="6">
        <f>'at-risk$$'!FR61/'at-risk$$'!FR$120</f>
        <v>0</v>
      </c>
      <c r="FS61" s="6">
        <f>'at-risk$$'!FS61/'at-risk$$'!FS$120</f>
        <v>0</v>
      </c>
      <c r="FT61" s="6">
        <f>'at-risk$$'!FT61/'at-risk$$'!FT$120</f>
        <v>0</v>
      </c>
      <c r="FU61" s="6">
        <f>'at-risk$$'!FU61/'at-risk$$'!FU$120</f>
        <v>0</v>
      </c>
      <c r="FV61" s="6">
        <f>'at-risk$$'!FV61/'at-risk$$'!FV$120</f>
        <v>0</v>
      </c>
      <c r="FW61" s="6">
        <f>'at-risk$$'!FW61/'at-risk$$'!FW$120</f>
        <v>0</v>
      </c>
      <c r="FX61" s="6">
        <f>'at-risk$$'!FX61/'at-risk$$'!FX$120</f>
        <v>0</v>
      </c>
      <c r="FY61" s="6">
        <f>'at-risk$$'!FY61/'at-risk$$'!FY$120</f>
        <v>0</v>
      </c>
      <c r="FZ61" s="6">
        <f>'at-risk$$'!FZ61/'at-risk$$'!FZ$120</f>
        <v>0</v>
      </c>
      <c r="GA61" s="6">
        <f>'at-risk$$'!GA61/'at-risk$$'!GA$120</f>
        <v>1</v>
      </c>
      <c r="GB61" s="6">
        <f>'at-risk$$'!GB61/'at-risk$$'!GB$120</f>
        <v>0</v>
      </c>
      <c r="GC61" s="6">
        <f>'at-risk$$'!GC61/'at-risk$$'!GC$120</f>
        <v>0</v>
      </c>
      <c r="GD61" s="6">
        <f>'at-risk$$'!GD61/'at-risk$$'!GD$120</f>
        <v>0</v>
      </c>
      <c r="GE61" s="6">
        <f>'at-risk$$'!GE61/'at-risk$$'!GE$120</f>
        <v>0</v>
      </c>
      <c r="GF61" s="6">
        <f>'at-risk$$'!GF61/'at-risk$$'!GF$120</f>
        <v>0.5</v>
      </c>
      <c r="GG61" s="6">
        <f>'at-risk$$'!GG61/'at-risk$$'!GG$120</f>
        <v>0</v>
      </c>
      <c r="GH61" s="6">
        <f>'at-risk$$'!GH61/'at-risk$$'!GH$120</f>
        <v>0</v>
      </c>
      <c r="GI61" s="6">
        <f>'at-risk$$'!GI61/'at-risk$$'!GI$120</f>
        <v>0</v>
      </c>
      <c r="GJ61" s="6">
        <f>'at-risk$$'!GJ61/'at-risk$$'!GJ$120</f>
        <v>1</v>
      </c>
      <c r="GK61" s="6">
        <f>'at-risk$$'!GK61/'at-risk$$'!GK$120</f>
        <v>0</v>
      </c>
      <c r="GL61" s="6">
        <f>'at-risk$$'!GL61/'at-risk$$'!GL$120</f>
        <v>0</v>
      </c>
      <c r="GM61" s="6">
        <f>'at-risk$$'!GM61/'at-risk$$'!GM$120</f>
        <v>0</v>
      </c>
      <c r="GN61" s="6">
        <f>'at-risk$$'!GN61/'at-risk$$'!GN$120</f>
        <v>0</v>
      </c>
      <c r="GO61" s="6">
        <f>'at-risk$$'!GO61/'at-risk$$'!GO$120</f>
        <v>0.99998902121025579</v>
      </c>
      <c r="GP61" s="6">
        <f>'at-risk$$'!GP61/'at-risk$$'!GP$120</f>
        <v>1</v>
      </c>
      <c r="GQ61" s="6">
        <f>'at-risk$$'!GQ61/'at-risk$$'!GQ$120</f>
        <v>0</v>
      </c>
      <c r="GR61" s="6">
        <f>'at-risk$$'!GR61/'at-risk$$'!GR$120</f>
        <v>0.91129032258064513</v>
      </c>
      <c r="GS61" s="6">
        <f>'at-risk$$'!GS61/'at-risk$$'!GS$120</f>
        <v>0</v>
      </c>
      <c r="GT61" s="6">
        <f>'at-risk$$'!GT61/'at-risk$$'!GT$120</f>
        <v>2.0000087848759573</v>
      </c>
      <c r="GU61" s="6">
        <f>'at-risk$$'!GU61/'at-risk$$'!GU$120</f>
        <v>0</v>
      </c>
      <c r="GV61" s="6">
        <f>'at-risk$$'!GV61/'at-risk$$'!GV$120</f>
        <v>2.0000087848759573</v>
      </c>
      <c r="GW61" s="6">
        <f>'at-risk$$'!GW61/'at-risk$$'!GW$120</f>
        <v>0</v>
      </c>
      <c r="GX61" s="6">
        <f>'at-risk$$'!GX61/'at-risk$$'!GX$120</f>
        <v>2.0000087848759573</v>
      </c>
      <c r="GY61" s="6">
        <f>'at-risk$$'!GY61/'at-risk$$'!GY$120</f>
        <v>0</v>
      </c>
      <c r="GZ61" s="6">
        <f>'at-risk$$'!GZ61/'at-risk$$'!GZ$120</f>
        <v>2.0000087848759573</v>
      </c>
      <c r="HA61" s="6">
        <f>'at-risk$$'!HA61/'at-risk$$'!HA$120</f>
        <v>0</v>
      </c>
      <c r="HB61" s="6">
        <f>'at-risk$$'!HB61/'at-risk$$'!HB$120</f>
        <v>0</v>
      </c>
      <c r="HC61" s="6">
        <f>'at-risk$$'!HC61/'at-risk$$'!HC$120</f>
        <v>0</v>
      </c>
      <c r="HD61" s="6">
        <f>'at-risk$$'!HD61/'at-risk$$'!HD$120</f>
        <v>0</v>
      </c>
      <c r="HE61" s="6">
        <f>'at-risk$$'!HE61/'at-risk$$'!HE$120</f>
        <v>0</v>
      </c>
      <c r="HF61" s="6">
        <f>'at-risk$$'!HF61/'at-risk$$'!HF$120</f>
        <v>0</v>
      </c>
      <c r="HG61" s="6">
        <f>'at-risk$$'!HG61/'at-risk$$'!HG$120</f>
        <v>0</v>
      </c>
      <c r="HH61" s="6">
        <f>'at-risk$$'!HH61/'at-risk$$'!HH$120</f>
        <v>0</v>
      </c>
      <c r="HI61" s="6">
        <f>'at-risk$$'!HI61/'at-risk$$'!HI$120</f>
        <v>0</v>
      </c>
      <c r="HJ61" s="6">
        <f>'at-risk$$'!HJ61/'at-risk$$'!HJ$120</f>
        <v>0</v>
      </c>
      <c r="HK61" s="6">
        <f>'at-risk$$'!HK61/'at-risk$$'!HK$120</f>
        <v>0</v>
      </c>
      <c r="HL61" s="6">
        <f>'at-risk$$'!HL61/'at-risk$$'!HL$120</f>
        <v>0</v>
      </c>
      <c r="HM61" s="6">
        <f>'at-risk$$'!HM61/'at-risk$$'!HM$120</f>
        <v>0</v>
      </c>
      <c r="HN61" s="6">
        <f>'at-risk$$'!HN61/'at-risk$$'!HN$120</f>
        <v>0</v>
      </c>
      <c r="HO61" s="6">
        <f>'at-risk$$'!HO61/'at-risk$$'!HO$120</f>
        <v>0</v>
      </c>
      <c r="HP61" s="6">
        <f>'at-risk$$'!HP61/'at-risk$$'!HP$120</f>
        <v>0</v>
      </c>
      <c r="HQ61" s="6">
        <f>'at-risk$$'!HQ61/'at-risk$$'!HQ$120</f>
        <v>0</v>
      </c>
      <c r="HR61" s="6">
        <f>'at-risk$$'!HR61/'at-risk$$'!HR$120</f>
        <v>0</v>
      </c>
      <c r="HS61" s="6">
        <f>'at-risk$$'!HS61/'at-risk$$'!HS$120</f>
        <v>0</v>
      </c>
      <c r="HT61" s="6">
        <f>'at-risk$$'!HT61/'at-risk$$'!HT$120</f>
        <v>0</v>
      </c>
      <c r="HU61" s="6">
        <f>'at-risk$$'!HU61/'at-risk$$'!HU$120</f>
        <v>0</v>
      </c>
      <c r="HV61" s="6">
        <f>'at-risk$$'!HV61/'at-risk$$'!HV$120</f>
        <v>0</v>
      </c>
      <c r="HW61" s="6">
        <f>'at-risk$$'!HW61/'at-risk$$'!HW$120</f>
        <v>0</v>
      </c>
      <c r="HX61" s="6">
        <f>'at-risk$$'!HX61/'at-risk$$'!HX$120</f>
        <v>0</v>
      </c>
      <c r="HY61" s="6">
        <f>'at-risk$$'!HY61/'at-risk$$'!HY$120</f>
        <v>0</v>
      </c>
      <c r="HZ61" s="6">
        <f>'at-risk$$'!HZ61/'at-risk$$'!HZ$120</f>
        <v>0</v>
      </c>
      <c r="IA61" s="6">
        <f>'at-risk$$'!IA61/'at-risk$$'!IA$120</f>
        <v>0</v>
      </c>
      <c r="IB61" s="6">
        <f>'at-risk$$'!IB61/'at-risk$$'!IB$120</f>
        <v>0</v>
      </c>
      <c r="IC61" s="6">
        <f>'at-risk$$'!IC61/'at-risk$$'!IC$120</f>
        <v>0</v>
      </c>
      <c r="ID61" s="6">
        <f>'at-risk$$'!ID61/'at-risk$$'!ID$120</f>
        <v>0</v>
      </c>
      <c r="IE61" s="6">
        <f>'at-risk$$'!IE61/'at-risk$$'!IE$120</f>
        <v>0</v>
      </c>
      <c r="IF61" s="6">
        <f>'at-risk$$'!IF61/'at-risk$$'!IF$120</f>
        <v>0</v>
      </c>
      <c r="IG61" s="6">
        <f>'at-risk$$'!IG61/'at-risk$$'!IG$120</f>
        <v>0</v>
      </c>
      <c r="IH61" s="6">
        <f>'at-risk$$'!IH61/'at-risk$$'!IH$120</f>
        <v>0</v>
      </c>
      <c r="II61" s="6">
        <f>'at-risk$$'!II61/'at-risk$$'!II$120</f>
        <v>0</v>
      </c>
      <c r="IJ61" s="6">
        <f>'at-risk$$'!IJ61/'at-risk$$'!IJ$120</f>
        <v>0</v>
      </c>
      <c r="IK61" s="6">
        <f>'at-risk$$'!IK61/'at-risk$$'!IK$120</f>
        <v>0</v>
      </c>
      <c r="IL61" s="6">
        <f>'at-risk$$'!IL61/'at-risk$$'!IL$120</f>
        <v>0</v>
      </c>
      <c r="IM61" s="6">
        <f>'at-risk$$'!IM61/'at-risk$$'!IM$120</f>
        <v>0</v>
      </c>
      <c r="IN61" s="6">
        <f>'at-risk$$'!IN61/'at-risk$$'!IN$120</f>
        <v>0</v>
      </c>
      <c r="IO61" s="6">
        <f>'at-risk$$'!IO61/'at-risk$$'!IO$120</f>
        <v>0</v>
      </c>
      <c r="IP61" s="6">
        <f>'at-risk$$'!IP61/'at-risk$$'!IP$120</f>
        <v>0</v>
      </c>
      <c r="IQ61" s="6">
        <f>'at-risk$$'!IQ61/'at-risk$$'!IQ$120</f>
        <v>0</v>
      </c>
      <c r="IR61" s="6">
        <f>'at-risk$$'!IR61/'at-risk$$'!IR$120</f>
        <v>1.8914619823316141</v>
      </c>
      <c r="IS61" s="6">
        <f>'at-risk$$'!IS61/'at-risk$$'!IS$120</f>
        <v>0.10856355001787264</v>
      </c>
      <c r="IT61" s="6">
        <f>'at-risk$$'!IT61/'at-risk$$'!IT$120</f>
        <v>0</v>
      </c>
      <c r="IU61" s="6">
        <f>'at-risk$$'!IU61/'at-risk$$'!IU$120</f>
        <v>0</v>
      </c>
      <c r="IV61" s="6">
        <f>'at-risk$$'!IV61/'at-risk$$'!IV$120</f>
        <v>0</v>
      </c>
      <c r="IW61" s="6">
        <f>'at-risk$$'!IW61/'at-risk$$'!IW$120</f>
        <v>0</v>
      </c>
      <c r="IX61" s="6">
        <f>'at-risk$$'!IX61/'at-risk$$'!IX$120</f>
        <v>0</v>
      </c>
      <c r="IY61" s="6">
        <f>'at-risk$$'!IY61/'at-risk$$'!IY$120</f>
        <v>0</v>
      </c>
      <c r="IZ61" s="6">
        <f>'at-risk$$'!IZ61/'at-risk$$'!IZ$120</f>
        <v>0</v>
      </c>
      <c r="JA61" s="6">
        <f>'at-risk$$'!JA61/'at-risk$$'!JA$120</f>
        <v>0</v>
      </c>
      <c r="JB61" s="6">
        <f>'at-risk$$'!JB61/'at-risk$$'!JB$120</f>
        <v>0</v>
      </c>
      <c r="JC61" s="6">
        <f>'at-risk$$'!JC61/'at-risk$$'!JC$120</f>
        <v>0</v>
      </c>
      <c r="JD61" s="6">
        <f>'at-risk$$'!JD61/'at-risk$$'!JD$120</f>
        <v>0</v>
      </c>
      <c r="JE61" s="6">
        <f>'at-risk$$'!JE61/'at-risk$$'!JE$120</f>
        <v>0</v>
      </c>
      <c r="JF61" s="6">
        <f>'at-risk$$'!JF61/'at-risk$$'!JF$120</f>
        <v>0</v>
      </c>
      <c r="JG61" s="6">
        <f>'at-risk$$'!JG61/'at-risk$$'!JG$120</f>
        <v>0</v>
      </c>
      <c r="JH61" s="6">
        <f>'at-risk$$'!JH61/'at-risk$$'!JH$120</f>
        <v>0</v>
      </c>
      <c r="JI61" s="6">
        <f>'at-risk$$'!JI61/'at-risk$$'!JI$120</f>
        <v>0</v>
      </c>
      <c r="JJ61" s="6">
        <f>'at-risk$$'!JJ61/'at-risk$$'!JJ$120</f>
        <v>0</v>
      </c>
      <c r="JK61" s="6">
        <f>'at-risk$$'!JK61/'at-risk$$'!JK$120</f>
        <v>0</v>
      </c>
      <c r="JL61" s="6">
        <f>'at-risk$$'!JL61/'at-risk$$'!JL$120</f>
        <v>0</v>
      </c>
      <c r="JM61" s="6">
        <f>'at-risk$$'!JM61/'at-risk$$'!JM$120</f>
        <v>0.9999965685612755</v>
      </c>
      <c r="JN61" s="6">
        <f>'at-risk$$'!JN61/'at-risk$$'!JN$120</f>
        <v>0</v>
      </c>
      <c r="JO61" s="6">
        <f>'at-risk$$'!JO61/'at-risk$$'!JO$120</f>
        <v>0</v>
      </c>
      <c r="JP61" s="6">
        <f>'at-risk$$'!JP61/'at-risk$$'!JP$120</f>
        <v>0</v>
      </c>
      <c r="JQ61" s="6">
        <f>'at-risk$$'!JQ61/'at-risk$$'!JQ$120</f>
        <v>0</v>
      </c>
      <c r="JR61" s="6">
        <f>'at-risk$$'!JR61/'at-risk$$'!JR$120</f>
        <v>0</v>
      </c>
      <c r="JS61" s="6">
        <f>'at-risk$$'!JS61/'at-risk$$'!JS$120</f>
        <v>0</v>
      </c>
      <c r="JT61" s="6">
        <f>'at-risk$$'!JT61/'at-risk$$'!JT$120</f>
        <v>0</v>
      </c>
      <c r="JU61" s="6">
        <f>'at-risk$$'!JU61/'at-risk$$'!JU$120</f>
        <v>0</v>
      </c>
      <c r="JV61" s="6">
        <f>'at-risk$$'!JV61/'at-risk$$'!JV$120</f>
        <v>0</v>
      </c>
      <c r="JW61" s="6">
        <f>'at-risk$$'!JW61/'at-risk$$'!JW$120</f>
        <v>0</v>
      </c>
      <c r="JX61" s="6">
        <f>'at-risk$$'!JX61/'at-risk$$'!JX$120</f>
        <v>0</v>
      </c>
      <c r="JY61" s="6">
        <f>'at-risk$$'!JY61/'at-risk$$'!JY$120</f>
        <v>0</v>
      </c>
      <c r="JZ61" s="6">
        <f>'at-risk$$'!JZ61/'at-risk$$'!JZ$120</f>
        <v>0</v>
      </c>
      <c r="KA61" s="6">
        <f>'at-risk$$'!KA61/'at-risk$$'!KA$120</f>
        <v>0</v>
      </c>
      <c r="KB61" s="6">
        <f>'at-risk$$'!KB61/'at-risk$$'!KB$120</f>
        <v>0</v>
      </c>
      <c r="KC61" s="6">
        <f>'at-risk$$'!KC61/'at-risk$$'!KC$120</f>
        <v>0</v>
      </c>
      <c r="KD61" s="6">
        <f>'at-risk$$'!KD61/'at-risk$$'!KD$120</f>
        <v>0</v>
      </c>
      <c r="KE61" s="6">
        <f>'at-risk$$'!KE61/'at-risk$$'!KE$120</f>
        <v>1</v>
      </c>
      <c r="KF61" s="6">
        <f>'at-risk$$'!KF61/'at-risk$$'!KF$120</f>
        <v>0</v>
      </c>
      <c r="KG61" s="6">
        <f>'at-risk$$'!KG61/'at-risk$$'!KG$120</f>
        <v>0</v>
      </c>
      <c r="KH61" s="6">
        <f>'at-risk$$'!KH61/'at-risk$$'!KH$120</f>
        <v>0</v>
      </c>
      <c r="KI61" s="6">
        <f>'at-risk$$'!KI61/'at-risk$$'!KI$120</f>
        <v>0</v>
      </c>
      <c r="KJ61" s="6">
        <f>'at-risk$$'!KJ61/'at-risk$$'!KJ$120</f>
        <v>0</v>
      </c>
      <c r="KK61" s="6">
        <f>'at-risk$$'!KK61/'at-risk$$'!KK$120</f>
        <v>1</v>
      </c>
      <c r="KL61" s="6">
        <f>'at-risk$$'!KL61/'at-risk$$'!KL$120</f>
        <v>0</v>
      </c>
      <c r="KM61" s="6">
        <f>'at-risk$$'!KM61/'at-risk$$'!KM$120</f>
        <v>0</v>
      </c>
      <c r="KN61" s="6">
        <f>'at-risk$$'!KN61/'at-risk$$'!KN$120</f>
        <v>0</v>
      </c>
      <c r="KO61" s="6">
        <f>'at-risk$$'!KO61/'at-risk$$'!KO$120</f>
        <v>0</v>
      </c>
      <c r="KP61" s="6">
        <f>'at-risk$$'!KP61/'at-risk$$'!KP$120</f>
        <v>0</v>
      </c>
      <c r="KQ61" s="6">
        <f>'at-risk$$'!KQ61/'at-risk$$'!KQ$120</f>
        <v>0</v>
      </c>
      <c r="KU61" s="3">
        <v>20000</v>
      </c>
      <c r="KV61" s="3">
        <v>0</v>
      </c>
      <c r="KW61" s="3">
        <v>7500</v>
      </c>
      <c r="KX61" s="3">
        <v>0</v>
      </c>
      <c r="LI61" s="3">
        <v>20000</v>
      </c>
      <c r="LJ61" s="3">
        <v>2536</v>
      </c>
      <c r="LM61" s="3">
        <v>1044</v>
      </c>
      <c r="LN61" s="3">
        <v>0</v>
      </c>
      <c r="ME61" s="3">
        <v>3829</v>
      </c>
      <c r="MF61" s="3">
        <v>0</v>
      </c>
      <c r="NJ61" s="6">
        <f>'at-risk$$'!NJ61/'at-risk$$'!NJ$120</f>
        <v>0</v>
      </c>
      <c r="NK61" s="6">
        <f>'at-risk$$'!NK61/'at-risk$$'!NK$120</f>
        <v>0</v>
      </c>
      <c r="OF61" s="3">
        <v>4150118</v>
      </c>
      <c r="OG61" s="3">
        <v>450659</v>
      </c>
      <c r="OK61" s="6">
        <f t="shared" si="28"/>
        <v>3.0000087848759573</v>
      </c>
      <c r="OL61" s="6">
        <f t="shared" si="15"/>
        <v>0</v>
      </c>
      <c r="OM61" s="6">
        <f t="shared" si="16"/>
        <v>3.0000087848759573</v>
      </c>
      <c r="ON61" s="6">
        <f t="shared" si="17"/>
        <v>0</v>
      </c>
      <c r="OO61" s="6">
        <f t="shared" si="18"/>
        <v>1</v>
      </c>
      <c r="OP61" s="6">
        <f t="shared" si="19"/>
        <v>1</v>
      </c>
      <c r="OQ61" s="3">
        <f t="shared" si="20"/>
        <v>0</v>
      </c>
      <c r="OR61" s="6">
        <f t="shared" si="21"/>
        <v>0</v>
      </c>
      <c r="OS61" s="6">
        <f>'at-risk$$'!OS61/'at-risk$$'!OS$120</f>
        <v>1</v>
      </c>
      <c r="OT61" s="6">
        <f>'at-risk$$'!OT61/'at-risk$$'!OT$120</f>
        <v>0</v>
      </c>
      <c r="OU61" s="6">
        <f>'at-risk$$'!OU61/'at-risk$$'!OU$120</f>
        <v>0</v>
      </c>
      <c r="OV61" s="6">
        <f>'at-risk$$'!OV61/'at-risk$$'!OV$120</f>
        <v>1</v>
      </c>
      <c r="OW61" s="6">
        <f>'at-risk$$'!OW61/'at-risk$$'!OW$120</f>
        <v>0</v>
      </c>
      <c r="OX61" s="6">
        <f>'at-risk$$'!OX61/'at-risk$$'!OX$120</f>
        <v>0</v>
      </c>
      <c r="OY61" s="6">
        <f>'at-risk$$'!OY61/'at-risk$$'!OY$120</f>
        <v>0</v>
      </c>
      <c r="OZ61" s="6">
        <f>'at-risk$$'!OZ61/'at-risk$$'!OZ$120</f>
        <v>0</v>
      </c>
      <c r="PA61" s="6">
        <f>'at-risk$$'!PA61/'at-risk$$'!PA$120</f>
        <v>0</v>
      </c>
      <c r="PB61" s="6">
        <f t="shared" si="22"/>
        <v>0</v>
      </c>
      <c r="PC61" s="6">
        <f t="shared" si="23"/>
        <v>0</v>
      </c>
      <c r="PD61" s="6"/>
      <c r="PE61" s="6"/>
      <c r="PF61" s="6">
        <f t="shared" si="24"/>
        <v>1.5</v>
      </c>
      <c r="PG61" s="6">
        <f t="shared" si="25"/>
        <v>0</v>
      </c>
      <c r="PI61" s="6">
        <f t="shared" si="26"/>
        <v>9.9113254620844735</v>
      </c>
      <c r="PJ61" s="6">
        <f>'at-risk$$'!PJ61/'at-risk$$'!PJ$120</f>
        <v>0</v>
      </c>
      <c r="PK61" s="6">
        <f>'at-risk$$'!PK61/'at-risk$$'!PK$120</f>
        <v>0</v>
      </c>
      <c r="PL61" s="5">
        <f t="shared" si="29"/>
        <v>52373</v>
      </c>
      <c r="PN61" s="5">
        <f>SUM(KV61,KX61,KZ61,LB61,LD61,LF61,LH61,LJ61,LL61,LN61,LP61,LR61,LT61,LV61,LX61,LZ61,MB61,MD61,MF61,MH61,MJ61,ML61,MN61,MP61,MR61,MT61,MV61,MX61,MZ61,NB61,ND61,NF61,NH61,)</f>
        <v>2536</v>
      </c>
      <c r="PO61" s="5">
        <v>74425</v>
      </c>
      <c r="PQ61" s="6">
        <f t="shared" si="27"/>
        <v>22.411343031836395</v>
      </c>
    </row>
    <row r="62" spans="1:433" x14ac:dyDescent="0.25">
      <c r="A62" t="s">
        <v>226</v>
      </c>
      <c r="B62" s="2">
        <v>322</v>
      </c>
      <c r="C62" t="s">
        <v>338</v>
      </c>
      <c r="D62">
        <v>7</v>
      </c>
      <c r="E62">
        <v>210</v>
      </c>
      <c r="F62">
        <v>157</v>
      </c>
      <c r="G62" s="6">
        <f>'at-risk$$'!G62/'at-risk$$'!G$120</f>
        <v>1</v>
      </c>
      <c r="H62" s="6">
        <f>'at-risk$$'!H62/'at-risk$$'!H$120</f>
        <v>0</v>
      </c>
      <c r="I62" s="6">
        <f>'at-risk$$'!I62/'at-risk$$'!I$120</f>
        <v>0</v>
      </c>
      <c r="J62" s="6">
        <f>'at-risk$$'!J62/'at-risk$$'!J$120</f>
        <v>0</v>
      </c>
      <c r="K62" s="6"/>
      <c r="L62" s="6">
        <f>'at-risk$$'!L62/'at-risk$$'!L$120</f>
        <v>0</v>
      </c>
      <c r="M62" s="6">
        <f>'at-risk$$'!M62/'at-risk$$'!M$120</f>
        <v>0</v>
      </c>
      <c r="N62" s="6">
        <f>'at-risk$$'!N62/'at-risk$$'!N$120</f>
        <v>0.99999958310769044</v>
      </c>
      <c r="O62" s="6">
        <f>'at-risk$$'!O62/'at-risk$$'!O$120</f>
        <v>0</v>
      </c>
      <c r="P62" s="3">
        <v>15000</v>
      </c>
      <c r="Q62" s="3">
        <v>0</v>
      </c>
      <c r="R62" s="6">
        <f>'at-risk$$'!R62/'at-risk$$'!R$120</f>
        <v>1.0000062006078874</v>
      </c>
      <c r="S62" s="6">
        <f>'at-risk$$'!S62/'at-risk$$'!S$120</f>
        <v>0</v>
      </c>
      <c r="T62" s="6">
        <f>'at-risk$$'!T62/'at-risk$$'!T$120</f>
        <v>2.0000056611159422</v>
      </c>
      <c r="U62" s="6">
        <f>'at-risk$$'!U62/'at-risk$$'!U$120</f>
        <v>0</v>
      </c>
      <c r="V62" s="6">
        <f>'at-risk$$'!V62/'at-risk$$'!V$120</f>
        <v>0</v>
      </c>
      <c r="W62" s="6">
        <f>'at-risk$$'!W62/'at-risk$$'!W$120</f>
        <v>0</v>
      </c>
      <c r="X62" s="6">
        <f>'at-risk$$'!X62/'at-risk$$'!X$120</f>
        <v>1</v>
      </c>
      <c r="Y62" s="6">
        <f>'at-risk$$'!Y62/'at-risk$$'!Y$120</f>
        <v>0</v>
      </c>
      <c r="Z62" s="6">
        <f>'at-risk$$'!Z62/'at-risk$$'!Z$120</f>
        <v>2.0000087848759573</v>
      </c>
      <c r="AA62" s="6">
        <f>'at-risk$$'!AA62/'at-risk$$'!AA$120</f>
        <v>0</v>
      </c>
      <c r="AB62" s="6">
        <f>'at-risk$$'!AB62/'at-risk$$'!AB$120</f>
        <v>0</v>
      </c>
      <c r="AC62" s="6">
        <f>'at-risk$$'!AC62/'at-risk$$'!AC$120</f>
        <v>0</v>
      </c>
      <c r="AD62" s="6">
        <f>'at-risk$$'!AD62/'at-risk$$'!AD$120</f>
        <v>2.0000087848759573</v>
      </c>
      <c r="AE62" s="6">
        <f>'at-risk$$'!AE62/'at-risk$$'!AE$120</f>
        <v>0</v>
      </c>
      <c r="AF62" s="6">
        <f>'at-risk$$'!AF62/'at-risk$$'!AF$120</f>
        <v>4.0000071489793685</v>
      </c>
      <c r="AG62" s="6">
        <f>'at-risk$$'!AG62/'at-risk$$'!AG$120</f>
        <v>0</v>
      </c>
      <c r="AH62" s="6">
        <f>'at-risk$$'!AH62/'at-risk$$'!AH$120</f>
        <v>0</v>
      </c>
      <c r="AI62" s="6">
        <f>'at-risk$$'!AI62/'at-risk$$'!AI$120</f>
        <v>0</v>
      </c>
      <c r="AJ62" s="6">
        <f>'at-risk$$'!AJ62/'at-risk$$'!AJ$120</f>
        <v>0</v>
      </c>
      <c r="AK62" s="6">
        <f>'at-risk$$'!AK62/'at-risk$$'!AK$120</f>
        <v>0</v>
      </c>
      <c r="AL62" s="6">
        <f>'at-risk$$'!AL62/'at-risk$$'!AL$120</f>
        <v>0</v>
      </c>
      <c r="AM62" s="6">
        <f>'at-risk$$'!AM62/'at-risk$$'!AM$120</f>
        <v>0</v>
      </c>
      <c r="AN62" s="6">
        <f>'at-risk$$'!AN62/'at-risk$$'!AN$120</f>
        <v>0</v>
      </c>
      <c r="AO62" s="6">
        <f>'at-risk$$'!AO62/'at-risk$$'!AO$120</f>
        <v>0</v>
      </c>
      <c r="AP62" s="6">
        <f>'at-risk$$'!AP62/'at-risk$$'!AP$120</f>
        <v>0</v>
      </c>
      <c r="AQ62" s="6">
        <f>'at-risk$$'!AQ62/'at-risk$$'!AQ$120</f>
        <v>1</v>
      </c>
      <c r="AR62" s="6">
        <f>'at-risk$$'!AR62/'at-risk$$'!AR$120</f>
        <v>0</v>
      </c>
      <c r="AS62" s="6">
        <f>'at-risk$$'!AS62/'at-risk$$'!AS$120</f>
        <v>0</v>
      </c>
      <c r="AT62" s="6">
        <f>'at-risk$$'!AT62/'at-risk$$'!AT$120</f>
        <v>0</v>
      </c>
      <c r="AU62" s="6">
        <f>'at-risk$$'!AU62/'at-risk$$'!AU$120</f>
        <v>1</v>
      </c>
      <c r="AV62" s="6"/>
      <c r="AW62" s="6">
        <f>'at-risk$$'!AW62/'at-risk$$'!AW$120</f>
        <v>0</v>
      </c>
      <c r="AX62" s="6">
        <f>'at-risk$$'!AX62/'at-risk$$'!AX$120</f>
        <v>0</v>
      </c>
      <c r="AY62" s="6">
        <f>'at-risk$$'!AY62/'at-risk$$'!AY$120</f>
        <v>0</v>
      </c>
      <c r="AZ62" s="6">
        <f>'at-risk$$'!AZ62/'at-risk$$'!AZ$120</f>
        <v>0</v>
      </c>
      <c r="BA62" s="6">
        <f>'at-risk$$'!BA62/'at-risk$$'!BA$120</f>
        <v>0</v>
      </c>
      <c r="BB62" s="6">
        <f>'at-risk$$'!BB62/'at-risk$$'!BB$120</f>
        <v>0</v>
      </c>
      <c r="BC62" s="6">
        <f>'at-risk$$'!BC62/'at-risk$$'!BC$120</f>
        <v>0</v>
      </c>
      <c r="BD62" s="6">
        <f>'at-risk$$'!BD62/'at-risk$$'!BD$120</f>
        <v>0</v>
      </c>
      <c r="BE62" s="6">
        <f>'at-risk$$'!BE62/'at-risk$$'!BE$120</f>
        <v>0</v>
      </c>
      <c r="BF62" s="6">
        <f>'at-risk$$'!BF62/'at-risk$$'!BF$120</f>
        <v>0</v>
      </c>
      <c r="BG62" s="6">
        <f>'at-risk$$'!BG62/'at-risk$$'!BG$120</f>
        <v>0</v>
      </c>
      <c r="BH62" s="6">
        <f>'at-risk$$'!BH62/'at-risk$$'!BH$120</f>
        <v>2.0000087848759573</v>
      </c>
      <c r="BI62" s="6">
        <f>'at-risk$$'!BI62/'at-risk$$'!BI$120</f>
        <v>0</v>
      </c>
      <c r="BJ62" s="6">
        <f>'at-risk$$'!BJ62/'at-risk$$'!BJ$120</f>
        <v>1</v>
      </c>
      <c r="BK62" s="6">
        <f>'at-risk$$'!BK62/'at-risk$$'!BK$120</f>
        <v>0</v>
      </c>
      <c r="BL62" s="6">
        <f>'at-risk$$'!BL62/'at-risk$$'!BL$120</f>
        <v>0</v>
      </c>
      <c r="BM62" s="6">
        <f>'at-risk$$'!BM62/'at-risk$$'!BM$120</f>
        <v>0</v>
      </c>
      <c r="BN62" s="6">
        <f>'at-risk$$'!BN62/'at-risk$$'!BN$120</f>
        <v>0</v>
      </c>
      <c r="BO62" s="6">
        <f>'at-risk$$'!BO62/'at-risk$$'!BO$120</f>
        <v>0</v>
      </c>
      <c r="BP62" s="6">
        <f>'at-risk$$'!BP62/'at-risk$$'!BP$120</f>
        <v>0</v>
      </c>
      <c r="BQ62" s="6">
        <f>'at-risk$$'!BQ62/'at-risk$$'!BQ$120</f>
        <v>0</v>
      </c>
      <c r="BR62" s="6">
        <f>'at-risk$$'!BR62/'at-risk$$'!BR$120</f>
        <v>0</v>
      </c>
      <c r="BS62" s="6">
        <f>'at-risk$$'!BS62/'at-risk$$'!BS$120</f>
        <v>0</v>
      </c>
      <c r="BT62" s="6">
        <f>'at-risk$$'!BT62/'at-risk$$'!BT$120</f>
        <v>1</v>
      </c>
      <c r="BU62" s="6">
        <f>'at-risk$$'!BU62/'at-risk$$'!BU$120</f>
        <v>0</v>
      </c>
      <c r="BV62" s="6">
        <f>'at-risk$$'!BV62/'at-risk$$'!BV$120</f>
        <v>3.0000087848759573</v>
      </c>
      <c r="BW62" s="6">
        <f>'at-risk$$'!BW62/'at-risk$$'!BW$120</f>
        <v>0</v>
      </c>
      <c r="BX62" s="6">
        <f>'at-risk$$'!BX62/'at-risk$$'!BX$120</f>
        <v>0</v>
      </c>
      <c r="BY62" s="6">
        <f>'at-risk$$'!BY62/'at-risk$$'!BY$120</f>
        <v>0</v>
      </c>
      <c r="BZ62" s="6">
        <f>'at-risk$$'!BZ62/'at-risk$$'!BZ$120</f>
        <v>6.0000107234690523</v>
      </c>
      <c r="CA62" s="6">
        <f>'at-risk$$'!CA62/'at-risk$$'!CA$120</f>
        <v>0</v>
      </c>
      <c r="CB62" s="6">
        <f>'at-risk$$'!CB62/'at-risk$$'!CB$120</f>
        <v>0</v>
      </c>
      <c r="CC62" s="6">
        <f>'at-risk$$'!CC62/'at-risk$$'!CC$120</f>
        <v>0</v>
      </c>
      <c r="CD62" s="6">
        <f>'at-risk$$'!CD62/'at-risk$$'!CD$120</f>
        <v>0</v>
      </c>
      <c r="CE62" s="6">
        <f>'at-risk$$'!CE62/'at-risk$$'!CE$120</f>
        <v>0</v>
      </c>
      <c r="CF62" s="6">
        <f>'at-risk$$'!CF62/'at-risk$$'!CF$120</f>
        <v>0</v>
      </c>
      <c r="CG62" s="6">
        <f>'at-risk$$'!CG62/'at-risk$$'!CG$120</f>
        <v>0</v>
      </c>
      <c r="CH62" s="6">
        <f>'at-risk$$'!CH62/'at-risk$$'!CH$120</f>
        <v>0</v>
      </c>
      <c r="CI62" s="6">
        <f>'at-risk$$'!CI62/'at-risk$$'!CI$120</f>
        <v>0</v>
      </c>
      <c r="CL62" s="6">
        <f>'at-risk$$'!CL62/'at-risk$$'!CL$120</f>
        <v>1</v>
      </c>
      <c r="CM62" s="6">
        <f>'at-risk$$'!CM62/'at-risk$$'!CM$120</f>
        <v>0</v>
      </c>
      <c r="CN62" s="6">
        <f>'at-risk$$'!CN62/'at-risk$$'!CN$120</f>
        <v>0</v>
      </c>
      <c r="CO62" s="6">
        <f>'at-risk$$'!CO62/'at-risk$$'!CO$120</f>
        <v>0</v>
      </c>
      <c r="CP62" s="6">
        <f>'at-risk$$'!CP62/'at-risk$$'!CP$120</f>
        <v>0</v>
      </c>
      <c r="CQ62" s="6">
        <f>'at-risk$$'!CQ62/'at-risk$$'!CQ$120</f>
        <v>0</v>
      </c>
      <c r="CR62" s="6">
        <f>'at-risk$$'!CR62/'at-risk$$'!CR$120</f>
        <v>0</v>
      </c>
      <c r="CS62" s="6">
        <f>'at-risk$$'!CS62/'at-risk$$'!CS$120</f>
        <v>0</v>
      </c>
      <c r="CT62" s="6">
        <f>'at-risk$$'!CT62/'at-risk$$'!CT$120</f>
        <v>0</v>
      </c>
      <c r="CU62" s="6">
        <f>'at-risk$$'!CU62/'at-risk$$'!CU$120</f>
        <v>0</v>
      </c>
      <c r="CV62" s="3">
        <v>10200</v>
      </c>
      <c r="CW62" s="3">
        <v>0</v>
      </c>
      <c r="CX62" s="3">
        <v>10200</v>
      </c>
      <c r="CY62" s="3">
        <v>0</v>
      </c>
      <c r="DD62" s="6">
        <f>'at-risk$$'!DD62/'at-risk$$'!DD$120</f>
        <v>0</v>
      </c>
      <c r="DE62" s="6">
        <f>'at-risk$$'!DE62/'at-risk$$'!DE$120</f>
        <v>0</v>
      </c>
      <c r="DX62" s="6">
        <f>'at-risk$$'!DX62/'at-risk$$'!DX$120</f>
        <v>0</v>
      </c>
      <c r="DY62" s="6">
        <f>'at-risk$$'!DY62/'at-risk$$'!DY$120</f>
        <v>0</v>
      </c>
      <c r="DZ62" s="6">
        <f>'at-risk$$'!DZ62/'at-risk$$'!DZ$120</f>
        <v>0</v>
      </c>
      <c r="EA62" s="6">
        <f>'at-risk$$'!EA62/'at-risk$$'!EA$120</f>
        <v>0</v>
      </c>
      <c r="EB62" s="6">
        <f>'at-risk$$'!EB62/'at-risk$$'!EB$120</f>
        <v>0</v>
      </c>
      <c r="EC62" s="6">
        <f>'at-risk$$'!EC62/'at-risk$$'!EC$120</f>
        <v>0</v>
      </c>
      <c r="EL62" s="6">
        <f>'at-risk$$'!EL62/'at-risk$$'!EL$120</f>
        <v>0</v>
      </c>
      <c r="EM62" s="6">
        <f>'at-risk$$'!EM62/'at-risk$$'!EM$120</f>
        <v>0</v>
      </c>
      <c r="EN62" s="6">
        <f>'at-risk$$'!EN62/'at-risk$$'!EN$120</f>
        <v>0</v>
      </c>
      <c r="EO62" s="6">
        <f>'at-risk$$'!EO62/'at-risk$$'!EO$120</f>
        <v>0</v>
      </c>
      <c r="EP62" s="6">
        <f>'at-risk$$'!EP62/'at-risk$$'!EP$120</f>
        <v>0</v>
      </c>
      <c r="EQ62" s="6">
        <f>'at-risk$$'!EQ62/'at-risk$$'!EQ$120</f>
        <v>0</v>
      </c>
      <c r="ES62" s="6">
        <f>'at-risk$$'!ES62/'at-risk$$'!ES$120</f>
        <v>0</v>
      </c>
      <c r="ET62" s="6">
        <f>'at-risk$$'!ET62/'at-risk$$'!ET$120</f>
        <v>0</v>
      </c>
      <c r="EU62" s="6">
        <f>'at-risk$$'!EU62/'at-risk$$'!EU$120</f>
        <v>0</v>
      </c>
      <c r="EV62" s="6">
        <f>'at-risk$$'!EV62/'at-risk$$'!EV$120</f>
        <v>0</v>
      </c>
      <c r="EW62" s="6">
        <f>'at-risk$$'!EW62/'at-risk$$'!EW$120</f>
        <v>0</v>
      </c>
      <c r="EX62" s="6">
        <f>'at-risk$$'!EX62/'at-risk$$'!EX$120</f>
        <v>0</v>
      </c>
      <c r="EY62" s="6">
        <f>'at-risk$$'!EY62/'at-risk$$'!EY$120</f>
        <v>1</v>
      </c>
      <c r="EZ62" s="6">
        <f>'at-risk$$'!EZ62/'at-risk$$'!EZ$120</f>
        <v>0</v>
      </c>
      <c r="FA62" s="6">
        <f>'at-risk$$'!FA62/'at-risk$$'!FA$120</f>
        <v>0</v>
      </c>
      <c r="FB62" s="6">
        <f>'at-risk$$'!FB62/'at-risk$$'!FB$120</f>
        <v>0</v>
      </c>
      <c r="FC62" s="6">
        <f>'at-risk$$'!FC62/'at-risk$$'!FC$120</f>
        <v>0</v>
      </c>
      <c r="FD62" s="6">
        <f>'at-risk$$'!FD62/'at-risk$$'!FD$120</f>
        <v>0</v>
      </c>
      <c r="FE62" s="6">
        <f>'at-risk$$'!FE62/'at-risk$$'!FE$120</f>
        <v>0</v>
      </c>
      <c r="FF62" s="6">
        <f>'at-risk$$'!FF62/'at-risk$$'!FF$120</f>
        <v>0</v>
      </c>
      <c r="FG62" s="6">
        <f>'at-risk$$'!FG62/'at-risk$$'!FG$120</f>
        <v>0</v>
      </c>
      <c r="FH62" s="6">
        <f>'at-risk$$'!FH62/'at-risk$$'!FH$120</f>
        <v>1</v>
      </c>
      <c r="FI62" s="6">
        <f>'at-risk$$'!FI62/'at-risk$$'!FI$120</f>
        <v>0</v>
      </c>
      <c r="FJ62" s="6">
        <f>'at-risk$$'!FJ62/'at-risk$$'!FJ$120</f>
        <v>0</v>
      </c>
      <c r="FK62" s="6">
        <f>'at-risk$$'!FK62/'at-risk$$'!FK$120</f>
        <v>0.99998917596631565</v>
      </c>
      <c r="FL62" s="6">
        <f>'at-risk$$'!FL62/'at-risk$$'!FL$120</f>
        <v>0</v>
      </c>
      <c r="FM62" s="6">
        <f>'at-risk$$'!FM62/'at-risk$$'!FM$120</f>
        <v>0</v>
      </c>
      <c r="FN62" s="6">
        <f>'at-risk$$'!FN62/'at-risk$$'!FN$120</f>
        <v>0</v>
      </c>
      <c r="FO62" s="6">
        <f>'at-risk$$'!FO62/'at-risk$$'!FO$120</f>
        <v>0</v>
      </c>
      <c r="FP62" s="6">
        <f>'at-risk$$'!FP62/'at-risk$$'!FP$120</f>
        <v>0</v>
      </c>
      <c r="FQ62" s="6">
        <f>'at-risk$$'!FQ62/'at-risk$$'!FQ$120</f>
        <v>0</v>
      </c>
      <c r="FR62" s="6">
        <f>'at-risk$$'!FR62/'at-risk$$'!FR$120</f>
        <v>0</v>
      </c>
      <c r="FS62" s="6">
        <f>'at-risk$$'!FS62/'at-risk$$'!FS$120</f>
        <v>0</v>
      </c>
      <c r="FT62" s="6">
        <f>'at-risk$$'!FT62/'at-risk$$'!FT$120</f>
        <v>0</v>
      </c>
      <c r="FU62" s="6">
        <f>'at-risk$$'!FU62/'at-risk$$'!FU$120</f>
        <v>0</v>
      </c>
      <c r="FV62" s="6">
        <f>'at-risk$$'!FV62/'at-risk$$'!FV$120</f>
        <v>0</v>
      </c>
      <c r="FW62" s="6">
        <f>'at-risk$$'!FW62/'at-risk$$'!FW$120</f>
        <v>0</v>
      </c>
      <c r="FX62" s="6">
        <f>'at-risk$$'!FX62/'at-risk$$'!FX$120</f>
        <v>1</v>
      </c>
      <c r="FY62" s="6">
        <f>'at-risk$$'!FY62/'at-risk$$'!FY$120</f>
        <v>0</v>
      </c>
      <c r="FZ62" s="6">
        <f>'at-risk$$'!FZ62/'at-risk$$'!FZ$120</f>
        <v>0</v>
      </c>
      <c r="GA62" s="6">
        <f>'at-risk$$'!GA62/'at-risk$$'!GA$120</f>
        <v>0</v>
      </c>
      <c r="GB62" s="6">
        <f>'at-risk$$'!GB62/'at-risk$$'!GB$120</f>
        <v>0</v>
      </c>
      <c r="GC62" s="6">
        <f>'at-risk$$'!GC62/'at-risk$$'!GC$120</f>
        <v>0</v>
      </c>
      <c r="GD62" s="6">
        <f>'at-risk$$'!GD62/'at-risk$$'!GD$120</f>
        <v>0</v>
      </c>
      <c r="GE62" s="6">
        <f>'at-risk$$'!GE62/'at-risk$$'!GE$120</f>
        <v>0</v>
      </c>
      <c r="GF62" s="6">
        <f>'at-risk$$'!GF62/'at-risk$$'!GF$120</f>
        <v>1</v>
      </c>
      <c r="GG62" s="6">
        <f>'at-risk$$'!GG62/'at-risk$$'!GG$120</f>
        <v>0</v>
      </c>
      <c r="GH62" s="6">
        <f>'at-risk$$'!GH62/'at-risk$$'!GH$120</f>
        <v>1</v>
      </c>
      <c r="GI62" s="6">
        <f>'at-risk$$'!GI62/'at-risk$$'!GI$120</f>
        <v>0</v>
      </c>
      <c r="GJ62" s="6">
        <f>'at-risk$$'!GJ62/'at-risk$$'!GJ$120</f>
        <v>0</v>
      </c>
      <c r="GK62" s="6">
        <f>'at-risk$$'!GK62/'at-risk$$'!GK$120</f>
        <v>0</v>
      </c>
      <c r="GL62" s="6">
        <f>'at-risk$$'!GL62/'at-risk$$'!GL$120</f>
        <v>0</v>
      </c>
      <c r="GM62" s="6">
        <f>'at-risk$$'!GM62/'at-risk$$'!GM$120</f>
        <v>1</v>
      </c>
      <c r="GN62" s="6">
        <f>'at-risk$$'!GN62/'at-risk$$'!GN$120</f>
        <v>2.0000035744896842</v>
      </c>
      <c r="GO62" s="6">
        <f>'at-risk$$'!GO62/'at-risk$$'!GO$120</f>
        <v>0</v>
      </c>
      <c r="GP62" s="6">
        <f>'at-risk$$'!GP62/'at-risk$$'!GP$120</f>
        <v>1.9855137395459976</v>
      </c>
      <c r="GQ62" s="6">
        <f>'at-risk$$'!GQ62/'at-risk$$'!GQ$120</f>
        <v>1.448626045400239E-2</v>
      </c>
      <c r="GR62" s="6">
        <f>'at-risk$$'!GR62/'at-risk$$'!GR$120</f>
        <v>1.001625202052147</v>
      </c>
      <c r="GS62" s="6">
        <f>'at-risk$$'!GS62/'at-risk$$'!GS$120</f>
        <v>0</v>
      </c>
      <c r="GT62" s="6">
        <f>'at-risk$$'!GT62/'at-risk$$'!GT$120</f>
        <v>2.0000087848759573</v>
      </c>
      <c r="GU62" s="6">
        <f>'at-risk$$'!GU62/'at-risk$$'!GU$120</f>
        <v>0</v>
      </c>
      <c r="GV62" s="6">
        <f>'at-risk$$'!GV62/'at-risk$$'!GV$120</f>
        <v>2.0000087848759573</v>
      </c>
      <c r="GW62" s="6">
        <f>'at-risk$$'!GW62/'at-risk$$'!GW$120</f>
        <v>0</v>
      </c>
      <c r="GX62" s="6">
        <f>'at-risk$$'!GX62/'at-risk$$'!GX$120</f>
        <v>2.0000087848759573</v>
      </c>
      <c r="GY62" s="6">
        <f>'at-risk$$'!GY62/'at-risk$$'!GY$120</f>
        <v>0</v>
      </c>
      <c r="GZ62" s="6">
        <f>'at-risk$$'!GZ62/'at-risk$$'!GZ$120</f>
        <v>1</v>
      </c>
      <c r="HA62" s="6">
        <f>'at-risk$$'!HA62/'at-risk$$'!HA$120</f>
        <v>0</v>
      </c>
      <c r="HB62" s="6">
        <f>'at-risk$$'!HB62/'at-risk$$'!HB$120</f>
        <v>0</v>
      </c>
      <c r="HC62" s="6">
        <f>'at-risk$$'!HC62/'at-risk$$'!HC$120</f>
        <v>0</v>
      </c>
      <c r="HD62" s="6">
        <f>'at-risk$$'!HD62/'at-risk$$'!HD$120</f>
        <v>0</v>
      </c>
      <c r="HE62" s="6">
        <f>'at-risk$$'!HE62/'at-risk$$'!HE$120</f>
        <v>0</v>
      </c>
      <c r="HF62" s="6">
        <f>'at-risk$$'!HF62/'at-risk$$'!HF$120</f>
        <v>0</v>
      </c>
      <c r="HG62" s="6">
        <f>'at-risk$$'!HG62/'at-risk$$'!HG$120</f>
        <v>0</v>
      </c>
      <c r="HH62" s="6">
        <f>'at-risk$$'!HH62/'at-risk$$'!HH$120</f>
        <v>0</v>
      </c>
      <c r="HI62" s="6">
        <f>'at-risk$$'!HI62/'at-risk$$'!HI$120</f>
        <v>0</v>
      </c>
      <c r="HJ62" s="6">
        <f>'at-risk$$'!HJ62/'at-risk$$'!HJ$120</f>
        <v>0</v>
      </c>
      <c r="HK62" s="6">
        <f>'at-risk$$'!HK62/'at-risk$$'!HK$120</f>
        <v>0</v>
      </c>
      <c r="HL62" s="6">
        <f>'at-risk$$'!HL62/'at-risk$$'!HL$120</f>
        <v>0</v>
      </c>
      <c r="HM62" s="6">
        <f>'at-risk$$'!HM62/'at-risk$$'!HM$120</f>
        <v>0</v>
      </c>
      <c r="HN62" s="6">
        <f>'at-risk$$'!HN62/'at-risk$$'!HN$120</f>
        <v>1</v>
      </c>
      <c r="HO62" s="6">
        <f>'at-risk$$'!HO62/'at-risk$$'!HO$120</f>
        <v>0</v>
      </c>
      <c r="HP62" s="6">
        <f>'at-risk$$'!HP62/'at-risk$$'!HP$120</f>
        <v>0</v>
      </c>
      <c r="HQ62" s="6">
        <f>'at-risk$$'!HQ62/'at-risk$$'!HQ$120</f>
        <v>0</v>
      </c>
      <c r="HR62" s="6">
        <f>'at-risk$$'!HR62/'at-risk$$'!HR$120</f>
        <v>0</v>
      </c>
      <c r="HS62" s="6">
        <f>'at-risk$$'!HS62/'at-risk$$'!HS$120</f>
        <v>0</v>
      </c>
      <c r="HT62" s="6">
        <f>'at-risk$$'!HT62/'at-risk$$'!HT$120</f>
        <v>0</v>
      </c>
      <c r="HU62" s="6">
        <f>'at-risk$$'!HU62/'at-risk$$'!HU$120</f>
        <v>0</v>
      </c>
      <c r="HV62" s="6">
        <f>'at-risk$$'!HV62/'at-risk$$'!HV$120</f>
        <v>0</v>
      </c>
      <c r="HW62" s="6">
        <f>'at-risk$$'!HW62/'at-risk$$'!HW$120</f>
        <v>0</v>
      </c>
      <c r="HX62" s="6">
        <f>'at-risk$$'!HX62/'at-risk$$'!HX$120</f>
        <v>0</v>
      </c>
      <c r="HY62" s="6">
        <f>'at-risk$$'!HY62/'at-risk$$'!HY$120</f>
        <v>0</v>
      </c>
      <c r="HZ62" s="6">
        <f>'at-risk$$'!HZ62/'at-risk$$'!HZ$120</f>
        <v>0</v>
      </c>
      <c r="IA62" s="6">
        <f>'at-risk$$'!IA62/'at-risk$$'!IA$120</f>
        <v>0</v>
      </c>
      <c r="IB62" s="6">
        <f>'at-risk$$'!IB62/'at-risk$$'!IB$120</f>
        <v>0</v>
      </c>
      <c r="IC62" s="6">
        <f>'at-risk$$'!IC62/'at-risk$$'!IC$120</f>
        <v>0</v>
      </c>
      <c r="ID62" s="6">
        <f>'at-risk$$'!ID62/'at-risk$$'!ID$120</f>
        <v>0</v>
      </c>
      <c r="IE62" s="6">
        <f>'at-risk$$'!IE62/'at-risk$$'!IE$120</f>
        <v>0</v>
      </c>
      <c r="IF62" s="6">
        <f>'at-risk$$'!IF62/'at-risk$$'!IF$120</f>
        <v>0</v>
      </c>
      <c r="IG62" s="6">
        <f>'at-risk$$'!IG62/'at-risk$$'!IG$120</f>
        <v>0</v>
      </c>
      <c r="IH62" s="6">
        <f>'at-risk$$'!IH62/'at-risk$$'!IH$120</f>
        <v>0</v>
      </c>
      <c r="II62" s="6">
        <f>'at-risk$$'!II62/'at-risk$$'!II$120</f>
        <v>0</v>
      </c>
      <c r="IJ62" s="6">
        <f>'at-risk$$'!IJ62/'at-risk$$'!IJ$120</f>
        <v>0</v>
      </c>
      <c r="IK62" s="6">
        <f>'at-risk$$'!IK62/'at-risk$$'!IK$120</f>
        <v>0</v>
      </c>
      <c r="IL62" s="6">
        <f>'at-risk$$'!IL62/'at-risk$$'!IL$120</f>
        <v>0</v>
      </c>
      <c r="IM62" s="6">
        <f>'at-risk$$'!IM62/'at-risk$$'!IM$120</f>
        <v>0</v>
      </c>
      <c r="IN62" s="6">
        <f>'at-risk$$'!IN62/'at-risk$$'!IN$120</f>
        <v>0</v>
      </c>
      <c r="IO62" s="6">
        <f>'at-risk$$'!IO62/'at-risk$$'!IO$120</f>
        <v>0</v>
      </c>
      <c r="IP62" s="6">
        <f>'at-risk$$'!IP62/'at-risk$$'!IP$120</f>
        <v>0</v>
      </c>
      <c r="IQ62" s="6">
        <f>'at-risk$$'!IQ62/'at-risk$$'!IQ$120</f>
        <v>0</v>
      </c>
      <c r="IR62" s="6">
        <f>'at-risk$$'!IR62/'at-risk$$'!IR$120</f>
        <v>0</v>
      </c>
      <c r="IS62" s="6">
        <f>'at-risk$$'!IS62/'at-risk$$'!IS$120</f>
        <v>0</v>
      </c>
      <c r="IT62" s="6">
        <f>'at-risk$$'!IT62/'at-risk$$'!IT$120</f>
        <v>0</v>
      </c>
      <c r="IU62" s="6">
        <f>'at-risk$$'!IU62/'at-risk$$'!IU$120</f>
        <v>0</v>
      </c>
      <c r="IV62" s="6">
        <f>'at-risk$$'!IV62/'at-risk$$'!IV$120</f>
        <v>0</v>
      </c>
      <c r="IW62" s="6">
        <f>'at-risk$$'!IW62/'at-risk$$'!IW$120</f>
        <v>0</v>
      </c>
      <c r="IX62" s="6">
        <f>'at-risk$$'!IX62/'at-risk$$'!IX$120</f>
        <v>0</v>
      </c>
      <c r="IY62" s="6">
        <f>'at-risk$$'!IY62/'at-risk$$'!IY$120</f>
        <v>0</v>
      </c>
      <c r="IZ62" s="6">
        <f>'at-risk$$'!IZ62/'at-risk$$'!IZ$120</f>
        <v>0</v>
      </c>
      <c r="JA62" s="6">
        <f>'at-risk$$'!JA62/'at-risk$$'!JA$120</f>
        <v>0</v>
      </c>
      <c r="JB62" s="6">
        <f>'at-risk$$'!JB62/'at-risk$$'!JB$120</f>
        <v>0</v>
      </c>
      <c r="JC62" s="6">
        <f>'at-risk$$'!JC62/'at-risk$$'!JC$120</f>
        <v>0</v>
      </c>
      <c r="JD62" s="6">
        <f>'at-risk$$'!JD62/'at-risk$$'!JD$120</f>
        <v>0</v>
      </c>
      <c r="JE62" s="6">
        <f>'at-risk$$'!JE62/'at-risk$$'!JE$120</f>
        <v>0</v>
      </c>
      <c r="JF62" s="6">
        <f>'at-risk$$'!JF62/'at-risk$$'!JF$120</f>
        <v>0</v>
      </c>
      <c r="JG62" s="6">
        <f>'at-risk$$'!JG62/'at-risk$$'!JG$120</f>
        <v>1</v>
      </c>
      <c r="JH62" s="6">
        <f>'at-risk$$'!JH62/'at-risk$$'!JH$120</f>
        <v>0</v>
      </c>
      <c r="JI62" s="6">
        <f>'at-risk$$'!JI62/'at-risk$$'!JI$120</f>
        <v>0</v>
      </c>
      <c r="JJ62" s="6">
        <f>'at-risk$$'!JJ62/'at-risk$$'!JJ$120</f>
        <v>0</v>
      </c>
      <c r="JK62" s="6">
        <f>'at-risk$$'!JK62/'at-risk$$'!JK$120</f>
        <v>0</v>
      </c>
      <c r="JL62" s="6">
        <f>'at-risk$$'!JL62/'at-risk$$'!JL$120</f>
        <v>0</v>
      </c>
      <c r="JM62" s="6">
        <f>'at-risk$$'!JM62/'at-risk$$'!JM$120</f>
        <v>0</v>
      </c>
      <c r="JN62" s="6">
        <f>'at-risk$$'!JN62/'at-risk$$'!JN$120</f>
        <v>0</v>
      </c>
      <c r="JO62" s="6">
        <f>'at-risk$$'!JO62/'at-risk$$'!JO$120</f>
        <v>0</v>
      </c>
      <c r="JP62" s="6">
        <f>'at-risk$$'!JP62/'at-risk$$'!JP$120</f>
        <v>0</v>
      </c>
      <c r="JQ62" s="6">
        <f>'at-risk$$'!JQ62/'at-risk$$'!JQ$120</f>
        <v>0</v>
      </c>
      <c r="JR62" s="6">
        <f>'at-risk$$'!JR62/'at-risk$$'!JR$120</f>
        <v>0</v>
      </c>
      <c r="JS62" s="6">
        <f>'at-risk$$'!JS62/'at-risk$$'!JS$120</f>
        <v>0</v>
      </c>
      <c r="JT62" s="6">
        <f>'at-risk$$'!JT62/'at-risk$$'!JT$120</f>
        <v>0</v>
      </c>
      <c r="JU62" s="6">
        <f>'at-risk$$'!JU62/'at-risk$$'!JU$120</f>
        <v>0</v>
      </c>
      <c r="JV62" s="6">
        <f>'at-risk$$'!JV62/'at-risk$$'!JV$120</f>
        <v>0</v>
      </c>
      <c r="JW62" s="6">
        <f>'at-risk$$'!JW62/'at-risk$$'!JW$120</f>
        <v>0</v>
      </c>
      <c r="JX62" s="6">
        <f>'at-risk$$'!JX62/'at-risk$$'!JX$120</f>
        <v>0</v>
      </c>
      <c r="JY62" s="6">
        <f>'at-risk$$'!JY62/'at-risk$$'!JY$120</f>
        <v>0</v>
      </c>
      <c r="JZ62" s="6">
        <f>'at-risk$$'!JZ62/'at-risk$$'!JZ$120</f>
        <v>0</v>
      </c>
      <c r="KA62" s="6">
        <f>'at-risk$$'!KA62/'at-risk$$'!KA$120</f>
        <v>0</v>
      </c>
      <c r="KB62" s="6">
        <f>'at-risk$$'!KB62/'at-risk$$'!KB$120</f>
        <v>0</v>
      </c>
      <c r="KC62" s="6">
        <f>'at-risk$$'!KC62/'at-risk$$'!KC$120</f>
        <v>0</v>
      </c>
      <c r="KD62" s="6">
        <f>'at-risk$$'!KD62/'at-risk$$'!KD$120</f>
        <v>0</v>
      </c>
      <c r="KE62" s="6">
        <f>'at-risk$$'!KE62/'at-risk$$'!KE$120</f>
        <v>0</v>
      </c>
      <c r="KF62" s="6">
        <f>'at-risk$$'!KF62/'at-risk$$'!KF$120</f>
        <v>0</v>
      </c>
      <c r="KG62" s="6">
        <f>'at-risk$$'!KG62/'at-risk$$'!KG$120</f>
        <v>0</v>
      </c>
      <c r="KH62" s="6">
        <f>'at-risk$$'!KH62/'at-risk$$'!KH$120</f>
        <v>0</v>
      </c>
      <c r="KI62" s="6">
        <f>'at-risk$$'!KI62/'at-risk$$'!KI$120</f>
        <v>0</v>
      </c>
      <c r="KJ62" s="6">
        <f>'at-risk$$'!KJ62/'at-risk$$'!KJ$120</f>
        <v>0</v>
      </c>
      <c r="KK62" s="6">
        <f>'at-risk$$'!KK62/'at-risk$$'!KK$120</f>
        <v>0</v>
      </c>
      <c r="KL62" s="6">
        <f>'at-risk$$'!KL62/'at-risk$$'!KL$120</f>
        <v>0</v>
      </c>
      <c r="KM62" s="6">
        <f>'at-risk$$'!KM62/'at-risk$$'!KM$120</f>
        <v>0</v>
      </c>
      <c r="KN62" s="6">
        <f>'at-risk$$'!KN62/'at-risk$$'!KN$120</f>
        <v>0</v>
      </c>
      <c r="KO62" s="6">
        <f>'at-risk$$'!KO62/'at-risk$$'!KO$120</f>
        <v>0</v>
      </c>
      <c r="KP62" s="6">
        <f>'at-risk$$'!KP62/'at-risk$$'!KP$120</f>
        <v>0</v>
      </c>
      <c r="KQ62" s="6">
        <f>'at-risk$$'!KQ62/'at-risk$$'!KQ$120</f>
        <v>0</v>
      </c>
      <c r="KU62" s="3">
        <v>0</v>
      </c>
      <c r="KV62" s="3">
        <v>3987</v>
      </c>
      <c r="KW62" s="3">
        <v>2000</v>
      </c>
      <c r="KX62" s="3">
        <v>0</v>
      </c>
      <c r="LC62" s="3">
        <v>72100</v>
      </c>
      <c r="LD62" s="3">
        <v>0</v>
      </c>
      <c r="LI62" s="3">
        <v>15000</v>
      </c>
      <c r="LJ62" s="3">
        <v>0</v>
      </c>
      <c r="LM62" s="3">
        <v>958</v>
      </c>
      <c r="LN62" s="3">
        <v>0</v>
      </c>
      <c r="ME62" s="3">
        <v>3511</v>
      </c>
      <c r="MF62" s="3">
        <v>0</v>
      </c>
      <c r="MW62" s="3">
        <v>12075</v>
      </c>
      <c r="MX62" s="3">
        <v>0</v>
      </c>
      <c r="NJ62" s="6">
        <f>'at-risk$$'!NJ62/'at-risk$$'!NJ$120</f>
        <v>0</v>
      </c>
      <c r="NK62" s="6">
        <f>'at-risk$$'!NK62/'at-risk$$'!NK$120</f>
        <v>0</v>
      </c>
      <c r="OF62" s="3">
        <v>4517873</v>
      </c>
      <c r="OG62" s="3">
        <v>421152</v>
      </c>
      <c r="OK62" s="6">
        <f t="shared" si="28"/>
        <v>4.0000087848759573</v>
      </c>
      <c r="OL62" s="6">
        <f t="shared" si="15"/>
        <v>0</v>
      </c>
      <c r="OM62" s="6">
        <f t="shared" si="16"/>
        <v>3.0000087848759573</v>
      </c>
      <c r="ON62" s="6">
        <f t="shared" si="17"/>
        <v>0</v>
      </c>
      <c r="OO62" s="6">
        <f t="shared" si="18"/>
        <v>0</v>
      </c>
      <c r="OP62" s="6">
        <f t="shared" si="19"/>
        <v>0</v>
      </c>
      <c r="OQ62" s="3">
        <f t="shared" si="20"/>
        <v>0</v>
      </c>
      <c r="OR62" s="6">
        <f t="shared" si="21"/>
        <v>0</v>
      </c>
      <c r="OS62" s="6">
        <f>'at-risk$$'!OS62/'at-risk$$'!OS$120</f>
        <v>1</v>
      </c>
      <c r="OT62" s="6">
        <f>'at-risk$$'!OT62/'at-risk$$'!OT$120</f>
        <v>0</v>
      </c>
      <c r="OU62" s="6">
        <f>'at-risk$$'!OU62/'at-risk$$'!OU$120</f>
        <v>0</v>
      </c>
      <c r="OV62" s="6">
        <f>'at-risk$$'!OV62/'at-risk$$'!OV$120</f>
        <v>0</v>
      </c>
      <c r="OW62" s="6">
        <f>'at-risk$$'!OW62/'at-risk$$'!OW$120</f>
        <v>0</v>
      </c>
      <c r="OX62" s="6">
        <f>'at-risk$$'!OX62/'at-risk$$'!OX$120</f>
        <v>1</v>
      </c>
      <c r="OY62" s="6">
        <f>'at-risk$$'!OY62/'at-risk$$'!OY$120</f>
        <v>0</v>
      </c>
      <c r="OZ62" s="6">
        <f>'at-risk$$'!OZ62/'at-risk$$'!OZ$120</f>
        <v>0</v>
      </c>
      <c r="PA62" s="6">
        <f>'at-risk$$'!PA62/'at-risk$$'!PA$120</f>
        <v>0</v>
      </c>
      <c r="PB62" s="6">
        <f t="shared" si="22"/>
        <v>0</v>
      </c>
      <c r="PC62" s="6">
        <f t="shared" si="23"/>
        <v>1</v>
      </c>
      <c r="PD62" s="6"/>
      <c r="PE62" s="6"/>
      <c r="PF62" s="6">
        <f t="shared" si="24"/>
        <v>2</v>
      </c>
      <c r="PG62" s="6">
        <f t="shared" si="25"/>
        <v>1</v>
      </c>
      <c r="PI62" s="6">
        <f t="shared" si="26"/>
        <v>9.9871652962260171</v>
      </c>
      <c r="PJ62" s="6">
        <f>'at-risk$$'!PJ62/'at-risk$$'!PJ$120</f>
        <v>0</v>
      </c>
      <c r="PK62" s="6">
        <f>'at-risk$$'!PK62/'at-risk$$'!PK$120</f>
        <v>1.448626045400239E-2</v>
      </c>
      <c r="PL62" s="5">
        <f t="shared" si="29"/>
        <v>105644</v>
      </c>
      <c r="PM62" s="5">
        <f>SUM(KV62,KX62,KZ62,LB62,LD62,LF62,LH62,LJ62,LL62,LN62,LP62,LR62,LT62,LV62,LX62,LZ62,MB62,MD62,MF62,MH62,MJ62,ML62,MN62,MP62,MR62,MT62,MV62,MX62,MZ62,NB62,ND62,NF62,NH62,)</f>
        <v>3987</v>
      </c>
      <c r="PN62" s="5"/>
      <c r="PO62" s="5">
        <v>68250</v>
      </c>
      <c r="PQ62" s="6">
        <f t="shared" si="27"/>
        <v>26.001686696183853</v>
      </c>
    </row>
    <row r="63" spans="1:433" x14ac:dyDescent="0.25">
      <c r="A63" t="s">
        <v>228</v>
      </c>
      <c r="B63" s="2">
        <v>319</v>
      </c>
      <c r="C63" t="s">
        <v>338</v>
      </c>
      <c r="D63">
        <v>8</v>
      </c>
      <c r="E63">
        <v>317</v>
      </c>
      <c r="F63">
        <v>250</v>
      </c>
      <c r="G63" s="6">
        <f>'at-risk$$'!G63/'at-risk$$'!G$120</f>
        <v>1</v>
      </c>
      <c r="H63" s="6">
        <f>'at-risk$$'!H63/'at-risk$$'!H$120</f>
        <v>0</v>
      </c>
      <c r="I63" s="6">
        <f>'at-risk$$'!I63/'at-risk$$'!I$120</f>
        <v>0</v>
      </c>
      <c r="J63" s="6">
        <f>'at-risk$$'!J63/'at-risk$$'!J$120</f>
        <v>0</v>
      </c>
      <c r="K63" s="6"/>
      <c r="L63" s="6">
        <f>'at-risk$$'!L63/'at-risk$$'!L$120</f>
        <v>0</v>
      </c>
      <c r="M63" s="6">
        <f>'at-risk$$'!M63/'at-risk$$'!M$120</f>
        <v>0</v>
      </c>
      <c r="N63" s="6">
        <f>'at-risk$$'!N63/'at-risk$$'!N$120</f>
        <v>0</v>
      </c>
      <c r="O63" s="6">
        <f>'at-risk$$'!O63/'at-risk$$'!O$120</f>
        <v>0</v>
      </c>
      <c r="P63" s="3">
        <v>9619</v>
      </c>
      <c r="Q63" s="3">
        <v>0</v>
      </c>
      <c r="R63" s="6">
        <f>'at-risk$$'!R63/'at-risk$$'!R$120</f>
        <v>1.0000062006078874</v>
      </c>
      <c r="S63" s="6">
        <f>'at-risk$$'!S63/'at-risk$$'!S$120</f>
        <v>0</v>
      </c>
      <c r="T63" s="6">
        <f>'at-risk$$'!T63/'at-risk$$'!T$120</f>
        <v>1.0000028305579711</v>
      </c>
      <c r="U63" s="6">
        <f>'at-risk$$'!U63/'at-risk$$'!U$120</f>
        <v>0</v>
      </c>
      <c r="V63" s="6">
        <f>'at-risk$$'!V63/'at-risk$$'!V$120</f>
        <v>2.0000093773333441</v>
      </c>
      <c r="W63" s="6">
        <f>'at-risk$$'!W63/'at-risk$$'!W$120</f>
        <v>0</v>
      </c>
      <c r="X63" s="6">
        <f>'at-risk$$'!X63/'at-risk$$'!X$120</f>
        <v>1</v>
      </c>
      <c r="Y63" s="6">
        <f>'at-risk$$'!Y63/'at-risk$$'!Y$120</f>
        <v>0</v>
      </c>
      <c r="Z63" s="6">
        <f>'at-risk$$'!Z63/'at-risk$$'!Z$120</f>
        <v>2.0000087848759573</v>
      </c>
      <c r="AA63" s="6">
        <f>'at-risk$$'!AA63/'at-risk$$'!AA$120</f>
        <v>0</v>
      </c>
      <c r="AB63" s="6">
        <f>'at-risk$$'!AB63/'at-risk$$'!AB$120</f>
        <v>0</v>
      </c>
      <c r="AC63" s="6">
        <f>'at-risk$$'!AC63/'at-risk$$'!AC$120</f>
        <v>0</v>
      </c>
      <c r="AD63" s="6">
        <f>'at-risk$$'!AD63/'at-risk$$'!AD$120</f>
        <v>3.0000087848759573</v>
      </c>
      <c r="AE63" s="6">
        <f>'at-risk$$'!AE63/'at-risk$$'!AE$120</f>
        <v>0</v>
      </c>
      <c r="AF63" s="6">
        <f>'at-risk$$'!AF63/'at-risk$$'!AF$120</f>
        <v>4.9999961701896245</v>
      </c>
      <c r="AG63" s="6">
        <f>'at-risk$$'!AG63/'at-risk$$'!AG$120</f>
        <v>0</v>
      </c>
      <c r="AH63" s="6">
        <f>'at-risk$$'!AH63/'at-risk$$'!AH$120</f>
        <v>0</v>
      </c>
      <c r="AI63" s="6">
        <f>'at-risk$$'!AI63/'at-risk$$'!AI$120</f>
        <v>0</v>
      </c>
      <c r="AJ63" s="6">
        <f>'at-risk$$'!AJ63/'at-risk$$'!AJ$120</f>
        <v>0</v>
      </c>
      <c r="AK63" s="6">
        <f>'at-risk$$'!AK63/'at-risk$$'!AK$120</f>
        <v>0</v>
      </c>
      <c r="AL63" s="6">
        <f>'at-risk$$'!AL63/'at-risk$$'!AL$120</f>
        <v>0</v>
      </c>
      <c r="AM63" s="6">
        <f>'at-risk$$'!AM63/'at-risk$$'!AM$120</f>
        <v>0</v>
      </c>
      <c r="AN63" s="6">
        <f>'at-risk$$'!AN63/'at-risk$$'!AN$120</f>
        <v>0</v>
      </c>
      <c r="AO63" s="6">
        <f>'at-risk$$'!AO63/'at-risk$$'!AO$120</f>
        <v>0</v>
      </c>
      <c r="AP63" s="6">
        <f>'at-risk$$'!AP63/'at-risk$$'!AP$120</f>
        <v>0</v>
      </c>
      <c r="AQ63" s="6">
        <f>'at-risk$$'!AQ63/'at-risk$$'!AQ$120</f>
        <v>1</v>
      </c>
      <c r="AR63" s="6">
        <f>'at-risk$$'!AR63/'at-risk$$'!AR$120</f>
        <v>0</v>
      </c>
      <c r="AS63" s="6">
        <f>'at-risk$$'!AS63/'at-risk$$'!AS$120</f>
        <v>0</v>
      </c>
      <c r="AT63" s="6">
        <f>'at-risk$$'!AT63/'at-risk$$'!AT$120</f>
        <v>0</v>
      </c>
      <c r="AU63" s="6">
        <f>'at-risk$$'!AU63/'at-risk$$'!AU$120</f>
        <v>2.0000087848759573</v>
      </c>
      <c r="AV63" s="6"/>
      <c r="AW63" s="6">
        <f>'at-risk$$'!AW63/'at-risk$$'!AW$120</f>
        <v>0</v>
      </c>
      <c r="AX63" s="6">
        <f>'at-risk$$'!AX63/'at-risk$$'!AX$120</f>
        <v>0</v>
      </c>
      <c r="AY63" s="6">
        <f>'at-risk$$'!AY63/'at-risk$$'!AY$120</f>
        <v>0</v>
      </c>
      <c r="AZ63" s="6">
        <f>'at-risk$$'!AZ63/'at-risk$$'!AZ$120</f>
        <v>0</v>
      </c>
      <c r="BA63" s="6">
        <f>'at-risk$$'!BA63/'at-risk$$'!BA$120</f>
        <v>0</v>
      </c>
      <c r="BB63" s="6">
        <f>'at-risk$$'!BB63/'at-risk$$'!BB$120</f>
        <v>0</v>
      </c>
      <c r="BC63" s="6">
        <f>'at-risk$$'!BC63/'at-risk$$'!BC$120</f>
        <v>0</v>
      </c>
      <c r="BD63" s="6">
        <f>'at-risk$$'!BD63/'at-risk$$'!BD$120</f>
        <v>0</v>
      </c>
      <c r="BE63" s="6">
        <f>'at-risk$$'!BE63/'at-risk$$'!BE$120</f>
        <v>0</v>
      </c>
      <c r="BF63" s="6">
        <f>'at-risk$$'!BF63/'at-risk$$'!BF$120</f>
        <v>0</v>
      </c>
      <c r="BG63" s="6">
        <f>'at-risk$$'!BG63/'at-risk$$'!BG$120</f>
        <v>0</v>
      </c>
      <c r="BH63" s="6">
        <f>'at-risk$$'!BH63/'at-risk$$'!BH$120</f>
        <v>2.0000087848759573</v>
      </c>
      <c r="BI63" s="6">
        <f>'at-risk$$'!BI63/'at-risk$$'!BI$120</f>
        <v>0</v>
      </c>
      <c r="BJ63" s="6">
        <f>'at-risk$$'!BJ63/'at-risk$$'!BJ$120</f>
        <v>1</v>
      </c>
      <c r="BK63" s="6">
        <f>'at-risk$$'!BK63/'at-risk$$'!BK$120</f>
        <v>0</v>
      </c>
      <c r="BL63" s="6">
        <f>'at-risk$$'!BL63/'at-risk$$'!BL$120</f>
        <v>0</v>
      </c>
      <c r="BM63" s="6">
        <f>'at-risk$$'!BM63/'at-risk$$'!BM$120</f>
        <v>0</v>
      </c>
      <c r="BN63" s="6">
        <f>'at-risk$$'!BN63/'at-risk$$'!BN$120</f>
        <v>0</v>
      </c>
      <c r="BO63" s="6">
        <f>'at-risk$$'!BO63/'at-risk$$'!BO$120</f>
        <v>0</v>
      </c>
      <c r="BP63" s="6">
        <f>'at-risk$$'!BP63/'at-risk$$'!BP$120</f>
        <v>0</v>
      </c>
      <c r="BQ63" s="6">
        <f>'at-risk$$'!BQ63/'at-risk$$'!BQ$120</f>
        <v>0</v>
      </c>
      <c r="BR63" s="6">
        <f>'at-risk$$'!BR63/'at-risk$$'!BR$120</f>
        <v>0</v>
      </c>
      <c r="BS63" s="6">
        <f>'at-risk$$'!BS63/'at-risk$$'!BS$120</f>
        <v>0</v>
      </c>
      <c r="BT63" s="6">
        <f>'at-risk$$'!BT63/'at-risk$$'!BT$120</f>
        <v>1</v>
      </c>
      <c r="BU63" s="6">
        <f>'at-risk$$'!BU63/'at-risk$$'!BU$120</f>
        <v>0</v>
      </c>
      <c r="BV63" s="6">
        <f>'at-risk$$'!BV63/'at-risk$$'!BV$120</f>
        <v>3.0000087848759573</v>
      </c>
      <c r="BW63" s="6">
        <f>'at-risk$$'!BW63/'at-risk$$'!BW$120</f>
        <v>0</v>
      </c>
      <c r="BX63" s="6">
        <f>'at-risk$$'!BX63/'at-risk$$'!BX$120</f>
        <v>0</v>
      </c>
      <c r="BY63" s="6">
        <f>'at-risk$$'!BY63/'at-risk$$'!BY$120</f>
        <v>0</v>
      </c>
      <c r="BZ63" s="6">
        <f>'at-risk$$'!BZ63/'at-risk$$'!BZ$120</f>
        <v>6.0000107234690523</v>
      </c>
      <c r="CA63" s="6">
        <f>'at-risk$$'!CA63/'at-risk$$'!CA$120</f>
        <v>0</v>
      </c>
      <c r="CB63" s="6">
        <f>'at-risk$$'!CB63/'at-risk$$'!CB$120</f>
        <v>0</v>
      </c>
      <c r="CC63" s="6">
        <f>'at-risk$$'!CC63/'at-risk$$'!CC$120</f>
        <v>0</v>
      </c>
      <c r="CD63" s="6">
        <f>'at-risk$$'!CD63/'at-risk$$'!CD$120</f>
        <v>1</v>
      </c>
      <c r="CE63" s="6">
        <f>'at-risk$$'!CE63/'at-risk$$'!CE$120</f>
        <v>0</v>
      </c>
      <c r="CF63" s="6">
        <f>'at-risk$$'!CF63/'at-risk$$'!CF$120</f>
        <v>0</v>
      </c>
      <c r="CG63" s="6">
        <f>'at-risk$$'!CG63/'at-risk$$'!CG$120</f>
        <v>0</v>
      </c>
      <c r="CH63" s="6">
        <f>'at-risk$$'!CH63/'at-risk$$'!CH$120</f>
        <v>0</v>
      </c>
      <c r="CI63" s="6">
        <f>'at-risk$$'!CI63/'at-risk$$'!CI$120</f>
        <v>0</v>
      </c>
      <c r="CL63" s="6">
        <f>'at-risk$$'!CL63/'at-risk$$'!CL$120</f>
        <v>0</v>
      </c>
      <c r="CM63" s="6">
        <f>'at-risk$$'!CM63/'at-risk$$'!CM$120</f>
        <v>0</v>
      </c>
      <c r="CN63" s="6">
        <f>'at-risk$$'!CN63/'at-risk$$'!CN$120</f>
        <v>0.12148604961697941</v>
      </c>
      <c r="CO63" s="6">
        <f>'at-risk$$'!CO63/'at-risk$$'!CO$120</f>
        <v>0</v>
      </c>
      <c r="CP63" s="6">
        <f>'at-risk$$'!CP63/'at-risk$$'!CP$120</f>
        <v>0</v>
      </c>
      <c r="CQ63" s="6">
        <f>'at-risk$$'!CQ63/'at-risk$$'!CQ$120</f>
        <v>0</v>
      </c>
      <c r="CR63" s="6">
        <f>'at-risk$$'!CR63/'at-risk$$'!CR$120</f>
        <v>0</v>
      </c>
      <c r="CS63" s="6">
        <f>'at-risk$$'!CS63/'at-risk$$'!CS$120</f>
        <v>0</v>
      </c>
      <c r="CT63" s="6">
        <f>'at-risk$$'!CT63/'at-risk$$'!CT$120</f>
        <v>0</v>
      </c>
      <c r="CU63" s="6">
        <f>'at-risk$$'!CU63/'at-risk$$'!CU$120</f>
        <v>0</v>
      </c>
      <c r="CV63" s="3">
        <v>17000</v>
      </c>
      <c r="CW63" s="3">
        <v>0</v>
      </c>
      <c r="CX63" s="3">
        <v>17000</v>
      </c>
      <c r="CY63" s="3">
        <v>0</v>
      </c>
      <c r="DD63" s="6">
        <f>'at-risk$$'!DD63/'at-risk$$'!DD$120</f>
        <v>0</v>
      </c>
      <c r="DE63" s="6">
        <f>'at-risk$$'!DE63/'at-risk$$'!DE$120</f>
        <v>0</v>
      </c>
      <c r="DX63" s="6">
        <f>'at-risk$$'!DX63/'at-risk$$'!DX$120</f>
        <v>0</v>
      </c>
      <c r="DY63" s="6">
        <f>'at-risk$$'!DY63/'at-risk$$'!DY$120</f>
        <v>0</v>
      </c>
      <c r="DZ63" s="6">
        <f>'at-risk$$'!DZ63/'at-risk$$'!DZ$120</f>
        <v>0</v>
      </c>
      <c r="EA63" s="6">
        <f>'at-risk$$'!EA63/'at-risk$$'!EA$120</f>
        <v>0</v>
      </c>
      <c r="EB63" s="6">
        <f>'at-risk$$'!EB63/'at-risk$$'!EB$120</f>
        <v>0</v>
      </c>
      <c r="EC63" s="6">
        <f>'at-risk$$'!EC63/'at-risk$$'!EC$120</f>
        <v>0</v>
      </c>
      <c r="EL63" s="6">
        <f>'at-risk$$'!EL63/'at-risk$$'!EL$120</f>
        <v>0</v>
      </c>
      <c r="EM63" s="6">
        <f>'at-risk$$'!EM63/'at-risk$$'!EM$120</f>
        <v>0</v>
      </c>
      <c r="EN63" s="6">
        <f>'at-risk$$'!EN63/'at-risk$$'!EN$120</f>
        <v>0</v>
      </c>
      <c r="EO63" s="6">
        <f>'at-risk$$'!EO63/'at-risk$$'!EO$120</f>
        <v>0</v>
      </c>
      <c r="EP63" s="6">
        <f>'at-risk$$'!EP63/'at-risk$$'!EP$120</f>
        <v>0</v>
      </c>
      <c r="EQ63" s="6">
        <f>'at-risk$$'!EQ63/'at-risk$$'!EQ$120</f>
        <v>0</v>
      </c>
      <c r="ES63" s="6">
        <f>'at-risk$$'!ES63/'at-risk$$'!ES$120</f>
        <v>0</v>
      </c>
      <c r="ET63" s="6">
        <f>'at-risk$$'!ET63/'at-risk$$'!ET$120</f>
        <v>0</v>
      </c>
      <c r="EU63" s="6">
        <f>'at-risk$$'!EU63/'at-risk$$'!EU$120</f>
        <v>0</v>
      </c>
      <c r="EV63" s="6">
        <f>'at-risk$$'!EV63/'at-risk$$'!EV$120</f>
        <v>0</v>
      </c>
      <c r="EW63" s="6">
        <f>'at-risk$$'!EW63/'at-risk$$'!EW$120</f>
        <v>0</v>
      </c>
      <c r="EX63" s="6">
        <f>'at-risk$$'!EX63/'at-risk$$'!EX$120</f>
        <v>0</v>
      </c>
      <c r="EY63" s="6">
        <f>'at-risk$$'!EY63/'at-risk$$'!EY$120</f>
        <v>0</v>
      </c>
      <c r="EZ63" s="6">
        <f>'at-risk$$'!EZ63/'at-risk$$'!EZ$120</f>
        <v>1</v>
      </c>
      <c r="FA63" s="6">
        <f>'at-risk$$'!FA63/'at-risk$$'!FA$120</f>
        <v>0</v>
      </c>
      <c r="FB63" s="6">
        <f>'at-risk$$'!FB63/'at-risk$$'!FB$120</f>
        <v>0</v>
      </c>
      <c r="FC63" s="6">
        <f>'at-risk$$'!FC63/'at-risk$$'!FC$120</f>
        <v>0</v>
      </c>
      <c r="FD63" s="6">
        <f>'at-risk$$'!FD63/'at-risk$$'!FD$120</f>
        <v>0</v>
      </c>
      <c r="FE63" s="6">
        <f>'at-risk$$'!FE63/'at-risk$$'!FE$120</f>
        <v>0</v>
      </c>
      <c r="FF63" s="6">
        <f>'at-risk$$'!FF63/'at-risk$$'!FF$120</f>
        <v>0</v>
      </c>
      <c r="FG63" s="6">
        <f>'at-risk$$'!FG63/'at-risk$$'!FG$120</f>
        <v>1</v>
      </c>
      <c r="FH63" s="6">
        <f>'at-risk$$'!FH63/'at-risk$$'!FH$120</f>
        <v>0</v>
      </c>
      <c r="FI63" s="6">
        <f>'at-risk$$'!FI63/'at-risk$$'!FI$120</f>
        <v>1</v>
      </c>
      <c r="FJ63" s="6">
        <f>'at-risk$$'!FJ63/'at-risk$$'!FJ$120</f>
        <v>0</v>
      </c>
      <c r="FK63" s="6">
        <f>'at-risk$$'!FK63/'at-risk$$'!FK$120</f>
        <v>0</v>
      </c>
      <c r="FL63" s="6">
        <f>'at-risk$$'!FL63/'at-risk$$'!FL$120</f>
        <v>0</v>
      </c>
      <c r="FM63" s="6">
        <f>'at-risk$$'!FM63/'at-risk$$'!FM$120</f>
        <v>1.0000186469754606</v>
      </c>
      <c r="FN63" s="6">
        <f>'at-risk$$'!FN63/'at-risk$$'!FN$120</f>
        <v>0</v>
      </c>
      <c r="FO63" s="6">
        <f>'at-risk$$'!FO63/'at-risk$$'!FO$120</f>
        <v>0</v>
      </c>
      <c r="FP63" s="6">
        <f>'at-risk$$'!FP63/'at-risk$$'!FP$120</f>
        <v>0</v>
      </c>
      <c r="FQ63" s="6">
        <f>'at-risk$$'!FQ63/'at-risk$$'!FQ$120</f>
        <v>0</v>
      </c>
      <c r="FR63" s="6">
        <f>'at-risk$$'!FR63/'at-risk$$'!FR$120</f>
        <v>0</v>
      </c>
      <c r="FS63" s="6">
        <f>'at-risk$$'!FS63/'at-risk$$'!FS$120</f>
        <v>0</v>
      </c>
      <c r="FT63" s="6">
        <f>'at-risk$$'!FT63/'at-risk$$'!FT$120</f>
        <v>0</v>
      </c>
      <c r="FU63" s="6">
        <f>'at-risk$$'!FU63/'at-risk$$'!FU$120</f>
        <v>0</v>
      </c>
      <c r="FV63" s="6">
        <f>'at-risk$$'!FV63/'at-risk$$'!FV$120</f>
        <v>0</v>
      </c>
      <c r="FW63" s="6">
        <f>'at-risk$$'!FW63/'at-risk$$'!FW$120</f>
        <v>0</v>
      </c>
      <c r="FX63" s="6">
        <f>'at-risk$$'!FX63/'at-risk$$'!FX$120</f>
        <v>0</v>
      </c>
      <c r="FY63" s="6">
        <f>'at-risk$$'!FY63/'at-risk$$'!FY$120</f>
        <v>0</v>
      </c>
      <c r="FZ63" s="6">
        <f>'at-risk$$'!FZ63/'at-risk$$'!FZ$120</f>
        <v>1</v>
      </c>
      <c r="GA63" s="6">
        <f>'at-risk$$'!GA63/'at-risk$$'!GA$120</f>
        <v>0</v>
      </c>
      <c r="GB63" s="6">
        <f>'at-risk$$'!GB63/'at-risk$$'!GB$120</f>
        <v>0</v>
      </c>
      <c r="GC63" s="6">
        <f>'at-risk$$'!GC63/'at-risk$$'!GC$120</f>
        <v>1</v>
      </c>
      <c r="GD63" s="6">
        <f>'at-risk$$'!GD63/'at-risk$$'!GD$120</f>
        <v>0</v>
      </c>
      <c r="GE63" s="6">
        <f>'at-risk$$'!GE63/'at-risk$$'!GE$120</f>
        <v>0</v>
      </c>
      <c r="GF63" s="6">
        <f>'at-risk$$'!GF63/'at-risk$$'!GF$120</f>
        <v>1</v>
      </c>
      <c r="GG63" s="6">
        <f>'at-risk$$'!GG63/'at-risk$$'!GG$120</f>
        <v>0</v>
      </c>
      <c r="GH63" s="6">
        <f>'at-risk$$'!GH63/'at-risk$$'!GH$120</f>
        <v>1</v>
      </c>
      <c r="GI63" s="6">
        <f>'at-risk$$'!GI63/'at-risk$$'!GI$120</f>
        <v>1</v>
      </c>
      <c r="GJ63" s="6">
        <f>'at-risk$$'!GJ63/'at-risk$$'!GJ$120</f>
        <v>1</v>
      </c>
      <c r="GK63" s="6">
        <f>'at-risk$$'!GK63/'at-risk$$'!GK$120</f>
        <v>0</v>
      </c>
      <c r="GL63" s="6">
        <f>'at-risk$$'!GL63/'at-risk$$'!GL$120</f>
        <v>0</v>
      </c>
      <c r="GM63" s="6">
        <f>'at-risk$$'!GM63/'at-risk$$'!GM$120</f>
        <v>0</v>
      </c>
      <c r="GN63" s="6">
        <f>'at-risk$$'!GN63/'at-risk$$'!GN$120</f>
        <v>2.0000035744896842</v>
      </c>
      <c r="GO63" s="6">
        <f>'at-risk$$'!GO63/'at-risk$$'!GO$120</f>
        <v>0</v>
      </c>
      <c r="GP63" s="6">
        <f>'at-risk$$'!GP63/'at-risk$$'!GP$120</f>
        <v>3.0000087848759573</v>
      </c>
      <c r="GQ63" s="6">
        <f>'at-risk$$'!GQ63/'at-risk$$'!GQ$120</f>
        <v>0</v>
      </c>
      <c r="GR63" s="6">
        <f>'at-risk$$'!GR63/'at-risk$$'!GR$120</f>
        <v>0.4929193899782135</v>
      </c>
      <c r="GS63" s="6">
        <f>'at-risk$$'!GS63/'at-risk$$'!GS$120</f>
        <v>0</v>
      </c>
      <c r="GT63" s="6">
        <f>'at-risk$$'!GT63/'at-risk$$'!GT$120</f>
        <v>3.0000087848759573</v>
      </c>
      <c r="GU63" s="6">
        <f>'at-risk$$'!GU63/'at-risk$$'!GU$120</f>
        <v>0</v>
      </c>
      <c r="GV63" s="6">
        <f>'at-risk$$'!GV63/'at-risk$$'!GV$120</f>
        <v>3.0000087848759573</v>
      </c>
      <c r="GW63" s="6">
        <f>'at-risk$$'!GW63/'at-risk$$'!GW$120</f>
        <v>0</v>
      </c>
      <c r="GX63" s="6">
        <f>'at-risk$$'!GX63/'at-risk$$'!GX$120</f>
        <v>2.0000087848759573</v>
      </c>
      <c r="GY63" s="6">
        <f>'at-risk$$'!GY63/'at-risk$$'!GY$120</f>
        <v>0</v>
      </c>
      <c r="GZ63" s="6">
        <f>'at-risk$$'!GZ63/'at-risk$$'!GZ$120</f>
        <v>2.0000087848759573</v>
      </c>
      <c r="HA63" s="6">
        <f>'at-risk$$'!HA63/'at-risk$$'!HA$120</f>
        <v>0</v>
      </c>
      <c r="HB63" s="6">
        <f>'at-risk$$'!HB63/'at-risk$$'!HB$120</f>
        <v>0</v>
      </c>
      <c r="HC63" s="6">
        <f>'at-risk$$'!HC63/'at-risk$$'!HC$120</f>
        <v>0</v>
      </c>
      <c r="HD63" s="6">
        <f>'at-risk$$'!HD63/'at-risk$$'!HD$120</f>
        <v>0</v>
      </c>
      <c r="HE63" s="6">
        <f>'at-risk$$'!HE63/'at-risk$$'!HE$120</f>
        <v>0</v>
      </c>
      <c r="HF63" s="6">
        <f>'at-risk$$'!HF63/'at-risk$$'!HF$120</f>
        <v>0</v>
      </c>
      <c r="HG63" s="6">
        <f>'at-risk$$'!HG63/'at-risk$$'!HG$120</f>
        <v>0</v>
      </c>
      <c r="HH63" s="6">
        <f>'at-risk$$'!HH63/'at-risk$$'!HH$120</f>
        <v>0</v>
      </c>
      <c r="HI63" s="6">
        <f>'at-risk$$'!HI63/'at-risk$$'!HI$120</f>
        <v>0</v>
      </c>
      <c r="HJ63" s="6">
        <f>'at-risk$$'!HJ63/'at-risk$$'!HJ$120</f>
        <v>0</v>
      </c>
      <c r="HK63" s="6">
        <f>'at-risk$$'!HK63/'at-risk$$'!HK$120</f>
        <v>0</v>
      </c>
      <c r="HL63" s="6">
        <f>'at-risk$$'!HL63/'at-risk$$'!HL$120</f>
        <v>0</v>
      </c>
      <c r="HM63" s="6">
        <f>'at-risk$$'!HM63/'at-risk$$'!HM$120</f>
        <v>0</v>
      </c>
      <c r="HN63" s="6">
        <f>'at-risk$$'!HN63/'at-risk$$'!HN$120</f>
        <v>0</v>
      </c>
      <c r="HO63" s="6">
        <f>'at-risk$$'!HO63/'at-risk$$'!HO$120</f>
        <v>0</v>
      </c>
      <c r="HP63" s="6">
        <f>'at-risk$$'!HP63/'at-risk$$'!HP$120</f>
        <v>0</v>
      </c>
      <c r="HQ63" s="6">
        <f>'at-risk$$'!HQ63/'at-risk$$'!HQ$120</f>
        <v>0</v>
      </c>
      <c r="HR63" s="6">
        <f>'at-risk$$'!HR63/'at-risk$$'!HR$120</f>
        <v>0</v>
      </c>
      <c r="HS63" s="6">
        <f>'at-risk$$'!HS63/'at-risk$$'!HS$120</f>
        <v>0</v>
      </c>
      <c r="HT63" s="6">
        <f>'at-risk$$'!HT63/'at-risk$$'!HT$120</f>
        <v>0</v>
      </c>
      <c r="HU63" s="6">
        <f>'at-risk$$'!HU63/'at-risk$$'!HU$120</f>
        <v>0</v>
      </c>
      <c r="HV63" s="6">
        <f>'at-risk$$'!HV63/'at-risk$$'!HV$120</f>
        <v>0</v>
      </c>
      <c r="HW63" s="6">
        <f>'at-risk$$'!HW63/'at-risk$$'!HW$120</f>
        <v>0</v>
      </c>
      <c r="HX63" s="6">
        <f>'at-risk$$'!HX63/'at-risk$$'!HX$120</f>
        <v>0</v>
      </c>
      <c r="HY63" s="6">
        <f>'at-risk$$'!HY63/'at-risk$$'!HY$120</f>
        <v>0</v>
      </c>
      <c r="HZ63" s="6">
        <f>'at-risk$$'!HZ63/'at-risk$$'!HZ$120</f>
        <v>0</v>
      </c>
      <c r="IA63" s="6">
        <f>'at-risk$$'!IA63/'at-risk$$'!IA$120</f>
        <v>0</v>
      </c>
      <c r="IB63" s="6">
        <f>'at-risk$$'!IB63/'at-risk$$'!IB$120</f>
        <v>0</v>
      </c>
      <c r="IC63" s="6">
        <f>'at-risk$$'!IC63/'at-risk$$'!IC$120</f>
        <v>0</v>
      </c>
      <c r="ID63" s="6">
        <f>'at-risk$$'!ID63/'at-risk$$'!ID$120</f>
        <v>0</v>
      </c>
      <c r="IE63" s="6">
        <f>'at-risk$$'!IE63/'at-risk$$'!IE$120</f>
        <v>0</v>
      </c>
      <c r="IF63" s="6">
        <f>'at-risk$$'!IF63/'at-risk$$'!IF$120</f>
        <v>0</v>
      </c>
      <c r="IG63" s="6">
        <f>'at-risk$$'!IG63/'at-risk$$'!IG$120</f>
        <v>0</v>
      </c>
      <c r="IH63" s="6">
        <f>'at-risk$$'!IH63/'at-risk$$'!IH$120</f>
        <v>0</v>
      </c>
      <c r="II63" s="6">
        <f>'at-risk$$'!II63/'at-risk$$'!II$120</f>
        <v>0</v>
      </c>
      <c r="IJ63" s="6">
        <f>'at-risk$$'!IJ63/'at-risk$$'!IJ$120</f>
        <v>0</v>
      </c>
      <c r="IK63" s="6">
        <f>'at-risk$$'!IK63/'at-risk$$'!IK$120</f>
        <v>0</v>
      </c>
      <c r="IL63" s="6">
        <f>'at-risk$$'!IL63/'at-risk$$'!IL$120</f>
        <v>0</v>
      </c>
      <c r="IM63" s="6">
        <f>'at-risk$$'!IM63/'at-risk$$'!IM$120</f>
        <v>0</v>
      </c>
      <c r="IN63" s="6">
        <f>'at-risk$$'!IN63/'at-risk$$'!IN$120</f>
        <v>0</v>
      </c>
      <c r="IO63" s="6">
        <f>'at-risk$$'!IO63/'at-risk$$'!IO$120</f>
        <v>0</v>
      </c>
      <c r="IP63" s="6">
        <f>'at-risk$$'!IP63/'at-risk$$'!IP$120</f>
        <v>2.0000154301938031</v>
      </c>
      <c r="IQ63" s="6">
        <f>'at-risk$$'!IQ63/'at-risk$$'!IQ$120</f>
        <v>0</v>
      </c>
      <c r="IR63" s="6">
        <f>'at-risk$$'!IR63/'at-risk$$'!IR$120</f>
        <v>2.0000255323494867</v>
      </c>
      <c r="IS63" s="6">
        <f>'at-risk$$'!IS63/'at-risk$$'!IS$120</f>
        <v>0</v>
      </c>
      <c r="IT63" s="6">
        <f>'at-risk$$'!IT63/'at-risk$$'!IT$120</f>
        <v>0</v>
      </c>
      <c r="IU63" s="6">
        <f>'at-risk$$'!IU63/'at-risk$$'!IU$120</f>
        <v>0</v>
      </c>
      <c r="IV63" s="6">
        <f>'at-risk$$'!IV63/'at-risk$$'!IV$120</f>
        <v>0</v>
      </c>
      <c r="IW63" s="6">
        <f>'at-risk$$'!IW63/'at-risk$$'!IW$120</f>
        <v>0</v>
      </c>
      <c r="IX63" s="6">
        <f>'at-risk$$'!IX63/'at-risk$$'!IX$120</f>
        <v>0</v>
      </c>
      <c r="IY63" s="6">
        <f>'at-risk$$'!IY63/'at-risk$$'!IY$120</f>
        <v>0</v>
      </c>
      <c r="IZ63" s="6">
        <f>'at-risk$$'!IZ63/'at-risk$$'!IZ$120</f>
        <v>0</v>
      </c>
      <c r="JA63" s="6">
        <f>'at-risk$$'!JA63/'at-risk$$'!JA$120</f>
        <v>0</v>
      </c>
      <c r="JB63" s="6">
        <f>'at-risk$$'!JB63/'at-risk$$'!JB$120</f>
        <v>0</v>
      </c>
      <c r="JC63" s="6">
        <f>'at-risk$$'!JC63/'at-risk$$'!JC$120</f>
        <v>0</v>
      </c>
      <c r="JD63" s="6">
        <f>'at-risk$$'!JD63/'at-risk$$'!JD$120</f>
        <v>0</v>
      </c>
      <c r="JE63" s="6">
        <f>'at-risk$$'!JE63/'at-risk$$'!JE$120</f>
        <v>0</v>
      </c>
      <c r="JF63" s="6">
        <f>'at-risk$$'!JF63/'at-risk$$'!JF$120</f>
        <v>0</v>
      </c>
      <c r="JG63" s="6">
        <f>'at-risk$$'!JG63/'at-risk$$'!JG$120</f>
        <v>0</v>
      </c>
      <c r="JH63" s="6">
        <f>'at-risk$$'!JH63/'at-risk$$'!JH$120</f>
        <v>0</v>
      </c>
      <c r="JI63" s="6">
        <f>'at-risk$$'!JI63/'at-risk$$'!JI$120</f>
        <v>0</v>
      </c>
      <c r="JJ63" s="6">
        <f>'at-risk$$'!JJ63/'at-risk$$'!JJ$120</f>
        <v>0</v>
      </c>
      <c r="JK63" s="6">
        <f>'at-risk$$'!JK63/'at-risk$$'!JK$120</f>
        <v>0</v>
      </c>
      <c r="JL63" s="6">
        <f>'at-risk$$'!JL63/'at-risk$$'!JL$120</f>
        <v>0</v>
      </c>
      <c r="JM63" s="6">
        <f>'at-risk$$'!JM63/'at-risk$$'!JM$120</f>
        <v>0</v>
      </c>
      <c r="JN63" s="6">
        <f>'at-risk$$'!JN63/'at-risk$$'!JN$120</f>
        <v>0</v>
      </c>
      <c r="JO63" s="6">
        <f>'at-risk$$'!JO63/'at-risk$$'!JO$120</f>
        <v>0</v>
      </c>
      <c r="JP63" s="6">
        <f>'at-risk$$'!JP63/'at-risk$$'!JP$120</f>
        <v>0</v>
      </c>
      <c r="JQ63" s="6">
        <f>'at-risk$$'!JQ63/'at-risk$$'!JQ$120</f>
        <v>1</v>
      </c>
      <c r="JR63" s="6">
        <f>'at-risk$$'!JR63/'at-risk$$'!JR$120</f>
        <v>0</v>
      </c>
      <c r="JS63" s="6">
        <f>'at-risk$$'!JS63/'at-risk$$'!JS$120</f>
        <v>0</v>
      </c>
      <c r="JT63" s="6">
        <f>'at-risk$$'!JT63/'at-risk$$'!JT$120</f>
        <v>0</v>
      </c>
      <c r="JU63" s="6">
        <f>'at-risk$$'!JU63/'at-risk$$'!JU$120</f>
        <v>0</v>
      </c>
      <c r="JV63" s="6">
        <f>'at-risk$$'!JV63/'at-risk$$'!JV$120</f>
        <v>1</v>
      </c>
      <c r="JW63" s="6">
        <f>'at-risk$$'!JW63/'at-risk$$'!JW$120</f>
        <v>0</v>
      </c>
      <c r="JX63" s="6">
        <f>'at-risk$$'!JX63/'at-risk$$'!JX$120</f>
        <v>0</v>
      </c>
      <c r="JY63" s="6">
        <f>'at-risk$$'!JY63/'at-risk$$'!JY$120</f>
        <v>0</v>
      </c>
      <c r="JZ63" s="6">
        <f>'at-risk$$'!JZ63/'at-risk$$'!JZ$120</f>
        <v>0</v>
      </c>
      <c r="KA63" s="6">
        <f>'at-risk$$'!KA63/'at-risk$$'!KA$120</f>
        <v>1</v>
      </c>
      <c r="KB63" s="6">
        <f>'at-risk$$'!KB63/'at-risk$$'!KB$120</f>
        <v>0</v>
      </c>
      <c r="KC63" s="6">
        <f>'at-risk$$'!KC63/'at-risk$$'!KC$120</f>
        <v>0</v>
      </c>
      <c r="KD63" s="6">
        <f>'at-risk$$'!KD63/'at-risk$$'!KD$120</f>
        <v>4.7271417527584514E-2</v>
      </c>
      <c r="KE63" s="6">
        <f>'at-risk$$'!KE63/'at-risk$$'!KE$120</f>
        <v>0</v>
      </c>
      <c r="KF63" s="6">
        <f>'at-risk$$'!KF63/'at-risk$$'!KF$120</f>
        <v>0</v>
      </c>
      <c r="KG63" s="6">
        <f>'at-risk$$'!KG63/'at-risk$$'!KG$120</f>
        <v>0</v>
      </c>
      <c r="KH63" s="6">
        <f>'at-risk$$'!KH63/'at-risk$$'!KH$120</f>
        <v>1</v>
      </c>
      <c r="KI63" s="6">
        <f>'at-risk$$'!KI63/'at-risk$$'!KI$120</f>
        <v>0</v>
      </c>
      <c r="KJ63" s="6">
        <f>'at-risk$$'!KJ63/'at-risk$$'!KJ$120</f>
        <v>0</v>
      </c>
      <c r="KK63" s="6">
        <f>'at-risk$$'!KK63/'at-risk$$'!KK$120</f>
        <v>0</v>
      </c>
      <c r="KL63" s="6">
        <f>'at-risk$$'!KL63/'at-risk$$'!KL$120</f>
        <v>0</v>
      </c>
      <c r="KM63" s="6">
        <f>'at-risk$$'!KM63/'at-risk$$'!KM$120</f>
        <v>0</v>
      </c>
      <c r="KN63" s="6">
        <f>'at-risk$$'!KN63/'at-risk$$'!KN$120</f>
        <v>0</v>
      </c>
      <c r="KO63" s="6">
        <f>'at-risk$$'!KO63/'at-risk$$'!KO$120</f>
        <v>0</v>
      </c>
      <c r="KP63" s="6">
        <f>'at-risk$$'!KP63/'at-risk$$'!KP$120</f>
        <v>6.0041011619958985E-2</v>
      </c>
      <c r="KQ63" s="6">
        <f>'at-risk$$'!KQ63/'at-risk$$'!KQ$120</f>
        <v>0.93995898838004099</v>
      </c>
      <c r="KU63" s="3">
        <v>67744</v>
      </c>
      <c r="KV63" s="3">
        <v>0</v>
      </c>
      <c r="KW63" s="3">
        <v>18677</v>
      </c>
      <c r="KX63" s="3">
        <v>0</v>
      </c>
      <c r="LA63" s="3">
        <v>1000</v>
      </c>
      <c r="LB63" s="3">
        <v>0</v>
      </c>
      <c r="LC63" s="3">
        <v>5529</v>
      </c>
      <c r="LD63" s="3">
        <v>60000</v>
      </c>
      <c r="LI63" s="3">
        <v>0</v>
      </c>
      <c r="LJ63" s="3">
        <v>30000</v>
      </c>
      <c r="LM63" s="3">
        <v>1446</v>
      </c>
      <c r="LN63" s="3">
        <v>0</v>
      </c>
      <c r="LS63" s="3">
        <v>1138</v>
      </c>
      <c r="LT63" s="3">
        <v>0</v>
      </c>
      <c r="MA63" s="3">
        <v>8893</v>
      </c>
      <c r="MB63" s="3">
        <v>0</v>
      </c>
      <c r="ME63" s="3">
        <v>5300</v>
      </c>
      <c r="MF63" s="3">
        <v>0</v>
      </c>
      <c r="MM63" s="3">
        <v>0</v>
      </c>
      <c r="MN63" s="3">
        <v>2436</v>
      </c>
      <c r="MQ63" s="3">
        <v>10000</v>
      </c>
      <c r="MR63" s="3">
        <v>0</v>
      </c>
      <c r="MY63" s="3">
        <v>7020</v>
      </c>
      <c r="MZ63" s="3">
        <v>0</v>
      </c>
      <c r="NJ63" s="6">
        <f>'at-risk$$'!NJ63/'at-risk$$'!NJ$120</f>
        <v>0</v>
      </c>
      <c r="NK63" s="6">
        <f>'at-risk$$'!NK63/'at-risk$$'!NK$120</f>
        <v>0</v>
      </c>
      <c r="OF63" s="3">
        <v>5687648</v>
      </c>
      <c r="OG63" s="3">
        <v>772562</v>
      </c>
      <c r="OK63" s="6">
        <f t="shared" si="28"/>
        <v>4.0000087848759573</v>
      </c>
      <c r="OL63" s="6">
        <f t="shared" si="15"/>
        <v>0</v>
      </c>
      <c r="OM63" s="6">
        <f t="shared" si="16"/>
        <v>3.0000087848759573</v>
      </c>
      <c r="ON63" s="6">
        <f t="shared" si="17"/>
        <v>0</v>
      </c>
      <c r="OO63" s="6">
        <f t="shared" si="18"/>
        <v>1</v>
      </c>
      <c r="OP63" s="6">
        <f t="shared" si="19"/>
        <v>0</v>
      </c>
      <c r="OQ63" s="3">
        <f t="shared" si="20"/>
        <v>0</v>
      </c>
      <c r="OR63" s="6">
        <f t="shared" si="21"/>
        <v>0</v>
      </c>
      <c r="OS63" s="6">
        <f>'at-risk$$'!OS63/'at-risk$$'!OS$120</f>
        <v>0</v>
      </c>
      <c r="OT63" s="6">
        <f>'at-risk$$'!OT63/'at-risk$$'!OT$120</f>
        <v>1</v>
      </c>
      <c r="OU63" s="6">
        <f>'at-risk$$'!OU63/'at-risk$$'!OU$120</f>
        <v>0</v>
      </c>
      <c r="OV63" s="6">
        <f>'at-risk$$'!OV63/'at-risk$$'!OV$120</f>
        <v>2</v>
      </c>
      <c r="OW63" s="6">
        <f>'at-risk$$'!OW63/'at-risk$$'!OW$120</f>
        <v>0</v>
      </c>
      <c r="OX63" s="6">
        <f>'at-risk$$'!OX63/'at-risk$$'!OX$120</f>
        <v>0</v>
      </c>
      <c r="OY63" s="6">
        <f>'at-risk$$'!OY63/'at-risk$$'!OY$120</f>
        <v>0</v>
      </c>
      <c r="OZ63" s="6">
        <f>'at-risk$$'!OZ63/'at-risk$$'!OZ$120</f>
        <v>0</v>
      </c>
      <c r="PA63" s="6">
        <f>'at-risk$$'!PA63/'at-risk$$'!PA$120</f>
        <v>0</v>
      </c>
      <c r="PB63" s="6">
        <f t="shared" si="22"/>
        <v>0</v>
      </c>
      <c r="PC63" s="6">
        <f t="shared" si="23"/>
        <v>1</v>
      </c>
      <c r="PD63" s="6"/>
      <c r="PE63" s="6"/>
      <c r="PF63" s="6">
        <f t="shared" si="24"/>
        <v>3</v>
      </c>
      <c r="PG63" s="6">
        <f t="shared" si="25"/>
        <v>1</v>
      </c>
      <c r="PI63" s="6">
        <f t="shared" si="26"/>
        <v>13.492963314358001</v>
      </c>
      <c r="PJ63" s="6">
        <f>'at-risk$$'!PJ63/'at-risk$$'!PJ$120</f>
        <v>0</v>
      </c>
      <c r="PK63" s="6">
        <f>'at-risk$$'!PK63/'at-risk$$'!PK$120</f>
        <v>0</v>
      </c>
      <c r="PL63" s="5">
        <f t="shared" si="29"/>
        <v>126747</v>
      </c>
      <c r="PM63" s="5">
        <f>SUM(KV63,KX63,KZ63,LB63,LD63,LF63,LH63,LJ63,LL63,LN63,LP63,LR63,LT63,LV63,LX63,LZ63,MB63,MD63,MF63,MH63,MJ63,ML63,MN63,MP63,MR63,MT63,MV63,MX63,MZ63,NB63,ND63,NF63,NH63,)</f>
        <v>92436</v>
      </c>
      <c r="PN63" s="5"/>
      <c r="PO63" s="5">
        <v>103025</v>
      </c>
      <c r="PQ63" s="6">
        <f t="shared" si="27"/>
        <v>30.614484503478813</v>
      </c>
    </row>
    <row r="64" spans="1:433" x14ac:dyDescent="0.25">
      <c r="A64" t="s">
        <v>229</v>
      </c>
      <c r="B64" s="2">
        <v>1142</v>
      </c>
      <c r="C64" t="s">
        <v>338</v>
      </c>
      <c r="D64">
        <v>2</v>
      </c>
      <c r="E64">
        <v>75</v>
      </c>
      <c r="F64">
        <v>0</v>
      </c>
      <c r="G64" s="6">
        <f>'at-risk$$'!G64/'at-risk$$'!G$120</f>
        <v>0.5</v>
      </c>
      <c r="H64" s="6">
        <f>'at-risk$$'!H64/'at-risk$$'!H$120</f>
        <v>0</v>
      </c>
      <c r="I64" s="6">
        <f>'at-risk$$'!I64/'at-risk$$'!I$120</f>
        <v>0</v>
      </c>
      <c r="J64" s="6">
        <f>'at-risk$$'!J64/'at-risk$$'!J$120</f>
        <v>0</v>
      </c>
      <c r="K64" s="6"/>
      <c r="L64" s="6">
        <f>'at-risk$$'!L64/'at-risk$$'!L$120</f>
        <v>0</v>
      </c>
      <c r="M64" s="6">
        <f>'at-risk$$'!M64/'at-risk$$'!M$120</f>
        <v>0</v>
      </c>
      <c r="N64" s="6">
        <f>'at-risk$$'!N64/'at-risk$$'!N$120</f>
        <v>0.99999958310769044</v>
      </c>
      <c r="O64" s="6">
        <f>'at-risk$$'!O64/'at-risk$$'!O$120</f>
        <v>0</v>
      </c>
      <c r="P64" s="3">
        <v>5000</v>
      </c>
      <c r="Q64" s="3">
        <v>0</v>
      </c>
      <c r="R64" s="6">
        <f>'at-risk$$'!R64/'at-risk$$'!R$120</f>
        <v>1.0000062006078874</v>
      </c>
      <c r="S64" s="6">
        <f>'at-risk$$'!S64/'at-risk$$'!S$120</f>
        <v>0</v>
      </c>
      <c r="T64" s="6">
        <f>'at-risk$$'!T64/'at-risk$$'!T$120</f>
        <v>1.0000028305579711</v>
      </c>
      <c r="U64" s="6">
        <f>'at-risk$$'!U64/'at-risk$$'!U$120</f>
        <v>0</v>
      </c>
      <c r="V64" s="6">
        <f>'at-risk$$'!V64/'at-risk$$'!V$120</f>
        <v>0</v>
      </c>
      <c r="W64" s="6">
        <f>'at-risk$$'!W64/'at-risk$$'!W$120</f>
        <v>0</v>
      </c>
      <c r="X64" s="6">
        <f>'at-risk$$'!X64/'at-risk$$'!X$120</f>
        <v>1</v>
      </c>
      <c r="Y64" s="6">
        <f>'at-risk$$'!Y64/'at-risk$$'!Y$120</f>
        <v>0</v>
      </c>
      <c r="Z64" s="6">
        <f>'at-risk$$'!Z64/'at-risk$$'!Z$120</f>
        <v>3.0000087848759573</v>
      </c>
      <c r="AA64" s="6">
        <f>'at-risk$$'!AA64/'at-risk$$'!AA$120</f>
        <v>0</v>
      </c>
      <c r="AB64" s="6">
        <f>'at-risk$$'!AB64/'at-risk$$'!AB$120</f>
        <v>0</v>
      </c>
      <c r="AC64" s="6">
        <f>'at-risk$$'!AC64/'at-risk$$'!AC$120</f>
        <v>0</v>
      </c>
      <c r="AD64" s="6">
        <f>'at-risk$$'!AD64/'at-risk$$'!AD$120</f>
        <v>2.0000087848759573</v>
      </c>
      <c r="AE64" s="6">
        <f>'at-risk$$'!AE64/'at-risk$$'!AE$120</f>
        <v>0</v>
      </c>
      <c r="AF64" s="6">
        <f>'at-risk$$'!AF64/'at-risk$$'!AF$120</f>
        <v>6.4959966992140972</v>
      </c>
      <c r="AG64" s="6">
        <f>'at-risk$$'!AG64/'at-risk$$'!AG$120</f>
        <v>0</v>
      </c>
      <c r="AH64" s="6">
        <f>'at-risk$$'!AH64/'at-risk$$'!AH$120</f>
        <v>0.50400304546521091</v>
      </c>
      <c r="AI64" s="6">
        <f>'at-risk$$'!AI64/'at-risk$$'!AI$120</f>
        <v>0</v>
      </c>
      <c r="AJ64" s="6">
        <f>'at-risk$$'!AJ64/'at-risk$$'!AJ$120</f>
        <v>0</v>
      </c>
      <c r="AK64" s="6">
        <f>'at-risk$$'!AK64/'at-risk$$'!AK$120</f>
        <v>0</v>
      </c>
      <c r="AL64" s="6">
        <f>'at-risk$$'!AL64/'at-risk$$'!AL$120</f>
        <v>0</v>
      </c>
      <c r="AM64" s="6">
        <f>'at-risk$$'!AM64/'at-risk$$'!AM$120</f>
        <v>0</v>
      </c>
      <c r="AN64" s="6">
        <f>'at-risk$$'!AN64/'at-risk$$'!AN$120</f>
        <v>0</v>
      </c>
      <c r="AO64" s="6">
        <f>'at-risk$$'!AO64/'at-risk$$'!AO$120</f>
        <v>0</v>
      </c>
      <c r="AP64" s="6">
        <f>'at-risk$$'!AP64/'at-risk$$'!AP$120</f>
        <v>0</v>
      </c>
      <c r="AQ64" s="6">
        <f>'at-risk$$'!AQ64/'at-risk$$'!AQ$120</f>
        <v>1</v>
      </c>
      <c r="AR64" s="6">
        <f>'at-risk$$'!AR64/'at-risk$$'!AR$120</f>
        <v>0</v>
      </c>
      <c r="AS64" s="6">
        <f>'at-risk$$'!AS64/'at-risk$$'!AS$120</f>
        <v>0</v>
      </c>
      <c r="AT64" s="6">
        <f>'at-risk$$'!AT64/'at-risk$$'!AT$120</f>
        <v>0</v>
      </c>
      <c r="AU64" s="6">
        <f>'at-risk$$'!AU64/'at-risk$$'!AU$120</f>
        <v>1</v>
      </c>
      <c r="AV64" s="6"/>
      <c r="AW64" s="6">
        <f>'at-risk$$'!AW64/'at-risk$$'!AW$120</f>
        <v>0</v>
      </c>
      <c r="AX64" s="6">
        <f>'at-risk$$'!AX64/'at-risk$$'!AX$120</f>
        <v>0</v>
      </c>
      <c r="AY64" s="6">
        <f>'at-risk$$'!AY64/'at-risk$$'!AY$120</f>
        <v>0</v>
      </c>
      <c r="AZ64" s="6">
        <f>'at-risk$$'!AZ64/'at-risk$$'!AZ$120</f>
        <v>0</v>
      </c>
      <c r="BA64" s="6">
        <f>'at-risk$$'!BA64/'at-risk$$'!BA$120</f>
        <v>0</v>
      </c>
      <c r="BB64" s="6">
        <f>'at-risk$$'!BB64/'at-risk$$'!BB$120</f>
        <v>0</v>
      </c>
      <c r="BC64" s="6">
        <f>'at-risk$$'!BC64/'at-risk$$'!BC$120</f>
        <v>0</v>
      </c>
      <c r="BD64" s="6">
        <f>'at-risk$$'!BD64/'at-risk$$'!BD$120</f>
        <v>0</v>
      </c>
      <c r="BE64" s="6">
        <f>'at-risk$$'!BE64/'at-risk$$'!BE$120</f>
        <v>0</v>
      </c>
      <c r="BF64" s="6">
        <f>'at-risk$$'!BF64/'at-risk$$'!BF$120</f>
        <v>1</v>
      </c>
      <c r="BG64" s="6">
        <f>'at-risk$$'!BG64/'at-risk$$'!BG$120</f>
        <v>0</v>
      </c>
      <c r="BH64" s="6">
        <f>'at-risk$$'!BH64/'at-risk$$'!BH$120</f>
        <v>2.0000087848759573</v>
      </c>
      <c r="BI64" s="6">
        <f>'at-risk$$'!BI64/'at-risk$$'!BI$120</f>
        <v>0</v>
      </c>
      <c r="BJ64" s="6">
        <f>'at-risk$$'!BJ64/'at-risk$$'!BJ$120</f>
        <v>0</v>
      </c>
      <c r="BK64" s="6">
        <f>'at-risk$$'!BK64/'at-risk$$'!BK$120</f>
        <v>0</v>
      </c>
      <c r="BL64" s="6">
        <f>'at-risk$$'!BL64/'at-risk$$'!BL$120</f>
        <v>0</v>
      </c>
      <c r="BM64" s="6">
        <f>'at-risk$$'!BM64/'at-risk$$'!BM$120</f>
        <v>0</v>
      </c>
      <c r="BN64" s="6">
        <f>'at-risk$$'!BN64/'at-risk$$'!BN$120</f>
        <v>0</v>
      </c>
      <c r="BO64" s="6">
        <f>'at-risk$$'!BO64/'at-risk$$'!BO$120</f>
        <v>0</v>
      </c>
      <c r="BP64" s="6">
        <f>'at-risk$$'!BP64/'at-risk$$'!BP$120</f>
        <v>0</v>
      </c>
      <c r="BQ64" s="6">
        <f>'at-risk$$'!BQ64/'at-risk$$'!BQ$120</f>
        <v>0</v>
      </c>
      <c r="BR64" s="6">
        <f>'at-risk$$'!BR64/'at-risk$$'!BR$120</f>
        <v>0</v>
      </c>
      <c r="BS64" s="6">
        <f>'at-risk$$'!BS64/'at-risk$$'!BS$120</f>
        <v>0</v>
      </c>
      <c r="BT64" s="6">
        <f>'at-risk$$'!BT64/'at-risk$$'!BT$120</f>
        <v>0</v>
      </c>
      <c r="BU64" s="6">
        <f>'at-risk$$'!BU64/'at-risk$$'!BU$120</f>
        <v>0</v>
      </c>
      <c r="BV64" s="6">
        <f>'at-risk$$'!BV64/'at-risk$$'!BV$120</f>
        <v>2.0000087848759573</v>
      </c>
      <c r="BW64" s="6">
        <f>'at-risk$$'!BW64/'at-risk$$'!BW$120</f>
        <v>0</v>
      </c>
      <c r="BX64" s="6">
        <f>'at-risk$$'!BX64/'at-risk$$'!BX$120</f>
        <v>0</v>
      </c>
      <c r="BY64" s="6">
        <f>'at-risk$$'!BY64/'at-risk$$'!BY$120</f>
        <v>0</v>
      </c>
      <c r="BZ64" s="6">
        <f>'at-risk$$'!BZ64/'at-risk$$'!BZ$120</f>
        <v>6.0000107234690523</v>
      </c>
      <c r="CA64" s="6">
        <f>'at-risk$$'!CA64/'at-risk$$'!CA$120</f>
        <v>0</v>
      </c>
      <c r="CB64" s="6">
        <f>'at-risk$$'!CB64/'at-risk$$'!CB$120</f>
        <v>0</v>
      </c>
      <c r="CC64" s="6">
        <f>'at-risk$$'!CC64/'at-risk$$'!CC$120</f>
        <v>0</v>
      </c>
      <c r="CD64" s="6">
        <f>'at-risk$$'!CD64/'at-risk$$'!CD$120</f>
        <v>0</v>
      </c>
      <c r="CE64" s="6">
        <f>'at-risk$$'!CE64/'at-risk$$'!CE$120</f>
        <v>0</v>
      </c>
      <c r="CF64" s="6">
        <f>'at-risk$$'!CF64/'at-risk$$'!CF$120</f>
        <v>0</v>
      </c>
      <c r="CG64" s="6">
        <f>'at-risk$$'!CG64/'at-risk$$'!CG$120</f>
        <v>0</v>
      </c>
      <c r="CH64" s="6">
        <f>'at-risk$$'!CH64/'at-risk$$'!CH$120</f>
        <v>0</v>
      </c>
      <c r="CI64" s="6">
        <f>'at-risk$$'!CI64/'at-risk$$'!CI$120</f>
        <v>0</v>
      </c>
      <c r="CL64" s="6">
        <f>'at-risk$$'!CL64/'at-risk$$'!CL$120</f>
        <v>0</v>
      </c>
      <c r="CM64" s="6">
        <f>'at-risk$$'!CM64/'at-risk$$'!CM$120</f>
        <v>0</v>
      </c>
      <c r="CN64" s="6">
        <f>'at-risk$$'!CN64/'at-risk$$'!CN$120</f>
        <v>0.24296331435800125</v>
      </c>
      <c r="CO64" s="6">
        <f>'at-risk$$'!CO64/'at-risk$$'!CO$120</f>
        <v>0</v>
      </c>
      <c r="CP64" s="6">
        <f>'at-risk$$'!CP64/'at-risk$$'!CP$120</f>
        <v>0</v>
      </c>
      <c r="CQ64" s="6">
        <f>'at-risk$$'!CQ64/'at-risk$$'!CQ$120</f>
        <v>0</v>
      </c>
      <c r="CR64" s="6">
        <f>'at-risk$$'!CR64/'at-risk$$'!CR$120</f>
        <v>0</v>
      </c>
      <c r="CS64" s="6">
        <f>'at-risk$$'!CS64/'at-risk$$'!CS$120</f>
        <v>0</v>
      </c>
      <c r="CT64" s="6">
        <f>'at-risk$$'!CT64/'at-risk$$'!CT$120</f>
        <v>0</v>
      </c>
      <c r="CU64" s="6">
        <f>'at-risk$$'!CU64/'at-risk$$'!CU$120</f>
        <v>0</v>
      </c>
      <c r="DD64" s="6">
        <f>'at-risk$$'!DD64/'at-risk$$'!DD$120</f>
        <v>0</v>
      </c>
      <c r="DE64" s="6">
        <f>'at-risk$$'!DE64/'at-risk$$'!DE$120</f>
        <v>0</v>
      </c>
      <c r="DX64" s="6">
        <f>'at-risk$$'!DX64/'at-risk$$'!DX$120</f>
        <v>0</v>
      </c>
      <c r="DY64" s="6">
        <f>'at-risk$$'!DY64/'at-risk$$'!DY$120</f>
        <v>0</v>
      </c>
      <c r="DZ64" s="6">
        <f>'at-risk$$'!DZ64/'at-risk$$'!DZ$120</f>
        <v>0</v>
      </c>
      <c r="EA64" s="6">
        <f>'at-risk$$'!EA64/'at-risk$$'!EA$120</f>
        <v>0</v>
      </c>
      <c r="EB64" s="6">
        <f>'at-risk$$'!EB64/'at-risk$$'!EB$120</f>
        <v>0</v>
      </c>
      <c r="EC64" s="6">
        <f>'at-risk$$'!EC64/'at-risk$$'!EC$120</f>
        <v>0</v>
      </c>
      <c r="EL64" s="6">
        <f>'at-risk$$'!EL64/'at-risk$$'!EL$120</f>
        <v>0</v>
      </c>
      <c r="EM64" s="6">
        <f>'at-risk$$'!EM64/'at-risk$$'!EM$120</f>
        <v>0</v>
      </c>
      <c r="EN64" s="6">
        <f>'at-risk$$'!EN64/'at-risk$$'!EN$120</f>
        <v>0</v>
      </c>
      <c r="EO64" s="6">
        <f>'at-risk$$'!EO64/'at-risk$$'!EO$120</f>
        <v>0</v>
      </c>
      <c r="EP64" s="6">
        <f>'at-risk$$'!EP64/'at-risk$$'!EP$120</f>
        <v>0</v>
      </c>
      <c r="EQ64" s="6">
        <f>'at-risk$$'!EQ64/'at-risk$$'!EQ$120</f>
        <v>0</v>
      </c>
      <c r="ES64" s="6">
        <f>'at-risk$$'!ES64/'at-risk$$'!ES$120</f>
        <v>0</v>
      </c>
      <c r="ET64" s="6">
        <f>'at-risk$$'!ET64/'at-risk$$'!ET$120</f>
        <v>0</v>
      </c>
      <c r="EU64" s="6">
        <f>'at-risk$$'!EU64/'at-risk$$'!EU$120</f>
        <v>0</v>
      </c>
      <c r="EV64" s="6">
        <f>'at-risk$$'!EV64/'at-risk$$'!EV$120</f>
        <v>0</v>
      </c>
      <c r="EW64" s="6">
        <f>'at-risk$$'!EW64/'at-risk$$'!EW$120</f>
        <v>0</v>
      </c>
      <c r="EX64" s="6">
        <f>'at-risk$$'!EX64/'at-risk$$'!EX$120</f>
        <v>0</v>
      </c>
      <c r="EY64" s="6">
        <f>'at-risk$$'!EY64/'at-risk$$'!EY$120</f>
        <v>0.5</v>
      </c>
      <c r="EZ64" s="6">
        <f>'at-risk$$'!EZ64/'at-risk$$'!EZ$120</f>
        <v>0</v>
      </c>
      <c r="FA64" s="6">
        <f>'at-risk$$'!FA64/'at-risk$$'!FA$120</f>
        <v>0</v>
      </c>
      <c r="FB64" s="6">
        <f>'at-risk$$'!FB64/'at-risk$$'!FB$120</f>
        <v>0</v>
      </c>
      <c r="FC64" s="6">
        <f>'at-risk$$'!FC64/'at-risk$$'!FC$120</f>
        <v>0</v>
      </c>
      <c r="FD64" s="6">
        <f>'at-risk$$'!FD64/'at-risk$$'!FD$120</f>
        <v>0</v>
      </c>
      <c r="FE64" s="6">
        <f>'at-risk$$'!FE64/'at-risk$$'!FE$120</f>
        <v>1</v>
      </c>
      <c r="FF64" s="6">
        <f>'at-risk$$'!FF64/'at-risk$$'!FF$120</f>
        <v>0</v>
      </c>
      <c r="FG64" s="6">
        <f>'at-risk$$'!FG64/'at-risk$$'!FG$120</f>
        <v>0</v>
      </c>
      <c r="FH64" s="6">
        <f>'at-risk$$'!FH64/'at-risk$$'!FH$120</f>
        <v>0</v>
      </c>
      <c r="FI64" s="6">
        <f>'at-risk$$'!FI64/'at-risk$$'!FI$120</f>
        <v>0</v>
      </c>
      <c r="FJ64" s="6">
        <f>'at-risk$$'!FJ64/'at-risk$$'!FJ$120</f>
        <v>0</v>
      </c>
      <c r="FK64" s="6">
        <f>'at-risk$$'!FK64/'at-risk$$'!FK$120</f>
        <v>0</v>
      </c>
      <c r="FL64" s="6">
        <f>'at-risk$$'!FL64/'at-risk$$'!FL$120</f>
        <v>0</v>
      </c>
      <c r="FM64" s="6">
        <f>'at-risk$$'!FM64/'at-risk$$'!FM$120</f>
        <v>0</v>
      </c>
      <c r="FN64" s="6">
        <f>'at-risk$$'!FN64/'at-risk$$'!FN$120</f>
        <v>0</v>
      </c>
      <c r="FO64" s="6">
        <f>'at-risk$$'!FO64/'at-risk$$'!FO$120</f>
        <v>0</v>
      </c>
      <c r="FP64" s="6">
        <f>'at-risk$$'!FP64/'at-risk$$'!FP$120</f>
        <v>0</v>
      </c>
      <c r="FQ64" s="6">
        <f>'at-risk$$'!FQ64/'at-risk$$'!FQ$120</f>
        <v>0</v>
      </c>
      <c r="FR64" s="6">
        <f>'at-risk$$'!FR64/'at-risk$$'!FR$120</f>
        <v>0</v>
      </c>
      <c r="FS64" s="6">
        <f>'at-risk$$'!FS64/'at-risk$$'!FS$120</f>
        <v>0</v>
      </c>
      <c r="FT64" s="6">
        <f>'at-risk$$'!FT64/'at-risk$$'!FT$120</f>
        <v>0</v>
      </c>
      <c r="FU64" s="6">
        <f>'at-risk$$'!FU64/'at-risk$$'!FU$120</f>
        <v>0</v>
      </c>
      <c r="FV64" s="6">
        <f>'at-risk$$'!FV64/'at-risk$$'!FV$120</f>
        <v>0</v>
      </c>
      <c r="FW64" s="6">
        <f>'at-risk$$'!FW64/'at-risk$$'!FW$120</f>
        <v>0.5</v>
      </c>
      <c r="FX64" s="6">
        <f>'at-risk$$'!FX64/'at-risk$$'!FX$120</f>
        <v>0</v>
      </c>
      <c r="FY64" s="6">
        <f>'at-risk$$'!FY64/'at-risk$$'!FY$120</f>
        <v>0</v>
      </c>
      <c r="FZ64" s="6">
        <f>'at-risk$$'!FZ64/'at-risk$$'!FZ$120</f>
        <v>0</v>
      </c>
      <c r="GA64" s="6">
        <f>'at-risk$$'!GA64/'at-risk$$'!GA$120</f>
        <v>0</v>
      </c>
      <c r="GB64" s="6">
        <f>'at-risk$$'!GB64/'at-risk$$'!GB$120</f>
        <v>0</v>
      </c>
      <c r="GC64" s="6">
        <f>'at-risk$$'!GC64/'at-risk$$'!GC$120</f>
        <v>0</v>
      </c>
      <c r="GD64" s="6">
        <f>'at-risk$$'!GD64/'at-risk$$'!GD$120</f>
        <v>0</v>
      </c>
      <c r="GE64" s="6">
        <f>'at-risk$$'!GE64/'at-risk$$'!GE$120</f>
        <v>0</v>
      </c>
      <c r="GF64" s="6">
        <f>'at-risk$$'!GF64/'at-risk$$'!GF$120</f>
        <v>0.5</v>
      </c>
      <c r="GG64" s="6">
        <f>'at-risk$$'!GG64/'at-risk$$'!GG$120</f>
        <v>0</v>
      </c>
      <c r="GH64" s="6">
        <f>'at-risk$$'!GH64/'at-risk$$'!GH$120</f>
        <v>1</v>
      </c>
      <c r="GI64" s="6">
        <f>'at-risk$$'!GI64/'at-risk$$'!GI$120</f>
        <v>0</v>
      </c>
      <c r="GJ64" s="6">
        <f>'at-risk$$'!GJ64/'at-risk$$'!GJ$120</f>
        <v>1</v>
      </c>
      <c r="GK64" s="6">
        <f>'at-risk$$'!GK64/'at-risk$$'!GK$120</f>
        <v>0</v>
      </c>
      <c r="GL64" s="6">
        <f>'at-risk$$'!GL64/'at-risk$$'!GL$120</f>
        <v>0</v>
      </c>
      <c r="GM64" s="6">
        <f>'at-risk$$'!GM64/'at-risk$$'!GM$120</f>
        <v>0</v>
      </c>
      <c r="GN64" s="6">
        <f>'at-risk$$'!GN64/'at-risk$$'!GN$120</f>
        <v>0</v>
      </c>
      <c r="GO64" s="6">
        <f>'at-risk$$'!GO64/'at-risk$$'!GO$120</f>
        <v>0</v>
      </c>
      <c r="GP64" s="6">
        <f>'at-risk$$'!GP64/'at-risk$$'!GP$120</f>
        <v>0</v>
      </c>
      <c r="GQ64" s="6">
        <f>'at-risk$$'!GQ64/'at-risk$$'!GQ$120</f>
        <v>0</v>
      </c>
      <c r="GR64" s="6">
        <f>'at-risk$$'!GR64/'at-risk$$'!GR$120</f>
        <v>0</v>
      </c>
      <c r="GS64" s="6">
        <f>'at-risk$$'!GS64/'at-risk$$'!GS$120</f>
        <v>0</v>
      </c>
      <c r="GT64" s="6">
        <f>'at-risk$$'!GT64/'at-risk$$'!GT$120</f>
        <v>0</v>
      </c>
      <c r="GU64" s="6">
        <f>'at-risk$$'!GU64/'at-risk$$'!GU$120</f>
        <v>0</v>
      </c>
      <c r="GV64" s="6">
        <f>'at-risk$$'!GV64/'at-risk$$'!GV$120</f>
        <v>0</v>
      </c>
      <c r="GW64" s="6">
        <f>'at-risk$$'!GW64/'at-risk$$'!GW$120</f>
        <v>0</v>
      </c>
      <c r="GX64" s="6">
        <f>'at-risk$$'!GX64/'at-risk$$'!GX$120</f>
        <v>0</v>
      </c>
      <c r="GY64" s="6">
        <f>'at-risk$$'!GY64/'at-risk$$'!GY$120</f>
        <v>0</v>
      </c>
      <c r="GZ64" s="6">
        <f>'at-risk$$'!GZ64/'at-risk$$'!GZ$120</f>
        <v>0</v>
      </c>
      <c r="HA64" s="6">
        <f>'at-risk$$'!HA64/'at-risk$$'!HA$120</f>
        <v>0</v>
      </c>
      <c r="HB64" s="6">
        <f>'at-risk$$'!HB64/'at-risk$$'!HB$120</f>
        <v>0</v>
      </c>
      <c r="HC64" s="6">
        <f>'at-risk$$'!HC64/'at-risk$$'!HC$120</f>
        <v>0</v>
      </c>
      <c r="HD64" s="6">
        <f>'at-risk$$'!HD64/'at-risk$$'!HD$120</f>
        <v>0</v>
      </c>
      <c r="HE64" s="6">
        <f>'at-risk$$'!HE64/'at-risk$$'!HE$120</f>
        <v>0</v>
      </c>
      <c r="HF64" s="6">
        <f>'at-risk$$'!HF64/'at-risk$$'!HF$120</f>
        <v>0</v>
      </c>
      <c r="HG64" s="6">
        <f>'at-risk$$'!HG64/'at-risk$$'!HG$120</f>
        <v>0</v>
      </c>
      <c r="HH64" s="6">
        <f>'at-risk$$'!HH64/'at-risk$$'!HH$120</f>
        <v>0</v>
      </c>
      <c r="HI64" s="6">
        <f>'at-risk$$'!HI64/'at-risk$$'!HI$120</f>
        <v>0</v>
      </c>
      <c r="HJ64" s="6">
        <f>'at-risk$$'!HJ64/'at-risk$$'!HJ$120</f>
        <v>0</v>
      </c>
      <c r="HK64" s="6">
        <f>'at-risk$$'!HK64/'at-risk$$'!HK$120</f>
        <v>0</v>
      </c>
      <c r="HL64" s="6">
        <f>'at-risk$$'!HL64/'at-risk$$'!HL$120</f>
        <v>0</v>
      </c>
      <c r="HM64" s="6">
        <f>'at-risk$$'!HM64/'at-risk$$'!HM$120</f>
        <v>0</v>
      </c>
      <c r="HN64" s="6">
        <f>'at-risk$$'!HN64/'at-risk$$'!HN$120</f>
        <v>0</v>
      </c>
      <c r="HO64" s="6">
        <f>'at-risk$$'!HO64/'at-risk$$'!HO$120</f>
        <v>0</v>
      </c>
      <c r="HP64" s="6">
        <f>'at-risk$$'!HP64/'at-risk$$'!HP$120</f>
        <v>0</v>
      </c>
      <c r="HQ64" s="6">
        <f>'at-risk$$'!HQ64/'at-risk$$'!HQ$120</f>
        <v>0</v>
      </c>
      <c r="HR64" s="6">
        <f>'at-risk$$'!HR64/'at-risk$$'!HR$120</f>
        <v>0</v>
      </c>
      <c r="HS64" s="6">
        <f>'at-risk$$'!HS64/'at-risk$$'!HS$120</f>
        <v>0</v>
      </c>
      <c r="HT64" s="6">
        <f>'at-risk$$'!HT64/'at-risk$$'!HT$120</f>
        <v>0</v>
      </c>
      <c r="HU64" s="6">
        <f>'at-risk$$'!HU64/'at-risk$$'!HU$120</f>
        <v>0</v>
      </c>
      <c r="HV64" s="6">
        <f>'at-risk$$'!HV64/'at-risk$$'!HV$120</f>
        <v>0.5</v>
      </c>
      <c r="HW64" s="6">
        <f>'at-risk$$'!HW64/'at-risk$$'!HW$120</f>
        <v>0</v>
      </c>
      <c r="HX64" s="6">
        <f>'at-risk$$'!HX64/'at-risk$$'!HX$120</f>
        <v>0</v>
      </c>
      <c r="HY64" s="6">
        <f>'at-risk$$'!HY64/'at-risk$$'!HY$120</f>
        <v>0</v>
      </c>
      <c r="HZ64" s="6">
        <f>'at-risk$$'!HZ64/'at-risk$$'!HZ$120</f>
        <v>0</v>
      </c>
      <c r="IA64" s="6">
        <f>'at-risk$$'!IA64/'at-risk$$'!IA$120</f>
        <v>0</v>
      </c>
      <c r="IB64" s="6">
        <f>'at-risk$$'!IB64/'at-risk$$'!IB$120</f>
        <v>0</v>
      </c>
      <c r="IC64" s="6">
        <f>'at-risk$$'!IC64/'at-risk$$'!IC$120</f>
        <v>0</v>
      </c>
      <c r="ID64" s="6">
        <f>'at-risk$$'!ID64/'at-risk$$'!ID$120</f>
        <v>0</v>
      </c>
      <c r="IE64" s="6">
        <f>'at-risk$$'!IE64/'at-risk$$'!IE$120</f>
        <v>0</v>
      </c>
      <c r="IF64" s="6">
        <f>'at-risk$$'!IF64/'at-risk$$'!IF$120</f>
        <v>0</v>
      </c>
      <c r="IG64" s="6">
        <f>'at-risk$$'!IG64/'at-risk$$'!IG$120</f>
        <v>0</v>
      </c>
      <c r="IH64" s="6">
        <f>'at-risk$$'!IH64/'at-risk$$'!IH$120</f>
        <v>0</v>
      </c>
      <c r="II64" s="6">
        <f>'at-risk$$'!II64/'at-risk$$'!II$120</f>
        <v>0</v>
      </c>
      <c r="IJ64" s="6">
        <f>'at-risk$$'!IJ64/'at-risk$$'!IJ$120</f>
        <v>0</v>
      </c>
      <c r="IK64" s="6">
        <f>'at-risk$$'!IK64/'at-risk$$'!IK$120</f>
        <v>0</v>
      </c>
      <c r="IL64" s="6">
        <f>'at-risk$$'!IL64/'at-risk$$'!IL$120</f>
        <v>0</v>
      </c>
      <c r="IM64" s="6">
        <f>'at-risk$$'!IM64/'at-risk$$'!IM$120</f>
        <v>0</v>
      </c>
      <c r="IN64" s="6">
        <f>'at-risk$$'!IN64/'at-risk$$'!IN$120</f>
        <v>0</v>
      </c>
      <c r="IO64" s="6">
        <f>'at-risk$$'!IO64/'at-risk$$'!IO$120</f>
        <v>0</v>
      </c>
      <c r="IP64" s="6">
        <f>'at-risk$$'!IP64/'at-risk$$'!IP$120</f>
        <v>0</v>
      </c>
      <c r="IQ64" s="6">
        <f>'at-risk$$'!IQ64/'at-risk$$'!IQ$120</f>
        <v>0</v>
      </c>
      <c r="IR64" s="6">
        <f>'at-risk$$'!IR64/'at-risk$$'!IR$120</f>
        <v>0</v>
      </c>
      <c r="IS64" s="6">
        <f>'at-risk$$'!IS64/'at-risk$$'!IS$120</f>
        <v>0</v>
      </c>
      <c r="IT64" s="6">
        <f>'at-risk$$'!IT64/'at-risk$$'!IT$120</f>
        <v>0</v>
      </c>
      <c r="IU64" s="6">
        <f>'at-risk$$'!IU64/'at-risk$$'!IU$120</f>
        <v>0</v>
      </c>
      <c r="IV64" s="6">
        <f>'at-risk$$'!IV64/'at-risk$$'!IV$120</f>
        <v>0</v>
      </c>
      <c r="IW64" s="6">
        <f>'at-risk$$'!IW64/'at-risk$$'!IW$120</f>
        <v>0</v>
      </c>
      <c r="IX64" s="6">
        <f>'at-risk$$'!IX64/'at-risk$$'!IX$120</f>
        <v>0</v>
      </c>
      <c r="IY64" s="6">
        <f>'at-risk$$'!IY64/'at-risk$$'!IY$120</f>
        <v>0</v>
      </c>
      <c r="IZ64" s="6">
        <f>'at-risk$$'!IZ64/'at-risk$$'!IZ$120</f>
        <v>0</v>
      </c>
      <c r="JA64" s="6">
        <f>'at-risk$$'!JA64/'at-risk$$'!JA$120</f>
        <v>0</v>
      </c>
      <c r="JB64" s="6">
        <f>'at-risk$$'!JB64/'at-risk$$'!JB$120</f>
        <v>0</v>
      </c>
      <c r="JC64" s="6">
        <f>'at-risk$$'!JC64/'at-risk$$'!JC$120</f>
        <v>0</v>
      </c>
      <c r="JD64" s="6">
        <f>'at-risk$$'!JD64/'at-risk$$'!JD$120</f>
        <v>0</v>
      </c>
      <c r="JE64" s="6">
        <f>'at-risk$$'!JE64/'at-risk$$'!JE$120</f>
        <v>0</v>
      </c>
      <c r="JF64" s="6">
        <f>'at-risk$$'!JF64/'at-risk$$'!JF$120</f>
        <v>0</v>
      </c>
      <c r="JG64" s="6">
        <f>'at-risk$$'!JG64/'at-risk$$'!JG$120</f>
        <v>0</v>
      </c>
      <c r="JH64" s="6">
        <f>'at-risk$$'!JH64/'at-risk$$'!JH$120</f>
        <v>0</v>
      </c>
      <c r="JI64" s="6">
        <f>'at-risk$$'!JI64/'at-risk$$'!JI$120</f>
        <v>0</v>
      </c>
      <c r="JJ64" s="6">
        <f>'at-risk$$'!JJ64/'at-risk$$'!JJ$120</f>
        <v>0</v>
      </c>
      <c r="JK64" s="6">
        <f>'at-risk$$'!JK64/'at-risk$$'!JK$120</f>
        <v>0</v>
      </c>
      <c r="JL64" s="6">
        <f>'at-risk$$'!JL64/'at-risk$$'!JL$120</f>
        <v>0</v>
      </c>
      <c r="JM64" s="6">
        <f>'at-risk$$'!JM64/'at-risk$$'!JM$120</f>
        <v>0</v>
      </c>
      <c r="JN64" s="6">
        <f>'at-risk$$'!JN64/'at-risk$$'!JN$120</f>
        <v>0</v>
      </c>
      <c r="JO64" s="6">
        <f>'at-risk$$'!JO64/'at-risk$$'!JO$120</f>
        <v>0</v>
      </c>
      <c r="JP64" s="6">
        <f>'at-risk$$'!JP64/'at-risk$$'!JP$120</f>
        <v>0</v>
      </c>
      <c r="JQ64" s="6">
        <f>'at-risk$$'!JQ64/'at-risk$$'!JQ$120</f>
        <v>0</v>
      </c>
      <c r="JR64" s="6">
        <f>'at-risk$$'!JR64/'at-risk$$'!JR$120</f>
        <v>0</v>
      </c>
      <c r="JS64" s="6">
        <f>'at-risk$$'!JS64/'at-risk$$'!JS$120</f>
        <v>0</v>
      </c>
      <c r="JT64" s="6">
        <f>'at-risk$$'!JT64/'at-risk$$'!JT$120</f>
        <v>0</v>
      </c>
      <c r="JU64" s="6">
        <f>'at-risk$$'!JU64/'at-risk$$'!JU$120</f>
        <v>0</v>
      </c>
      <c r="JV64" s="6">
        <f>'at-risk$$'!JV64/'at-risk$$'!JV$120</f>
        <v>0</v>
      </c>
      <c r="JW64" s="6">
        <f>'at-risk$$'!JW64/'at-risk$$'!JW$120</f>
        <v>0</v>
      </c>
      <c r="JX64" s="6">
        <f>'at-risk$$'!JX64/'at-risk$$'!JX$120</f>
        <v>0</v>
      </c>
      <c r="JY64" s="6">
        <f>'at-risk$$'!JY64/'at-risk$$'!JY$120</f>
        <v>0</v>
      </c>
      <c r="JZ64" s="6">
        <f>'at-risk$$'!JZ64/'at-risk$$'!JZ$120</f>
        <v>0</v>
      </c>
      <c r="KA64" s="6">
        <f>'at-risk$$'!KA64/'at-risk$$'!KA$120</f>
        <v>0</v>
      </c>
      <c r="KB64" s="6">
        <f>'at-risk$$'!KB64/'at-risk$$'!KB$120</f>
        <v>0</v>
      </c>
      <c r="KC64" s="6">
        <f>'at-risk$$'!KC64/'at-risk$$'!KC$120</f>
        <v>0.79749999999999999</v>
      </c>
      <c r="KD64" s="6">
        <f>'at-risk$$'!KD64/'at-risk$$'!KD$120</f>
        <v>0</v>
      </c>
      <c r="KE64" s="6">
        <f>'at-risk$$'!KE64/'at-risk$$'!KE$120</f>
        <v>0</v>
      </c>
      <c r="KF64" s="6">
        <f>'at-risk$$'!KF64/'at-risk$$'!KF$120</f>
        <v>0</v>
      </c>
      <c r="KG64" s="6">
        <f>'at-risk$$'!KG64/'at-risk$$'!KG$120</f>
        <v>0</v>
      </c>
      <c r="KH64" s="6">
        <f>'at-risk$$'!KH64/'at-risk$$'!KH$120</f>
        <v>0</v>
      </c>
      <c r="KI64" s="6">
        <f>'at-risk$$'!KI64/'at-risk$$'!KI$120</f>
        <v>0</v>
      </c>
      <c r="KJ64" s="6">
        <f>'at-risk$$'!KJ64/'at-risk$$'!KJ$120</f>
        <v>0</v>
      </c>
      <c r="KK64" s="6">
        <f>'at-risk$$'!KK64/'at-risk$$'!KK$120</f>
        <v>0</v>
      </c>
      <c r="KL64" s="6">
        <f>'at-risk$$'!KL64/'at-risk$$'!KL$120</f>
        <v>0</v>
      </c>
      <c r="KM64" s="6">
        <f>'at-risk$$'!KM64/'at-risk$$'!KM$120</f>
        <v>0</v>
      </c>
      <c r="KN64" s="6">
        <f>'at-risk$$'!KN64/'at-risk$$'!KN$120</f>
        <v>0</v>
      </c>
      <c r="KO64" s="6">
        <f>'at-risk$$'!KO64/'at-risk$$'!KO$120</f>
        <v>0</v>
      </c>
      <c r="KP64" s="6">
        <f>'at-risk$$'!KP64/'at-risk$$'!KP$120</f>
        <v>0</v>
      </c>
      <c r="KQ64" s="6">
        <f>'at-risk$$'!KQ64/'at-risk$$'!KQ$120</f>
        <v>0</v>
      </c>
      <c r="KU64" s="3">
        <v>10000</v>
      </c>
      <c r="KV64" s="3">
        <v>0</v>
      </c>
      <c r="KW64" s="3">
        <v>6000</v>
      </c>
      <c r="KX64" s="3">
        <v>0</v>
      </c>
      <c r="KY64" s="3">
        <v>2500</v>
      </c>
      <c r="KZ64" s="3">
        <v>0</v>
      </c>
      <c r="LC64" s="3">
        <v>0</v>
      </c>
      <c r="LD64" s="3">
        <v>5000</v>
      </c>
      <c r="LI64" s="3">
        <v>9673</v>
      </c>
      <c r="LJ64" s="3">
        <v>10542</v>
      </c>
      <c r="LK64" s="3">
        <v>1000</v>
      </c>
      <c r="LL64" s="3">
        <v>0</v>
      </c>
      <c r="LM64" s="3">
        <v>342</v>
      </c>
      <c r="LN64" s="3">
        <v>0</v>
      </c>
      <c r="LS64" s="3">
        <v>0</v>
      </c>
      <c r="LT64" s="3">
        <v>2000</v>
      </c>
      <c r="LU64" s="3">
        <v>5000</v>
      </c>
      <c r="LV64" s="3">
        <v>0</v>
      </c>
      <c r="LW64" s="3">
        <v>10000</v>
      </c>
      <c r="LX64" s="3">
        <v>0</v>
      </c>
      <c r="LY64" s="3">
        <v>1500</v>
      </c>
      <c r="LZ64" s="3">
        <v>0</v>
      </c>
      <c r="MA64" s="3">
        <v>9000</v>
      </c>
      <c r="MB64" s="3">
        <v>0</v>
      </c>
      <c r="MC64" s="3">
        <v>3000</v>
      </c>
      <c r="MD64" s="3">
        <v>0</v>
      </c>
      <c r="ME64" s="3">
        <v>1254</v>
      </c>
      <c r="MF64" s="3">
        <v>0</v>
      </c>
      <c r="MG64" s="3">
        <v>1295</v>
      </c>
      <c r="MH64" s="3">
        <v>0</v>
      </c>
      <c r="MI64" s="3">
        <v>4000</v>
      </c>
      <c r="MJ64" s="3">
        <v>2000</v>
      </c>
      <c r="MK64" s="3">
        <v>500</v>
      </c>
      <c r="ML64" s="3">
        <v>0</v>
      </c>
      <c r="MS64" s="3">
        <v>400</v>
      </c>
      <c r="MT64" s="3">
        <v>0</v>
      </c>
      <c r="MU64" s="3">
        <v>3500</v>
      </c>
      <c r="MV64" s="3">
        <v>0</v>
      </c>
      <c r="MW64" s="3">
        <v>5500</v>
      </c>
      <c r="MX64" s="3">
        <v>3000</v>
      </c>
      <c r="MY64" s="3">
        <v>9500</v>
      </c>
      <c r="MZ64" s="3">
        <v>0</v>
      </c>
      <c r="NJ64" s="6">
        <f>'at-risk$$'!NJ64/'at-risk$$'!NJ$120</f>
        <v>0</v>
      </c>
      <c r="NK64" s="6">
        <f>'at-risk$$'!NK64/'at-risk$$'!NK$120</f>
        <v>0</v>
      </c>
      <c r="OF64" s="3">
        <v>2989120</v>
      </c>
      <c r="OG64" s="3">
        <v>42920</v>
      </c>
      <c r="OK64" s="6">
        <f t="shared" si="28"/>
        <v>3.0000087848759573</v>
      </c>
      <c r="OL64" s="6">
        <f t="shared" si="15"/>
        <v>0</v>
      </c>
      <c r="OM64" s="6">
        <f t="shared" si="16"/>
        <v>2.0000087848759573</v>
      </c>
      <c r="ON64" s="6">
        <f t="shared" si="17"/>
        <v>0</v>
      </c>
      <c r="OO64" s="6">
        <f t="shared" si="18"/>
        <v>0</v>
      </c>
      <c r="OP64" s="6">
        <f t="shared" si="19"/>
        <v>0</v>
      </c>
      <c r="OQ64" s="3">
        <f t="shared" si="20"/>
        <v>0</v>
      </c>
      <c r="OR64" s="6">
        <f t="shared" si="21"/>
        <v>0</v>
      </c>
      <c r="OS64" s="6">
        <f>'at-risk$$'!OS64/'at-risk$$'!OS$120</f>
        <v>0.5</v>
      </c>
      <c r="OT64" s="6">
        <f>'at-risk$$'!OT64/'at-risk$$'!OT$120</f>
        <v>0</v>
      </c>
      <c r="OU64" s="6">
        <f>'at-risk$$'!OU64/'at-risk$$'!OU$120</f>
        <v>0</v>
      </c>
      <c r="OV64" s="6">
        <f>'at-risk$$'!OV64/'at-risk$$'!OV$120</f>
        <v>1</v>
      </c>
      <c r="OW64" s="6">
        <f>'at-risk$$'!OW64/'at-risk$$'!OW$120</f>
        <v>0</v>
      </c>
      <c r="OX64" s="6">
        <f>'at-risk$$'!OX64/'at-risk$$'!OX$120</f>
        <v>0</v>
      </c>
      <c r="OY64" s="6">
        <f>'at-risk$$'!OY64/'at-risk$$'!OY$120</f>
        <v>0</v>
      </c>
      <c r="OZ64" s="6">
        <f>'at-risk$$'!OZ64/'at-risk$$'!OZ$120</f>
        <v>0</v>
      </c>
      <c r="PA64" s="6">
        <f>'at-risk$$'!PA64/'at-risk$$'!PA$120</f>
        <v>0</v>
      </c>
      <c r="PB64" s="6">
        <f t="shared" si="22"/>
        <v>0.5</v>
      </c>
      <c r="PC64" s="6">
        <f t="shared" si="23"/>
        <v>0</v>
      </c>
      <c r="PD64" s="6"/>
      <c r="PE64" s="6"/>
      <c r="PF64" s="6">
        <f t="shared" si="24"/>
        <v>3</v>
      </c>
      <c r="PG64" s="6">
        <f t="shared" si="25"/>
        <v>0</v>
      </c>
      <c r="PI64" s="6">
        <f t="shared" si="26"/>
        <v>0</v>
      </c>
      <c r="PJ64" s="6">
        <f>'at-risk$$'!PJ64/'at-risk$$'!PJ$120</f>
        <v>0</v>
      </c>
      <c r="PK64" s="6">
        <f>'at-risk$$'!PK64/'at-risk$$'!PK$120</f>
        <v>0</v>
      </c>
      <c r="PL64" s="5">
        <f t="shared" si="29"/>
        <v>83964</v>
      </c>
      <c r="PM64" s="5">
        <f>SUM(KV64,KX64,KZ64,LB64,LD64,LF64,LH64,LJ64,LL64,LN64,LP64,LR64,LT64,LV64,LX64,LZ64,MB64,MD64,MF64,MH64,MJ64,ML64,MN64,MP64,MR64,MT64,MV64,MX64,MZ64,NB64,ND64,NF64,NH64,)</f>
        <v>22542</v>
      </c>
      <c r="PN64" s="5"/>
      <c r="PO64" s="5">
        <v>24375</v>
      </c>
      <c r="PQ64" s="6">
        <f t="shared" si="27"/>
        <v>13.24299845386183</v>
      </c>
    </row>
    <row r="65" spans="1:433" x14ac:dyDescent="0.25">
      <c r="A65" t="s">
        <v>230</v>
      </c>
      <c r="B65" s="2">
        <v>321</v>
      </c>
      <c r="C65" t="s">
        <v>338</v>
      </c>
      <c r="D65">
        <v>3</v>
      </c>
      <c r="E65">
        <v>457</v>
      </c>
      <c r="F65">
        <v>438</v>
      </c>
      <c r="G65" s="6">
        <f>'at-risk$$'!G65/'at-risk$$'!G$120</f>
        <v>1</v>
      </c>
      <c r="H65" s="6">
        <f>'at-risk$$'!H65/'at-risk$$'!H$120</f>
        <v>0</v>
      </c>
      <c r="I65" s="6">
        <f>'at-risk$$'!I65/'at-risk$$'!I$120</f>
        <v>1.0000087848759576</v>
      </c>
      <c r="J65" s="6">
        <f>'at-risk$$'!J65/'at-risk$$'!J$120</f>
        <v>0</v>
      </c>
      <c r="K65" s="6"/>
      <c r="L65" s="6">
        <f>'at-risk$$'!L65/'at-risk$$'!L$120</f>
        <v>0</v>
      </c>
      <c r="M65" s="6">
        <f>'at-risk$$'!M65/'at-risk$$'!M$120</f>
        <v>0</v>
      </c>
      <c r="N65" s="6">
        <f>'at-risk$$'!N65/'at-risk$$'!N$120</f>
        <v>0</v>
      </c>
      <c r="O65" s="6">
        <f>'at-risk$$'!O65/'at-risk$$'!O$120</f>
        <v>0</v>
      </c>
      <c r="P65" s="3">
        <v>15000</v>
      </c>
      <c r="Q65" s="3">
        <v>0</v>
      </c>
      <c r="R65" s="6">
        <f>'at-risk$$'!R65/'at-risk$$'!R$120</f>
        <v>1.0000062006078874</v>
      </c>
      <c r="S65" s="6">
        <f>'at-risk$$'!S65/'at-risk$$'!S$120</f>
        <v>0</v>
      </c>
      <c r="T65" s="6">
        <f>'at-risk$$'!T65/'at-risk$$'!T$120</f>
        <v>2.0000056611159422</v>
      </c>
      <c r="U65" s="6">
        <f>'at-risk$$'!U65/'at-risk$$'!U$120</f>
        <v>0</v>
      </c>
      <c r="V65" s="6">
        <f>'at-risk$$'!V65/'at-risk$$'!V$120</f>
        <v>0.99999492061110518</v>
      </c>
      <c r="W65" s="6">
        <f>'at-risk$$'!W65/'at-risk$$'!W$120</f>
        <v>0</v>
      </c>
      <c r="X65" s="6">
        <f>'at-risk$$'!X65/'at-risk$$'!X$120</f>
        <v>1</v>
      </c>
      <c r="Y65" s="6">
        <f>'at-risk$$'!Y65/'at-risk$$'!Y$120</f>
        <v>0</v>
      </c>
      <c r="Z65" s="6">
        <f>'at-risk$$'!Z65/'at-risk$$'!Z$120</f>
        <v>0</v>
      </c>
      <c r="AA65" s="6">
        <f>'at-risk$$'!AA65/'at-risk$$'!AA$120</f>
        <v>0</v>
      </c>
      <c r="AB65" s="6">
        <f>'at-risk$$'!AB65/'at-risk$$'!AB$120</f>
        <v>0</v>
      </c>
      <c r="AC65" s="6">
        <f>'at-risk$$'!AC65/'at-risk$$'!AC$120</f>
        <v>0</v>
      </c>
      <c r="AD65" s="6">
        <f>'at-risk$$'!AD65/'at-risk$$'!AD$120</f>
        <v>1</v>
      </c>
      <c r="AE65" s="6">
        <f>'at-risk$$'!AE65/'at-risk$$'!AE$120</f>
        <v>0</v>
      </c>
      <c r="AF65" s="6">
        <f>'at-risk$$'!AF65/'at-risk$$'!AF$120</f>
        <v>0.99998902121025579</v>
      </c>
      <c r="AG65" s="6">
        <f>'at-risk$$'!AG65/'at-risk$$'!AG$120</f>
        <v>0</v>
      </c>
      <c r="AH65" s="6">
        <f>'at-risk$$'!AH65/'at-risk$$'!AH$120</f>
        <v>0</v>
      </c>
      <c r="AI65" s="6">
        <f>'at-risk$$'!AI65/'at-risk$$'!AI$120</f>
        <v>0</v>
      </c>
      <c r="AJ65" s="6">
        <f>'at-risk$$'!AJ65/'at-risk$$'!AJ$120</f>
        <v>0</v>
      </c>
      <c r="AK65" s="6">
        <f>'at-risk$$'!AK65/'at-risk$$'!AK$120</f>
        <v>0</v>
      </c>
      <c r="AL65" s="6">
        <f>'at-risk$$'!AL65/'at-risk$$'!AL$120</f>
        <v>0</v>
      </c>
      <c r="AM65" s="6">
        <f>'at-risk$$'!AM65/'at-risk$$'!AM$120</f>
        <v>0</v>
      </c>
      <c r="AN65" s="6">
        <f>'at-risk$$'!AN65/'at-risk$$'!AN$120</f>
        <v>0</v>
      </c>
      <c r="AO65" s="6">
        <f>'at-risk$$'!AO65/'at-risk$$'!AO$120</f>
        <v>0</v>
      </c>
      <c r="AP65" s="6">
        <f>'at-risk$$'!AP65/'at-risk$$'!AP$120</f>
        <v>0</v>
      </c>
      <c r="AQ65" s="6">
        <f>'at-risk$$'!AQ65/'at-risk$$'!AQ$120</f>
        <v>1</v>
      </c>
      <c r="AR65" s="6">
        <f>'at-risk$$'!AR65/'at-risk$$'!AR$120</f>
        <v>0</v>
      </c>
      <c r="AS65" s="6">
        <f>'at-risk$$'!AS65/'at-risk$$'!AS$120</f>
        <v>0</v>
      </c>
      <c r="AT65" s="6">
        <f>'at-risk$$'!AT65/'at-risk$$'!AT$120</f>
        <v>0</v>
      </c>
      <c r="AU65" s="6">
        <f>'at-risk$$'!AU65/'at-risk$$'!AU$120</f>
        <v>1</v>
      </c>
      <c r="AV65" s="6"/>
      <c r="AW65" s="6">
        <f>'at-risk$$'!AW65/'at-risk$$'!AW$120</f>
        <v>0</v>
      </c>
      <c r="AX65" s="6">
        <f>'at-risk$$'!AX65/'at-risk$$'!AX$120</f>
        <v>0</v>
      </c>
      <c r="AY65" s="6">
        <f>'at-risk$$'!AY65/'at-risk$$'!AY$120</f>
        <v>0</v>
      </c>
      <c r="AZ65" s="6">
        <f>'at-risk$$'!AZ65/'at-risk$$'!AZ$120</f>
        <v>0</v>
      </c>
      <c r="BA65" s="6">
        <f>'at-risk$$'!BA65/'at-risk$$'!BA$120</f>
        <v>0</v>
      </c>
      <c r="BB65" s="6">
        <f>'at-risk$$'!BB65/'at-risk$$'!BB$120</f>
        <v>0</v>
      </c>
      <c r="BC65" s="6">
        <f>'at-risk$$'!BC65/'at-risk$$'!BC$120</f>
        <v>0</v>
      </c>
      <c r="BD65" s="6">
        <f>'at-risk$$'!BD65/'at-risk$$'!BD$120</f>
        <v>0</v>
      </c>
      <c r="BE65" s="6">
        <f>'at-risk$$'!BE65/'at-risk$$'!BE$120</f>
        <v>0</v>
      </c>
      <c r="BF65" s="6">
        <f>'at-risk$$'!BF65/'at-risk$$'!BF$120</f>
        <v>0</v>
      </c>
      <c r="BG65" s="6">
        <f>'at-risk$$'!BG65/'at-risk$$'!BG$120</f>
        <v>0</v>
      </c>
      <c r="BH65" s="6">
        <f>'at-risk$$'!BH65/'at-risk$$'!BH$120</f>
        <v>0</v>
      </c>
      <c r="BI65" s="6">
        <f>'at-risk$$'!BI65/'at-risk$$'!BI$120</f>
        <v>0</v>
      </c>
      <c r="BJ65" s="6">
        <f>'at-risk$$'!BJ65/'at-risk$$'!BJ$120</f>
        <v>0</v>
      </c>
      <c r="BK65" s="6">
        <f>'at-risk$$'!BK65/'at-risk$$'!BK$120</f>
        <v>0</v>
      </c>
      <c r="BL65" s="6">
        <f>'at-risk$$'!BL65/'at-risk$$'!BL$120</f>
        <v>0</v>
      </c>
      <c r="BM65" s="6">
        <f>'at-risk$$'!BM65/'at-risk$$'!BM$120</f>
        <v>0</v>
      </c>
      <c r="BN65" s="6">
        <f>'at-risk$$'!BN65/'at-risk$$'!BN$120</f>
        <v>0</v>
      </c>
      <c r="BO65" s="6">
        <f>'at-risk$$'!BO65/'at-risk$$'!BO$120</f>
        <v>0</v>
      </c>
      <c r="BP65" s="6">
        <f>'at-risk$$'!BP65/'at-risk$$'!BP$120</f>
        <v>0</v>
      </c>
      <c r="BQ65" s="6">
        <f>'at-risk$$'!BQ65/'at-risk$$'!BQ$120</f>
        <v>0</v>
      </c>
      <c r="BR65" s="6">
        <f>'at-risk$$'!BR65/'at-risk$$'!BR$120</f>
        <v>0</v>
      </c>
      <c r="BS65" s="6">
        <f>'at-risk$$'!BS65/'at-risk$$'!BS$120</f>
        <v>0</v>
      </c>
      <c r="BT65" s="6">
        <f>'at-risk$$'!BT65/'at-risk$$'!BT$120</f>
        <v>0</v>
      </c>
      <c r="BU65" s="6">
        <f>'at-risk$$'!BU65/'at-risk$$'!BU$120</f>
        <v>0</v>
      </c>
      <c r="BV65" s="6">
        <f>'at-risk$$'!BV65/'at-risk$$'!BV$120</f>
        <v>3.0000087848759573</v>
      </c>
      <c r="BW65" s="6">
        <f>'at-risk$$'!BW65/'at-risk$$'!BW$120</f>
        <v>0</v>
      </c>
      <c r="BX65" s="6">
        <f>'at-risk$$'!BX65/'at-risk$$'!BX$120</f>
        <v>0</v>
      </c>
      <c r="BY65" s="6">
        <f>'at-risk$$'!BY65/'at-risk$$'!BY$120</f>
        <v>0</v>
      </c>
      <c r="BZ65" s="6">
        <f>'at-risk$$'!BZ65/'at-risk$$'!BZ$120</f>
        <v>0</v>
      </c>
      <c r="CA65" s="6">
        <f>'at-risk$$'!CA65/'at-risk$$'!CA$120</f>
        <v>0</v>
      </c>
      <c r="CB65" s="6">
        <f>'at-risk$$'!CB65/'at-risk$$'!CB$120</f>
        <v>0</v>
      </c>
      <c r="CC65" s="6">
        <f>'at-risk$$'!CC65/'at-risk$$'!CC$120</f>
        <v>0</v>
      </c>
      <c r="CD65" s="6">
        <f>'at-risk$$'!CD65/'at-risk$$'!CD$120</f>
        <v>0</v>
      </c>
      <c r="CE65" s="6">
        <f>'at-risk$$'!CE65/'at-risk$$'!CE$120</f>
        <v>0</v>
      </c>
      <c r="CF65" s="6">
        <f>'at-risk$$'!CF65/'at-risk$$'!CF$120</f>
        <v>0</v>
      </c>
      <c r="CG65" s="6">
        <f>'at-risk$$'!CG65/'at-risk$$'!CG$120</f>
        <v>0</v>
      </c>
      <c r="CH65" s="6">
        <f>'at-risk$$'!CH65/'at-risk$$'!CH$120</f>
        <v>0</v>
      </c>
      <c r="CI65" s="6">
        <f>'at-risk$$'!CI65/'at-risk$$'!CI$120</f>
        <v>0</v>
      </c>
      <c r="CL65" s="6">
        <f>'at-risk$$'!CL65/'at-risk$$'!CL$120</f>
        <v>4.0000175697519147</v>
      </c>
      <c r="CM65" s="6">
        <f>'at-risk$$'!CM65/'at-risk$$'!CM$120</f>
        <v>0</v>
      </c>
      <c r="CN65" s="6">
        <f>'at-risk$$'!CN65/'at-risk$$'!CN$120</f>
        <v>0</v>
      </c>
      <c r="CO65" s="6">
        <f>'at-risk$$'!CO65/'at-risk$$'!CO$120</f>
        <v>0</v>
      </c>
      <c r="CP65" s="6">
        <f>'at-risk$$'!CP65/'at-risk$$'!CP$120</f>
        <v>0</v>
      </c>
      <c r="CQ65" s="6">
        <f>'at-risk$$'!CQ65/'at-risk$$'!CQ$120</f>
        <v>0</v>
      </c>
      <c r="CR65" s="6">
        <f>'at-risk$$'!CR65/'at-risk$$'!CR$120</f>
        <v>0</v>
      </c>
      <c r="CS65" s="6">
        <f>'at-risk$$'!CS65/'at-risk$$'!CS$120</f>
        <v>0</v>
      </c>
      <c r="CT65" s="6">
        <f>'at-risk$$'!CT65/'at-risk$$'!CT$120</f>
        <v>0</v>
      </c>
      <c r="CU65" s="6">
        <f>'at-risk$$'!CU65/'at-risk$$'!CU$120</f>
        <v>0</v>
      </c>
      <c r="DD65" s="6">
        <f>'at-risk$$'!DD65/'at-risk$$'!DD$120</f>
        <v>0</v>
      </c>
      <c r="DE65" s="6">
        <f>'at-risk$$'!DE65/'at-risk$$'!DE$120</f>
        <v>0</v>
      </c>
      <c r="DX65" s="6">
        <f>'at-risk$$'!DX65/'at-risk$$'!DX$120</f>
        <v>0</v>
      </c>
      <c r="DY65" s="6">
        <f>'at-risk$$'!DY65/'at-risk$$'!DY$120</f>
        <v>0</v>
      </c>
      <c r="DZ65" s="6">
        <f>'at-risk$$'!DZ65/'at-risk$$'!DZ$120</f>
        <v>0</v>
      </c>
      <c r="EA65" s="6">
        <f>'at-risk$$'!EA65/'at-risk$$'!EA$120</f>
        <v>0</v>
      </c>
      <c r="EB65" s="6">
        <f>'at-risk$$'!EB65/'at-risk$$'!EB$120</f>
        <v>0</v>
      </c>
      <c r="EC65" s="6">
        <f>'at-risk$$'!EC65/'at-risk$$'!EC$120</f>
        <v>0</v>
      </c>
      <c r="EL65" s="6">
        <f>'at-risk$$'!EL65/'at-risk$$'!EL$120</f>
        <v>0</v>
      </c>
      <c r="EM65" s="6">
        <f>'at-risk$$'!EM65/'at-risk$$'!EM$120</f>
        <v>0</v>
      </c>
      <c r="EN65" s="6">
        <f>'at-risk$$'!EN65/'at-risk$$'!EN$120</f>
        <v>0</v>
      </c>
      <c r="EO65" s="6">
        <f>'at-risk$$'!EO65/'at-risk$$'!EO$120</f>
        <v>0</v>
      </c>
      <c r="EP65" s="6">
        <f>'at-risk$$'!EP65/'at-risk$$'!EP$120</f>
        <v>0</v>
      </c>
      <c r="EQ65" s="6">
        <f>'at-risk$$'!EQ65/'at-risk$$'!EQ$120</f>
        <v>0</v>
      </c>
      <c r="ES65" s="6">
        <f>'at-risk$$'!ES65/'at-risk$$'!ES$120</f>
        <v>0</v>
      </c>
      <c r="ET65" s="6">
        <f>'at-risk$$'!ET65/'at-risk$$'!ET$120</f>
        <v>0</v>
      </c>
      <c r="EU65" s="6">
        <f>'at-risk$$'!EU65/'at-risk$$'!EU$120</f>
        <v>0</v>
      </c>
      <c r="EV65" s="6">
        <f>'at-risk$$'!EV65/'at-risk$$'!EV$120</f>
        <v>0</v>
      </c>
      <c r="EW65" s="6">
        <f>'at-risk$$'!EW65/'at-risk$$'!EW$120</f>
        <v>1</v>
      </c>
      <c r="EX65" s="6">
        <f>'at-risk$$'!EX65/'at-risk$$'!EX$120</f>
        <v>0</v>
      </c>
      <c r="EY65" s="6">
        <f>'at-risk$$'!EY65/'at-risk$$'!EY$120</f>
        <v>0</v>
      </c>
      <c r="EZ65" s="6">
        <f>'at-risk$$'!EZ65/'at-risk$$'!EZ$120</f>
        <v>0</v>
      </c>
      <c r="FA65" s="6">
        <f>'at-risk$$'!FA65/'at-risk$$'!FA$120</f>
        <v>0</v>
      </c>
      <c r="FB65" s="6">
        <f>'at-risk$$'!FB65/'at-risk$$'!FB$120</f>
        <v>0</v>
      </c>
      <c r="FC65" s="6">
        <f>'at-risk$$'!FC65/'at-risk$$'!FC$120</f>
        <v>0</v>
      </c>
      <c r="FD65" s="6">
        <f>'at-risk$$'!FD65/'at-risk$$'!FD$120</f>
        <v>0</v>
      </c>
      <c r="FE65" s="6">
        <f>'at-risk$$'!FE65/'at-risk$$'!FE$120</f>
        <v>0</v>
      </c>
      <c r="FF65" s="6">
        <f>'at-risk$$'!FF65/'at-risk$$'!FF$120</f>
        <v>0</v>
      </c>
      <c r="FG65" s="6">
        <f>'at-risk$$'!FG65/'at-risk$$'!FG$120</f>
        <v>1</v>
      </c>
      <c r="FH65" s="6">
        <f>'at-risk$$'!FH65/'at-risk$$'!FH$120</f>
        <v>0</v>
      </c>
      <c r="FI65" s="6">
        <f>'at-risk$$'!FI65/'at-risk$$'!FI$120</f>
        <v>0</v>
      </c>
      <c r="FJ65" s="6">
        <f>'at-risk$$'!FJ65/'at-risk$$'!FJ$120</f>
        <v>0</v>
      </c>
      <c r="FK65" s="6">
        <f>'at-risk$$'!FK65/'at-risk$$'!FK$120</f>
        <v>0</v>
      </c>
      <c r="FL65" s="6">
        <f>'at-risk$$'!FL65/'at-risk$$'!FL$120</f>
        <v>0</v>
      </c>
      <c r="FM65" s="6">
        <f>'at-risk$$'!FM65/'at-risk$$'!FM$120</f>
        <v>0</v>
      </c>
      <c r="FN65" s="6">
        <f>'at-risk$$'!FN65/'at-risk$$'!FN$120</f>
        <v>0</v>
      </c>
      <c r="FO65" s="6">
        <f>'at-risk$$'!FO65/'at-risk$$'!FO$120</f>
        <v>0</v>
      </c>
      <c r="FP65" s="6">
        <f>'at-risk$$'!FP65/'at-risk$$'!FP$120</f>
        <v>0</v>
      </c>
      <c r="FQ65" s="6">
        <f>'at-risk$$'!FQ65/'at-risk$$'!FQ$120</f>
        <v>1</v>
      </c>
      <c r="FR65" s="6">
        <f>'at-risk$$'!FR65/'at-risk$$'!FR$120</f>
        <v>0</v>
      </c>
      <c r="FS65" s="6">
        <f>'at-risk$$'!FS65/'at-risk$$'!FS$120</f>
        <v>0</v>
      </c>
      <c r="FT65" s="6">
        <f>'at-risk$$'!FT65/'at-risk$$'!FT$120</f>
        <v>0</v>
      </c>
      <c r="FU65" s="6">
        <f>'at-risk$$'!FU65/'at-risk$$'!FU$120</f>
        <v>0</v>
      </c>
      <c r="FV65" s="6">
        <f>'at-risk$$'!FV65/'at-risk$$'!FV$120</f>
        <v>0</v>
      </c>
      <c r="FW65" s="6">
        <f>'at-risk$$'!FW65/'at-risk$$'!FW$120</f>
        <v>1</v>
      </c>
      <c r="FX65" s="6">
        <f>'at-risk$$'!FX65/'at-risk$$'!FX$120</f>
        <v>0</v>
      </c>
      <c r="FY65" s="6">
        <f>'at-risk$$'!FY65/'at-risk$$'!FY$120</f>
        <v>0</v>
      </c>
      <c r="FZ65" s="6">
        <f>'at-risk$$'!FZ65/'at-risk$$'!FZ$120</f>
        <v>0</v>
      </c>
      <c r="GA65" s="6">
        <f>'at-risk$$'!GA65/'at-risk$$'!GA$120</f>
        <v>0</v>
      </c>
      <c r="GB65" s="6">
        <f>'at-risk$$'!GB65/'at-risk$$'!GB$120</f>
        <v>0</v>
      </c>
      <c r="GC65" s="6">
        <f>'at-risk$$'!GC65/'at-risk$$'!GC$120</f>
        <v>1</v>
      </c>
      <c r="GD65" s="6">
        <f>'at-risk$$'!GD65/'at-risk$$'!GD$120</f>
        <v>0</v>
      </c>
      <c r="GE65" s="6">
        <f>'at-risk$$'!GE65/'at-risk$$'!GE$120</f>
        <v>0</v>
      </c>
      <c r="GF65" s="6">
        <f>'at-risk$$'!GF65/'at-risk$$'!GF$120</f>
        <v>1</v>
      </c>
      <c r="GG65" s="6">
        <f>'at-risk$$'!GG65/'at-risk$$'!GG$120</f>
        <v>0</v>
      </c>
      <c r="GH65" s="6">
        <f>'at-risk$$'!GH65/'at-risk$$'!GH$120</f>
        <v>1</v>
      </c>
      <c r="GI65" s="6">
        <f>'at-risk$$'!GI65/'at-risk$$'!GI$120</f>
        <v>0</v>
      </c>
      <c r="GJ65" s="6">
        <f>'at-risk$$'!GJ65/'at-risk$$'!GJ$120</f>
        <v>1</v>
      </c>
      <c r="GK65" s="6">
        <f>'at-risk$$'!GK65/'at-risk$$'!GK$120</f>
        <v>0</v>
      </c>
      <c r="GL65" s="6">
        <f>'at-risk$$'!GL65/'at-risk$$'!GL$120</f>
        <v>0</v>
      </c>
      <c r="GM65" s="6">
        <f>'at-risk$$'!GM65/'at-risk$$'!GM$120</f>
        <v>0</v>
      </c>
      <c r="GN65" s="6">
        <f>'at-risk$$'!GN65/'at-risk$$'!GN$120</f>
        <v>4.0000071489793685</v>
      </c>
      <c r="GO65" s="6">
        <f>'at-risk$$'!GO65/'at-risk$$'!GO$120</f>
        <v>0</v>
      </c>
      <c r="GP65" s="6">
        <f>'at-risk$$'!GP65/'at-risk$$'!GP$120</f>
        <v>4.0000175697519147</v>
      </c>
      <c r="GQ65" s="6">
        <f>'at-risk$$'!GQ65/'at-risk$$'!GQ$120</f>
        <v>0</v>
      </c>
      <c r="GR65" s="6">
        <f>'at-risk$$'!GR65/'at-risk$$'!GR$120</f>
        <v>4.0000175697519147</v>
      </c>
      <c r="GS65" s="6">
        <f>'at-risk$$'!GS65/'at-risk$$'!GS$120</f>
        <v>0</v>
      </c>
      <c r="GT65" s="6">
        <f>'at-risk$$'!GT65/'at-risk$$'!GT$120</f>
        <v>3.0000087848759573</v>
      </c>
      <c r="GU65" s="6">
        <f>'at-risk$$'!GU65/'at-risk$$'!GU$120</f>
        <v>0</v>
      </c>
      <c r="GV65" s="6">
        <f>'at-risk$$'!GV65/'at-risk$$'!GV$120</f>
        <v>3.0000087848759573</v>
      </c>
      <c r="GW65" s="6">
        <f>'at-risk$$'!GW65/'at-risk$$'!GW$120</f>
        <v>0</v>
      </c>
      <c r="GX65" s="6">
        <f>'at-risk$$'!GX65/'at-risk$$'!GX$120</f>
        <v>4.0000175697519147</v>
      </c>
      <c r="GY65" s="6">
        <f>'at-risk$$'!GY65/'at-risk$$'!GY$120</f>
        <v>0</v>
      </c>
      <c r="GZ65" s="6">
        <f>'at-risk$$'!GZ65/'at-risk$$'!GZ$120</f>
        <v>3.0000087848759573</v>
      </c>
      <c r="HA65" s="6">
        <f>'at-risk$$'!HA65/'at-risk$$'!HA$120</f>
        <v>0</v>
      </c>
      <c r="HB65" s="6">
        <f>'at-risk$$'!HB65/'at-risk$$'!HB$120</f>
        <v>0</v>
      </c>
      <c r="HC65" s="6">
        <f>'at-risk$$'!HC65/'at-risk$$'!HC$120</f>
        <v>0</v>
      </c>
      <c r="HD65" s="6">
        <f>'at-risk$$'!HD65/'at-risk$$'!HD$120</f>
        <v>0</v>
      </c>
      <c r="HE65" s="6">
        <f>'at-risk$$'!HE65/'at-risk$$'!HE$120</f>
        <v>0</v>
      </c>
      <c r="HF65" s="6">
        <f>'at-risk$$'!HF65/'at-risk$$'!HF$120</f>
        <v>0</v>
      </c>
      <c r="HG65" s="6">
        <f>'at-risk$$'!HG65/'at-risk$$'!HG$120</f>
        <v>0</v>
      </c>
      <c r="HH65" s="6">
        <f>'at-risk$$'!HH65/'at-risk$$'!HH$120</f>
        <v>0</v>
      </c>
      <c r="HI65" s="6">
        <f>'at-risk$$'!HI65/'at-risk$$'!HI$120</f>
        <v>0</v>
      </c>
      <c r="HJ65" s="6">
        <f>'at-risk$$'!HJ65/'at-risk$$'!HJ$120</f>
        <v>0</v>
      </c>
      <c r="HK65" s="6">
        <f>'at-risk$$'!HK65/'at-risk$$'!HK$120</f>
        <v>0</v>
      </c>
      <c r="HL65" s="6">
        <f>'at-risk$$'!HL65/'at-risk$$'!HL$120</f>
        <v>0</v>
      </c>
      <c r="HM65" s="6">
        <f>'at-risk$$'!HM65/'at-risk$$'!HM$120</f>
        <v>0</v>
      </c>
      <c r="HN65" s="6">
        <f>'at-risk$$'!HN65/'at-risk$$'!HN$120</f>
        <v>0.99999121512404243</v>
      </c>
      <c r="HO65" s="6">
        <f>'at-risk$$'!HO65/'at-risk$$'!HO$120</f>
        <v>0</v>
      </c>
      <c r="HP65" s="6">
        <f>'at-risk$$'!HP65/'at-risk$$'!HP$120</f>
        <v>0</v>
      </c>
      <c r="HQ65" s="6">
        <f>'at-risk$$'!HQ65/'at-risk$$'!HQ$120</f>
        <v>0</v>
      </c>
      <c r="HR65" s="6">
        <f>'at-risk$$'!HR65/'at-risk$$'!HR$120</f>
        <v>0</v>
      </c>
      <c r="HS65" s="6">
        <f>'at-risk$$'!HS65/'at-risk$$'!HS$120</f>
        <v>0</v>
      </c>
      <c r="HT65" s="6">
        <f>'at-risk$$'!HT65/'at-risk$$'!HT$120</f>
        <v>0</v>
      </c>
      <c r="HU65" s="6">
        <f>'at-risk$$'!HU65/'at-risk$$'!HU$120</f>
        <v>0</v>
      </c>
      <c r="HV65" s="6">
        <f>'at-risk$$'!HV65/'at-risk$$'!HV$120</f>
        <v>0</v>
      </c>
      <c r="HW65" s="6">
        <f>'at-risk$$'!HW65/'at-risk$$'!HW$120</f>
        <v>0</v>
      </c>
      <c r="HX65" s="6">
        <f>'at-risk$$'!HX65/'at-risk$$'!HX$120</f>
        <v>0</v>
      </c>
      <c r="HY65" s="6">
        <f>'at-risk$$'!HY65/'at-risk$$'!HY$120</f>
        <v>0</v>
      </c>
      <c r="HZ65" s="6">
        <f>'at-risk$$'!HZ65/'at-risk$$'!HZ$120</f>
        <v>0</v>
      </c>
      <c r="IA65" s="6">
        <f>'at-risk$$'!IA65/'at-risk$$'!IA$120</f>
        <v>0</v>
      </c>
      <c r="IB65" s="6">
        <f>'at-risk$$'!IB65/'at-risk$$'!IB$120</f>
        <v>0</v>
      </c>
      <c r="IC65" s="6">
        <f>'at-risk$$'!IC65/'at-risk$$'!IC$120</f>
        <v>0</v>
      </c>
      <c r="ID65" s="6">
        <f>'at-risk$$'!ID65/'at-risk$$'!ID$120</f>
        <v>0</v>
      </c>
      <c r="IE65" s="6">
        <f>'at-risk$$'!IE65/'at-risk$$'!IE$120</f>
        <v>0</v>
      </c>
      <c r="IF65" s="6">
        <f>'at-risk$$'!IF65/'at-risk$$'!IF$120</f>
        <v>0</v>
      </c>
      <c r="IG65" s="6">
        <f>'at-risk$$'!IG65/'at-risk$$'!IG$120</f>
        <v>0</v>
      </c>
      <c r="IH65" s="6">
        <f>'at-risk$$'!IH65/'at-risk$$'!IH$120</f>
        <v>0</v>
      </c>
      <c r="II65" s="6">
        <f>'at-risk$$'!II65/'at-risk$$'!II$120</f>
        <v>0</v>
      </c>
      <c r="IJ65" s="6">
        <f>'at-risk$$'!IJ65/'at-risk$$'!IJ$120</f>
        <v>0</v>
      </c>
      <c r="IK65" s="6">
        <f>'at-risk$$'!IK65/'at-risk$$'!IK$120</f>
        <v>0</v>
      </c>
      <c r="IL65" s="6">
        <f>'at-risk$$'!IL65/'at-risk$$'!IL$120</f>
        <v>0</v>
      </c>
      <c r="IM65" s="6">
        <f>'at-risk$$'!IM65/'at-risk$$'!IM$120</f>
        <v>0</v>
      </c>
      <c r="IN65" s="6">
        <f>'at-risk$$'!IN65/'at-risk$$'!IN$120</f>
        <v>0</v>
      </c>
      <c r="IO65" s="6">
        <f>'at-risk$$'!IO65/'at-risk$$'!IO$120</f>
        <v>0</v>
      </c>
      <c r="IP65" s="6">
        <f>'at-risk$$'!IP65/'at-risk$$'!IP$120</f>
        <v>0</v>
      </c>
      <c r="IQ65" s="6">
        <f>'at-risk$$'!IQ65/'at-risk$$'!IQ$120</f>
        <v>0</v>
      </c>
      <c r="IR65" s="6">
        <f>'at-risk$$'!IR65/'at-risk$$'!IR$120</f>
        <v>5.0000510646989733</v>
      </c>
      <c r="IS65" s="6">
        <f>'at-risk$$'!IS65/'at-risk$$'!IS$120</f>
        <v>0</v>
      </c>
      <c r="IT65" s="6">
        <f>'at-risk$$'!IT65/'at-risk$$'!IT$120</f>
        <v>0</v>
      </c>
      <c r="IU65" s="6">
        <f>'at-risk$$'!IU65/'at-risk$$'!IU$120</f>
        <v>0</v>
      </c>
      <c r="IV65" s="6">
        <f>'at-risk$$'!IV65/'at-risk$$'!IV$120</f>
        <v>0</v>
      </c>
      <c r="IW65" s="6">
        <f>'at-risk$$'!IW65/'at-risk$$'!IW$120</f>
        <v>0</v>
      </c>
      <c r="IX65" s="6">
        <f>'at-risk$$'!IX65/'at-risk$$'!IX$120</f>
        <v>0</v>
      </c>
      <c r="IY65" s="6">
        <f>'at-risk$$'!IY65/'at-risk$$'!IY$120</f>
        <v>0</v>
      </c>
      <c r="IZ65" s="6">
        <f>'at-risk$$'!IZ65/'at-risk$$'!IZ$120</f>
        <v>0</v>
      </c>
      <c r="JA65" s="6">
        <f>'at-risk$$'!JA65/'at-risk$$'!JA$120</f>
        <v>0</v>
      </c>
      <c r="JB65" s="6">
        <f>'at-risk$$'!JB65/'at-risk$$'!JB$120</f>
        <v>0</v>
      </c>
      <c r="JC65" s="6">
        <f>'at-risk$$'!JC65/'at-risk$$'!JC$120</f>
        <v>0</v>
      </c>
      <c r="JD65" s="6">
        <f>'at-risk$$'!JD65/'at-risk$$'!JD$120</f>
        <v>0</v>
      </c>
      <c r="JE65" s="6">
        <f>'at-risk$$'!JE65/'at-risk$$'!JE$120</f>
        <v>0</v>
      </c>
      <c r="JF65" s="6">
        <f>'at-risk$$'!JF65/'at-risk$$'!JF$120</f>
        <v>0</v>
      </c>
      <c r="JG65" s="6">
        <f>'at-risk$$'!JG65/'at-risk$$'!JG$120</f>
        <v>0</v>
      </c>
      <c r="JH65" s="6">
        <f>'at-risk$$'!JH65/'at-risk$$'!JH$120</f>
        <v>0</v>
      </c>
      <c r="JI65" s="6">
        <f>'at-risk$$'!JI65/'at-risk$$'!JI$120</f>
        <v>0</v>
      </c>
      <c r="JJ65" s="6">
        <f>'at-risk$$'!JJ65/'at-risk$$'!JJ$120</f>
        <v>0</v>
      </c>
      <c r="JK65" s="6">
        <f>'at-risk$$'!JK65/'at-risk$$'!JK$120</f>
        <v>0</v>
      </c>
      <c r="JL65" s="6">
        <f>'at-risk$$'!JL65/'at-risk$$'!JL$120</f>
        <v>0</v>
      </c>
      <c r="JM65" s="6">
        <f>'at-risk$$'!JM65/'at-risk$$'!JM$120</f>
        <v>0</v>
      </c>
      <c r="JN65" s="6">
        <f>'at-risk$$'!JN65/'at-risk$$'!JN$120</f>
        <v>0</v>
      </c>
      <c r="JO65" s="6">
        <f>'at-risk$$'!JO65/'at-risk$$'!JO$120</f>
        <v>0</v>
      </c>
      <c r="JP65" s="6">
        <f>'at-risk$$'!JP65/'at-risk$$'!JP$120</f>
        <v>0</v>
      </c>
      <c r="JQ65" s="6">
        <f>'at-risk$$'!JQ65/'at-risk$$'!JQ$120</f>
        <v>0</v>
      </c>
      <c r="JR65" s="6">
        <f>'at-risk$$'!JR65/'at-risk$$'!JR$120</f>
        <v>0</v>
      </c>
      <c r="JS65" s="6">
        <f>'at-risk$$'!JS65/'at-risk$$'!JS$120</f>
        <v>0</v>
      </c>
      <c r="JT65" s="6">
        <f>'at-risk$$'!JT65/'at-risk$$'!JT$120</f>
        <v>0</v>
      </c>
      <c r="JU65" s="6">
        <f>'at-risk$$'!JU65/'at-risk$$'!JU$120</f>
        <v>0</v>
      </c>
      <c r="JV65" s="6">
        <f>'at-risk$$'!JV65/'at-risk$$'!JV$120</f>
        <v>0</v>
      </c>
      <c r="JW65" s="6">
        <f>'at-risk$$'!JW65/'at-risk$$'!JW$120</f>
        <v>0</v>
      </c>
      <c r="JX65" s="6">
        <f>'at-risk$$'!JX65/'at-risk$$'!JX$120</f>
        <v>0</v>
      </c>
      <c r="JY65" s="6">
        <f>'at-risk$$'!JY65/'at-risk$$'!JY$120</f>
        <v>0</v>
      </c>
      <c r="JZ65" s="6">
        <f>'at-risk$$'!JZ65/'at-risk$$'!JZ$120</f>
        <v>0</v>
      </c>
      <c r="KA65" s="6">
        <f>'at-risk$$'!KA65/'at-risk$$'!KA$120</f>
        <v>0</v>
      </c>
      <c r="KB65" s="6">
        <f>'at-risk$$'!KB65/'at-risk$$'!KB$120</f>
        <v>0</v>
      </c>
      <c r="KC65" s="6">
        <f>'at-risk$$'!KC65/'at-risk$$'!KC$120</f>
        <v>0</v>
      </c>
      <c r="KD65" s="6">
        <f>'at-risk$$'!KD65/'at-risk$$'!KD$120</f>
        <v>0.19999648604961698</v>
      </c>
      <c r="KE65" s="6">
        <f>'at-risk$$'!KE65/'at-risk$$'!KE$120</f>
        <v>0.80000351395038305</v>
      </c>
      <c r="KF65" s="6">
        <f>'at-risk$$'!KF65/'at-risk$$'!KF$120</f>
        <v>0</v>
      </c>
      <c r="KG65" s="6">
        <f>'at-risk$$'!KG65/'at-risk$$'!KG$120</f>
        <v>0</v>
      </c>
      <c r="KH65" s="6">
        <f>'at-risk$$'!KH65/'at-risk$$'!KH$120</f>
        <v>0</v>
      </c>
      <c r="KI65" s="6">
        <f>'at-risk$$'!KI65/'at-risk$$'!KI$120</f>
        <v>0</v>
      </c>
      <c r="KJ65" s="6">
        <f>'at-risk$$'!KJ65/'at-risk$$'!KJ$120</f>
        <v>1</v>
      </c>
      <c r="KK65" s="6">
        <f>'at-risk$$'!KK65/'at-risk$$'!KK$120</f>
        <v>0</v>
      </c>
      <c r="KL65" s="6">
        <f>'at-risk$$'!KL65/'at-risk$$'!KL$120</f>
        <v>0</v>
      </c>
      <c r="KM65" s="6">
        <f>'at-risk$$'!KM65/'at-risk$$'!KM$120</f>
        <v>0</v>
      </c>
      <c r="KN65" s="6">
        <f>'at-risk$$'!KN65/'at-risk$$'!KN$120</f>
        <v>0</v>
      </c>
      <c r="KO65" s="6">
        <f>'at-risk$$'!KO65/'at-risk$$'!KO$120</f>
        <v>0</v>
      </c>
      <c r="KP65" s="6">
        <f>'at-risk$$'!KP65/'at-risk$$'!KP$120</f>
        <v>0</v>
      </c>
      <c r="KQ65" s="6">
        <f>'at-risk$$'!KQ65/'at-risk$$'!KQ$120</f>
        <v>0</v>
      </c>
      <c r="KU65" s="3">
        <v>9436</v>
      </c>
      <c r="KV65" s="3">
        <v>0</v>
      </c>
      <c r="KW65" s="3">
        <v>18500</v>
      </c>
      <c r="KX65" s="3">
        <v>0</v>
      </c>
      <c r="LE65" s="3">
        <v>5500</v>
      </c>
      <c r="LF65" s="3">
        <v>0</v>
      </c>
      <c r="LI65" s="3">
        <v>50009</v>
      </c>
      <c r="LJ65" s="3">
        <v>139</v>
      </c>
      <c r="LK65" s="3">
        <v>8000</v>
      </c>
      <c r="LL65" s="3">
        <v>0</v>
      </c>
      <c r="LM65" s="3">
        <v>2084</v>
      </c>
      <c r="LN65" s="3">
        <v>0</v>
      </c>
      <c r="MA65" s="3">
        <v>25907</v>
      </c>
      <c r="MB65" s="3">
        <v>0</v>
      </c>
      <c r="ME65" s="3">
        <v>7641</v>
      </c>
      <c r="MF65" s="3">
        <v>0</v>
      </c>
      <c r="NJ65" s="6">
        <f>'at-risk$$'!NJ65/'at-risk$$'!NJ$120</f>
        <v>0</v>
      </c>
      <c r="NK65" s="6">
        <f>'at-risk$$'!NK65/'at-risk$$'!NK$120</f>
        <v>0</v>
      </c>
      <c r="OF65" s="3">
        <v>5862177</v>
      </c>
      <c r="OG65" s="3">
        <v>91205</v>
      </c>
      <c r="OK65" s="6">
        <f t="shared" si="28"/>
        <v>0</v>
      </c>
      <c r="OL65" s="6">
        <f t="shared" si="15"/>
        <v>0</v>
      </c>
      <c r="OM65" s="6">
        <f t="shared" si="16"/>
        <v>3.0000087848759573</v>
      </c>
      <c r="ON65" s="6">
        <f t="shared" si="17"/>
        <v>0</v>
      </c>
      <c r="OO65" s="6">
        <f t="shared" si="18"/>
        <v>0</v>
      </c>
      <c r="OP65" s="6">
        <f t="shared" si="19"/>
        <v>0</v>
      </c>
      <c r="OQ65" s="3">
        <f t="shared" si="20"/>
        <v>0</v>
      </c>
      <c r="OR65" s="6">
        <f t="shared" si="21"/>
        <v>0</v>
      </c>
      <c r="OS65" s="6">
        <f>'at-risk$$'!OS65/'at-risk$$'!OS$120</f>
        <v>1</v>
      </c>
      <c r="OT65" s="6">
        <f>'at-risk$$'!OT65/'at-risk$$'!OT$120</f>
        <v>0</v>
      </c>
      <c r="OU65" s="6">
        <f>'at-risk$$'!OU65/'at-risk$$'!OU$120</f>
        <v>0</v>
      </c>
      <c r="OV65" s="6">
        <f>'at-risk$$'!OV65/'at-risk$$'!OV$120</f>
        <v>1</v>
      </c>
      <c r="OW65" s="6">
        <f>'at-risk$$'!OW65/'at-risk$$'!OW$120</f>
        <v>0</v>
      </c>
      <c r="OX65" s="6">
        <f>'at-risk$$'!OX65/'at-risk$$'!OX$120</f>
        <v>0</v>
      </c>
      <c r="OY65" s="6">
        <f>'at-risk$$'!OY65/'at-risk$$'!OY$120</f>
        <v>0</v>
      </c>
      <c r="OZ65" s="6">
        <f>'at-risk$$'!OZ65/'at-risk$$'!OZ$120</f>
        <v>0</v>
      </c>
      <c r="PA65" s="6">
        <f>'at-risk$$'!PA65/'at-risk$$'!PA$120</f>
        <v>0</v>
      </c>
      <c r="PB65" s="6">
        <f t="shared" si="22"/>
        <v>2</v>
      </c>
      <c r="PC65" s="6">
        <f t="shared" si="23"/>
        <v>0</v>
      </c>
      <c r="PD65" s="6"/>
      <c r="PE65" s="6"/>
      <c r="PF65" s="6">
        <f t="shared" si="24"/>
        <v>3</v>
      </c>
      <c r="PG65" s="6">
        <f t="shared" si="25"/>
        <v>0</v>
      </c>
      <c r="PI65" s="6">
        <f t="shared" si="26"/>
        <v>21.000079063883618</v>
      </c>
      <c r="PJ65" s="6">
        <f>'at-risk$$'!PJ65/'at-risk$$'!PJ$120</f>
        <v>0</v>
      </c>
      <c r="PK65" s="6">
        <f>'at-risk$$'!PK65/'at-risk$$'!PK$120</f>
        <v>0</v>
      </c>
      <c r="PL65" s="5">
        <f t="shared" si="29"/>
        <v>127077</v>
      </c>
      <c r="PN65" s="5">
        <f>SUM(KV65,KX65,KZ65,LB65,LD65,LF65,LH65,LJ65,LL65,LN65,LP65,LR65,LT65,LV65,LX65,LZ65,MB65,MD65,MF65,MH65,MJ65,ML65,MN65,MP65,MR65,MT65,MV65,MX65,MZ65,NB65,ND65,NF65,NH65,)</f>
        <v>139</v>
      </c>
      <c r="PO65" s="5">
        <v>148525</v>
      </c>
      <c r="PQ65" s="6">
        <f t="shared" si="27"/>
        <v>34.000096633635529</v>
      </c>
    </row>
    <row r="66" spans="1:433" x14ac:dyDescent="0.25">
      <c r="A66" t="s">
        <v>232</v>
      </c>
      <c r="B66" s="2">
        <v>324</v>
      </c>
      <c r="C66" t="s">
        <v>338</v>
      </c>
      <c r="D66">
        <v>4</v>
      </c>
      <c r="E66">
        <v>413</v>
      </c>
      <c r="F66">
        <v>316</v>
      </c>
      <c r="G66" s="6">
        <f>'at-risk$$'!G66/'at-risk$$'!G$120</f>
        <v>1</v>
      </c>
      <c r="H66" s="6">
        <f>'at-risk$$'!H66/'at-risk$$'!H$120</f>
        <v>0</v>
      </c>
      <c r="I66" s="6">
        <f>'at-risk$$'!I66/'at-risk$$'!I$120</f>
        <v>0</v>
      </c>
      <c r="J66" s="6">
        <f>'at-risk$$'!J66/'at-risk$$'!J$120</f>
        <v>0</v>
      </c>
      <c r="K66" s="6"/>
      <c r="L66" s="6">
        <f>'at-risk$$'!L66/'at-risk$$'!L$120</f>
        <v>0</v>
      </c>
      <c r="M66" s="6">
        <f>'at-risk$$'!M66/'at-risk$$'!M$120</f>
        <v>0</v>
      </c>
      <c r="N66" s="6">
        <f>'at-risk$$'!N66/'at-risk$$'!N$120</f>
        <v>0</v>
      </c>
      <c r="O66" s="6">
        <f>'at-risk$$'!O66/'at-risk$$'!O$120</f>
        <v>0</v>
      </c>
      <c r="P66" s="3">
        <v>12481</v>
      </c>
      <c r="Q66" s="3">
        <v>0</v>
      </c>
      <c r="R66" s="6">
        <f>'at-risk$$'!R66/'at-risk$$'!R$120</f>
        <v>1.0000062006078874</v>
      </c>
      <c r="S66" s="6">
        <f>'at-risk$$'!S66/'at-risk$$'!S$120</f>
        <v>0</v>
      </c>
      <c r="T66" s="6">
        <f>'at-risk$$'!T66/'at-risk$$'!T$120</f>
        <v>1.0000028305579711</v>
      </c>
      <c r="U66" s="6">
        <f>'at-risk$$'!U66/'at-risk$$'!U$120</f>
        <v>0</v>
      </c>
      <c r="V66" s="6">
        <f>'at-risk$$'!V66/'at-risk$$'!V$120</f>
        <v>3.0000042979444492</v>
      </c>
      <c r="W66" s="6">
        <f>'at-risk$$'!W66/'at-risk$$'!W$120</f>
        <v>0</v>
      </c>
      <c r="X66" s="6">
        <f>'at-risk$$'!X66/'at-risk$$'!X$120</f>
        <v>1</v>
      </c>
      <c r="Y66" s="6">
        <f>'at-risk$$'!Y66/'at-risk$$'!Y$120</f>
        <v>0</v>
      </c>
      <c r="Z66" s="6">
        <f>'at-risk$$'!Z66/'at-risk$$'!Z$120</f>
        <v>2.0000087848759573</v>
      </c>
      <c r="AA66" s="6">
        <f>'at-risk$$'!AA66/'at-risk$$'!AA$120</f>
        <v>0</v>
      </c>
      <c r="AB66" s="6">
        <f>'at-risk$$'!AB66/'at-risk$$'!AB$120</f>
        <v>2.0000087848759573</v>
      </c>
      <c r="AC66" s="6">
        <f>'at-risk$$'!AC66/'at-risk$$'!AC$120</f>
        <v>0</v>
      </c>
      <c r="AD66" s="6">
        <f>'at-risk$$'!AD66/'at-risk$$'!AD$120</f>
        <v>2.0000087848759573</v>
      </c>
      <c r="AE66" s="6">
        <f>'at-risk$$'!AE66/'at-risk$$'!AE$120</f>
        <v>0</v>
      </c>
      <c r="AF66" s="6">
        <f>'at-risk$$'!AF66/'at-risk$$'!AF$120</f>
        <v>6.0000107234690523</v>
      </c>
      <c r="AG66" s="6">
        <f>'at-risk$$'!AG66/'at-risk$$'!AG$120</f>
        <v>0</v>
      </c>
      <c r="AH66" s="6">
        <f>'at-risk$$'!AH66/'at-risk$$'!AH$120</f>
        <v>0</v>
      </c>
      <c r="AI66" s="6">
        <f>'at-risk$$'!AI66/'at-risk$$'!AI$120</f>
        <v>0</v>
      </c>
      <c r="AJ66" s="6">
        <f>'at-risk$$'!AJ66/'at-risk$$'!AJ$120</f>
        <v>0</v>
      </c>
      <c r="AK66" s="6">
        <f>'at-risk$$'!AK66/'at-risk$$'!AK$120</f>
        <v>0</v>
      </c>
      <c r="AL66" s="6">
        <f>'at-risk$$'!AL66/'at-risk$$'!AL$120</f>
        <v>0</v>
      </c>
      <c r="AM66" s="6">
        <f>'at-risk$$'!AM66/'at-risk$$'!AM$120</f>
        <v>0</v>
      </c>
      <c r="AN66" s="6">
        <f>'at-risk$$'!AN66/'at-risk$$'!AN$120</f>
        <v>0</v>
      </c>
      <c r="AO66" s="6">
        <f>'at-risk$$'!AO66/'at-risk$$'!AO$120</f>
        <v>0</v>
      </c>
      <c r="AP66" s="6">
        <f>'at-risk$$'!AP66/'at-risk$$'!AP$120</f>
        <v>0</v>
      </c>
      <c r="AQ66" s="6">
        <f>'at-risk$$'!AQ66/'at-risk$$'!AQ$120</f>
        <v>1</v>
      </c>
      <c r="AR66" s="6">
        <f>'at-risk$$'!AR66/'at-risk$$'!AR$120</f>
        <v>0</v>
      </c>
      <c r="AS66" s="6">
        <f>'at-risk$$'!AS66/'at-risk$$'!AS$120</f>
        <v>0</v>
      </c>
      <c r="AT66" s="6">
        <f>'at-risk$$'!AT66/'at-risk$$'!AT$120</f>
        <v>0</v>
      </c>
      <c r="AU66" s="6">
        <f>'at-risk$$'!AU66/'at-risk$$'!AU$120</f>
        <v>1</v>
      </c>
      <c r="AV66" s="6"/>
      <c r="AW66" s="6">
        <f>'at-risk$$'!AW66/'at-risk$$'!AW$120</f>
        <v>0</v>
      </c>
      <c r="AX66" s="6">
        <f>'at-risk$$'!AX66/'at-risk$$'!AX$120</f>
        <v>0</v>
      </c>
      <c r="AY66" s="6">
        <f>'at-risk$$'!AY66/'at-risk$$'!AY$120</f>
        <v>0</v>
      </c>
      <c r="AZ66" s="6">
        <f>'at-risk$$'!AZ66/'at-risk$$'!AZ$120</f>
        <v>2.0000087848759573</v>
      </c>
      <c r="BA66" s="6">
        <f>'at-risk$$'!BA66/'at-risk$$'!BA$120</f>
        <v>0</v>
      </c>
      <c r="BB66" s="6">
        <f>'at-risk$$'!BB66/'at-risk$$'!BB$120</f>
        <v>1</v>
      </c>
      <c r="BC66" s="6">
        <f>'at-risk$$'!BC66/'at-risk$$'!BC$120</f>
        <v>0</v>
      </c>
      <c r="BD66" s="6">
        <f>'at-risk$$'!BD66/'at-risk$$'!BD$120</f>
        <v>0</v>
      </c>
      <c r="BE66" s="6">
        <f>'at-risk$$'!BE66/'at-risk$$'!BE$120</f>
        <v>0</v>
      </c>
      <c r="BF66" s="6">
        <f>'at-risk$$'!BF66/'at-risk$$'!BF$120</f>
        <v>1</v>
      </c>
      <c r="BG66" s="6">
        <f>'at-risk$$'!BG66/'at-risk$$'!BG$120</f>
        <v>0</v>
      </c>
      <c r="BH66" s="6">
        <f>'at-risk$$'!BH66/'at-risk$$'!BH$120</f>
        <v>0</v>
      </c>
      <c r="BI66" s="6">
        <f>'at-risk$$'!BI66/'at-risk$$'!BI$120</f>
        <v>0</v>
      </c>
      <c r="BJ66" s="6">
        <f>'at-risk$$'!BJ66/'at-risk$$'!BJ$120</f>
        <v>0</v>
      </c>
      <c r="BK66" s="6">
        <f>'at-risk$$'!BK66/'at-risk$$'!BK$120</f>
        <v>0</v>
      </c>
      <c r="BL66" s="6">
        <f>'at-risk$$'!BL66/'at-risk$$'!BL$120</f>
        <v>0</v>
      </c>
      <c r="BM66" s="6">
        <f>'at-risk$$'!BM66/'at-risk$$'!BM$120</f>
        <v>0</v>
      </c>
      <c r="BN66" s="6">
        <f>'at-risk$$'!BN66/'at-risk$$'!BN$120</f>
        <v>0</v>
      </c>
      <c r="BO66" s="6">
        <f>'at-risk$$'!BO66/'at-risk$$'!BO$120</f>
        <v>0</v>
      </c>
      <c r="BP66" s="6">
        <f>'at-risk$$'!BP66/'at-risk$$'!BP$120</f>
        <v>0</v>
      </c>
      <c r="BQ66" s="6">
        <f>'at-risk$$'!BQ66/'at-risk$$'!BQ$120</f>
        <v>0</v>
      </c>
      <c r="BR66" s="6">
        <f>'at-risk$$'!BR66/'at-risk$$'!BR$120</f>
        <v>0</v>
      </c>
      <c r="BS66" s="6">
        <f>'at-risk$$'!BS66/'at-risk$$'!BS$120</f>
        <v>0</v>
      </c>
      <c r="BT66" s="6">
        <f>'at-risk$$'!BT66/'at-risk$$'!BT$120</f>
        <v>0</v>
      </c>
      <c r="BU66" s="6">
        <f>'at-risk$$'!BU66/'at-risk$$'!BU$120</f>
        <v>0</v>
      </c>
      <c r="BV66" s="6">
        <f>'at-risk$$'!BV66/'at-risk$$'!BV$120</f>
        <v>4.0000175697519147</v>
      </c>
      <c r="BW66" s="6">
        <f>'at-risk$$'!BW66/'at-risk$$'!BW$120</f>
        <v>0</v>
      </c>
      <c r="BX66" s="6">
        <f>'at-risk$$'!BX66/'at-risk$$'!BX$120</f>
        <v>0</v>
      </c>
      <c r="BY66" s="6">
        <f>'at-risk$$'!BY66/'at-risk$$'!BY$120</f>
        <v>0</v>
      </c>
      <c r="BZ66" s="6">
        <f>'at-risk$$'!BZ66/'at-risk$$'!BZ$120</f>
        <v>7.9999887658895643</v>
      </c>
      <c r="CA66" s="6">
        <f>'at-risk$$'!CA66/'at-risk$$'!CA$120</f>
        <v>0</v>
      </c>
      <c r="CB66" s="6">
        <f>'at-risk$$'!CB66/'at-risk$$'!CB$120</f>
        <v>0</v>
      </c>
      <c r="CC66" s="6">
        <f>'at-risk$$'!CC66/'at-risk$$'!CC$120</f>
        <v>0</v>
      </c>
      <c r="CD66" s="6">
        <f>'at-risk$$'!CD66/'at-risk$$'!CD$120</f>
        <v>1</v>
      </c>
      <c r="CE66" s="6">
        <f>'at-risk$$'!CE66/'at-risk$$'!CE$120</f>
        <v>0</v>
      </c>
      <c r="CF66" s="6">
        <f>'at-risk$$'!CF66/'at-risk$$'!CF$120</f>
        <v>0</v>
      </c>
      <c r="CG66" s="6">
        <f>'at-risk$$'!CG66/'at-risk$$'!CG$120</f>
        <v>0</v>
      </c>
      <c r="CH66" s="6">
        <f>'at-risk$$'!CH66/'at-risk$$'!CH$120</f>
        <v>0.9999965685612755</v>
      </c>
      <c r="CI66" s="6">
        <f>'at-risk$$'!CI66/'at-risk$$'!CI$120</f>
        <v>0</v>
      </c>
      <c r="CL66" s="6">
        <f>'at-risk$$'!CL66/'at-risk$$'!CL$120</f>
        <v>8.0000351395038294</v>
      </c>
      <c r="CM66" s="6">
        <f>'at-risk$$'!CM66/'at-risk$$'!CM$120</f>
        <v>0</v>
      </c>
      <c r="CN66" s="6">
        <f>'at-risk$$'!CN66/'at-risk$$'!CN$120</f>
        <v>0</v>
      </c>
      <c r="CO66" s="6">
        <f>'at-risk$$'!CO66/'at-risk$$'!CO$120</f>
        <v>0</v>
      </c>
      <c r="CP66" s="6">
        <f>'at-risk$$'!CP66/'at-risk$$'!CP$120</f>
        <v>0</v>
      </c>
      <c r="CQ66" s="6">
        <f>'at-risk$$'!CQ66/'at-risk$$'!CQ$120</f>
        <v>0</v>
      </c>
      <c r="CR66" s="6">
        <f>'at-risk$$'!CR66/'at-risk$$'!CR$120</f>
        <v>1</v>
      </c>
      <c r="CS66" s="6">
        <f>'at-risk$$'!CS66/'at-risk$$'!CS$120</f>
        <v>0</v>
      </c>
      <c r="CT66" s="6">
        <f>'at-risk$$'!CT66/'at-risk$$'!CT$120</f>
        <v>0</v>
      </c>
      <c r="CU66" s="6">
        <f>'at-risk$$'!CU66/'at-risk$$'!CU$120</f>
        <v>0</v>
      </c>
      <c r="CV66" s="3">
        <v>20400</v>
      </c>
      <c r="CW66" s="3">
        <v>0</v>
      </c>
      <c r="CX66" s="3">
        <v>20400</v>
      </c>
      <c r="CY66" s="3">
        <v>0</v>
      </c>
      <c r="CZ66" s="3">
        <v>101351</v>
      </c>
      <c r="DA66" s="3">
        <v>0</v>
      </c>
      <c r="DD66" s="6">
        <f>'at-risk$$'!DD66/'at-risk$$'!DD$120</f>
        <v>0</v>
      </c>
      <c r="DE66" s="6">
        <f>'at-risk$$'!DE66/'at-risk$$'!DE$120</f>
        <v>0</v>
      </c>
      <c r="DX66" s="6">
        <f>'at-risk$$'!DX66/'at-risk$$'!DX$120</f>
        <v>0</v>
      </c>
      <c r="DY66" s="6">
        <f>'at-risk$$'!DY66/'at-risk$$'!DY$120</f>
        <v>0</v>
      </c>
      <c r="DZ66" s="6">
        <f>'at-risk$$'!DZ66/'at-risk$$'!DZ$120</f>
        <v>0</v>
      </c>
      <c r="EA66" s="6">
        <f>'at-risk$$'!EA66/'at-risk$$'!EA$120</f>
        <v>0</v>
      </c>
      <c r="EB66" s="6">
        <f>'at-risk$$'!EB66/'at-risk$$'!EB$120</f>
        <v>0</v>
      </c>
      <c r="EC66" s="6">
        <f>'at-risk$$'!EC66/'at-risk$$'!EC$120</f>
        <v>0</v>
      </c>
      <c r="EL66" s="6">
        <f>'at-risk$$'!EL66/'at-risk$$'!EL$120</f>
        <v>0</v>
      </c>
      <c r="EM66" s="6">
        <f>'at-risk$$'!EM66/'at-risk$$'!EM$120</f>
        <v>0</v>
      </c>
      <c r="EN66" s="6">
        <f>'at-risk$$'!EN66/'at-risk$$'!EN$120</f>
        <v>0</v>
      </c>
      <c r="EO66" s="6">
        <f>'at-risk$$'!EO66/'at-risk$$'!EO$120</f>
        <v>0</v>
      </c>
      <c r="EP66" s="6">
        <f>'at-risk$$'!EP66/'at-risk$$'!EP$120</f>
        <v>0</v>
      </c>
      <c r="EQ66" s="6">
        <f>'at-risk$$'!EQ66/'at-risk$$'!EQ$120</f>
        <v>0</v>
      </c>
      <c r="ES66" s="6">
        <f>'at-risk$$'!ES66/'at-risk$$'!ES$120</f>
        <v>0</v>
      </c>
      <c r="ET66" s="6">
        <f>'at-risk$$'!ET66/'at-risk$$'!ET$120</f>
        <v>0</v>
      </c>
      <c r="EU66" s="6">
        <f>'at-risk$$'!EU66/'at-risk$$'!EU$120</f>
        <v>0</v>
      </c>
      <c r="EV66" s="6">
        <f>'at-risk$$'!EV66/'at-risk$$'!EV$120</f>
        <v>0</v>
      </c>
      <c r="EW66" s="6">
        <f>'at-risk$$'!EW66/'at-risk$$'!EW$120</f>
        <v>0</v>
      </c>
      <c r="EX66" s="6">
        <f>'at-risk$$'!EX66/'at-risk$$'!EX$120</f>
        <v>0</v>
      </c>
      <c r="EY66" s="6">
        <f>'at-risk$$'!EY66/'at-risk$$'!EY$120</f>
        <v>1</v>
      </c>
      <c r="EZ66" s="6">
        <f>'at-risk$$'!EZ66/'at-risk$$'!EZ$120</f>
        <v>0</v>
      </c>
      <c r="FA66" s="6">
        <f>'at-risk$$'!FA66/'at-risk$$'!FA$120</f>
        <v>0</v>
      </c>
      <c r="FB66" s="6">
        <f>'at-risk$$'!FB66/'at-risk$$'!FB$120</f>
        <v>0</v>
      </c>
      <c r="FC66" s="6">
        <f>'at-risk$$'!FC66/'at-risk$$'!FC$120</f>
        <v>0</v>
      </c>
      <c r="FD66" s="6">
        <f>'at-risk$$'!FD66/'at-risk$$'!FD$120</f>
        <v>0</v>
      </c>
      <c r="FE66" s="6">
        <f>'at-risk$$'!FE66/'at-risk$$'!FE$120</f>
        <v>1</v>
      </c>
      <c r="FF66" s="6">
        <f>'at-risk$$'!FF66/'at-risk$$'!FF$120</f>
        <v>1</v>
      </c>
      <c r="FG66" s="6">
        <f>'at-risk$$'!FG66/'at-risk$$'!FG$120</f>
        <v>1</v>
      </c>
      <c r="FH66" s="6">
        <f>'at-risk$$'!FH66/'at-risk$$'!FH$120</f>
        <v>0</v>
      </c>
      <c r="FI66" s="6">
        <f>'at-risk$$'!FI66/'at-risk$$'!FI$120</f>
        <v>0</v>
      </c>
      <c r="FJ66" s="6">
        <f>'at-risk$$'!FJ66/'at-risk$$'!FJ$120</f>
        <v>1</v>
      </c>
      <c r="FK66" s="6">
        <f>'at-risk$$'!FK66/'at-risk$$'!FK$120</f>
        <v>0</v>
      </c>
      <c r="FL66" s="6">
        <f>'at-risk$$'!FL66/'at-risk$$'!FL$120</f>
        <v>0</v>
      </c>
      <c r="FM66" s="6">
        <f>'at-risk$$'!FM66/'at-risk$$'!FM$120</f>
        <v>0</v>
      </c>
      <c r="FN66" s="6">
        <f>'at-risk$$'!FN66/'at-risk$$'!FN$120</f>
        <v>0</v>
      </c>
      <c r="FO66" s="6">
        <f>'at-risk$$'!FO66/'at-risk$$'!FO$120</f>
        <v>0</v>
      </c>
      <c r="FP66" s="6">
        <f>'at-risk$$'!FP66/'at-risk$$'!FP$120</f>
        <v>0</v>
      </c>
      <c r="FQ66" s="6">
        <f>'at-risk$$'!FQ66/'at-risk$$'!FQ$120</f>
        <v>2.0000139969766528</v>
      </c>
      <c r="FR66" s="6">
        <f>'at-risk$$'!FR66/'at-risk$$'!FR$120</f>
        <v>0</v>
      </c>
      <c r="FS66" s="6">
        <f>'at-risk$$'!FS66/'at-risk$$'!FS$120</f>
        <v>0</v>
      </c>
      <c r="FT66" s="6">
        <f>'at-risk$$'!FT66/'at-risk$$'!FT$120</f>
        <v>0</v>
      </c>
      <c r="FU66" s="6">
        <f>'at-risk$$'!FU66/'at-risk$$'!FU$120</f>
        <v>0</v>
      </c>
      <c r="FV66" s="6">
        <f>'at-risk$$'!FV66/'at-risk$$'!FV$120</f>
        <v>0</v>
      </c>
      <c r="FW66" s="6">
        <f>'at-risk$$'!FW66/'at-risk$$'!FW$120</f>
        <v>1</v>
      </c>
      <c r="FX66" s="6">
        <f>'at-risk$$'!FX66/'at-risk$$'!FX$120</f>
        <v>0</v>
      </c>
      <c r="FY66" s="6">
        <f>'at-risk$$'!FY66/'at-risk$$'!FY$120</f>
        <v>0</v>
      </c>
      <c r="FZ66" s="6">
        <f>'at-risk$$'!FZ66/'at-risk$$'!FZ$120</f>
        <v>0</v>
      </c>
      <c r="GA66" s="6">
        <f>'at-risk$$'!GA66/'at-risk$$'!GA$120</f>
        <v>0</v>
      </c>
      <c r="GB66" s="6">
        <f>'at-risk$$'!GB66/'at-risk$$'!GB$120</f>
        <v>0</v>
      </c>
      <c r="GC66" s="6">
        <f>'at-risk$$'!GC66/'at-risk$$'!GC$120</f>
        <v>1</v>
      </c>
      <c r="GD66" s="6">
        <f>'at-risk$$'!GD66/'at-risk$$'!GD$120</f>
        <v>0</v>
      </c>
      <c r="GE66" s="6">
        <f>'at-risk$$'!GE66/'at-risk$$'!GE$120</f>
        <v>0</v>
      </c>
      <c r="GF66" s="6">
        <f>'at-risk$$'!GF66/'at-risk$$'!GF$120</f>
        <v>0</v>
      </c>
      <c r="GG66" s="6">
        <f>'at-risk$$'!GG66/'at-risk$$'!GG$120</f>
        <v>1</v>
      </c>
      <c r="GH66" s="6">
        <f>'at-risk$$'!GH66/'at-risk$$'!GH$120</f>
        <v>0</v>
      </c>
      <c r="GI66" s="6">
        <f>'at-risk$$'!GI66/'at-risk$$'!GI$120</f>
        <v>1</v>
      </c>
      <c r="GJ66" s="6">
        <f>'at-risk$$'!GJ66/'at-risk$$'!GJ$120</f>
        <v>1</v>
      </c>
      <c r="GK66" s="6">
        <f>'at-risk$$'!GK66/'at-risk$$'!GK$120</f>
        <v>0</v>
      </c>
      <c r="GL66" s="6">
        <f>'at-risk$$'!GL66/'at-risk$$'!GL$120</f>
        <v>1</v>
      </c>
      <c r="GM66" s="6">
        <f>'at-risk$$'!GM66/'at-risk$$'!GM$120</f>
        <v>0</v>
      </c>
      <c r="GN66" s="6">
        <f>'at-risk$$'!GN66/'at-risk$$'!GN$120</f>
        <v>2.0000035744896842</v>
      </c>
      <c r="GO66" s="6">
        <f>'at-risk$$'!GO66/'at-risk$$'!GO$120</f>
        <v>0</v>
      </c>
      <c r="GP66" s="6">
        <f>'at-risk$$'!GP66/'at-risk$$'!GP$120</f>
        <v>4.0000175697519147</v>
      </c>
      <c r="GQ66" s="6">
        <f>'at-risk$$'!GQ66/'at-risk$$'!GQ$120</f>
        <v>0</v>
      </c>
      <c r="GR66" s="6">
        <f>'at-risk$$'!GR66/'at-risk$$'!GR$120</f>
        <v>2.8590027408812988</v>
      </c>
      <c r="GS66" s="6">
        <f>'at-risk$$'!GS66/'at-risk$$'!GS$120</f>
        <v>0</v>
      </c>
      <c r="GT66" s="6">
        <f>'at-risk$$'!GT66/'at-risk$$'!GT$120</f>
        <v>3.0000087848759573</v>
      </c>
      <c r="GU66" s="6">
        <f>'at-risk$$'!GU66/'at-risk$$'!GU$120</f>
        <v>0</v>
      </c>
      <c r="GV66" s="6">
        <f>'at-risk$$'!GV66/'at-risk$$'!GV$120</f>
        <v>2.0000087848759573</v>
      </c>
      <c r="GW66" s="6">
        <f>'at-risk$$'!GW66/'at-risk$$'!GW$120</f>
        <v>0</v>
      </c>
      <c r="GX66" s="6">
        <f>'at-risk$$'!GX66/'at-risk$$'!GX$120</f>
        <v>2.0000087848759573</v>
      </c>
      <c r="GY66" s="6">
        <f>'at-risk$$'!GY66/'at-risk$$'!GY$120</f>
        <v>0</v>
      </c>
      <c r="GZ66" s="6">
        <f>'at-risk$$'!GZ66/'at-risk$$'!GZ$120</f>
        <v>2.0000087848759573</v>
      </c>
      <c r="HA66" s="6">
        <f>'at-risk$$'!HA66/'at-risk$$'!HA$120</f>
        <v>0</v>
      </c>
      <c r="HB66" s="6">
        <f>'at-risk$$'!HB66/'at-risk$$'!HB$120</f>
        <v>0</v>
      </c>
      <c r="HC66" s="6">
        <f>'at-risk$$'!HC66/'at-risk$$'!HC$120</f>
        <v>0</v>
      </c>
      <c r="HD66" s="6">
        <f>'at-risk$$'!HD66/'at-risk$$'!HD$120</f>
        <v>0</v>
      </c>
      <c r="HE66" s="6">
        <f>'at-risk$$'!HE66/'at-risk$$'!HE$120</f>
        <v>0</v>
      </c>
      <c r="HF66" s="6">
        <f>'at-risk$$'!HF66/'at-risk$$'!HF$120</f>
        <v>0</v>
      </c>
      <c r="HG66" s="6">
        <f>'at-risk$$'!HG66/'at-risk$$'!HG$120</f>
        <v>0</v>
      </c>
      <c r="HH66" s="6">
        <f>'at-risk$$'!HH66/'at-risk$$'!HH$120</f>
        <v>0</v>
      </c>
      <c r="HI66" s="6">
        <f>'at-risk$$'!HI66/'at-risk$$'!HI$120</f>
        <v>0</v>
      </c>
      <c r="HJ66" s="6">
        <f>'at-risk$$'!HJ66/'at-risk$$'!HJ$120</f>
        <v>0</v>
      </c>
      <c r="HK66" s="6">
        <f>'at-risk$$'!HK66/'at-risk$$'!HK$120</f>
        <v>0</v>
      </c>
      <c r="HL66" s="6">
        <f>'at-risk$$'!HL66/'at-risk$$'!HL$120</f>
        <v>0</v>
      </c>
      <c r="HM66" s="6">
        <f>'at-risk$$'!HM66/'at-risk$$'!HM$120</f>
        <v>0</v>
      </c>
      <c r="HN66" s="6">
        <f>'at-risk$$'!HN66/'at-risk$$'!HN$120</f>
        <v>0</v>
      </c>
      <c r="HO66" s="6">
        <f>'at-risk$$'!HO66/'at-risk$$'!HO$120</f>
        <v>0</v>
      </c>
      <c r="HP66" s="6">
        <f>'at-risk$$'!HP66/'at-risk$$'!HP$120</f>
        <v>0</v>
      </c>
      <c r="HQ66" s="6">
        <f>'at-risk$$'!HQ66/'at-risk$$'!HQ$120</f>
        <v>0</v>
      </c>
      <c r="HR66" s="6">
        <f>'at-risk$$'!HR66/'at-risk$$'!HR$120</f>
        <v>0</v>
      </c>
      <c r="HS66" s="6">
        <f>'at-risk$$'!HS66/'at-risk$$'!HS$120</f>
        <v>0</v>
      </c>
      <c r="HT66" s="6">
        <f>'at-risk$$'!HT66/'at-risk$$'!HT$120</f>
        <v>0</v>
      </c>
      <c r="HU66" s="6">
        <f>'at-risk$$'!HU66/'at-risk$$'!HU$120</f>
        <v>0</v>
      </c>
      <c r="HV66" s="6">
        <f>'at-risk$$'!HV66/'at-risk$$'!HV$120</f>
        <v>1</v>
      </c>
      <c r="HW66" s="6">
        <f>'at-risk$$'!HW66/'at-risk$$'!HW$120</f>
        <v>0</v>
      </c>
      <c r="HX66" s="6">
        <f>'at-risk$$'!HX66/'at-risk$$'!HX$120</f>
        <v>0</v>
      </c>
      <c r="HY66" s="6">
        <f>'at-risk$$'!HY66/'at-risk$$'!HY$120</f>
        <v>0</v>
      </c>
      <c r="HZ66" s="6">
        <f>'at-risk$$'!HZ66/'at-risk$$'!HZ$120</f>
        <v>0</v>
      </c>
      <c r="IA66" s="6">
        <f>'at-risk$$'!IA66/'at-risk$$'!IA$120</f>
        <v>0</v>
      </c>
      <c r="IB66" s="6">
        <f>'at-risk$$'!IB66/'at-risk$$'!IB$120</f>
        <v>0</v>
      </c>
      <c r="IC66" s="6">
        <f>'at-risk$$'!IC66/'at-risk$$'!IC$120</f>
        <v>0</v>
      </c>
      <c r="ID66" s="6">
        <f>'at-risk$$'!ID66/'at-risk$$'!ID$120</f>
        <v>0</v>
      </c>
      <c r="IE66" s="6">
        <f>'at-risk$$'!IE66/'at-risk$$'!IE$120</f>
        <v>0</v>
      </c>
      <c r="IF66" s="6">
        <f>'at-risk$$'!IF66/'at-risk$$'!IF$120</f>
        <v>0</v>
      </c>
      <c r="IG66" s="6">
        <f>'at-risk$$'!IG66/'at-risk$$'!IG$120</f>
        <v>0</v>
      </c>
      <c r="IH66" s="6">
        <f>'at-risk$$'!IH66/'at-risk$$'!IH$120</f>
        <v>0</v>
      </c>
      <c r="II66" s="6">
        <f>'at-risk$$'!II66/'at-risk$$'!II$120</f>
        <v>0</v>
      </c>
      <c r="IJ66" s="6">
        <f>'at-risk$$'!IJ66/'at-risk$$'!IJ$120</f>
        <v>0</v>
      </c>
      <c r="IK66" s="6">
        <f>'at-risk$$'!IK66/'at-risk$$'!IK$120</f>
        <v>0</v>
      </c>
      <c r="IL66" s="6">
        <f>'at-risk$$'!IL66/'at-risk$$'!IL$120</f>
        <v>0</v>
      </c>
      <c r="IM66" s="6">
        <f>'at-risk$$'!IM66/'at-risk$$'!IM$120</f>
        <v>0</v>
      </c>
      <c r="IN66" s="6">
        <f>'at-risk$$'!IN66/'at-risk$$'!IN$120</f>
        <v>0</v>
      </c>
      <c r="IO66" s="6">
        <f>'at-risk$$'!IO66/'at-risk$$'!IO$120</f>
        <v>0</v>
      </c>
      <c r="IP66" s="6">
        <f>'at-risk$$'!IP66/'at-risk$$'!IP$120</f>
        <v>0</v>
      </c>
      <c r="IQ66" s="6">
        <f>'at-risk$$'!IQ66/'at-risk$$'!IQ$120</f>
        <v>0</v>
      </c>
      <c r="IR66" s="6">
        <f>'at-risk$$'!IR66/'at-risk$$'!IR$120</f>
        <v>0</v>
      </c>
      <c r="IS66" s="6">
        <f>'at-risk$$'!IS66/'at-risk$$'!IS$120</f>
        <v>0</v>
      </c>
      <c r="IT66" s="6">
        <f>'at-risk$$'!IT66/'at-risk$$'!IT$120</f>
        <v>0</v>
      </c>
      <c r="IU66" s="6">
        <f>'at-risk$$'!IU66/'at-risk$$'!IU$120</f>
        <v>0</v>
      </c>
      <c r="IV66" s="6">
        <f>'at-risk$$'!IV66/'at-risk$$'!IV$120</f>
        <v>0</v>
      </c>
      <c r="IW66" s="6">
        <f>'at-risk$$'!IW66/'at-risk$$'!IW$120</f>
        <v>0</v>
      </c>
      <c r="IX66" s="6">
        <f>'at-risk$$'!IX66/'at-risk$$'!IX$120</f>
        <v>0</v>
      </c>
      <c r="IY66" s="6">
        <f>'at-risk$$'!IY66/'at-risk$$'!IY$120</f>
        <v>0</v>
      </c>
      <c r="IZ66" s="6">
        <f>'at-risk$$'!IZ66/'at-risk$$'!IZ$120</f>
        <v>0</v>
      </c>
      <c r="JA66" s="6">
        <f>'at-risk$$'!JA66/'at-risk$$'!JA$120</f>
        <v>0</v>
      </c>
      <c r="JB66" s="6">
        <f>'at-risk$$'!JB66/'at-risk$$'!JB$120</f>
        <v>0</v>
      </c>
      <c r="JC66" s="6">
        <f>'at-risk$$'!JC66/'at-risk$$'!JC$120</f>
        <v>0</v>
      </c>
      <c r="JD66" s="6">
        <f>'at-risk$$'!JD66/'at-risk$$'!JD$120</f>
        <v>0</v>
      </c>
      <c r="JE66" s="6">
        <f>'at-risk$$'!JE66/'at-risk$$'!JE$120</f>
        <v>0</v>
      </c>
      <c r="JF66" s="6">
        <f>'at-risk$$'!JF66/'at-risk$$'!JF$120</f>
        <v>0</v>
      </c>
      <c r="JG66" s="6">
        <f>'at-risk$$'!JG66/'at-risk$$'!JG$120</f>
        <v>0</v>
      </c>
      <c r="JH66" s="6">
        <f>'at-risk$$'!JH66/'at-risk$$'!JH$120</f>
        <v>0</v>
      </c>
      <c r="JI66" s="6">
        <f>'at-risk$$'!JI66/'at-risk$$'!JI$120</f>
        <v>0</v>
      </c>
      <c r="JJ66" s="6">
        <f>'at-risk$$'!JJ66/'at-risk$$'!JJ$120</f>
        <v>0</v>
      </c>
      <c r="JK66" s="6">
        <f>'at-risk$$'!JK66/'at-risk$$'!JK$120</f>
        <v>0</v>
      </c>
      <c r="JL66" s="6">
        <f>'at-risk$$'!JL66/'at-risk$$'!JL$120</f>
        <v>0</v>
      </c>
      <c r="JM66" s="6">
        <f>'at-risk$$'!JM66/'at-risk$$'!JM$120</f>
        <v>0</v>
      </c>
      <c r="JN66" s="6">
        <f>'at-risk$$'!JN66/'at-risk$$'!JN$120</f>
        <v>0</v>
      </c>
      <c r="JO66" s="6">
        <f>'at-risk$$'!JO66/'at-risk$$'!JO$120</f>
        <v>0</v>
      </c>
      <c r="JP66" s="6">
        <f>'at-risk$$'!JP66/'at-risk$$'!JP$120</f>
        <v>0</v>
      </c>
      <c r="JQ66" s="6">
        <f>'at-risk$$'!JQ66/'at-risk$$'!JQ$120</f>
        <v>0</v>
      </c>
      <c r="JR66" s="6">
        <f>'at-risk$$'!JR66/'at-risk$$'!JR$120</f>
        <v>0</v>
      </c>
      <c r="JS66" s="6">
        <f>'at-risk$$'!JS66/'at-risk$$'!JS$120</f>
        <v>0</v>
      </c>
      <c r="JT66" s="6">
        <f>'at-risk$$'!JT66/'at-risk$$'!JT$120</f>
        <v>2.0000087848759573</v>
      </c>
      <c r="JU66" s="6">
        <f>'at-risk$$'!JU66/'at-risk$$'!JU$120</f>
        <v>0</v>
      </c>
      <c r="JV66" s="6">
        <f>'at-risk$$'!JV66/'at-risk$$'!JV$120</f>
        <v>0</v>
      </c>
      <c r="JW66" s="6">
        <f>'at-risk$$'!JW66/'at-risk$$'!JW$120</f>
        <v>0</v>
      </c>
      <c r="JX66" s="6">
        <f>'at-risk$$'!JX66/'at-risk$$'!JX$120</f>
        <v>0</v>
      </c>
      <c r="JY66" s="6">
        <f>'at-risk$$'!JY66/'at-risk$$'!JY$120</f>
        <v>0</v>
      </c>
      <c r="JZ66" s="6">
        <f>'at-risk$$'!JZ66/'at-risk$$'!JZ$120</f>
        <v>0</v>
      </c>
      <c r="KA66" s="6">
        <f>'at-risk$$'!KA66/'at-risk$$'!KA$120</f>
        <v>0</v>
      </c>
      <c r="KB66" s="6">
        <f>'at-risk$$'!KB66/'at-risk$$'!KB$120</f>
        <v>0</v>
      </c>
      <c r="KC66" s="6">
        <f>'at-risk$$'!KC66/'at-risk$$'!KC$120</f>
        <v>0</v>
      </c>
      <c r="KD66" s="6">
        <f>'at-risk$$'!KD66/'at-risk$$'!KD$120</f>
        <v>0</v>
      </c>
      <c r="KE66" s="6">
        <f>'at-risk$$'!KE66/'at-risk$$'!KE$120</f>
        <v>0</v>
      </c>
      <c r="KF66" s="6">
        <f>'at-risk$$'!KF66/'at-risk$$'!KF$120</f>
        <v>0</v>
      </c>
      <c r="KG66" s="6">
        <f>'at-risk$$'!KG66/'at-risk$$'!KG$120</f>
        <v>0</v>
      </c>
      <c r="KH66" s="6">
        <f>'at-risk$$'!KH66/'at-risk$$'!KH$120</f>
        <v>0</v>
      </c>
      <c r="KI66" s="6">
        <f>'at-risk$$'!KI66/'at-risk$$'!KI$120</f>
        <v>0</v>
      </c>
      <c r="KJ66" s="6">
        <f>'at-risk$$'!KJ66/'at-risk$$'!KJ$120</f>
        <v>0</v>
      </c>
      <c r="KK66" s="6">
        <f>'at-risk$$'!KK66/'at-risk$$'!KK$120</f>
        <v>0</v>
      </c>
      <c r="KL66" s="6">
        <f>'at-risk$$'!KL66/'at-risk$$'!KL$120</f>
        <v>0</v>
      </c>
      <c r="KM66" s="6">
        <f>'at-risk$$'!KM66/'at-risk$$'!KM$120</f>
        <v>0</v>
      </c>
      <c r="KN66" s="6">
        <f>'at-risk$$'!KN66/'at-risk$$'!KN$120</f>
        <v>0</v>
      </c>
      <c r="KO66" s="6">
        <f>'at-risk$$'!KO66/'at-risk$$'!KO$120</f>
        <v>0</v>
      </c>
      <c r="KP66" s="6">
        <f>'at-risk$$'!KP66/'at-risk$$'!KP$120</f>
        <v>2</v>
      </c>
      <c r="KQ66" s="6">
        <f>'at-risk$$'!KQ66/'at-risk$$'!KQ$120</f>
        <v>0</v>
      </c>
      <c r="KU66" s="3">
        <v>12581</v>
      </c>
      <c r="KV66" s="3">
        <v>0</v>
      </c>
      <c r="KW66" s="3">
        <v>14553</v>
      </c>
      <c r="KX66" s="3">
        <v>0</v>
      </c>
      <c r="LC66" s="3">
        <v>10000</v>
      </c>
      <c r="LD66" s="3">
        <v>0</v>
      </c>
      <c r="LI66" s="3">
        <v>20086</v>
      </c>
      <c r="LJ66" s="3">
        <v>0</v>
      </c>
      <c r="LM66" s="3">
        <v>1884</v>
      </c>
      <c r="LN66" s="3">
        <v>0</v>
      </c>
      <c r="LO66" s="3">
        <v>2500</v>
      </c>
      <c r="LP66" s="3">
        <v>0</v>
      </c>
      <c r="MA66" s="3">
        <v>12466</v>
      </c>
      <c r="MB66" s="3">
        <v>0</v>
      </c>
      <c r="ME66" s="3">
        <v>6905</v>
      </c>
      <c r="MF66" s="3">
        <v>0</v>
      </c>
      <c r="MM66" s="3">
        <v>13000</v>
      </c>
      <c r="MN66" s="3">
        <v>0</v>
      </c>
      <c r="MW66" s="3">
        <v>4000</v>
      </c>
      <c r="MX66" s="3">
        <v>0</v>
      </c>
      <c r="MY66" s="3">
        <v>20392</v>
      </c>
      <c r="MZ66" s="3">
        <v>3378</v>
      </c>
      <c r="NA66" s="3">
        <v>2000</v>
      </c>
      <c r="NB66" s="3">
        <v>0</v>
      </c>
      <c r="NJ66" s="6">
        <f>'at-risk$$'!NJ66/'at-risk$$'!NJ$120</f>
        <v>0</v>
      </c>
      <c r="NK66" s="6">
        <f>'at-risk$$'!NK66/'at-risk$$'!NK$120</f>
        <v>0</v>
      </c>
      <c r="OF66" s="3">
        <v>7693559</v>
      </c>
      <c r="OG66" s="3">
        <v>458706</v>
      </c>
      <c r="OK66" s="6">
        <f t="shared" si="28"/>
        <v>4.0000087848759573</v>
      </c>
      <c r="OL66" s="6">
        <f t="shared" si="15"/>
        <v>0</v>
      </c>
      <c r="OM66" s="6">
        <f t="shared" si="16"/>
        <v>4.0000175697519147</v>
      </c>
      <c r="ON66" s="6">
        <f t="shared" si="17"/>
        <v>0</v>
      </c>
      <c r="OO66" s="6">
        <f t="shared" si="18"/>
        <v>1</v>
      </c>
      <c r="OP66" s="6">
        <f t="shared" si="19"/>
        <v>0</v>
      </c>
      <c r="OQ66" s="3">
        <f t="shared" si="20"/>
        <v>0</v>
      </c>
      <c r="OR66" s="6">
        <f t="shared" si="21"/>
        <v>0</v>
      </c>
      <c r="OS66" s="6">
        <f>'at-risk$$'!OS66/'at-risk$$'!OS$120</f>
        <v>1</v>
      </c>
      <c r="OT66" s="6">
        <f>'at-risk$$'!OT66/'at-risk$$'!OT$120</f>
        <v>0</v>
      </c>
      <c r="OU66" s="6">
        <f>'at-risk$$'!OU66/'at-risk$$'!OU$120</f>
        <v>0</v>
      </c>
      <c r="OV66" s="6">
        <f>'at-risk$$'!OV66/'at-risk$$'!OV$120</f>
        <v>2</v>
      </c>
      <c r="OW66" s="6">
        <f>'at-risk$$'!OW66/'at-risk$$'!OW$120</f>
        <v>2</v>
      </c>
      <c r="OX66" s="6">
        <f>'at-risk$$'!OX66/'at-risk$$'!OX$120</f>
        <v>0</v>
      </c>
      <c r="OY66" s="6">
        <f>'at-risk$$'!OY66/'at-risk$$'!OY$120</f>
        <v>0</v>
      </c>
      <c r="OZ66" s="6">
        <f>'at-risk$$'!OZ66/'at-risk$$'!OZ$120</f>
        <v>0</v>
      </c>
      <c r="PA66" s="6">
        <f>'at-risk$$'!PA66/'at-risk$$'!PA$120</f>
        <v>0</v>
      </c>
      <c r="PB66" s="6">
        <f t="shared" si="22"/>
        <v>3.0000139969766528</v>
      </c>
      <c r="PC66" s="6">
        <f t="shared" si="23"/>
        <v>0</v>
      </c>
      <c r="PD66" s="6"/>
      <c r="PE66" s="6"/>
      <c r="PF66" s="6">
        <f t="shared" si="24"/>
        <v>3</v>
      </c>
      <c r="PG66" s="6">
        <f t="shared" si="25"/>
        <v>2</v>
      </c>
      <c r="PI66" s="6">
        <f t="shared" si="26"/>
        <v>15.859055450137044</v>
      </c>
      <c r="PJ66" s="6">
        <f>'at-risk$$'!PJ66/'at-risk$$'!PJ$120</f>
        <v>0</v>
      </c>
      <c r="PK66" s="6">
        <f>'at-risk$$'!PK66/'at-risk$$'!PK$120</f>
        <v>0</v>
      </c>
      <c r="PL66" s="5">
        <f t="shared" si="29"/>
        <v>120367</v>
      </c>
      <c r="PN66" s="5">
        <f>SUM(KV66,KX66,KZ66,LB66,LD66,LF66,LH66,LJ66,LL66,LN66,LP66,LR66,LT66,LV66,LX66,LZ66,MB66,MD66,MF66,MH66,MJ66,ML66,MN66,MP66,MR66,MT66,MV66,MX66,MZ66,NB66,ND66,NF66,NH66,)</f>
        <v>3378</v>
      </c>
      <c r="PO66" s="5">
        <v>134225</v>
      </c>
      <c r="PQ66" s="6">
        <f t="shared" si="27"/>
        <v>42.859143298896626</v>
      </c>
    </row>
    <row r="67" spans="1:433" x14ac:dyDescent="0.25">
      <c r="A67" t="s">
        <v>233</v>
      </c>
      <c r="B67" s="2">
        <v>325</v>
      </c>
      <c r="C67" t="s">
        <v>338</v>
      </c>
      <c r="D67">
        <v>7</v>
      </c>
      <c r="E67">
        <v>287</v>
      </c>
      <c r="F67">
        <v>208</v>
      </c>
      <c r="G67" s="6">
        <f>'at-risk$$'!G67/'at-risk$$'!G$120</f>
        <v>1</v>
      </c>
      <c r="H67" s="6">
        <f>'at-risk$$'!H67/'at-risk$$'!H$120</f>
        <v>0</v>
      </c>
      <c r="I67" s="6">
        <f>'at-risk$$'!I67/'at-risk$$'!I$120</f>
        <v>0</v>
      </c>
      <c r="J67" s="6">
        <f>'at-risk$$'!J67/'at-risk$$'!J$120</f>
        <v>0</v>
      </c>
      <c r="K67" s="6"/>
      <c r="L67" s="6">
        <f>'at-risk$$'!L67/'at-risk$$'!L$120</f>
        <v>0</v>
      </c>
      <c r="M67" s="6">
        <f>'at-risk$$'!M67/'at-risk$$'!M$120</f>
        <v>0</v>
      </c>
      <c r="N67" s="6">
        <f>'at-risk$$'!N67/'at-risk$$'!N$120</f>
        <v>0</v>
      </c>
      <c r="O67" s="6">
        <f>'at-risk$$'!O67/'at-risk$$'!O$120</f>
        <v>0</v>
      </c>
      <c r="P67" s="3">
        <v>6531</v>
      </c>
      <c r="Q67" s="3">
        <v>0</v>
      </c>
      <c r="R67" s="6">
        <f>'at-risk$$'!R67/'at-risk$$'!R$120</f>
        <v>1.0000062006078874</v>
      </c>
      <c r="S67" s="6">
        <f>'at-risk$$'!S67/'at-risk$$'!S$120</f>
        <v>0</v>
      </c>
      <c r="T67" s="6">
        <f>'at-risk$$'!T67/'at-risk$$'!T$120</f>
        <v>2.0000056611159422</v>
      </c>
      <c r="U67" s="6">
        <f>'at-risk$$'!U67/'at-risk$$'!U$120</f>
        <v>0</v>
      </c>
      <c r="V67" s="6">
        <f>'at-risk$$'!V67/'at-risk$$'!V$120</f>
        <v>0.99999492061110518</v>
      </c>
      <c r="W67" s="6">
        <f>'at-risk$$'!W67/'at-risk$$'!W$120</f>
        <v>0</v>
      </c>
      <c r="X67" s="6">
        <f>'at-risk$$'!X67/'at-risk$$'!X$120</f>
        <v>1</v>
      </c>
      <c r="Y67" s="6">
        <f>'at-risk$$'!Y67/'at-risk$$'!Y$120</f>
        <v>0</v>
      </c>
      <c r="Z67" s="6">
        <f>'at-risk$$'!Z67/'at-risk$$'!Z$120</f>
        <v>2.0000087848759573</v>
      </c>
      <c r="AA67" s="6">
        <f>'at-risk$$'!AA67/'at-risk$$'!AA$120</f>
        <v>0</v>
      </c>
      <c r="AB67" s="6">
        <f>'at-risk$$'!AB67/'at-risk$$'!AB$120</f>
        <v>2.0000087848759573</v>
      </c>
      <c r="AC67" s="6">
        <f>'at-risk$$'!AC67/'at-risk$$'!AC$120</f>
        <v>0</v>
      </c>
      <c r="AD67" s="6">
        <f>'at-risk$$'!AD67/'at-risk$$'!AD$120</f>
        <v>1</v>
      </c>
      <c r="AE67" s="6">
        <f>'at-risk$$'!AE67/'at-risk$$'!AE$120</f>
        <v>0</v>
      </c>
      <c r="AF67" s="6">
        <f>'at-risk$$'!AF67/'at-risk$$'!AF$120</f>
        <v>4.9999961701896245</v>
      </c>
      <c r="AG67" s="6">
        <f>'at-risk$$'!AG67/'at-risk$$'!AG$120</f>
        <v>0</v>
      </c>
      <c r="AH67" s="6">
        <f>'at-risk$$'!AH67/'at-risk$$'!AH$120</f>
        <v>0</v>
      </c>
      <c r="AI67" s="6">
        <f>'at-risk$$'!AI67/'at-risk$$'!AI$120</f>
        <v>0</v>
      </c>
      <c r="AJ67" s="6">
        <f>'at-risk$$'!AJ67/'at-risk$$'!AJ$120</f>
        <v>0</v>
      </c>
      <c r="AK67" s="6">
        <f>'at-risk$$'!AK67/'at-risk$$'!AK$120</f>
        <v>0</v>
      </c>
      <c r="AL67" s="6">
        <f>'at-risk$$'!AL67/'at-risk$$'!AL$120</f>
        <v>0</v>
      </c>
      <c r="AM67" s="6">
        <f>'at-risk$$'!AM67/'at-risk$$'!AM$120</f>
        <v>0</v>
      </c>
      <c r="AN67" s="6">
        <f>'at-risk$$'!AN67/'at-risk$$'!AN$120</f>
        <v>0</v>
      </c>
      <c r="AO67" s="6">
        <f>'at-risk$$'!AO67/'at-risk$$'!AO$120</f>
        <v>0</v>
      </c>
      <c r="AP67" s="6">
        <f>'at-risk$$'!AP67/'at-risk$$'!AP$120</f>
        <v>0</v>
      </c>
      <c r="AQ67" s="6">
        <f>'at-risk$$'!AQ67/'at-risk$$'!AQ$120</f>
        <v>1</v>
      </c>
      <c r="AR67" s="6">
        <f>'at-risk$$'!AR67/'at-risk$$'!AR$120</f>
        <v>0</v>
      </c>
      <c r="AS67" s="6">
        <f>'at-risk$$'!AS67/'at-risk$$'!AS$120</f>
        <v>0</v>
      </c>
      <c r="AT67" s="6">
        <f>'at-risk$$'!AT67/'at-risk$$'!AT$120</f>
        <v>0</v>
      </c>
      <c r="AU67" s="6">
        <f>'at-risk$$'!AU67/'at-risk$$'!AU$120</f>
        <v>1</v>
      </c>
      <c r="AV67" s="6"/>
      <c r="AW67" s="6">
        <f>'at-risk$$'!AW67/'at-risk$$'!AW$120</f>
        <v>0</v>
      </c>
      <c r="AX67" s="6">
        <f>'at-risk$$'!AX67/'at-risk$$'!AX$120</f>
        <v>0</v>
      </c>
      <c r="AY67" s="6">
        <f>'at-risk$$'!AY67/'at-risk$$'!AY$120</f>
        <v>0</v>
      </c>
      <c r="AZ67" s="6">
        <f>'at-risk$$'!AZ67/'at-risk$$'!AZ$120</f>
        <v>0</v>
      </c>
      <c r="BA67" s="6">
        <f>'at-risk$$'!BA67/'at-risk$$'!BA$120</f>
        <v>0</v>
      </c>
      <c r="BB67" s="6">
        <f>'at-risk$$'!BB67/'at-risk$$'!BB$120</f>
        <v>0</v>
      </c>
      <c r="BC67" s="6">
        <f>'at-risk$$'!BC67/'at-risk$$'!BC$120</f>
        <v>0</v>
      </c>
      <c r="BD67" s="6">
        <f>'at-risk$$'!BD67/'at-risk$$'!BD$120</f>
        <v>0</v>
      </c>
      <c r="BE67" s="6">
        <f>'at-risk$$'!BE67/'at-risk$$'!BE$120</f>
        <v>0</v>
      </c>
      <c r="BF67" s="6">
        <f>'at-risk$$'!BF67/'at-risk$$'!BF$120</f>
        <v>0</v>
      </c>
      <c r="BG67" s="6">
        <f>'at-risk$$'!BG67/'at-risk$$'!BG$120</f>
        <v>0</v>
      </c>
      <c r="BH67" s="6">
        <f>'at-risk$$'!BH67/'at-risk$$'!BH$120</f>
        <v>2.0000087848759573</v>
      </c>
      <c r="BI67" s="6">
        <f>'at-risk$$'!BI67/'at-risk$$'!BI$120</f>
        <v>0</v>
      </c>
      <c r="BJ67" s="6">
        <f>'at-risk$$'!BJ67/'at-risk$$'!BJ$120</f>
        <v>1</v>
      </c>
      <c r="BK67" s="6">
        <f>'at-risk$$'!BK67/'at-risk$$'!BK$120</f>
        <v>0</v>
      </c>
      <c r="BL67" s="6">
        <f>'at-risk$$'!BL67/'at-risk$$'!BL$120</f>
        <v>0</v>
      </c>
      <c r="BM67" s="6">
        <f>'at-risk$$'!BM67/'at-risk$$'!BM$120</f>
        <v>0</v>
      </c>
      <c r="BN67" s="6">
        <f>'at-risk$$'!BN67/'at-risk$$'!BN$120</f>
        <v>0</v>
      </c>
      <c r="BO67" s="6">
        <f>'at-risk$$'!BO67/'at-risk$$'!BO$120</f>
        <v>0</v>
      </c>
      <c r="BP67" s="6">
        <f>'at-risk$$'!BP67/'at-risk$$'!BP$120</f>
        <v>0</v>
      </c>
      <c r="BQ67" s="6">
        <f>'at-risk$$'!BQ67/'at-risk$$'!BQ$120</f>
        <v>0</v>
      </c>
      <c r="BR67" s="6">
        <f>'at-risk$$'!BR67/'at-risk$$'!BR$120</f>
        <v>0</v>
      </c>
      <c r="BS67" s="6">
        <f>'at-risk$$'!BS67/'at-risk$$'!BS$120</f>
        <v>0</v>
      </c>
      <c r="BT67" s="6">
        <f>'at-risk$$'!BT67/'at-risk$$'!BT$120</f>
        <v>0</v>
      </c>
      <c r="BU67" s="6">
        <f>'at-risk$$'!BU67/'at-risk$$'!BU$120</f>
        <v>0</v>
      </c>
      <c r="BV67" s="6">
        <f>'at-risk$$'!BV67/'at-risk$$'!BV$120</f>
        <v>2.0000087848759573</v>
      </c>
      <c r="BW67" s="6">
        <f>'at-risk$$'!BW67/'at-risk$$'!BW$120</f>
        <v>0</v>
      </c>
      <c r="BX67" s="6">
        <f>'at-risk$$'!BX67/'at-risk$$'!BX$120</f>
        <v>0</v>
      </c>
      <c r="BY67" s="6">
        <f>'at-risk$$'!BY67/'at-risk$$'!BY$120</f>
        <v>0</v>
      </c>
      <c r="BZ67" s="6">
        <f>'at-risk$$'!BZ67/'at-risk$$'!BZ$120</f>
        <v>4.9999961701896245</v>
      </c>
      <c r="CA67" s="6">
        <f>'at-risk$$'!CA67/'at-risk$$'!CA$120</f>
        <v>0</v>
      </c>
      <c r="CB67" s="6">
        <f>'at-risk$$'!CB67/'at-risk$$'!CB$120</f>
        <v>0</v>
      </c>
      <c r="CC67" s="6">
        <f>'at-risk$$'!CC67/'at-risk$$'!CC$120</f>
        <v>0</v>
      </c>
      <c r="CD67" s="6">
        <f>'at-risk$$'!CD67/'at-risk$$'!CD$120</f>
        <v>0</v>
      </c>
      <c r="CE67" s="6">
        <f>'at-risk$$'!CE67/'at-risk$$'!CE$120</f>
        <v>0</v>
      </c>
      <c r="CF67" s="6">
        <f>'at-risk$$'!CF67/'at-risk$$'!CF$120</f>
        <v>0</v>
      </c>
      <c r="CG67" s="6">
        <f>'at-risk$$'!CG67/'at-risk$$'!CG$120</f>
        <v>0</v>
      </c>
      <c r="CH67" s="6">
        <f>'at-risk$$'!CH67/'at-risk$$'!CH$120</f>
        <v>0</v>
      </c>
      <c r="CI67" s="6">
        <f>'at-risk$$'!CI67/'at-risk$$'!CI$120</f>
        <v>0</v>
      </c>
      <c r="CL67" s="6">
        <f>'at-risk$$'!CL67/'at-risk$$'!CL$120</f>
        <v>0</v>
      </c>
      <c r="CM67" s="6">
        <f>'at-risk$$'!CM67/'at-risk$$'!CM$120</f>
        <v>0</v>
      </c>
      <c r="CN67" s="6">
        <f>'at-risk$$'!CN67/'at-risk$$'!CN$120</f>
        <v>0.12148604961697941</v>
      </c>
      <c r="CO67" s="6">
        <f>'at-risk$$'!CO67/'at-risk$$'!CO$120</f>
        <v>0</v>
      </c>
      <c r="CP67" s="6">
        <f>'at-risk$$'!CP67/'at-risk$$'!CP$120</f>
        <v>0</v>
      </c>
      <c r="CQ67" s="6">
        <f>'at-risk$$'!CQ67/'at-risk$$'!CQ$120</f>
        <v>0</v>
      </c>
      <c r="CR67" s="6">
        <f>'at-risk$$'!CR67/'at-risk$$'!CR$120</f>
        <v>0</v>
      </c>
      <c r="CS67" s="6">
        <f>'at-risk$$'!CS67/'at-risk$$'!CS$120</f>
        <v>0</v>
      </c>
      <c r="CT67" s="6">
        <f>'at-risk$$'!CT67/'at-risk$$'!CT$120</f>
        <v>0</v>
      </c>
      <c r="CU67" s="6">
        <f>'at-risk$$'!CU67/'at-risk$$'!CU$120</f>
        <v>0</v>
      </c>
      <c r="CV67" s="3">
        <v>20400</v>
      </c>
      <c r="CW67" s="3">
        <v>0</v>
      </c>
      <c r="CX67" s="3">
        <v>20400</v>
      </c>
      <c r="CY67" s="3">
        <v>0</v>
      </c>
      <c r="DD67" s="6">
        <f>'at-risk$$'!DD67/'at-risk$$'!DD$120</f>
        <v>0</v>
      </c>
      <c r="DE67" s="6">
        <f>'at-risk$$'!DE67/'at-risk$$'!DE$120</f>
        <v>0</v>
      </c>
      <c r="DX67" s="6">
        <f>'at-risk$$'!DX67/'at-risk$$'!DX$120</f>
        <v>0</v>
      </c>
      <c r="DY67" s="6">
        <f>'at-risk$$'!DY67/'at-risk$$'!DY$120</f>
        <v>0</v>
      </c>
      <c r="DZ67" s="6">
        <f>'at-risk$$'!DZ67/'at-risk$$'!DZ$120</f>
        <v>0</v>
      </c>
      <c r="EA67" s="6">
        <f>'at-risk$$'!EA67/'at-risk$$'!EA$120</f>
        <v>0</v>
      </c>
      <c r="EB67" s="6">
        <f>'at-risk$$'!EB67/'at-risk$$'!EB$120</f>
        <v>0</v>
      </c>
      <c r="EC67" s="6">
        <f>'at-risk$$'!EC67/'at-risk$$'!EC$120</f>
        <v>0</v>
      </c>
      <c r="EH67" s="3">
        <v>15325</v>
      </c>
      <c r="EI67" s="3">
        <v>0</v>
      </c>
      <c r="EL67" s="6">
        <f>'at-risk$$'!EL67/'at-risk$$'!EL$120</f>
        <v>0</v>
      </c>
      <c r="EM67" s="6">
        <f>'at-risk$$'!EM67/'at-risk$$'!EM$120</f>
        <v>0</v>
      </c>
      <c r="EN67" s="6">
        <f>'at-risk$$'!EN67/'at-risk$$'!EN$120</f>
        <v>0</v>
      </c>
      <c r="EO67" s="6">
        <f>'at-risk$$'!EO67/'at-risk$$'!EO$120</f>
        <v>0</v>
      </c>
      <c r="EP67" s="6">
        <f>'at-risk$$'!EP67/'at-risk$$'!EP$120</f>
        <v>0</v>
      </c>
      <c r="EQ67" s="6">
        <f>'at-risk$$'!EQ67/'at-risk$$'!EQ$120</f>
        <v>0</v>
      </c>
      <c r="ES67" s="6">
        <f>'at-risk$$'!ES67/'at-risk$$'!ES$120</f>
        <v>0</v>
      </c>
      <c r="ET67" s="6">
        <f>'at-risk$$'!ET67/'at-risk$$'!ET$120</f>
        <v>0</v>
      </c>
      <c r="EU67" s="6">
        <f>'at-risk$$'!EU67/'at-risk$$'!EU$120</f>
        <v>0</v>
      </c>
      <c r="EV67" s="6">
        <f>'at-risk$$'!EV67/'at-risk$$'!EV$120</f>
        <v>0</v>
      </c>
      <c r="EW67" s="6">
        <f>'at-risk$$'!EW67/'at-risk$$'!EW$120</f>
        <v>0</v>
      </c>
      <c r="EX67" s="6">
        <f>'at-risk$$'!EX67/'at-risk$$'!EX$120</f>
        <v>0</v>
      </c>
      <c r="EY67" s="6">
        <f>'at-risk$$'!EY67/'at-risk$$'!EY$120</f>
        <v>0</v>
      </c>
      <c r="EZ67" s="6">
        <f>'at-risk$$'!EZ67/'at-risk$$'!EZ$120</f>
        <v>0</v>
      </c>
      <c r="FA67" s="6">
        <f>'at-risk$$'!FA67/'at-risk$$'!FA$120</f>
        <v>0</v>
      </c>
      <c r="FB67" s="6">
        <f>'at-risk$$'!FB67/'at-risk$$'!FB$120</f>
        <v>0</v>
      </c>
      <c r="FC67" s="6">
        <f>'at-risk$$'!FC67/'at-risk$$'!FC$120</f>
        <v>0</v>
      </c>
      <c r="FD67" s="6">
        <f>'at-risk$$'!FD67/'at-risk$$'!FD$120</f>
        <v>0</v>
      </c>
      <c r="FE67" s="6">
        <f>'at-risk$$'!FE67/'at-risk$$'!FE$120</f>
        <v>0</v>
      </c>
      <c r="FF67" s="6">
        <f>'at-risk$$'!FF67/'at-risk$$'!FF$120</f>
        <v>0</v>
      </c>
      <c r="FG67" s="6">
        <f>'at-risk$$'!FG67/'at-risk$$'!FG$120</f>
        <v>0</v>
      </c>
      <c r="FH67" s="6">
        <f>'at-risk$$'!FH67/'at-risk$$'!FH$120</f>
        <v>1</v>
      </c>
      <c r="FI67" s="6">
        <f>'at-risk$$'!FI67/'at-risk$$'!FI$120</f>
        <v>0</v>
      </c>
      <c r="FJ67" s="6">
        <f>'at-risk$$'!FJ67/'at-risk$$'!FJ$120</f>
        <v>1</v>
      </c>
      <c r="FK67" s="6">
        <f>'at-risk$$'!FK67/'at-risk$$'!FK$120</f>
        <v>0</v>
      </c>
      <c r="FL67" s="6">
        <f>'at-risk$$'!FL67/'at-risk$$'!FL$120</f>
        <v>0</v>
      </c>
      <c r="FM67" s="6">
        <f>'at-risk$$'!FM67/'at-risk$$'!FM$120</f>
        <v>0</v>
      </c>
      <c r="FN67" s="6">
        <f>'at-risk$$'!FN67/'at-risk$$'!FN$120</f>
        <v>0</v>
      </c>
      <c r="FO67" s="6">
        <f>'at-risk$$'!FO67/'at-risk$$'!FO$120</f>
        <v>0</v>
      </c>
      <c r="FP67" s="6">
        <f>'at-risk$$'!FP67/'at-risk$$'!FP$120</f>
        <v>0</v>
      </c>
      <c r="FQ67" s="6">
        <f>'at-risk$$'!FQ67/'at-risk$$'!FQ$120</f>
        <v>1</v>
      </c>
      <c r="FR67" s="6">
        <f>'at-risk$$'!FR67/'at-risk$$'!FR$120</f>
        <v>0</v>
      </c>
      <c r="FS67" s="6">
        <f>'at-risk$$'!FS67/'at-risk$$'!FS$120</f>
        <v>0</v>
      </c>
      <c r="FT67" s="6">
        <f>'at-risk$$'!FT67/'at-risk$$'!FT$120</f>
        <v>0</v>
      </c>
      <c r="FU67" s="6">
        <f>'at-risk$$'!FU67/'at-risk$$'!FU$120</f>
        <v>0</v>
      </c>
      <c r="FV67" s="6">
        <f>'at-risk$$'!FV67/'at-risk$$'!FV$120</f>
        <v>0</v>
      </c>
      <c r="FW67" s="6">
        <f>'at-risk$$'!FW67/'at-risk$$'!FW$120</f>
        <v>1</v>
      </c>
      <c r="FX67" s="6">
        <f>'at-risk$$'!FX67/'at-risk$$'!FX$120</f>
        <v>0</v>
      </c>
      <c r="FY67" s="6">
        <f>'at-risk$$'!FY67/'at-risk$$'!FY$120</f>
        <v>0</v>
      </c>
      <c r="FZ67" s="6">
        <f>'at-risk$$'!FZ67/'at-risk$$'!FZ$120</f>
        <v>0</v>
      </c>
      <c r="GA67" s="6">
        <f>'at-risk$$'!GA67/'at-risk$$'!GA$120</f>
        <v>0</v>
      </c>
      <c r="GB67" s="6">
        <f>'at-risk$$'!GB67/'at-risk$$'!GB$120</f>
        <v>0</v>
      </c>
      <c r="GC67" s="6">
        <f>'at-risk$$'!GC67/'at-risk$$'!GC$120</f>
        <v>0</v>
      </c>
      <c r="GD67" s="6">
        <f>'at-risk$$'!GD67/'at-risk$$'!GD$120</f>
        <v>0</v>
      </c>
      <c r="GE67" s="6">
        <f>'at-risk$$'!GE67/'at-risk$$'!GE$120</f>
        <v>0</v>
      </c>
      <c r="GF67" s="6">
        <f>'at-risk$$'!GF67/'at-risk$$'!GF$120</f>
        <v>0</v>
      </c>
      <c r="GG67" s="6">
        <f>'at-risk$$'!GG67/'at-risk$$'!GG$120</f>
        <v>1</v>
      </c>
      <c r="GH67" s="6">
        <f>'at-risk$$'!GH67/'at-risk$$'!GH$120</f>
        <v>0</v>
      </c>
      <c r="GI67" s="6">
        <f>'at-risk$$'!GI67/'at-risk$$'!GI$120</f>
        <v>1</v>
      </c>
      <c r="GJ67" s="6">
        <f>'at-risk$$'!GJ67/'at-risk$$'!GJ$120</f>
        <v>0</v>
      </c>
      <c r="GK67" s="6">
        <f>'at-risk$$'!GK67/'at-risk$$'!GK$120</f>
        <v>1</v>
      </c>
      <c r="GL67" s="6">
        <f>'at-risk$$'!GL67/'at-risk$$'!GL$120</f>
        <v>0</v>
      </c>
      <c r="GM67" s="6">
        <f>'at-risk$$'!GM67/'at-risk$$'!GM$120</f>
        <v>0</v>
      </c>
      <c r="GN67" s="6">
        <f>'at-risk$$'!GN67/'at-risk$$'!GN$120</f>
        <v>0</v>
      </c>
      <c r="GO67" s="6">
        <f>'at-risk$$'!GO67/'at-risk$$'!GO$120</f>
        <v>0</v>
      </c>
      <c r="GP67" s="6">
        <f>'at-risk$$'!GP67/'at-risk$$'!GP$120</f>
        <v>2.0000087848759573</v>
      </c>
      <c r="GQ67" s="6">
        <f>'at-risk$$'!GQ67/'at-risk$$'!GQ$120</f>
        <v>0</v>
      </c>
      <c r="GR67" s="6">
        <f>'at-risk$$'!GR67/'at-risk$$'!GR$120</f>
        <v>0.63555063602501938</v>
      </c>
      <c r="GS67" s="6">
        <f>'at-risk$$'!GS67/'at-risk$$'!GS$120</f>
        <v>0</v>
      </c>
      <c r="GT67" s="6">
        <f>'at-risk$$'!GT67/'at-risk$$'!GT$120</f>
        <v>2.0000087848759573</v>
      </c>
      <c r="GU67" s="6">
        <f>'at-risk$$'!GU67/'at-risk$$'!GU$120</f>
        <v>0</v>
      </c>
      <c r="GV67" s="6">
        <f>'at-risk$$'!GV67/'at-risk$$'!GV$120</f>
        <v>2.0000087848759573</v>
      </c>
      <c r="GW67" s="6">
        <f>'at-risk$$'!GW67/'at-risk$$'!GW$120</f>
        <v>0</v>
      </c>
      <c r="GX67" s="6">
        <f>'at-risk$$'!GX67/'at-risk$$'!GX$120</f>
        <v>2.0000087848759573</v>
      </c>
      <c r="GY67" s="6">
        <f>'at-risk$$'!GY67/'at-risk$$'!GY$120</f>
        <v>0</v>
      </c>
      <c r="GZ67" s="6">
        <f>'at-risk$$'!GZ67/'at-risk$$'!GZ$120</f>
        <v>2.0000087848759573</v>
      </c>
      <c r="HA67" s="6">
        <f>'at-risk$$'!HA67/'at-risk$$'!HA$120</f>
        <v>0</v>
      </c>
      <c r="HB67" s="6">
        <f>'at-risk$$'!HB67/'at-risk$$'!HB$120</f>
        <v>0</v>
      </c>
      <c r="HC67" s="6">
        <f>'at-risk$$'!HC67/'at-risk$$'!HC$120</f>
        <v>0</v>
      </c>
      <c r="HD67" s="6">
        <f>'at-risk$$'!HD67/'at-risk$$'!HD$120</f>
        <v>0</v>
      </c>
      <c r="HE67" s="6">
        <f>'at-risk$$'!HE67/'at-risk$$'!HE$120</f>
        <v>0</v>
      </c>
      <c r="HF67" s="6">
        <f>'at-risk$$'!HF67/'at-risk$$'!HF$120</f>
        <v>0</v>
      </c>
      <c r="HG67" s="6">
        <f>'at-risk$$'!HG67/'at-risk$$'!HG$120</f>
        <v>0</v>
      </c>
      <c r="HH67" s="6">
        <f>'at-risk$$'!HH67/'at-risk$$'!HH$120</f>
        <v>0</v>
      </c>
      <c r="HI67" s="6">
        <f>'at-risk$$'!HI67/'at-risk$$'!HI$120</f>
        <v>0</v>
      </c>
      <c r="HJ67" s="6">
        <f>'at-risk$$'!HJ67/'at-risk$$'!HJ$120</f>
        <v>0</v>
      </c>
      <c r="HK67" s="6">
        <f>'at-risk$$'!HK67/'at-risk$$'!HK$120</f>
        <v>0</v>
      </c>
      <c r="HL67" s="6">
        <f>'at-risk$$'!HL67/'at-risk$$'!HL$120</f>
        <v>0</v>
      </c>
      <c r="HM67" s="6">
        <f>'at-risk$$'!HM67/'at-risk$$'!HM$120</f>
        <v>0</v>
      </c>
      <c r="HN67" s="6">
        <f>'at-risk$$'!HN67/'at-risk$$'!HN$120</f>
        <v>0</v>
      </c>
      <c r="HO67" s="6">
        <f>'at-risk$$'!HO67/'at-risk$$'!HO$120</f>
        <v>0</v>
      </c>
      <c r="HP67" s="6">
        <f>'at-risk$$'!HP67/'at-risk$$'!HP$120</f>
        <v>0</v>
      </c>
      <c r="HQ67" s="6">
        <f>'at-risk$$'!HQ67/'at-risk$$'!HQ$120</f>
        <v>0</v>
      </c>
      <c r="HR67" s="6">
        <f>'at-risk$$'!HR67/'at-risk$$'!HR$120</f>
        <v>0</v>
      </c>
      <c r="HS67" s="6">
        <f>'at-risk$$'!HS67/'at-risk$$'!HS$120</f>
        <v>0</v>
      </c>
      <c r="HT67" s="6">
        <f>'at-risk$$'!HT67/'at-risk$$'!HT$120</f>
        <v>0</v>
      </c>
      <c r="HU67" s="6">
        <f>'at-risk$$'!HU67/'at-risk$$'!HU$120</f>
        <v>0</v>
      </c>
      <c r="HV67" s="6">
        <f>'at-risk$$'!HV67/'at-risk$$'!HV$120</f>
        <v>0</v>
      </c>
      <c r="HW67" s="6">
        <f>'at-risk$$'!HW67/'at-risk$$'!HW$120</f>
        <v>0</v>
      </c>
      <c r="HX67" s="6">
        <f>'at-risk$$'!HX67/'at-risk$$'!HX$120</f>
        <v>0</v>
      </c>
      <c r="HY67" s="6">
        <f>'at-risk$$'!HY67/'at-risk$$'!HY$120</f>
        <v>0</v>
      </c>
      <c r="HZ67" s="6">
        <f>'at-risk$$'!HZ67/'at-risk$$'!HZ$120</f>
        <v>0</v>
      </c>
      <c r="IA67" s="6">
        <f>'at-risk$$'!IA67/'at-risk$$'!IA$120</f>
        <v>0</v>
      </c>
      <c r="IB67" s="6">
        <f>'at-risk$$'!IB67/'at-risk$$'!IB$120</f>
        <v>0</v>
      </c>
      <c r="IC67" s="6">
        <f>'at-risk$$'!IC67/'at-risk$$'!IC$120</f>
        <v>0</v>
      </c>
      <c r="ID67" s="6">
        <f>'at-risk$$'!ID67/'at-risk$$'!ID$120</f>
        <v>0</v>
      </c>
      <c r="IE67" s="6">
        <f>'at-risk$$'!IE67/'at-risk$$'!IE$120</f>
        <v>0</v>
      </c>
      <c r="IF67" s="6">
        <f>'at-risk$$'!IF67/'at-risk$$'!IF$120</f>
        <v>0</v>
      </c>
      <c r="IG67" s="6">
        <f>'at-risk$$'!IG67/'at-risk$$'!IG$120</f>
        <v>0</v>
      </c>
      <c r="IH67" s="6">
        <f>'at-risk$$'!IH67/'at-risk$$'!IH$120</f>
        <v>0</v>
      </c>
      <c r="II67" s="6">
        <f>'at-risk$$'!II67/'at-risk$$'!II$120</f>
        <v>0</v>
      </c>
      <c r="IJ67" s="6">
        <f>'at-risk$$'!IJ67/'at-risk$$'!IJ$120</f>
        <v>1</v>
      </c>
      <c r="IK67" s="6">
        <f>'at-risk$$'!IK67/'at-risk$$'!IK$120</f>
        <v>0</v>
      </c>
      <c r="IL67" s="6">
        <f>'at-risk$$'!IL67/'at-risk$$'!IL$120</f>
        <v>0</v>
      </c>
      <c r="IM67" s="6">
        <f>'at-risk$$'!IM67/'at-risk$$'!IM$120</f>
        <v>0</v>
      </c>
      <c r="IN67" s="6">
        <f>'at-risk$$'!IN67/'at-risk$$'!IN$120</f>
        <v>0</v>
      </c>
      <c r="IO67" s="6">
        <f>'at-risk$$'!IO67/'at-risk$$'!IO$120</f>
        <v>0</v>
      </c>
      <c r="IP67" s="6">
        <f>'at-risk$$'!IP67/'at-risk$$'!IP$120</f>
        <v>0</v>
      </c>
      <c r="IQ67" s="6">
        <f>'at-risk$$'!IQ67/'at-risk$$'!IQ$120</f>
        <v>0</v>
      </c>
      <c r="IR67" s="6">
        <f>'at-risk$$'!IR67/'at-risk$$'!IR$120</f>
        <v>6.0000765970484604</v>
      </c>
      <c r="IS67" s="6">
        <f>'at-risk$$'!IS67/'at-risk$$'!IS$120</f>
        <v>0</v>
      </c>
      <c r="IT67" s="6">
        <f>'at-risk$$'!IT67/'at-risk$$'!IT$120</f>
        <v>0</v>
      </c>
      <c r="IU67" s="6">
        <f>'at-risk$$'!IU67/'at-risk$$'!IU$120</f>
        <v>0</v>
      </c>
      <c r="IV67" s="6">
        <f>'at-risk$$'!IV67/'at-risk$$'!IV$120</f>
        <v>3.7327944484691351E-2</v>
      </c>
      <c r="IW67" s="6">
        <f>'at-risk$$'!IW67/'at-risk$$'!IW$120</f>
        <v>0.96267205551530866</v>
      </c>
      <c r="IX67" s="6">
        <f>'at-risk$$'!IX67/'at-risk$$'!IX$120</f>
        <v>1</v>
      </c>
      <c r="IY67" s="6">
        <f>'at-risk$$'!IY67/'at-risk$$'!IY$120</f>
        <v>0</v>
      </c>
      <c r="IZ67" s="6">
        <f>'at-risk$$'!IZ67/'at-risk$$'!IZ$120</f>
        <v>0</v>
      </c>
      <c r="JA67" s="6">
        <f>'at-risk$$'!JA67/'at-risk$$'!JA$120</f>
        <v>0</v>
      </c>
      <c r="JB67" s="6">
        <f>'at-risk$$'!JB67/'at-risk$$'!JB$120</f>
        <v>0</v>
      </c>
      <c r="JC67" s="6">
        <f>'at-risk$$'!JC67/'at-risk$$'!JC$120</f>
        <v>0</v>
      </c>
      <c r="JD67" s="6">
        <f>'at-risk$$'!JD67/'at-risk$$'!JD$120</f>
        <v>0</v>
      </c>
      <c r="JE67" s="6">
        <f>'at-risk$$'!JE67/'at-risk$$'!JE$120</f>
        <v>0</v>
      </c>
      <c r="JF67" s="6">
        <f>'at-risk$$'!JF67/'at-risk$$'!JF$120</f>
        <v>1</v>
      </c>
      <c r="JG67" s="6">
        <f>'at-risk$$'!JG67/'at-risk$$'!JG$120</f>
        <v>0</v>
      </c>
      <c r="JH67" s="6">
        <f>'at-risk$$'!JH67/'at-risk$$'!JH$120</f>
        <v>0</v>
      </c>
      <c r="JI67" s="6">
        <f>'at-risk$$'!JI67/'at-risk$$'!JI$120</f>
        <v>0</v>
      </c>
      <c r="JJ67" s="6">
        <f>'at-risk$$'!JJ67/'at-risk$$'!JJ$120</f>
        <v>0</v>
      </c>
      <c r="JK67" s="6">
        <f>'at-risk$$'!JK67/'at-risk$$'!JK$120</f>
        <v>0</v>
      </c>
      <c r="JL67" s="6">
        <f>'at-risk$$'!JL67/'at-risk$$'!JL$120</f>
        <v>0</v>
      </c>
      <c r="JM67" s="6">
        <f>'at-risk$$'!JM67/'at-risk$$'!JM$120</f>
        <v>0</v>
      </c>
      <c r="JN67" s="6">
        <f>'at-risk$$'!JN67/'at-risk$$'!JN$120</f>
        <v>0</v>
      </c>
      <c r="JO67" s="6">
        <f>'at-risk$$'!JO67/'at-risk$$'!JO$120</f>
        <v>0</v>
      </c>
      <c r="JP67" s="6">
        <f>'at-risk$$'!JP67/'at-risk$$'!JP$120</f>
        <v>0</v>
      </c>
      <c r="JQ67" s="6">
        <f>'at-risk$$'!JQ67/'at-risk$$'!JQ$120</f>
        <v>0</v>
      </c>
      <c r="JR67" s="6">
        <f>'at-risk$$'!JR67/'at-risk$$'!JR$120</f>
        <v>0</v>
      </c>
      <c r="JS67" s="6">
        <f>'at-risk$$'!JS67/'at-risk$$'!JS$120</f>
        <v>0</v>
      </c>
      <c r="JT67" s="6">
        <f>'at-risk$$'!JT67/'at-risk$$'!JT$120</f>
        <v>0</v>
      </c>
      <c r="JU67" s="6">
        <f>'at-risk$$'!JU67/'at-risk$$'!JU$120</f>
        <v>0</v>
      </c>
      <c r="JV67" s="6">
        <f>'at-risk$$'!JV67/'at-risk$$'!JV$120</f>
        <v>0</v>
      </c>
      <c r="JW67" s="6">
        <f>'at-risk$$'!JW67/'at-risk$$'!JW$120</f>
        <v>0</v>
      </c>
      <c r="JX67" s="6">
        <f>'at-risk$$'!JX67/'at-risk$$'!JX$120</f>
        <v>0</v>
      </c>
      <c r="JY67" s="6">
        <f>'at-risk$$'!JY67/'at-risk$$'!JY$120</f>
        <v>0</v>
      </c>
      <c r="JZ67" s="6">
        <f>'at-risk$$'!JZ67/'at-risk$$'!JZ$120</f>
        <v>0</v>
      </c>
      <c r="KA67" s="6">
        <f>'at-risk$$'!KA67/'at-risk$$'!KA$120</f>
        <v>0</v>
      </c>
      <c r="KB67" s="6">
        <f>'at-risk$$'!KB67/'at-risk$$'!KB$120</f>
        <v>0</v>
      </c>
      <c r="KC67" s="6">
        <f>'at-risk$$'!KC67/'at-risk$$'!KC$120</f>
        <v>0</v>
      </c>
      <c r="KD67" s="6">
        <f>'at-risk$$'!KD67/'at-risk$$'!KD$120</f>
        <v>4.7271417527584514E-2</v>
      </c>
      <c r="KE67" s="6">
        <f>'at-risk$$'!KE67/'at-risk$$'!KE$120</f>
        <v>0</v>
      </c>
      <c r="KF67" s="6">
        <f>'at-risk$$'!KF67/'at-risk$$'!KF$120</f>
        <v>0</v>
      </c>
      <c r="KG67" s="6">
        <f>'at-risk$$'!KG67/'at-risk$$'!KG$120</f>
        <v>0</v>
      </c>
      <c r="KH67" s="6">
        <f>'at-risk$$'!KH67/'at-risk$$'!KH$120</f>
        <v>0</v>
      </c>
      <c r="KI67" s="6">
        <f>'at-risk$$'!KI67/'at-risk$$'!KI$120</f>
        <v>0</v>
      </c>
      <c r="KJ67" s="6">
        <f>'at-risk$$'!KJ67/'at-risk$$'!KJ$120</f>
        <v>0</v>
      </c>
      <c r="KK67" s="6">
        <f>'at-risk$$'!KK67/'at-risk$$'!KK$120</f>
        <v>0</v>
      </c>
      <c r="KL67" s="6">
        <f>'at-risk$$'!KL67/'at-risk$$'!KL$120</f>
        <v>0</v>
      </c>
      <c r="KM67" s="6">
        <f>'at-risk$$'!KM67/'at-risk$$'!KM$120</f>
        <v>0</v>
      </c>
      <c r="KN67" s="6">
        <f>'at-risk$$'!KN67/'at-risk$$'!KN$120</f>
        <v>0</v>
      </c>
      <c r="KO67" s="6">
        <f>'at-risk$$'!KO67/'at-risk$$'!KO$120</f>
        <v>0</v>
      </c>
      <c r="KP67" s="6">
        <f>'at-risk$$'!KP67/'at-risk$$'!KP$120</f>
        <v>0</v>
      </c>
      <c r="KQ67" s="6">
        <f>'at-risk$$'!KQ67/'at-risk$$'!KQ$120</f>
        <v>0</v>
      </c>
      <c r="KU67" s="3">
        <v>10774</v>
      </c>
      <c r="KV67" s="3">
        <v>0</v>
      </c>
      <c r="KW67" s="3">
        <v>6193</v>
      </c>
      <c r="KX67" s="3">
        <v>0</v>
      </c>
      <c r="LG67" s="3">
        <v>12199</v>
      </c>
      <c r="LH67" s="3">
        <v>0</v>
      </c>
      <c r="LI67" s="3">
        <v>13427</v>
      </c>
      <c r="LJ67" s="3">
        <v>0</v>
      </c>
      <c r="LM67" s="3">
        <v>1309</v>
      </c>
      <c r="LN67" s="3">
        <v>0</v>
      </c>
      <c r="ME67" s="3">
        <v>4799</v>
      </c>
      <c r="MF67" s="3">
        <v>0</v>
      </c>
      <c r="MM67" s="3">
        <v>10000</v>
      </c>
      <c r="MN67" s="3">
        <v>0</v>
      </c>
      <c r="MY67" s="3">
        <v>10000</v>
      </c>
      <c r="MZ67" s="3">
        <v>0</v>
      </c>
      <c r="NJ67" s="6">
        <f>'at-risk$$'!NJ67/'at-risk$$'!NJ$120</f>
        <v>0</v>
      </c>
      <c r="NK67" s="6">
        <f>'at-risk$$'!NK67/'at-risk$$'!NK$120</f>
        <v>0</v>
      </c>
      <c r="OF67" s="3">
        <v>4450639</v>
      </c>
      <c r="OG67" s="3">
        <v>619656</v>
      </c>
      <c r="OK67" s="6">
        <f t="shared" si="28"/>
        <v>3.0000087848759573</v>
      </c>
      <c r="OL67" s="6">
        <f t="shared" ref="OL67:OL98" si="31">SUM(AY67,BA67,BC67,BE67,BG67,BI67,BK67,BM67,BO67,BQ67,BS67,BU67)</f>
        <v>0</v>
      </c>
      <c r="OM67" s="6">
        <f t="shared" ref="OM67:OM98" si="32">SUM(BV67,BX67)</f>
        <v>2.0000087848759573</v>
      </c>
      <c r="ON67" s="6">
        <f t="shared" ref="ON67:ON98" si="33">SUM(BW67,BY67)</f>
        <v>0</v>
      </c>
      <c r="OO67" s="6">
        <f t="shared" ref="OO67:OO98" si="34">SUM(CD67,CF67)</f>
        <v>0</v>
      </c>
      <c r="OP67" s="6">
        <f t="shared" ref="OP67:OP98" si="35">SUM(CE67,CG67)</f>
        <v>0</v>
      </c>
      <c r="OQ67" s="3">
        <f t="shared" ref="OQ67:OQ98" si="36">SUM(DF67,DH67,DJ67,DL67,DN67,DP67,DR67,DT67,DV67,)</f>
        <v>0</v>
      </c>
      <c r="OR67" s="6">
        <f t="shared" ref="OR67:OR98" si="37">SUM(DG67,DI67,DK67,DM67,DO67,DQ67,DS67,DU67,DW67,)</f>
        <v>0</v>
      </c>
      <c r="OS67" s="6">
        <f>'at-risk$$'!OS67/'at-risk$$'!OS$120</f>
        <v>0</v>
      </c>
      <c r="OT67" s="6">
        <f>'at-risk$$'!OT67/'at-risk$$'!OT$120</f>
        <v>0</v>
      </c>
      <c r="OU67" s="6">
        <f>'at-risk$$'!OU67/'at-risk$$'!OU$120</f>
        <v>0</v>
      </c>
      <c r="OV67" s="6">
        <f>'at-risk$$'!OV67/'at-risk$$'!OV$120</f>
        <v>0</v>
      </c>
      <c r="OW67" s="6">
        <f>'at-risk$$'!OW67/'at-risk$$'!OW$120</f>
        <v>0</v>
      </c>
      <c r="OX67" s="6">
        <f>'at-risk$$'!OX67/'at-risk$$'!OX$120</f>
        <v>2</v>
      </c>
      <c r="OY67" s="6">
        <f>'at-risk$$'!OY67/'at-risk$$'!OY$120</f>
        <v>1</v>
      </c>
      <c r="OZ67" s="6">
        <f>'at-risk$$'!OZ67/'at-risk$$'!OZ$120</f>
        <v>0</v>
      </c>
      <c r="PA67" s="6">
        <f>'at-risk$$'!PA67/'at-risk$$'!PA$120</f>
        <v>0</v>
      </c>
      <c r="PB67" s="6">
        <f t="shared" ref="PB67:PB98" si="38">SUM(FO67,FQ67,FS67,FU67,FW67,FY67)</f>
        <v>2</v>
      </c>
      <c r="PC67" s="6">
        <f t="shared" ref="PC67:PC98" si="39">SUM(FP67,FR67,FT67,FV67,FX67,FZ67)</f>
        <v>0</v>
      </c>
      <c r="PD67" s="6"/>
      <c r="PE67" s="6"/>
      <c r="PF67" s="6">
        <f t="shared" ref="PF67:PF83" si="40">SUM(GF67,GH67,GJ67,GL67,HV67)</f>
        <v>0</v>
      </c>
      <c r="PG67" s="6">
        <f t="shared" ref="PG67:PG83" si="41">SUM(GG67,GI67,GK67,GM67,HW67)</f>
        <v>3</v>
      </c>
      <c r="PI67" s="6">
        <f t="shared" ref="PI67:PI75" si="42">SUM(GP67,GR67,GT67,GV67,GX67,GZ67)</f>
        <v>10.635594560404806</v>
      </c>
      <c r="PJ67" s="6">
        <f>'at-risk$$'!PJ67/'at-risk$$'!PJ$120</f>
        <v>0</v>
      </c>
      <c r="PK67" s="6">
        <f>'at-risk$$'!PK67/'at-risk$$'!PK$120</f>
        <v>0</v>
      </c>
      <c r="PL67" s="5">
        <f t="shared" si="29"/>
        <v>68701</v>
      </c>
      <c r="PM67" s="5">
        <f>SUM(KV67,KX67,KZ67,LB67,LD67,LF67,LH67,LJ67,LL67,LN67,LP67,LR67,LT67,LV67,LX67,LZ67,MB67,MD67,MF67,MH67,MJ67,ML67,MN67,MP67,MR67,MT67,MV67,MX67,MZ67,NB67,ND67,NF67,NH67,)</f>
        <v>0</v>
      </c>
      <c r="PN67" s="5"/>
      <c r="PO67" s="5">
        <v>93275</v>
      </c>
      <c r="PQ67" s="6">
        <f t="shared" ref="PQ67:PQ98" si="43">SUM(Z67:AE67,AI67:AP67,AX67:BY67,CL67:CO67,DZ67:EA67,GF67:GM67,GP67:IK67,KH67:KM67,)</f>
        <v>24.757115749525617</v>
      </c>
    </row>
    <row r="68" spans="1:433" x14ac:dyDescent="0.25">
      <c r="A68" t="s">
        <v>234</v>
      </c>
      <c r="B68" s="2">
        <v>326</v>
      </c>
      <c r="C68" t="s">
        <v>338</v>
      </c>
      <c r="D68">
        <v>2</v>
      </c>
      <c r="E68">
        <v>281</v>
      </c>
      <c r="F68">
        <v>204</v>
      </c>
      <c r="G68" s="6">
        <f>'at-risk$$'!G68/'at-risk$$'!G$120</f>
        <v>1</v>
      </c>
      <c r="H68" s="6">
        <f>'at-risk$$'!H68/'at-risk$$'!H$120</f>
        <v>0</v>
      </c>
      <c r="I68" s="6">
        <f>'at-risk$$'!I68/'at-risk$$'!I$120</f>
        <v>0</v>
      </c>
      <c r="J68" s="6">
        <f>'at-risk$$'!J68/'at-risk$$'!J$120</f>
        <v>0</v>
      </c>
      <c r="K68" s="6"/>
      <c r="L68" s="6">
        <f>'at-risk$$'!L68/'at-risk$$'!L$120</f>
        <v>0</v>
      </c>
      <c r="M68" s="6">
        <f>'at-risk$$'!M68/'at-risk$$'!M$120</f>
        <v>0</v>
      </c>
      <c r="N68" s="6">
        <f>'at-risk$$'!N68/'at-risk$$'!N$120</f>
        <v>1.9999991662153809</v>
      </c>
      <c r="O68" s="6">
        <f>'at-risk$$'!O68/'at-risk$$'!O$120</f>
        <v>0</v>
      </c>
      <c r="P68" s="3">
        <v>15000</v>
      </c>
      <c r="Q68" s="3">
        <v>0</v>
      </c>
      <c r="R68" s="6">
        <f>'at-risk$$'!R68/'at-risk$$'!R$120</f>
        <v>1.0000062006078874</v>
      </c>
      <c r="S68" s="6">
        <f>'at-risk$$'!S68/'at-risk$$'!S$120</f>
        <v>0</v>
      </c>
      <c r="T68" s="6">
        <f>'at-risk$$'!T68/'at-risk$$'!T$120</f>
        <v>1.0000028305579711</v>
      </c>
      <c r="U68" s="6">
        <f>'at-risk$$'!U68/'at-risk$$'!U$120</f>
        <v>0</v>
      </c>
      <c r="V68" s="6">
        <f>'at-risk$$'!V68/'at-risk$$'!V$120</f>
        <v>0.99999492061110518</v>
      </c>
      <c r="W68" s="6">
        <f>'at-risk$$'!W68/'at-risk$$'!W$120</f>
        <v>0</v>
      </c>
      <c r="X68" s="6">
        <f>'at-risk$$'!X68/'at-risk$$'!X$120</f>
        <v>1</v>
      </c>
      <c r="Y68" s="6">
        <f>'at-risk$$'!Y68/'at-risk$$'!Y$120</f>
        <v>0</v>
      </c>
      <c r="Z68" s="6">
        <f>'at-risk$$'!Z68/'at-risk$$'!Z$120</f>
        <v>0</v>
      </c>
      <c r="AA68" s="6">
        <f>'at-risk$$'!AA68/'at-risk$$'!AA$120</f>
        <v>0</v>
      </c>
      <c r="AB68" s="6">
        <f>'at-risk$$'!AB68/'at-risk$$'!AB$120</f>
        <v>5.0000175697519147</v>
      </c>
      <c r="AC68" s="6">
        <f>'at-risk$$'!AC68/'at-risk$$'!AC$120</f>
        <v>0</v>
      </c>
      <c r="AD68" s="6">
        <f>'at-risk$$'!AD68/'at-risk$$'!AD$120</f>
        <v>0</v>
      </c>
      <c r="AE68" s="6">
        <f>'at-risk$$'!AE68/'at-risk$$'!AE$120</f>
        <v>0</v>
      </c>
      <c r="AF68" s="6">
        <f>'at-risk$$'!AF68/'at-risk$$'!AF$120</f>
        <v>4.9999961701896245</v>
      </c>
      <c r="AG68" s="6">
        <f>'at-risk$$'!AG68/'at-risk$$'!AG$120</f>
        <v>0</v>
      </c>
      <c r="AH68" s="6">
        <f>'at-risk$$'!AH68/'at-risk$$'!AH$120</f>
        <v>0</v>
      </c>
      <c r="AI68" s="6">
        <f>'at-risk$$'!AI68/'at-risk$$'!AI$120</f>
        <v>0</v>
      </c>
      <c r="AJ68" s="6">
        <f>'at-risk$$'!AJ68/'at-risk$$'!AJ$120</f>
        <v>0</v>
      </c>
      <c r="AK68" s="6">
        <f>'at-risk$$'!AK68/'at-risk$$'!AK$120</f>
        <v>0</v>
      </c>
      <c r="AL68" s="6">
        <f>'at-risk$$'!AL68/'at-risk$$'!AL$120</f>
        <v>0</v>
      </c>
      <c r="AM68" s="6">
        <f>'at-risk$$'!AM68/'at-risk$$'!AM$120</f>
        <v>0</v>
      </c>
      <c r="AN68" s="6">
        <f>'at-risk$$'!AN68/'at-risk$$'!AN$120</f>
        <v>0</v>
      </c>
      <c r="AO68" s="6">
        <f>'at-risk$$'!AO68/'at-risk$$'!AO$120</f>
        <v>0</v>
      </c>
      <c r="AP68" s="6">
        <f>'at-risk$$'!AP68/'at-risk$$'!AP$120</f>
        <v>0</v>
      </c>
      <c r="AQ68" s="6">
        <f>'at-risk$$'!AQ68/'at-risk$$'!AQ$120</f>
        <v>0.5</v>
      </c>
      <c r="AR68" s="6">
        <f>'at-risk$$'!AR68/'at-risk$$'!AR$120</f>
        <v>0</v>
      </c>
      <c r="AS68" s="6">
        <f>'at-risk$$'!AS68/'at-risk$$'!AS$120</f>
        <v>0</v>
      </c>
      <c r="AT68" s="6">
        <f>'at-risk$$'!AT68/'at-risk$$'!AT$120</f>
        <v>0</v>
      </c>
      <c r="AU68" s="6">
        <f>'at-risk$$'!AU68/'at-risk$$'!AU$120</f>
        <v>2.0000087848759573</v>
      </c>
      <c r="AV68" s="6"/>
      <c r="AW68" s="6">
        <f>'at-risk$$'!AW68/'at-risk$$'!AW$120</f>
        <v>0</v>
      </c>
      <c r="AX68" s="6">
        <f>'at-risk$$'!AX68/'at-risk$$'!AX$120</f>
        <v>0</v>
      </c>
      <c r="AY68" s="6">
        <f>'at-risk$$'!AY68/'at-risk$$'!AY$120</f>
        <v>0</v>
      </c>
      <c r="AZ68" s="6">
        <f>'at-risk$$'!AZ68/'at-risk$$'!AZ$120</f>
        <v>0</v>
      </c>
      <c r="BA68" s="6">
        <f>'at-risk$$'!BA68/'at-risk$$'!BA$120</f>
        <v>0</v>
      </c>
      <c r="BB68" s="6">
        <f>'at-risk$$'!BB68/'at-risk$$'!BB$120</f>
        <v>0</v>
      </c>
      <c r="BC68" s="6">
        <f>'at-risk$$'!BC68/'at-risk$$'!BC$120</f>
        <v>0</v>
      </c>
      <c r="BD68" s="6">
        <f>'at-risk$$'!BD68/'at-risk$$'!BD$120</f>
        <v>0</v>
      </c>
      <c r="BE68" s="6">
        <f>'at-risk$$'!BE68/'at-risk$$'!BE$120</f>
        <v>0</v>
      </c>
      <c r="BF68" s="6">
        <f>'at-risk$$'!BF68/'at-risk$$'!BF$120</f>
        <v>0</v>
      </c>
      <c r="BG68" s="6">
        <f>'at-risk$$'!BG68/'at-risk$$'!BG$120</f>
        <v>0</v>
      </c>
      <c r="BH68" s="6">
        <f>'at-risk$$'!BH68/'at-risk$$'!BH$120</f>
        <v>0</v>
      </c>
      <c r="BI68" s="6">
        <f>'at-risk$$'!BI68/'at-risk$$'!BI$120</f>
        <v>0</v>
      </c>
      <c r="BJ68" s="6">
        <f>'at-risk$$'!BJ68/'at-risk$$'!BJ$120</f>
        <v>0</v>
      </c>
      <c r="BK68" s="6">
        <f>'at-risk$$'!BK68/'at-risk$$'!BK$120</f>
        <v>0</v>
      </c>
      <c r="BL68" s="6">
        <f>'at-risk$$'!BL68/'at-risk$$'!BL$120</f>
        <v>0</v>
      </c>
      <c r="BM68" s="6">
        <f>'at-risk$$'!BM68/'at-risk$$'!BM$120</f>
        <v>0</v>
      </c>
      <c r="BN68" s="6">
        <f>'at-risk$$'!BN68/'at-risk$$'!BN$120</f>
        <v>0</v>
      </c>
      <c r="BO68" s="6">
        <f>'at-risk$$'!BO68/'at-risk$$'!BO$120</f>
        <v>0</v>
      </c>
      <c r="BP68" s="6">
        <f>'at-risk$$'!BP68/'at-risk$$'!BP$120</f>
        <v>0</v>
      </c>
      <c r="BQ68" s="6">
        <f>'at-risk$$'!BQ68/'at-risk$$'!BQ$120</f>
        <v>0</v>
      </c>
      <c r="BR68" s="6">
        <f>'at-risk$$'!BR68/'at-risk$$'!BR$120</f>
        <v>0</v>
      </c>
      <c r="BS68" s="6">
        <f>'at-risk$$'!BS68/'at-risk$$'!BS$120</f>
        <v>0</v>
      </c>
      <c r="BT68" s="6">
        <f>'at-risk$$'!BT68/'at-risk$$'!BT$120</f>
        <v>0</v>
      </c>
      <c r="BU68" s="6">
        <f>'at-risk$$'!BU68/'at-risk$$'!BU$120</f>
        <v>0</v>
      </c>
      <c r="BV68" s="6">
        <f>'at-risk$$'!BV68/'at-risk$$'!BV$120</f>
        <v>3.0000087848759573</v>
      </c>
      <c r="BW68" s="6">
        <f>'at-risk$$'!BW68/'at-risk$$'!BW$120</f>
        <v>0</v>
      </c>
      <c r="BX68" s="6">
        <f>'at-risk$$'!BX68/'at-risk$$'!BX$120</f>
        <v>0</v>
      </c>
      <c r="BY68" s="6">
        <f>'at-risk$$'!BY68/'at-risk$$'!BY$120</f>
        <v>0</v>
      </c>
      <c r="BZ68" s="6">
        <f>'at-risk$$'!BZ68/'at-risk$$'!BZ$120</f>
        <v>0.99998902121025579</v>
      </c>
      <c r="CA68" s="6">
        <f>'at-risk$$'!CA68/'at-risk$$'!CA$120</f>
        <v>0</v>
      </c>
      <c r="CB68" s="6">
        <f>'at-risk$$'!CB68/'at-risk$$'!CB$120</f>
        <v>0</v>
      </c>
      <c r="CC68" s="6">
        <f>'at-risk$$'!CC68/'at-risk$$'!CC$120</f>
        <v>0</v>
      </c>
      <c r="CD68" s="6">
        <f>'at-risk$$'!CD68/'at-risk$$'!CD$120</f>
        <v>0</v>
      </c>
      <c r="CE68" s="6">
        <f>'at-risk$$'!CE68/'at-risk$$'!CE$120</f>
        <v>0</v>
      </c>
      <c r="CF68" s="6">
        <f>'at-risk$$'!CF68/'at-risk$$'!CF$120</f>
        <v>0</v>
      </c>
      <c r="CG68" s="6">
        <f>'at-risk$$'!CG68/'at-risk$$'!CG$120</f>
        <v>0</v>
      </c>
      <c r="CH68" s="6">
        <f>'at-risk$$'!CH68/'at-risk$$'!CH$120</f>
        <v>0</v>
      </c>
      <c r="CI68" s="6">
        <f>'at-risk$$'!CI68/'at-risk$$'!CI$120</f>
        <v>0</v>
      </c>
      <c r="CL68" s="6">
        <f>'at-risk$$'!CL68/'at-risk$$'!CL$120</f>
        <v>6.0000263546278729</v>
      </c>
      <c r="CM68" s="6">
        <f>'at-risk$$'!CM68/'at-risk$$'!CM$120</f>
        <v>0</v>
      </c>
      <c r="CN68" s="6">
        <f>'at-risk$$'!CN68/'at-risk$$'!CN$120</f>
        <v>0</v>
      </c>
      <c r="CO68" s="6">
        <f>'at-risk$$'!CO68/'at-risk$$'!CO$120</f>
        <v>0</v>
      </c>
      <c r="CP68" s="6">
        <f>'at-risk$$'!CP68/'at-risk$$'!CP$120</f>
        <v>0.99998902121025579</v>
      </c>
      <c r="CQ68" s="6">
        <f>'at-risk$$'!CQ68/'at-risk$$'!CQ$120</f>
        <v>0</v>
      </c>
      <c r="CR68" s="6">
        <f>'at-risk$$'!CR68/'at-risk$$'!CR$120</f>
        <v>1</v>
      </c>
      <c r="CS68" s="6">
        <f>'at-risk$$'!CS68/'at-risk$$'!CS$120</f>
        <v>0</v>
      </c>
      <c r="CT68" s="6">
        <f>'at-risk$$'!CT68/'at-risk$$'!CT$120</f>
        <v>0</v>
      </c>
      <c r="CU68" s="6">
        <f>'at-risk$$'!CU68/'at-risk$$'!CU$120</f>
        <v>0</v>
      </c>
      <c r="CV68" s="3">
        <v>23800</v>
      </c>
      <c r="CW68" s="3">
        <v>0</v>
      </c>
      <c r="CX68" s="3">
        <v>23800</v>
      </c>
      <c r="CY68" s="3">
        <v>0</v>
      </c>
      <c r="DD68" s="6">
        <f>'at-risk$$'!DD68/'at-risk$$'!DD$120</f>
        <v>0.9999965685612755</v>
      </c>
      <c r="DE68" s="6">
        <f>'at-risk$$'!DE68/'at-risk$$'!DE$120</f>
        <v>0</v>
      </c>
      <c r="DH68" s="3">
        <v>8570</v>
      </c>
      <c r="DI68" s="3">
        <v>0</v>
      </c>
      <c r="DJ68" s="3">
        <v>1787</v>
      </c>
      <c r="DK68" s="3">
        <v>0</v>
      </c>
      <c r="DR68" s="3">
        <v>4900</v>
      </c>
      <c r="DS68" s="3">
        <v>0</v>
      </c>
      <c r="DT68" s="3">
        <v>3398</v>
      </c>
      <c r="DU68" s="3">
        <v>0</v>
      </c>
      <c r="DV68" s="3">
        <v>300</v>
      </c>
      <c r="DW68" s="3">
        <v>0</v>
      </c>
      <c r="DX68" s="6">
        <f>'at-risk$$'!DX68/'at-risk$$'!DX$120</f>
        <v>0</v>
      </c>
      <c r="DY68" s="6">
        <f>'at-risk$$'!DY68/'at-risk$$'!DY$120</f>
        <v>0</v>
      </c>
      <c r="DZ68" s="6">
        <f>'at-risk$$'!DZ68/'at-risk$$'!DZ$120</f>
        <v>0</v>
      </c>
      <c r="EA68" s="6">
        <f>'at-risk$$'!EA68/'at-risk$$'!EA$120</f>
        <v>0</v>
      </c>
      <c r="EB68" s="6">
        <f>'at-risk$$'!EB68/'at-risk$$'!EB$120</f>
        <v>0</v>
      </c>
      <c r="EC68" s="6">
        <f>'at-risk$$'!EC68/'at-risk$$'!EC$120</f>
        <v>0</v>
      </c>
      <c r="EL68" s="6">
        <f>'at-risk$$'!EL68/'at-risk$$'!EL$120</f>
        <v>0</v>
      </c>
      <c r="EM68" s="6">
        <f>'at-risk$$'!EM68/'at-risk$$'!EM$120</f>
        <v>0</v>
      </c>
      <c r="EN68" s="6">
        <f>'at-risk$$'!EN68/'at-risk$$'!EN$120</f>
        <v>0</v>
      </c>
      <c r="EO68" s="6">
        <f>'at-risk$$'!EO68/'at-risk$$'!EO$120</f>
        <v>0</v>
      </c>
      <c r="EP68" s="6">
        <f>'at-risk$$'!EP68/'at-risk$$'!EP$120</f>
        <v>0</v>
      </c>
      <c r="EQ68" s="6">
        <f>'at-risk$$'!EQ68/'at-risk$$'!EQ$120</f>
        <v>0</v>
      </c>
      <c r="ES68" s="6">
        <f>'at-risk$$'!ES68/'at-risk$$'!ES$120</f>
        <v>0</v>
      </c>
      <c r="ET68" s="6">
        <f>'at-risk$$'!ET68/'at-risk$$'!ET$120</f>
        <v>0</v>
      </c>
      <c r="EU68" s="6">
        <f>'at-risk$$'!EU68/'at-risk$$'!EU$120</f>
        <v>0</v>
      </c>
      <c r="EV68" s="6">
        <f>'at-risk$$'!EV68/'at-risk$$'!EV$120</f>
        <v>0</v>
      </c>
      <c r="EW68" s="6">
        <f>'at-risk$$'!EW68/'at-risk$$'!EW$120</f>
        <v>0</v>
      </c>
      <c r="EX68" s="6">
        <f>'at-risk$$'!EX68/'at-risk$$'!EX$120</f>
        <v>0</v>
      </c>
      <c r="EY68" s="6">
        <f>'at-risk$$'!EY68/'at-risk$$'!EY$120</f>
        <v>1</v>
      </c>
      <c r="EZ68" s="6">
        <f>'at-risk$$'!EZ68/'at-risk$$'!EZ$120</f>
        <v>0</v>
      </c>
      <c r="FA68" s="6">
        <f>'at-risk$$'!FA68/'at-risk$$'!FA$120</f>
        <v>0</v>
      </c>
      <c r="FB68" s="6">
        <f>'at-risk$$'!FB68/'at-risk$$'!FB$120</f>
        <v>0</v>
      </c>
      <c r="FC68" s="6">
        <f>'at-risk$$'!FC68/'at-risk$$'!FC$120</f>
        <v>0</v>
      </c>
      <c r="FD68" s="6">
        <f>'at-risk$$'!FD68/'at-risk$$'!FD$120</f>
        <v>0</v>
      </c>
      <c r="FE68" s="6">
        <f>'at-risk$$'!FE68/'at-risk$$'!FE$120</f>
        <v>0</v>
      </c>
      <c r="FF68" s="6">
        <f>'at-risk$$'!FF68/'at-risk$$'!FF$120</f>
        <v>0</v>
      </c>
      <c r="FG68" s="6">
        <f>'at-risk$$'!FG68/'at-risk$$'!FG$120</f>
        <v>1</v>
      </c>
      <c r="FH68" s="6">
        <f>'at-risk$$'!FH68/'at-risk$$'!FH$120</f>
        <v>0</v>
      </c>
      <c r="FI68" s="6">
        <f>'at-risk$$'!FI68/'at-risk$$'!FI$120</f>
        <v>0</v>
      </c>
      <c r="FJ68" s="6">
        <f>'at-risk$$'!FJ68/'at-risk$$'!FJ$120</f>
        <v>0</v>
      </c>
      <c r="FK68" s="6">
        <f>'at-risk$$'!FK68/'at-risk$$'!FK$120</f>
        <v>0</v>
      </c>
      <c r="FL68" s="6">
        <f>'at-risk$$'!FL68/'at-risk$$'!FL$120</f>
        <v>0</v>
      </c>
      <c r="FM68" s="6">
        <f>'at-risk$$'!FM68/'at-risk$$'!FM$120</f>
        <v>0</v>
      </c>
      <c r="FN68" s="6">
        <f>'at-risk$$'!FN68/'at-risk$$'!FN$120</f>
        <v>0</v>
      </c>
      <c r="FO68" s="6">
        <f>'at-risk$$'!FO68/'at-risk$$'!FO$120</f>
        <v>0</v>
      </c>
      <c r="FP68" s="6">
        <f>'at-risk$$'!FP68/'at-risk$$'!FP$120</f>
        <v>0</v>
      </c>
      <c r="FQ68" s="6">
        <f>'at-risk$$'!FQ68/'at-risk$$'!FQ$120</f>
        <v>0</v>
      </c>
      <c r="FR68" s="6">
        <f>'at-risk$$'!FR68/'at-risk$$'!FR$120</f>
        <v>0</v>
      </c>
      <c r="FS68" s="6">
        <f>'at-risk$$'!FS68/'at-risk$$'!FS$120</f>
        <v>0</v>
      </c>
      <c r="FT68" s="6">
        <f>'at-risk$$'!FT68/'at-risk$$'!FT$120</f>
        <v>0</v>
      </c>
      <c r="FU68" s="6">
        <f>'at-risk$$'!FU68/'at-risk$$'!FU$120</f>
        <v>0</v>
      </c>
      <c r="FV68" s="6">
        <f>'at-risk$$'!FV68/'at-risk$$'!FV$120</f>
        <v>0</v>
      </c>
      <c r="FW68" s="6">
        <f>'at-risk$$'!FW68/'at-risk$$'!FW$120</f>
        <v>0</v>
      </c>
      <c r="FX68" s="6">
        <f>'at-risk$$'!FX68/'at-risk$$'!FX$120</f>
        <v>0</v>
      </c>
      <c r="FY68" s="6">
        <f>'at-risk$$'!FY68/'at-risk$$'!FY$120</f>
        <v>0</v>
      </c>
      <c r="FZ68" s="6">
        <f>'at-risk$$'!FZ68/'at-risk$$'!FZ$120</f>
        <v>0</v>
      </c>
      <c r="GA68" s="6">
        <f>'at-risk$$'!GA68/'at-risk$$'!GA$120</f>
        <v>0</v>
      </c>
      <c r="GB68" s="6">
        <f>'at-risk$$'!GB68/'at-risk$$'!GB$120</f>
        <v>0</v>
      </c>
      <c r="GC68" s="6">
        <f>'at-risk$$'!GC68/'at-risk$$'!GC$120</f>
        <v>0</v>
      </c>
      <c r="GD68" s="6">
        <f>'at-risk$$'!GD68/'at-risk$$'!GD$120</f>
        <v>0</v>
      </c>
      <c r="GE68" s="6">
        <f>'at-risk$$'!GE68/'at-risk$$'!GE$120</f>
        <v>0</v>
      </c>
      <c r="GF68" s="6">
        <f>'at-risk$$'!GF68/'at-risk$$'!GF$120</f>
        <v>0.76827254199170703</v>
      </c>
      <c r="GG68" s="6">
        <f>'at-risk$$'!GG68/'at-risk$$'!GG$120</f>
        <v>0.23172745800829292</v>
      </c>
      <c r="GH68" s="6">
        <f>'at-risk$$'!GH68/'at-risk$$'!GH$120</f>
        <v>0</v>
      </c>
      <c r="GI68" s="6">
        <f>'at-risk$$'!GI68/'at-risk$$'!GI$120</f>
        <v>1</v>
      </c>
      <c r="GJ68" s="6">
        <f>'at-risk$$'!GJ68/'at-risk$$'!GJ$120</f>
        <v>0</v>
      </c>
      <c r="GK68" s="6">
        <f>'at-risk$$'!GK68/'at-risk$$'!GK$120</f>
        <v>0.5</v>
      </c>
      <c r="GL68" s="6">
        <f>'at-risk$$'!GL68/'at-risk$$'!GL$120</f>
        <v>0</v>
      </c>
      <c r="GM68" s="6">
        <f>'at-risk$$'!GM68/'at-risk$$'!GM$120</f>
        <v>0</v>
      </c>
      <c r="GN68" s="6">
        <f>'at-risk$$'!GN68/'at-risk$$'!GN$120</f>
        <v>0</v>
      </c>
      <c r="GO68" s="6">
        <f>'at-risk$$'!GO68/'at-risk$$'!GO$120</f>
        <v>2.0000035744896842</v>
      </c>
      <c r="GP68" s="6">
        <f>'at-risk$$'!GP68/'at-risk$$'!GP$120</f>
        <v>2.0000087848759573</v>
      </c>
      <c r="GQ68" s="6">
        <f>'at-risk$$'!GQ68/'at-risk$$'!GQ$120</f>
        <v>0</v>
      </c>
      <c r="GR68" s="6">
        <f>'at-risk$$'!GR68/'at-risk$$'!GR$120</f>
        <v>1.2317274580082929</v>
      </c>
      <c r="GS68" s="6">
        <f>'at-risk$$'!GS68/'at-risk$$'!GS$120</f>
        <v>0</v>
      </c>
      <c r="GT68" s="6">
        <f>'at-risk$$'!GT68/'at-risk$$'!GT$120</f>
        <v>2.0000087848759573</v>
      </c>
      <c r="GU68" s="6">
        <f>'at-risk$$'!GU68/'at-risk$$'!GU$120</f>
        <v>0</v>
      </c>
      <c r="GV68" s="6">
        <f>'at-risk$$'!GV68/'at-risk$$'!GV$120</f>
        <v>1</v>
      </c>
      <c r="GW68" s="6">
        <f>'at-risk$$'!GW68/'at-risk$$'!GW$120</f>
        <v>0</v>
      </c>
      <c r="GX68" s="6">
        <f>'at-risk$$'!GX68/'at-risk$$'!GX$120</f>
        <v>2.0000087848759573</v>
      </c>
      <c r="GY68" s="6">
        <f>'at-risk$$'!GY68/'at-risk$$'!GY$120</f>
        <v>0</v>
      </c>
      <c r="GZ68" s="6">
        <f>'at-risk$$'!GZ68/'at-risk$$'!GZ$120</f>
        <v>2.0000087848759573</v>
      </c>
      <c r="HA68" s="6">
        <f>'at-risk$$'!HA68/'at-risk$$'!HA$120</f>
        <v>0</v>
      </c>
      <c r="HB68" s="6">
        <f>'at-risk$$'!HB68/'at-risk$$'!HB$120</f>
        <v>0</v>
      </c>
      <c r="HC68" s="6">
        <f>'at-risk$$'!HC68/'at-risk$$'!HC$120</f>
        <v>0</v>
      </c>
      <c r="HD68" s="6">
        <f>'at-risk$$'!HD68/'at-risk$$'!HD$120</f>
        <v>0</v>
      </c>
      <c r="HE68" s="6">
        <f>'at-risk$$'!HE68/'at-risk$$'!HE$120</f>
        <v>0</v>
      </c>
      <c r="HF68" s="6">
        <f>'at-risk$$'!HF68/'at-risk$$'!HF$120</f>
        <v>0</v>
      </c>
      <c r="HG68" s="6">
        <f>'at-risk$$'!HG68/'at-risk$$'!HG$120</f>
        <v>0</v>
      </c>
      <c r="HH68" s="6">
        <f>'at-risk$$'!HH68/'at-risk$$'!HH$120</f>
        <v>0</v>
      </c>
      <c r="HI68" s="6">
        <f>'at-risk$$'!HI68/'at-risk$$'!HI$120</f>
        <v>0</v>
      </c>
      <c r="HJ68" s="6">
        <f>'at-risk$$'!HJ68/'at-risk$$'!HJ$120</f>
        <v>0</v>
      </c>
      <c r="HK68" s="6">
        <f>'at-risk$$'!HK68/'at-risk$$'!HK$120</f>
        <v>0</v>
      </c>
      <c r="HL68" s="6">
        <f>'at-risk$$'!HL68/'at-risk$$'!HL$120</f>
        <v>0</v>
      </c>
      <c r="HM68" s="6">
        <f>'at-risk$$'!HM68/'at-risk$$'!HM$120</f>
        <v>0</v>
      </c>
      <c r="HN68" s="6">
        <f>'at-risk$$'!HN68/'at-risk$$'!HN$120</f>
        <v>0</v>
      </c>
      <c r="HO68" s="6">
        <f>'at-risk$$'!HO68/'at-risk$$'!HO$120</f>
        <v>0</v>
      </c>
      <c r="HP68" s="6">
        <f>'at-risk$$'!HP68/'at-risk$$'!HP$120</f>
        <v>0</v>
      </c>
      <c r="HQ68" s="6">
        <f>'at-risk$$'!HQ68/'at-risk$$'!HQ$120</f>
        <v>0</v>
      </c>
      <c r="HR68" s="6">
        <f>'at-risk$$'!HR68/'at-risk$$'!HR$120</f>
        <v>0</v>
      </c>
      <c r="HS68" s="6">
        <f>'at-risk$$'!HS68/'at-risk$$'!HS$120</f>
        <v>0</v>
      </c>
      <c r="HT68" s="6">
        <f>'at-risk$$'!HT68/'at-risk$$'!HT$120</f>
        <v>0</v>
      </c>
      <c r="HU68" s="6">
        <f>'at-risk$$'!HU68/'at-risk$$'!HU$120</f>
        <v>0</v>
      </c>
      <c r="HV68" s="6">
        <f>'at-risk$$'!HV68/'at-risk$$'!HV$120</f>
        <v>1</v>
      </c>
      <c r="HW68" s="6">
        <f>'at-risk$$'!HW68/'at-risk$$'!HW$120</f>
        <v>0</v>
      </c>
      <c r="HX68" s="6">
        <f>'at-risk$$'!HX68/'at-risk$$'!HX$120</f>
        <v>0</v>
      </c>
      <c r="HY68" s="6">
        <f>'at-risk$$'!HY68/'at-risk$$'!HY$120</f>
        <v>0</v>
      </c>
      <c r="HZ68" s="6">
        <f>'at-risk$$'!HZ68/'at-risk$$'!HZ$120</f>
        <v>0</v>
      </c>
      <c r="IA68" s="6">
        <f>'at-risk$$'!IA68/'at-risk$$'!IA$120</f>
        <v>0</v>
      </c>
      <c r="IB68" s="6">
        <f>'at-risk$$'!IB68/'at-risk$$'!IB$120</f>
        <v>0</v>
      </c>
      <c r="IC68" s="6">
        <f>'at-risk$$'!IC68/'at-risk$$'!IC$120</f>
        <v>0</v>
      </c>
      <c r="ID68" s="6">
        <f>'at-risk$$'!ID68/'at-risk$$'!ID$120</f>
        <v>0</v>
      </c>
      <c r="IE68" s="6">
        <f>'at-risk$$'!IE68/'at-risk$$'!IE$120</f>
        <v>0</v>
      </c>
      <c r="IF68" s="6">
        <f>'at-risk$$'!IF68/'at-risk$$'!IF$120</f>
        <v>0</v>
      </c>
      <c r="IG68" s="6">
        <f>'at-risk$$'!IG68/'at-risk$$'!IG$120</f>
        <v>0</v>
      </c>
      <c r="IH68" s="6">
        <f>'at-risk$$'!IH68/'at-risk$$'!IH$120</f>
        <v>0</v>
      </c>
      <c r="II68" s="6">
        <f>'at-risk$$'!II68/'at-risk$$'!II$120</f>
        <v>0</v>
      </c>
      <c r="IJ68" s="6">
        <f>'at-risk$$'!IJ68/'at-risk$$'!IJ$120</f>
        <v>0</v>
      </c>
      <c r="IK68" s="6">
        <f>'at-risk$$'!IK68/'at-risk$$'!IK$120</f>
        <v>0</v>
      </c>
      <c r="IL68" s="6">
        <f>'at-risk$$'!IL68/'at-risk$$'!IL$120</f>
        <v>0</v>
      </c>
      <c r="IM68" s="6">
        <f>'at-risk$$'!IM68/'at-risk$$'!IM$120</f>
        <v>0</v>
      </c>
      <c r="IN68" s="6">
        <f>'at-risk$$'!IN68/'at-risk$$'!IN$120</f>
        <v>0</v>
      </c>
      <c r="IO68" s="6">
        <f>'at-risk$$'!IO68/'at-risk$$'!IO$120</f>
        <v>0</v>
      </c>
      <c r="IP68" s="6">
        <f>'at-risk$$'!IP68/'at-risk$$'!IP$120</f>
        <v>0</v>
      </c>
      <c r="IQ68" s="6">
        <f>'at-risk$$'!IQ68/'at-risk$$'!IQ$120</f>
        <v>0</v>
      </c>
      <c r="IR68" s="6">
        <f>'at-risk$$'!IR68/'at-risk$$'!IR$120</f>
        <v>0.30781800541285809</v>
      </c>
      <c r="IS68" s="6">
        <f>'at-risk$$'!IS68/'at-risk$$'!IS$120</f>
        <v>0.69218199458714191</v>
      </c>
      <c r="IT68" s="6">
        <f>'at-risk$$'!IT68/'at-risk$$'!IT$120</f>
        <v>0</v>
      </c>
      <c r="IU68" s="6">
        <f>'at-risk$$'!IU68/'at-risk$$'!IU$120</f>
        <v>0</v>
      </c>
      <c r="IV68" s="6">
        <f>'at-risk$$'!IV68/'at-risk$$'!IV$120</f>
        <v>0</v>
      </c>
      <c r="IW68" s="6">
        <f>'at-risk$$'!IW68/'at-risk$$'!IW$120</f>
        <v>0</v>
      </c>
      <c r="IX68" s="6">
        <f>'at-risk$$'!IX68/'at-risk$$'!IX$120</f>
        <v>0</v>
      </c>
      <c r="IY68" s="6">
        <f>'at-risk$$'!IY68/'at-risk$$'!IY$120</f>
        <v>0</v>
      </c>
      <c r="IZ68" s="6">
        <f>'at-risk$$'!IZ68/'at-risk$$'!IZ$120</f>
        <v>0</v>
      </c>
      <c r="JA68" s="6">
        <f>'at-risk$$'!JA68/'at-risk$$'!JA$120</f>
        <v>0</v>
      </c>
      <c r="JB68" s="6">
        <f>'at-risk$$'!JB68/'at-risk$$'!JB$120</f>
        <v>0</v>
      </c>
      <c r="JC68" s="6">
        <f>'at-risk$$'!JC68/'at-risk$$'!JC$120</f>
        <v>0</v>
      </c>
      <c r="JD68" s="6">
        <f>'at-risk$$'!JD68/'at-risk$$'!JD$120</f>
        <v>0</v>
      </c>
      <c r="JE68" s="6">
        <f>'at-risk$$'!JE68/'at-risk$$'!JE$120</f>
        <v>0</v>
      </c>
      <c r="JF68" s="6">
        <f>'at-risk$$'!JF68/'at-risk$$'!JF$120</f>
        <v>0</v>
      </c>
      <c r="JG68" s="6">
        <f>'at-risk$$'!JG68/'at-risk$$'!JG$120</f>
        <v>0</v>
      </c>
      <c r="JH68" s="6">
        <f>'at-risk$$'!JH68/'at-risk$$'!JH$120</f>
        <v>0</v>
      </c>
      <c r="JI68" s="6">
        <f>'at-risk$$'!JI68/'at-risk$$'!JI$120</f>
        <v>0</v>
      </c>
      <c r="JJ68" s="6">
        <f>'at-risk$$'!JJ68/'at-risk$$'!JJ$120</f>
        <v>0</v>
      </c>
      <c r="JK68" s="6">
        <f>'at-risk$$'!JK68/'at-risk$$'!JK$120</f>
        <v>0</v>
      </c>
      <c r="JL68" s="6">
        <f>'at-risk$$'!JL68/'at-risk$$'!JL$120</f>
        <v>0</v>
      </c>
      <c r="JM68" s="6">
        <f>'at-risk$$'!JM68/'at-risk$$'!JM$120</f>
        <v>0</v>
      </c>
      <c r="JN68" s="6">
        <f>'at-risk$$'!JN68/'at-risk$$'!JN$120</f>
        <v>0</v>
      </c>
      <c r="JO68" s="6">
        <f>'at-risk$$'!JO68/'at-risk$$'!JO$120</f>
        <v>0</v>
      </c>
      <c r="JP68" s="6">
        <f>'at-risk$$'!JP68/'at-risk$$'!JP$120</f>
        <v>0</v>
      </c>
      <c r="JQ68" s="6">
        <f>'at-risk$$'!JQ68/'at-risk$$'!JQ$120</f>
        <v>0</v>
      </c>
      <c r="JR68" s="6">
        <f>'at-risk$$'!JR68/'at-risk$$'!JR$120</f>
        <v>0</v>
      </c>
      <c r="JS68" s="6">
        <f>'at-risk$$'!JS68/'at-risk$$'!JS$120</f>
        <v>0</v>
      </c>
      <c r="JT68" s="6">
        <f>'at-risk$$'!JT68/'at-risk$$'!JT$120</f>
        <v>0</v>
      </c>
      <c r="JU68" s="6">
        <f>'at-risk$$'!JU68/'at-risk$$'!JU$120</f>
        <v>0</v>
      </c>
      <c r="JV68" s="6">
        <f>'at-risk$$'!JV68/'at-risk$$'!JV$120</f>
        <v>0</v>
      </c>
      <c r="JW68" s="6">
        <f>'at-risk$$'!JW68/'at-risk$$'!JW$120</f>
        <v>0</v>
      </c>
      <c r="JX68" s="6">
        <f>'at-risk$$'!JX68/'at-risk$$'!JX$120</f>
        <v>0</v>
      </c>
      <c r="JY68" s="6">
        <f>'at-risk$$'!JY68/'at-risk$$'!JY$120</f>
        <v>0</v>
      </c>
      <c r="JZ68" s="6">
        <f>'at-risk$$'!JZ68/'at-risk$$'!JZ$120</f>
        <v>0</v>
      </c>
      <c r="KA68" s="6">
        <f>'at-risk$$'!KA68/'at-risk$$'!KA$120</f>
        <v>0</v>
      </c>
      <c r="KB68" s="6">
        <f>'at-risk$$'!KB68/'at-risk$$'!KB$120</f>
        <v>1.5</v>
      </c>
      <c r="KC68" s="6">
        <f>'at-risk$$'!KC68/'at-risk$$'!KC$120</f>
        <v>0</v>
      </c>
      <c r="KD68" s="6">
        <f>'at-risk$$'!KD68/'at-risk$$'!KD$120</f>
        <v>0</v>
      </c>
      <c r="KE68" s="6">
        <f>'at-risk$$'!KE68/'at-risk$$'!KE$120</f>
        <v>0</v>
      </c>
      <c r="KF68" s="6">
        <f>'at-risk$$'!KF68/'at-risk$$'!KF$120</f>
        <v>0</v>
      </c>
      <c r="KG68" s="6">
        <f>'at-risk$$'!KG68/'at-risk$$'!KG$120</f>
        <v>0</v>
      </c>
      <c r="KH68" s="6">
        <f>'at-risk$$'!KH68/'at-risk$$'!KH$120</f>
        <v>0</v>
      </c>
      <c r="KI68" s="6">
        <f>'at-risk$$'!KI68/'at-risk$$'!KI$120</f>
        <v>0</v>
      </c>
      <c r="KJ68" s="6">
        <f>'at-risk$$'!KJ68/'at-risk$$'!KJ$120</f>
        <v>0</v>
      </c>
      <c r="KK68" s="6">
        <f>'at-risk$$'!KK68/'at-risk$$'!KK$120</f>
        <v>0</v>
      </c>
      <c r="KL68" s="6">
        <f>'at-risk$$'!KL68/'at-risk$$'!KL$120</f>
        <v>0</v>
      </c>
      <c r="KM68" s="6">
        <f>'at-risk$$'!KM68/'at-risk$$'!KM$120</f>
        <v>0</v>
      </c>
      <c r="KN68" s="6">
        <f>'at-risk$$'!KN68/'at-risk$$'!KN$120</f>
        <v>0</v>
      </c>
      <c r="KO68" s="6">
        <f>'at-risk$$'!KO68/'at-risk$$'!KO$120</f>
        <v>0</v>
      </c>
      <c r="KP68" s="6">
        <f>'at-risk$$'!KP68/'at-risk$$'!KP$120</f>
        <v>0</v>
      </c>
      <c r="KQ68" s="6">
        <f>'at-risk$$'!KQ68/'at-risk$$'!KQ$120</f>
        <v>0</v>
      </c>
      <c r="KU68" s="3">
        <v>13000</v>
      </c>
      <c r="KV68" s="3">
        <v>0</v>
      </c>
      <c r="KW68" s="3">
        <v>9000</v>
      </c>
      <c r="KX68" s="3">
        <v>0</v>
      </c>
      <c r="LI68" s="3">
        <v>16122</v>
      </c>
      <c r="LJ68" s="3">
        <v>0</v>
      </c>
      <c r="LM68" s="3">
        <v>1282</v>
      </c>
      <c r="LN68" s="3">
        <v>0</v>
      </c>
      <c r="LW68" s="3">
        <v>0</v>
      </c>
      <c r="LX68" s="3">
        <v>8600</v>
      </c>
      <c r="LY68" s="3">
        <v>324</v>
      </c>
      <c r="LZ68" s="3">
        <v>0</v>
      </c>
      <c r="MA68" s="3">
        <v>13000</v>
      </c>
      <c r="MB68" s="3">
        <v>0</v>
      </c>
      <c r="ME68" s="3">
        <v>4698</v>
      </c>
      <c r="MF68" s="3">
        <v>0</v>
      </c>
      <c r="MM68" s="3">
        <v>10000</v>
      </c>
      <c r="MN68" s="3">
        <v>0</v>
      </c>
      <c r="NC68" s="3">
        <v>10000</v>
      </c>
      <c r="ND68" s="3">
        <v>0</v>
      </c>
      <c r="NJ68" s="6">
        <f>'at-risk$$'!NJ68/'at-risk$$'!NJ$120</f>
        <v>0</v>
      </c>
      <c r="NK68" s="6">
        <f>'at-risk$$'!NK68/'at-risk$$'!NK$120</f>
        <v>0</v>
      </c>
      <c r="OF68" s="3">
        <v>4843298</v>
      </c>
      <c r="OG68" s="3">
        <v>311169</v>
      </c>
      <c r="OK68" s="6">
        <f t="shared" ref="OK68:OK99" si="44">SUM(AX68,AZ68,BB68,BD68,BF68,BH68,BJ68,BL68,BN68,BP68,BR68,BT68)</f>
        <v>0</v>
      </c>
      <c r="OL68" s="6">
        <f t="shared" si="31"/>
        <v>0</v>
      </c>
      <c r="OM68" s="6">
        <f t="shared" si="32"/>
        <v>3.0000087848759573</v>
      </c>
      <c r="ON68" s="6">
        <f t="shared" si="33"/>
        <v>0</v>
      </c>
      <c r="OO68" s="6">
        <f t="shared" si="34"/>
        <v>0</v>
      </c>
      <c r="OP68" s="6">
        <f t="shared" si="35"/>
        <v>0</v>
      </c>
      <c r="OQ68" s="3">
        <f t="shared" si="36"/>
        <v>18955</v>
      </c>
      <c r="OR68" s="6">
        <f t="shared" si="37"/>
        <v>0</v>
      </c>
      <c r="OS68" s="6">
        <f>'at-risk$$'!OS68/'at-risk$$'!OS$120</f>
        <v>1</v>
      </c>
      <c r="OT68" s="6">
        <f>'at-risk$$'!OT68/'at-risk$$'!OT$120</f>
        <v>0</v>
      </c>
      <c r="OU68" s="6">
        <f>'at-risk$$'!OU68/'at-risk$$'!OU$120</f>
        <v>0</v>
      </c>
      <c r="OV68" s="6">
        <f>'at-risk$$'!OV68/'at-risk$$'!OV$120</f>
        <v>1</v>
      </c>
      <c r="OW68" s="6">
        <f>'at-risk$$'!OW68/'at-risk$$'!OW$120</f>
        <v>0</v>
      </c>
      <c r="OX68" s="6">
        <f>'at-risk$$'!OX68/'at-risk$$'!OX$120</f>
        <v>0</v>
      </c>
      <c r="OY68" s="6">
        <f>'at-risk$$'!OY68/'at-risk$$'!OY$120</f>
        <v>0</v>
      </c>
      <c r="OZ68" s="6">
        <f>'at-risk$$'!OZ68/'at-risk$$'!OZ$120</f>
        <v>0</v>
      </c>
      <c r="PA68" s="6">
        <f>'at-risk$$'!PA68/'at-risk$$'!PA$120</f>
        <v>0</v>
      </c>
      <c r="PB68" s="6">
        <f t="shared" si="38"/>
        <v>0</v>
      </c>
      <c r="PC68" s="6">
        <f t="shared" si="39"/>
        <v>0</v>
      </c>
      <c r="PD68" s="6"/>
      <c r="PE68" s="6"/>
      <c r="PF68" s="6">
        <f t="shared" si="40"/>
        <v>1.7682725419917071</v>
      </c>
      <c r="PG68" s="6">
        <f t="shared" si="41"/>
        <v>1.7317274580082929</v>
      </c>
      <c r="PI68" s="6">
        <f t="shared" si="42"/>
        <v>10.231762597512121</v>
      </c>
      <c r="PJ68" s="6">
        <f>'at-risk$$'!PJ68/'at-risk$$'!PJ$120</f>
        <v>0</v>
      </c>
      <c r="PK68" s="6">
        <f>'at-risk$$'!PK68/'at-risk$$'!PK$120</f>
        <v>0</v>
      </c>
      <c r="PL68" s="5">
        <f t="shared" ref="PL68:PL99" si="45">SUM(KU68,KW68,KY68,LA68,LC68,LE68,LG68,LI68,LK68,LM68,LO68,LQ68,LS68,LU68,LW68,LY68,MA68,MC68,ME68,MG68,MI68,MK68,MM68,MO68,MQ68,MS68,MU68,MW68,MY68,NA68,NC68,NE68,NG68,)</f>
        <v>77426</v>
      </c>
      <c r="PN68" s="5">
        <f>SUM(KV68,KX68,KZ68,LB68,LD68,LF68,LH68,LJ68,LL68,LN68,LP68,LR68,LT68,LV68,LX68,LZ68,MB68,MD68,MF68,MH68,MJ68,ML68,MN68,MP68,MR68,MT68,MV68,MX68,MZ68,NB68,ND68,NF68,NH68,)</f>
        <v>8600</v>
      </c>
      <c r="PO68" s="5">
        <v>91325</v>
      </c>
      <c r="PQ68" s="6">
        <f t="shared" si="43"/>
        <v>27.731815306767871</v>
      </c>
    </row>
    <row r="69" spans="1:433" x14ac:dyDescent="0.25">
      <c r="A69" t="s">
        <v>235</v>
      </c>
      <c r="B69" s="2">
        <v>327</v>
      </c>
      <c r="C69" t="s">
        <v>338</v>
      </c>
      <c r="D69">
        <v>4</v>
      </c>
      <c r="E69">
        <v>444</v>
      </c>
      <c r="F69">
        <v>336</v>
      </c>
      <c r="G69" s="6">
        <f>'at-risk$$'!G69/'at-risk$$'!G$120</f>
        <v>1</v>
      </c>
      <c r="H69" s="6">
        <f>'at-risk$$'!H69/'at-risk$$'!H$120</f>
        <v>0</v>
      </c>
      <c r="I69" s="6">
        <f>'at-risk$$'!I69/'at-risk$$'!I$120</f>
        <v>0</v>
      </c>
      <c r="J69" s="6">
        <f>'at-risk$$'!J69/'at-risk$$'!J$120</f>
        <v>0</v>
      </c>
      <c r="K69" s="6"/>
      <c r="L69" s="6">
        <f>'at-risk$$'!L69/'at-risk$$'!L$120</f>
        <v>0</v>
      </c>
      <c r="M69" s="6">
        <f>'at-risk$$'!M69/'at-risk$$'!M$120</f>
        <v>0</v>
      </c>
      <c r="N69" s="6">
        <f>'at-risk$$'!N69/'at-risk$$'!N$120</f>
        <v>0.99999958310769044</v>
      </c>
      <c r="O69" s="6">
        <f>'at-risk$$'!O69/'at-risk$$'!O$120</f>
        <v>0</v>
      </c>
      <c r="P69" s="3">
        <v>20000</v>
      </c>
      <c r="Q69" s="3">
        <v>0</v>
      </c>
      <c r="R69" s="6">
        <f>'at-risk$$'!R69/'at-risk$$'!R$120</f>
        <v>1.0000062006078874</v>
      </c>
      <c r="S69" s="6">
        <f>'at-risk$$'!S69/'at-risk$$'!S$120</f>
        <v>0</v>
      </c>
      <c r="T69" s="6">
        <f>'at-risk$$'!T69/'at-risk$$'!T$120</f>
        <v>2.0000056611159422</v>
      </c>
      <c r="U69" s="6">
        <f>'at-risk$$'!U69/'at-risk$$'!U$120</f>
        <v>0</v>
      </c>
      <c r="V69" s="6">
        <f>'at-risk$$'!V69/'at-risk$$'!V$120</f>
        <v>0.99999492061110518</v>
      </c>
      <c r="W69" s="6">
        <f>'at-risk$$'!W69/'at-risk$$'!W$120</f>
        <v>0</v>
      </c>
      <c r="X69" s="6">
        <f>'at-risk$$'!X69/'at-risk$$'!X$120</f>
        <v>1</v>
      </c>
      <c r="Y69" s="6">
        <f>'at-risk$$'!Y69/'at-risk$$'!Y$120</f>
        <v>0</v>
      </c>
      <c r="Z69" s="6">
        <f>'at-risk$$'!Z69/'at-risk$$'!Z$120</f>
        <v>3.0000087848759573</v>
      </c>
      <c r="AA69" s="6">
        <f>'at-risk$$'!AA69/'at-risk$$'!AA$120</f>
        <v>0</v>
      </c>
      <c r="AB69" s="6">
        <f>'at-risk$$'!AB69/'at-risk$$'!AB$120</f>
        <v>1</v>
      </c>
      <c r="AC69" s="6">
        <f>'at-risk$$'!AC69/'at-risk$$'!AC$120</f>
        <v>0</v>
      </c>
      <c r="AD69" s="6">
        <f>'at-risk$$'!AD69/'at-risk$$'!AD$120</f>
        <v>3.0000087848759573</v>
      </c>
      <c r="AE69" s="6">
        <f>'at-risk$$'!AE69/'at-risk$$'!AE$120</f>
        <v>0</v>
      </c>
      <c r="AF69" s="6">
        <f>'at-risk$$'!AF69/'at-risk$$'!AF$120</f>
        <v>2.9999925956999398</v>
      </c>
      <c r="AG69" s="6">
        <f>'at-risk$$'!AG69/'at-risk$$'!AG$120</f>
        <v>0</v>
      </c>
      <c r="AH69" s="6">
        <f>'at-risk$$'!AH69/'at-risk$$'!AH$120</f>
        <v>0</v>
      </c>
      <c r="AI69" s="6">
        <f>'at-risk$$'!AI69/'at-risk$$'!AI$120</f>
        <v>0</v>
      </c>
      <c r="AJ69" s="6">
        <f>'at-risk$$'!AJ69/'at-risk$$'!AJ$120</f>
        <v>0</v>
      </c>
      <c r="AK69" s="6">
        <f>'at-risk$$'!AK69/'at-risk$$'!AK$120</f>
        <v>0</v>
      </c>
      <c r="AL69" s="6">
        <f>'at-risk$$'!AL69/'at-risk$$'!AL$120</f>
        <v>0</v>
      </c>
      <c r="AM69" s="6">
        <f>'at-risk$$'!AM69/'at-risk$$'!AM$120</f>
        <v>0</v>
      </c>
      <c r="AN69" s="6">
        <f>'at-risk$$'!AN69/'at-risk$$'!AN$120</f>
        <v>0</v>
      </c>
      <c r="AO69" s="6">
        <f>'at-risk$$'!AO69/'at-risk$$'!AO$120</f>
        <v>0</v>
      </c>
      <c r="AP69" s="6">
        <f>'at-risk$$'!AP69/'at-risk$$'!AP$120</f>
        <v>0</v>
      </c>
      <c r="AQ69" s="6">
        <f>'at-risk$$'!AQ69/'at-risk$$'!AQ$120</f>
        <v>1</v>
      </c>
      <c r="AR69" s="6">
        <f>'at-risk$$'!AR69/'at-risk$$'!AR$120</f>
        <v>0</v>
      </c>
      <c r="AS69" s="6">
        <f>'at-risk$$'!AS69/'at-risk$$'!AS$120</f>
        <v>0</v>
      </c>
      <c r="AT69" s="6">
        <f>'at-risk$$'!AT69/'at-risk$$'!AT$120</f>
        <v>0</v>
      </c>
      <c r="AU69" s="6">
        <f>'at-risk$$'!AU69/'at-risk$$'!AU$120</f>
        <v>2.0000087848759573</v>
      </c>
      <c r="AV69" s="6"/>
      <c r="AW69" s="6">
        <f>'at-risk$$'!AW69/'at-risk$$'!AW$120</f>
        <v>0</v>
      </c>
      <c r="AX69" s="6">
        <f>'at-risk$$'!AX69/'at-risk$$'!AX$120</f>
        <v>1</v>
      </c>
      <c r="AY69" s="6">
        <f>'at-risk$$'!AY69/'at-risk$$'!AY$120</f>
        <v>0</v>
      </c>
      <c r="AZ69" s="6">
        <f>'at-risk$$'!AZ69/'at-risk$$'!AZ$120</f>
        <v>0</v>
      </c>
      <c r="BA69" s="6">
        <f>'at-risk$$'!BA69/'at-risk$$'!BA$120</f>
        <v>0</v>
      </c>
      <c r="BB69" s="6">
        <f>'at-risk$$'!BB69/'at-risk$$'!BB$120</f>
        <v>0</v>
      </c>
      <c r="BC69" s="6">
        <f>'at-risk$$'!BC69/'at-risk$$'!BC$120</f>
        <v>0</v>
      </c>
      <c r="BD69" s="6">
        <f>'at-risk$$'!BD69/'at-risk$$'!BD$120</f>
        <v>0</v>
      </c>
      <c r="BE69" s="6">
        <f>'at-risk$$'!BE69/'at-risk$$'!BE$120</f>
        <v>0</v>
      </c>
      <c r="BF69" s="6">
        <f>'at-risk$$'!BF69/'at-risk$$'!BF$120</f>
        <v>0</v>
      </c>
      <c r="BG69" s="6">
        <f>'at-risk$$'!BG69/'at-risk$$'!BG$120</f>
        <v>0</v>
      </c>
      <c r="BH69" s="6">
        <f>'at-risk$$'!BH69/'at-risk$$'!BH$120</f>
        <v>0</v>
      </c>
      <c r="BI69" s="6">
        <f>'at-risk$$'!BI69/'at-risk$$'!BI$120</f>
        <v>0</v>
      </c>
      <c r="BJ69" s="6">
        <f>'at-risk$$'!BJ69/'at-risk$$'!BJ$120</f>
        <v>0</v>
      </c>
      <c r="BK69" s="6">
        <f>'at-risk$$'!BK69/'at-risk$$'!BK$120</f>
        <v>0</v>
      </c>
      <c r="BL69" s="6">
        <f>'at-risk$$'!BL69/'at-risk$$'!BL$120</f>
        <v>0</v>
      </c>
      <c r="BM69" s="6">
        <f>'at-risk$$'!BM69/'at-risk$$'!BM$120</f>
        <v>0</v>
      </c>
      <c r="BN69" s="6">
        <f>'at-risk$$'!BN69/'at-risk$$'!BN$120</f>
        <v>0</v>
      </c>
      <c r="BO69" s="6">
        <f>'at-risk$$'!BO69/'at-risk$$'!BO$120</f>
        <v>0</v>
      </c>
      <c r="BP69" s="6">
        <f>'at-risk$$'!BP69/'at-risk$$'!BP$120</f>
        <v>0</v>
      </c>
      <c r="BQ69" s="6">
        <f>'at-risk$$'!BQ69/'at-risk$$'!BQ$120</f>
        <v>0</v>
      </c>
      <c r="BR69" s="6">
        <f>'at-risk$$'!BR69/'at-risk$$'!BR$120</f>
        <v>0</v>
      </c>
      <c r="BS69" s="6">
        <f>'at-risk$$'!BS69/'at-risk$$'!BS$120</f>
        <v>0</v>
      </c>
      <c r="BT69" s="6">
        <f>'at-risk$$'!BT69/'at-risk$$'!BT$120</f>
        <v>0</v>
      </c>
      <c r="BU69" s="6">
        <f>'at-risk$$'!BU69/'at-risk$$'!BU$120</f>
        <v>0</v>
      </c>
      <c r="BV69" s="6">
        <f>'at-risk$$'!BV69/'at-risk$$'!BV$120</f>
        <v>4.0000175697519147</v>
      </c>
      <c r="BW69" s="6">
        <f>'at-risk$$'!BW69/'at-risk$$'!BW$120</f>
        <v>0</v>
      </c>
      <c r="BX69" s="6">
        <f>'at-risk$$'!BX69/'at-risk$$'!BX$120</f>
        <v>0</v>
      </c>
      <c r="BY69" s="6">
        <f>'at-risk$$'!BY69/'at-risk$$'!BY$120</f>
        <v>0</v>
      </c>
      <c r="BZ69" s="6">
        <f>'at-risk$$'!BZ69/'at-risk$$'!BZ$120</f>
        <v>0.99998902121025579</v>
      </c>
      <c r="CA69" s="6">
        <f>'at-risk$$'!CA69/'at-risk$$'!CA$120</f>
        <v>0</v>
      </c>
      <c r="CB69" s="6">
        <f>'at-risk$$'!CB69/'at-risk$$'!CB$120</f>
        <v>0</v>
      </c>
      <c r="CC69" s="6">
        <f>'at-risk$$'!CC69/'at-risk$$'!CC$120</f>
        <v>0</v>
      </c>
      <c r="CD69" s="6">
        <f>'at-risk$$'!CD69/'at-risk$$'!CD$120</f>
        <v>0</v>
      </c>
      <c r="CE69" s="6">
        <f>'at-risk$$'!CE69/'at-risk$$'!CE$120</f>
        <v>0</v>
      </c>
      <c r="CF69" s="6">
        <f>'at-risk$$'!CF69/'at-risk$$'!CF$120</f>
        <v>1</v>
      </c>
      <c r="CG69" s="6">
        <f>'at-risk$$'!CG69/'at-risk$$'!CG$120</f>
        <v>0</v>
      </c>
      <c r="CH69" s="6">
        <f>'at-risk$$'!CH69/'at-risk$$'!CH$120</f>
        <v>0</v>
      </c>
      <c r="CI69" s="6">
        <f>'at-risk$$'!CI69/'at-risk$$'!CI$120</f>
        <v>0</v>
      </c>
      <c r="CL69" s="6">
        <f>'at-risk$$'!CL69/'at-risk$$'!CL$120</f>
        <v>14.000055344718534</v>
      </c>
      <c r="CM69" s="6">
        <f>'at-risk$$'!CM69/'at-risk$$'!CM$120</f>
        <v>0</v>
      </c>
      <c r="CN69" s="6">
        <f>'at-risk$$'!CN69/'at-risk$$'!CN$120</f>
        <v>0</v>
      </c>
      <c r="CO69" s="6">
        <f>'at-risk$$'!CO69/'at-risk$$'!CO$120</f>
        <v>0</v>
      </c>
      <c r="CP69" s="6">
        <f>'at-risk$$'!CP69/'at-risk$$'!CP$120</f>
        <v>2.0000035744896842</v>
      </c>
      <c r="CQ69" s="6">
        <f>'at-risk$$'!CQ69/'at-risk$$'!CQ$120</f>
        <v>0</v>
      </c>
      <c r="CR69" s="6">
        <f>'at-risk$$'!CR69/'at-risk$$'!CR$120</f>
        <v>3.0000087848759573</v>
      </c>
      <c r="CS69" s="6">
        <f>'at-risk$$'!CS69/'at-risk$$'!CS$120</f>
        <v>0</v>
      </c>
      <c r="CT69" s="6">
        <f>'at-risk$$'!CT69/'at-risk$$'!CT$120</f>
        <v>0</v>
      </c>
      <c r="CU69" s="6">
        <f>'at-risk$$'!CU69/'at-risk$$'!CU$120</f>
        <v>0</v>
      </c>
      <c r="CV69" s="3">
        <v>23800</v>
      </c>
      <c r="CW69" s="3">
        <v>0</v>
      </c>
      <c r="CX69" s="3">
        <v>23800</v>
      </c>
      <c r="CY69" s="3">
        <v>0</v>
      </c>
      <c r="DD69" s="6">
        <f>'at-risk$$'!DD69/'at-risk$$'!DD$120</f>
        <v>0</v>
      </c>
      <c r="DE69" s="6">
        <f>'at-risk$$'!DE69/'at-risk$$'!DE$120</f>
        <v>0</v>
      </c>
      <c r="DX69" s="6">
        <f>'at-risk$$'!DX69/'at-risk$$'!DX$120</f>
        <v>0</v>
      </c>
      <c r="DY69" s="6">
        <f>'at-risk$$'!DY69/'at-risk$$'!DY$120</f>
        <v>0</v>
      </c>
      <c r="DZ69" s="6">
        <f>'at-risk$$'!DZ69/'at-risk$$'!DZ$120</f>
        <v>0</v>
      </c>
      <c r="EA69" s="6">
        <f>'at-risk$$'!EA69/'at-risk$$'!EA$120</f>
        <v>0</v>
      </c>
      <c r="EB69" s="6">
        <f>'at-risk$$'!EB69/'at-risk$$'!EB$120</f>
        <v>0</v>
      </c>
      <c r="EC69" s="6">
        <f>'at-risk$$'!EC69/'at-risk$$'!EC$120</f>
        <v>0</v>
      </c>
      <c r="EL69" s="6">
        <f>'at-risk$$'!EL69/'at-risk$$'!EL$120</f>
        <v>0</v>
      </c>
      <c r="EM69" s="6">
        <f>'at-risk$$'!EM69/'at-risk$$'!EM$120</f>
        <v>0</v>
      </c>
      <c r="EN69" s="6">
        <f>'at-risk$$'!EN69/'at-risk$$'!EN$120</f>
        <v>0</v>
      </c>
      <c r="EO69" s="6">
        <f>'at-risk$$'!EO69/'at-risk$$'!EO$120</f>
        <v>0</v>
      </c>
      <c r="EP69" s="6">
        <f>'at-risk$$'!EP69/'at-risk$$'!EP$120</f>
        <v>0</v>
      </c>
      <c r="EQ69" s="6">
        <f>'at-risk$$'!EQ69/'at-risk$$'!EQ$120</f>
        <v>0</v>
      </c>
      <c r="ES69" s="6">
        <f>'at-risk$$'!ES69/'at-risk$$'!ES$120</f>
        <v>0</v>
      </c>
      <c r="ET69" s="6">
        <f>'at-risk$$'!ET69/'at-risk$$'!ET$120</f>
        <v>0</v>
      </c>
      <c r="EU69" s="6">
        <f>'at-risk$$'!EU69/'at-risk$$'!EU$120</f>
        <v>0</v>
      </c>
      <c r="EV69" s="6">
        <f>'at-risk$$'!EV69/'at-risk$$'!EV$120</f>
        <v>0</v>
      </c>
      <c r="EW69" s="6">
        <f>'at-risk$$'!EW69/'at-risk$$'!EW$120</f>
        <v>0</v>
      </c>
      <c r="EX69" s="6">
        <f>'at-risk$$'!EX69/'at-risk$$'!EX$120</f>
        <v>0</v>
      </c>
      <c r="EY69" s="6">
        <f>'at-risk$$'!EY69/'at-risk$$'!EY$120</f>
        <v>0</v>
      </c>
      <c r="EZ69" s="6">
        <f>'at-risk$$'!EZ69/'at-risk$$'!EZ$120</f>
        <v>0</v>
      </c>
      <c r="FA69" s="6">
        <f>'at-risk$$'!FA69/'at-risk$$'!FA$120</f>
        <v>0</v>
      </c>
      <c r="FB69" s="6">
        <f>'at-risk$$'!FB69/'at-risk$$'!FB$120</f>
        <v>0</v>
      </c>
      <c r="FC69" s="6">
        <f>'at-risk$$'!FC69/'at-risk$$'!FC$120</f>
        <v>0</v>
      </c>
      <c r="FD69" s="6">
        <f>'at-risk$$'!FD69/'at-risk$$'!FD$120</f>
        <v>0</v>
      </c>
      <c r="FE69" s="6">
        <f>'at-risk$$'!FE69/'at-risk$$'!FE$120</f>
        <v>1</v>
      </c>
      <c r="FF69" s="6">
        <f>'at-risk$$'!FF69/'at-risk$$'!FF$120</f>
        <v>0</v>
      </c>
      <c r="FG69" s="6">
        <f>'at-risk$$'!FG69/'at-risk$$'!FG$120</f>
        <v>1</v>
      </c>
      <c r="FH69" s="6">
        <f>'at-risk$$'!FH69/'at-risk$$'!FH$120</f>
        <v>1</v>
      </c>
      <c r="FI69" s="6">
        <f>'at-risk$$'!FI69/'at-risk$$'!FI$120</f>
        <v>0.32880033733923675</v>
      </c>
      <c r="FJ69" s="6">
        <f>'at-risk$$'!FJ69/'at-risk$$'!FJ$120</f>
        <v>0.67119966266076325</v>
      </c>
      <c r="FK69" s="6">
        <f>'at-risk$$'!FK69/'at-risk$$'!FK$120</f>
        <v>0</v>
      </c>
      <c r="FL69" s="6">
        <f>'at-risk$$'!FL69/'at-risk$$'!FL$120</f>
        <v>0</v>
      </c>
      <c r="FM69" s="6">
        <f>'at-risk$$'!FM69/'at-risk$$'!FM$120</f>
        <v>0</v>
      </c>
      <c r="FN69" s="6">
        <f>'at-risk$$'!FN69/'at-risk$$'!FN$120</f>
        <v>0</v>
      </c>
      <c r="FO69" s="6">
        <f>'at-risk$$'!FO69/'at-risk$$'!FO$120</f>
        <v>1</v>
      </c>
      <c r="FP69" s="6">
        <f>'at-risk$$'!FP69/'at-risk$$'!FP$120</f>
        <v>0</v>
      </c>
      <c r="FQ69" s="6">
        <f>'at-risk$$'!FQ69/'at-risk$$'!FQ$120</f>
        <v>0</v>
      </c>
      <c r="FR69" s="6">
        <f>'at-risk$$'!FR69/'at-risk$$'!FR$120</f>
        <v>0</v>
      </c>
      <c r="FS69" s="6">
        <f>'at-risk$$'!FS69/'at-risk$$'!FS$120</f>
        <v>0</v>
      </c>
      <c r="FT69" s="6">
        <f>'at-risk$$'!FT69/'at-risk$$'!FT$120</f>
        <v>0</v>
      </c>
      <c r="FU69" s="6">
        <f>'at-risk$$'!FU69/'at-risk$$'!FU$120</f>
        <v>0</v>
      </c>
      <c r="FV69" s="6">
        <f>'at-risk$$'!FV69/'at-risk$$'!FV$120</f>
        <v>0</v>
      </c>
      <c r="FW69" s="6">
        <f>'at-risk$$'!FW69/'at-risk$$'!FW$120</f>
        <v>1</v>
      </c>
      <c r="FX69" s="6">
        <f>'at-risk$$'!FX69/'at-risk$$'!FX$120</f>
        <v>0</v>
      </c>
      <c r="FY69" s="6">
        <f>'at-risk$$'!FY69/'at-risk$$'!FY$120</f>
        <v>0</v>
      </c>
      <c r="FZ69" s="6">
        <f>'at-risk$$'!FZ69/'at-risk$$'!FZ$120</f>
        <v>0</v>
      </c>
      <c r="GA69" s="6">
        <f>'at-risk$$'!GA69/'at-risk$$'!GA$120</f>
        <v>1</v>
      </c>
      <c r="GB69" s="6">
        <f>'at-risk$$'!GB69/'at-risk$$'!GB$120</f>
        <v>0</v>
      </c>
      <c r="GC69" s="6">
        <f>'at-risk$$'!GC69/'at-risk$$'!GC$120</f>
        <v>0</v>
      </c>
      <c r="GD69" s="6">
        <f>'at-risk$$'!GD69/'at-risk$$'!GD$120</f>
        <v>0</v>
      </c>
      <c r="GE69" s="6">
        <f>'at-risk$$'!GE69/'at-risk$$'!GE$120</f>
        <v>0</v>
      </c>
      <c r="GF69" s="6">
        <f>'at-risk$$'!GF69/'at-risk$$'!GF$120</f>
        <v>1</v>
      </c>
      <c r="GG69" s="6">
        <f>'at-risk$$'!GG69/'at-risk$$'!GG$120</f>
        <v>0</v>
      </c>
      <c r="GH69" s="6">
        <f>'at-risk$$'!GH69/'at-risk$$'!GH$120</f>
        <v>1</v>
      </c>
      <c r="GI69" s="6">
        <f>'at-risk$$'!GI69/'at-risk$$'!GI$120</f>
        <v>0</v>
      </c>
      <c r="GJ69" s="6">
        <f>'at-risk$$'!GJ69/'at-risk$$'!GJ$120</f>
        <v>1</v>
      </c>
      <c r="GK69" s="6">
        <f>'at-risk$$'!GK69/'at-risk$$'!GK$120</f>
        <v>0</v>
      </c>
      <c r="GL69" s="6">
        <f>'at-risk$$'!GL69/'at-risk$$'!GL$120</f>
        <v>1</v>
      </c>
      <c r="GM69" s="6">
        <f>'at-risk$$'!GM69/'at-risk$$'!GM$120</f>
        <v>0</v>
      </c>
      <c r="GN69" s="6">
        <f>'at-risk$$'!GN69/'at-risk$$'!GN$120</f>
        <v>0.99998902121025579</v>
      </c>
      <c r="GO69" s="6">
        <f>'at-risk$$'!GO69/'at-risk$$'!GO$120</f>
        <v>0</v>
      </c>
      <c r="GP69" s="6">
        <f>'at-risk$$'!GP69/'at-risk$$'!GP$120</f>
        <v>3.0000087848759573</v>
      </c>
      <c r="GQ69" s="6">
        <f>'at-risk$$'!GQ69/'at-risk$$'!GQ$120</f>
        <v>0</v>
      </c>
      <c r="GR69" s="6">
        <f>'at-risk$$'!GR69/'at-risk$$'!GR$120</f>
        <v>1.8209642279851008</v>
      </c>
      <c r="GS69" s="6">
        <f>'at-risk$$'!GS69/'at-risk$$'!GS$120</f>
        <v>0</v>
      </c>
      <c r="GT69" s="6">
        <f>'at-risk$$'!GT69/'at-risk$$'!GT$120</f>
        <v>3.0000087848759573</v>
      </c>
      <c r="GU69" s="6">
        <f>'at-risk$$'!GU69/'at-risk$$'!GU$120</f>
        <v>0</v>
      </c>
      <c r="GV69" s="6">
        <f>'at-risk$$'!GV69/'at-risk$$'!GV$120</f>
        <v>1.4714491531379577</v>
      </c>
      <c r="GW69" s="6">
        <f>'at-risk$$'!GW69/'at-risk$$'!GW$120</f>
        <v>1.5285596317379999</v>
      </c>
      <c r="GX69" s="6">
        <f>'at-risk$$'!GX69/'at-risk$$'!GX$120</f>
        <v>3.0000087848759573</v>
      </c>
      <c r="GY69" s="6">
        <f>'at-risk$$'!GY69/'at-risk$$'!GY$120</f>
        <v>0</v>
      </c>
      <c r="GZ69" s="6">
        <f>'at-risk$$'!GZ69/'at-risk$$'!GZ$120</f>
        <v>3.0000087848759573</v>
      </c>
      <c r="HA69" s="6">
        <f>'at-risk$$'!HA69/'at-risk$$'!HA$120</f>
        <v>0</v>
      </c>
      <c r="HB69" s="6">
        <f>'at-risk$$'!HB69/'at-risk$$'!HB$120</f>
        <v>0</v>
      </c>
      <c r="HC69" s="6">
        <f>'at-risk$$'!HC69/'at-risk$$'!HC$120</f>
        <v>0</v>
      </c>
      <c r="HD69" s="6">
        <f>'at-risk$$'!HD69/'at-risk$$'!HD$120</f>
        <v>0</v>
      </c>
      <c r="HE69" s="6">
        <f>'at-risk$$'!HE69/'at-risk$$'!HE$120</f>
        <v>0</v>
      </c>
      <c r="HF69" s="6">
        <f>'at-risk$$'!HF69/'at-risk$$'!HF$120</f>
        <v>0</v>
      </c>
      <c r="HG69" s="6">
        <f>'at-risk$$'!HG69/'at-risk$$'!HG$120</f>
        <v>0</v>
      </c>
      <c r="HH69" s="6">
        <f>'at-risk$$'!HH69/'at-risk$$'!HH$120</f>
        <v>0</v>
      </c>
      <c r="HI69" s="6">
        <f>'at-risk$$'!HI69/'at-risk$$'!HI$120</f>
        <v>0</v>
      </c>
      <c r="HJ69" s="6">
        <f>'at-risk$$'!HJ69/'at-risk$$'!HJ$120</f>
        <v>0</v>
      </c>
      <c r="HK69" s="6">
        <f>'at-risk$$'!HK69/'at-risk$$'!HK$120</f>
        <v>0</v>
      </c>
      <c r="HL69" s="6">
        <f>'at-risk$$'!HL69/'at-risk$$'!HL$120</f>
        <v>0</v>
      </c>
      <c r="HM69" s="6">
        <f>'at-risk$$'!HM69/'at-risk$$'!HM$120</f>
        <v>0</v>
      </c>
      <c r="HN69" s="6">
        <f>'at-risk$$'!HN69/'at-risk$$'!HN$120</f>
        <v>0</v>
      </c>
      <c r="HO69" s="6">
        <f>'at-risk$$'!HO69/'at-risk$$'!HO$120</f>
        <v>0</v>
      </c>
      <c r="HP69" s="6">
        <f>'at-risk$$'!HP69/'at-risk$$'!HP$120</f>
        <v>0</v>
      </c>
      <c r="HQ69" s="6">
        <f>'at-risk$$'!HQ69/'at-risk$$'!HQ$120</f>
        <v>0</v>
      </c>
      <c r="HR69" s="6">
        <f>'at-risk$$'!HR69/'at-risk$$'!HR$120</f>
        <v>0</v>
      </c>
      <c r="HS69" s="6">
        <f>'at-risk$$'!HS69/'at-risk$$'!HS$120</f>
        <v>0</v>
      </c>
      <c r="HT69" s="6">
        <f>'at-risk$$'!HT69/'at-risk$$'!HT$120</f>
        <v>0</v>
      </c>
      <c r="HU69" s="6">
        <f>'at-risk$$'!HU69/'at-risk$$'!HU$120</f>
        <v>0</v>
      </c>
      <c r="HV69" s="6">
        <f>'at-risk$$'!HV69/'at-risk$$'!HV$120</f>
        <v>1</v>
      </c>
      <c r="HW69" s="6">
        <f>'at-risk$$'!HW69/'at-risk$$'!HW$120</f>
        <v>0</v>
      </c>
      <c r="HX69" s="6">
        <f>'at-risk$$'!HX69/'at-risk$$'!HX$120</f>
        <v>0</v>
      </c>
      <c r="HY69" s="6">
        <f>'at-risk$$'!HY69/'at-risk$$'!HY$120</f>
        <v>0</v>
      </c>
      <c r="HZ69" s="6">
        <f>'at-risk$$'!HZ69/'at-risk$$'!HZ$120</f>
        <v>0</v>
      </c>
      <c r="IA69" s="6">
        <f>'at-risk$$'!IA69/'at-risk$$'!IA$120</f>
        <v>0</v>
      </c>
      <c r="IB69" s="6">
        <f>'at-risk$$'!IB69/'at-risk$$'!IB$120</f>
        <v>0</v>
      </c>
      <c r="IC69" s="6">
        <f>'at-risk$$'!IC69/'at-risk$$'!IC$120</f>
        <v>0</v>
      </c>
      <c r="ID69" s="6">
        <f>'at-risk$$'!ID69/'at-risk$$'!ID$120</f>
        <v>0</v>
      </c>
      <c r="IE69" s="6">
        <f>'at-risk$$'!IE69/'at-risk$$'!IE$120</f>
        <v>0</v>
      </c>
      <c r="IF69" s="6">
        <f>'at-risk$$'!IF69/'at-risk$$'!IF$120</f>
        <v>0</v>
      </c>
      <c r="IG69" s="6">
        <f>'at-risk$$'!IG69/'at-risk$$'!IG$120</f>
        <v>0</v>
      </c>
      <c r="IH69" s="6">
        <f>'at-risk$$'!IH69/'at-risk$$'!IH$120</f>
        <v>0</v>
      </c>
      <c r="II69" s="6">
        <f>'at-risk$$'!II69/'at-risk$$'!II$120</f>
        <v>0</v>
      </c>
      <c r="IJ69" s="6">
        <f>'at-risk$$'!IJ69/'at-risk$$'!IJ$120</f>
        <v>0</v>
      </c>
      <c r="IK69" s="6">
        <f>'at-risk$$'!IK69/'at-risk$$'!IK$120</f>
        <v>0</v>
      </c>
      <c r="IL69" s="6">
        <f>'at-risk$$'!IL69/'at-risk$$'!IL$120</f>
        <v>0</v>
      </c>
      <c r="IM69" s="6">
        <f>'at-risk$$'!IM69/'at-risk$$'!IM$120</f>
        <v>0</v>
      </c>
      <c r="IN69" s="6">
        <f>'at-risk$$'!IN69/'at-risk$$'!IN$120</f>
        <v>0</v>
      </c>
      <c r="IO69" s="6">
        <f>'at-risk$$'!IO69/'at-risk$$'!IO$120</f>
        <v>0</v>
      </c>
      <c r="IP69" s="6">
        <f>'at-risk$$'!IP69/'at-risk$$'!IP$120</f>
        <v>0</v>
      </c>
      <c r="IQ69" s="6">
        <f>'at-risk$$'!IQ69/'at-risk$$'!IQ$120</f>
        <v>0</v>
      </c>
      <c r="IR69" s="6">
        <f>'at-risk$$'!IR69/'at-risk$$'!IR$120</f>
        <v>1</v>
      </c>
      <c r="IS69" s="6">
        <f>'at-risk$$'!IS69/'at-risk$$'!IS$120</f>
        <v>0</v>
      </c>
      <c r="IT69" s="6">
        <f>'at-risk$$'!IT69/'at-risk$$'!IT$120</f>
        <v>0</v>
      </c>
      <c r="IU69" s="6">
        <f>'at-risk$$'!IU69/'at-risk$$'!IU$120</f>
        <v>0</v>
      </c>
      <c r="IV69" s="6">
        <f>'at-risk$$'!IV69/'at-risk$$'!IV$120</f>
        <v>0</v>
      </c>
      <c r="IW69" s="6">
        <f>'at-risk$$'!IW69/'at-risk$$'!IW$120</f>
        <v>0</v>
      </c>
      <c r="IX69" s="6">
        <f>'at-risk$$'!IX69/'at-risk$$'!IX$120</f>
        <v>0</v>
      </c>
      <c r="IY69" s="6">
        <f>'at-risk$$'!IY69/'at-risk$$'!IY$120</f>
        <v>2</v>
      </c>
      <c r="IZ69" s="6">
        <f>'at-risk$$'!IZ69/'at-risk$$'!IZ$120</f>
        <v>0</v>
      </c>
      <c r="JA69" s="6">
        <f>'at-risk$$'!JA69/'at-risk$$'!JA$120</f>
        <v>0</v>
      </c>
      <c r="JB69" s="6">
        <f>'at-risk$$'!JB69/'at-risk$$'!JB$120</f>
        <v>0</v>
      </c>
      <c r="JC69" s="6">
        <f>'at-risk$$'!JC69/'at-risk$$'!JC$120</f>
        <v>0</v>
      </c>
      <c r="JD69" s="6">
        <f>'at-risk$$'!JD69/'at-risk$$'!JD$120</f>
        <v>0</v>
      </c>
      <c r="JE69" s="6">
        <f>'at-risk$$'!JE69/'at-risk$$'!JE$120</f>
        <v>0</v>
      </c>
      <c r="JF69" s="6">
        <f>'at-risk$$'!JF69/'at-risk$$'!JF$120</f>
        <v>0</v>
      </c>
      <c r="JG69" s="6">
        <f>'at-risk$$'!JG69/'at-risk$$'!JG$120</f>
        <v>0</v>
      </c>
      <c r="JH69" s="6">
        <f>'at-risk$$'!JH69/'at-risk$$'!JH$120</f>
        <v>0</v>
      </c>
      <c r="JI69" s="6">
        <f>'at-risk$$'!JI69/'at-risk$$'!JI$120</f>
        <v>0</v>
      </c>
      <c r="JJ69" s="6">
        <f>'at-risk$$'!JJ69/'at-risk$$'!JJ$120</f>
        <v>0.9999965685612755</v>
      </c>
      <c r="JK69" s="6">
        <f>'at-risk$$'!JK69/'at-risk$$'!JK$120</f>
        <v>0</v>
      </c>
      <c r="JL69" s="6">
        <f>'at-risk$$'!JL69/'at-risk$$'!JL$120</f>
        <v>0</v>
      </c>
      <c r="JM69" s="6">
        <f>'at-risk$$'!JM69/'at-risk$$'!JM$120</f>
        <v>0</v>
      </c>
      <c r="JN69" s="6">
        <f>'at-risk$$'!JN69/'at-risk$$'!JN$120</f>
        <v>0</v>
      </c>
      <c r="JO69" s="6">
        <f>'at-risk$$'!JO69/'at-risk$$'!JO$120</f>
        <v>0</v>
      </c>
      <c r="JP69" s="6">
        <f>'at-risk$$'!JP69/'at-risk$$'!JP$120</f>
        <v>0</v>
      </c>
      <c r="JQ69" s="6">
        <f>'at-risk$$'!JQ69/'at-risk$$'!JQ$120</f>
        <v>0</v>
      </c>
      <c r="JR69" s="6">
        <f>'at-risk$$'!JR69/'at-risk$$'!JR$120</f>
        <v>0</v>
      </c>
      <c r="JS69" s="6">
        <f>'at-risk$$'!JS69/'at-risk$$'!JS$120</f>
        <v>0</v>
      </c>
      <c r="JT69" s="6">
        <f>'at-risk$$'!JT69/'at-risk$$'!JT$120</f>
        <v>0</v>
      </c>
      <c r="JU69" s="6">
        <f>'at-risk$$'!JU69/'at-risk$$'!JU$120</f>
        <v>0</v>
      </c>
      <c r="JV69" s="6">
        <f>'at-risk$$'!JV69/'at-risk$$'!JV$120</f>
        <v>0</v>
      </c>
      <c r="JW69" s="6">
        <f>'at-risk$$'!JW69/'at-risk$$'!JW$120</f>
        <v>0</v>
      </c>
      <c r="JX69" s="6">
        <f>'at-risk$$'!JX69/'at-risk$$'!JX$120</f>
        <v>0</v>
      </c>
      <c r="JY69" s="6">
        <f>'at-risk$$'!JY69/'at-risk$$'!JY$120</f>
        <v>0</v>
      </c>
      <c r="JZ69" s="6">
        <f>'at-risk$$'!JZ69/'at-risk$$'!JZ$120</f>
        <v>0</v>
      </c>
      <c r="KA69" s="6">
        <f>'at-risk$$'!KA69/'at-risk$$'!KA$120</f>
        <v>0</v>
      </c>
      <c r="KB69" s="6">
        <f>'at-risk$$'!KB69/'at-risk$$'!KB$120</f>
        <v>0</v>
      </c>
      <c r="KC69" s="6">
        <f>'at-risk$$'!KC69/'at-risk$$'!KC$120</f>
        <v>0</v>
      </c>
      <c r="KD69" s="6">
        <f>'at-risk$$'!KD69/'at-risk$$'!KD$120</f>
        <v>0</v>
      </c>
      <c r="KE69" s="6">
        <f>'at-risk$$'!KE69/'at-risk$$'!KE$120</f>
        <v>0</v>
      </c>
      <c r="KF69" s="6">
        <f>'at-risk$$'!KF69/'at-risk$$'!KF$120</f>
        <v>0</v>
      </c>
      <c r="KG69" s="6">
        <f>'at-risk$$'!KG69/'at-risk$$'!KG$120</f>
        <v>0</v>
      </c>
      <c r="KH69" s="6">
        <f>'at-risk$$'!KH69/'at-risk$$'!KH$120</f>
        <v>0</v>
      </c>
      <c r="KI69" s="6">
        <f>'at-risk$$'!KI69/'at-risk$$'!KI$120</f>
        <v>0</v>
      </c>
      <c r="KJ69" s="6">
        <f>'at-risk$$'!KJ69/'at-risk$$'!KJ$120</f>
        <v>0</v>
      </c>
      <c r="KK69" s="6">
        <f>'at-risk$$'!KK69/'at-risk$$'!KK$120</f>
        <v>0</v>
      </c>
      <c r="KL69" s="6">
        <f>'at-risk$$'!KL69/'at-risk$$'!KL$120</f>
        <v>0</v>
      </c>
      <c r="KM69" s="6">
        <f>'at-risk$$'!KM69/'at-risk$$'!KM$120</f>
        <v>0</v>
      </c>
      <c r="KN69" s="6">
        <f>'at-risk$$'!KN69/'at-risk$$'!KN$120</f>
        <v>0</v>
      </c>
      <c r="KO69" s="6">
        <f>'at-risk$$'!KO69/'at-risk$$'!KO$120</f>
        <v>0</v>
      </c>
      <c r="KP69" s="6">
        <f>'at-risk$$'!KP69/'at-risk$$'!KP$120</f>
        <v>5</v>
      </c>
      <c r="KQ69" s="6">
        <f>'at-risk$$'!KQ69/'at-risk$$'!KQ$120</f>
        <v>0</v>
      </c>
      <c r="KU69" s="3">
        <v>71491</v>
      </c>
      <c r="KV69" s="3">
        <v>0</v>
      </c>
      <c r="KW69" s="3">
        <v>500</v>
      </c>
      <c r="KX69" s="3">
        <v>0</v>
      </c>
      <c r="KY69" s="3">
        <v>800</v>
      </c>
      <c r="KZ69" s="3">
        <v>0</v>
      </c>
      <c r="LA69" s="3">
        <v>6766</v>
      </c>
      <c r="LB69" s="3">
        <v>0</v>
      </c>
      <c r="LC69" s="3">
        <v>137240</v>
      </c>
      <c r="LD69" s="3">
        <v>0</v>
      </c>
      <c r="LE69" s="3">
        <v>3800</v>
      </c>
      <c r="LF69" s="3">
        <v>0</v>
      </c>
      <c r="LI69" s="3">
        <v>49575</v>
      </c>
      <c r="LJ69" s="3">
        <v>0</v>
      </c>
      <c r="LK69" s="3">
        <v>8000</v>
      </c>
      <c r="LL69" s="3">
        <v>0</v>
      </c>
      <c r="LM69" s="3">
        <v>2025</v>
      </c>
      <c r="LN69" s="3">
        <v>0</v>
      </c>
      <c r="LO69" s="3">
        <v>3000</v>
      </c>
      <c r="LP69" s="3">
        <v>0</v>
      </c>
      <c r="LS69" s="3">
        <v>6000</v>
      </c>
      <c r="LT69" s="3">
        <v>0</v>
      </c>
      <c r="LU69" s="3">
        <v>8425</v>
      </c>
      <c r="LV69" s="3">
        <v>0</v>
      </c>
      <c r="LW69" s="3">
        <v>11098</v>
      </c>
      <c r="LX69" s="3">
        <v>0</v>
      </c>
      <c r="LY69" s="3">
        <v>500</v>
      </c>
      <c r="LZ69" s="3">
        <v>0</v>
      </c>
      <c r="MA69" s="3">
        <v>10000</v>
      </c>
      <c r="MB69" s="3">
        <v>0</v>
      </c>
      <c r="ME69" s="3">
        <v>7424</v>
      </c>
      <c r="MF69" s="3">
        <v>0</v>
      </c>
      <c r="MI69" s="3">
        <v>33000</v>
      </c>
      <c r="MJ69" s="3">
        <v>0</v>
      </c>
      <c r="MM69" s="3">
        <v>3000</v>
      </c>
      <c r="MN69" s="3">
        <v>0</v>
      </c>
      <c r="MO69" s="3">
        <v>1000</v>
      </c>
      <c r="MP69" s="3">
        <v>0</v>
      </c>
      <c r="MQ69" s="3">
        <v>4000</v>
      </c>
      <c r="MR69" s="3">
        <v>0</v>
      </c>
      <c r="MU69" s="3">
        <v>4000</v>
      </c>
      <c r="MV69" s="3">
        <v>0</v>
      </c>
      <c r="MY69" s="3">
        <v>60500</v>
      </c>
      <c r="MZ69" s="3">
        <v>0</v>
      </c>
      <c r="NA69" s="3">
        <v>10000</v>
      </c>
      <c r="NB69" s="3">
        <v>0</v>
      </c>
      <c r="NJ69" s="6">
        <f>'at-risk$$'!NJ69/'at-risk$$'!NJ$120</f>
        <v>0</v>
      </c>
      <c r="NK69" s="6">
        <f>'at-risk$$'!NK69/'at-risk$$'!NK$120</f>
        <v>0</v>
      </c>
      <c r="OF69" s="3">
        <v>8315484.3000000007</v>
      </c>
      <c r="OG69" s="3">
        <v>681355</v>
      </c>
      <c r="OK69" s="6">
        <f t="shared" si="44"/>
        <v>1</v>
      </c>
      <c r="OL69" s="6">
        <f t="shared" si="31"/>
        <v>0</v>
      </c>
      <c r="OM69" s="6">
        <f t="shared" si="32"/>
        <v>4.0000175697519147</v>
      </c>
      <c r="ON69" s="6">
        <f t="shared" si="33"/>
        <v>0</v>
      </c>
      <c r="OO69" s="6">
        <f t="shared" si="34"/>
        <v>1</v>
      </c>
      <c r="OP69" s="6">
        <f t="shared" si="35"/>
        <v>0</v>
      </c>
      <c r="OQ69" s="3">
        <f t="shared" si="36"/>
        <v>0</v>
      </c>
      <c r="OR69" s="6">
        <f t="shared" si="37"/>
        <v>0</v>
      </c>
      <c r="OS69" s="6">
        <f>'at-risk$$'!OS69/'at-risk$$'!OS$120</f>
        <v>0</v>
      </c>
      <c r="OT69" s="6">
        <f>'at-risk$$'!OT69/'at-risk$$'!OT$120</f>
        <v>0</v>
      </c>
      <c r="OU69" s="6">
        <f>'at-risk$$'!OU69/'at-risk$$'!OU$120</f>
        <v>0</v>
      </c>
      <c r="OV69" s="6">
        <f>'at-risk$$'!OV69/'at-risk$$'!OV$120</f>
        <v>2.3288003373392367</v>
      </c>
      <c r="OW69" s="6">
        <f>'at-risk$$'!OW69/'at-risk$$'!OW$120</f>
        <v>1.3423993253215265</v>
      </c>
      <c r="OX69" s="6">
        <f>'at-risk$$'!OX69/'at-risk$$'!OX$120</f>
        <v>0.32880033733923675</v>
      </c>
      <c r="OY69" s="6">
        <f>'at-risk$$'!OY69/'at-risk$$'!OY$120</f>
        <v>0</v>
      </c>
      <c r="OZ69" s="6">
        <f>'at-risk$$'!OZ69/'at-risk$$'!OZ$120</f>
        <v>0</v>
      </c>
      <c r="PA69" s="6">
        <f>'at-risk$$'!PA69/'at-risk$$'!PA$120</f>
        <v>0</v>
      </c>
      <c r="PB69" s="6">
        <f t="shared" si="38"/>
        <v>2</v>
      </c>
      <c r="PC69" s="6">
        <f t="shared" si="39"/>
        <v>0</v>
      </c>
      <c r="PD69" s="6"/>
      <c r="PE69" s="6"/>
      <c r="PF69" s="6">
        <f t="shared" si="40"/>
        <v>5</v>
      </c>
      <c r="PG69" s="6">
        <f t="shared" si="41"/>
        <v>0</v>
      </c>
      <c r="PI69" s="6">
        <f t="shared" si="42"/>
        <v>15.292448520626888</v>
      </c>
      <c r="PJ69" s="6">
        <f>'at-risk$$'!PJ69/'at-risk$$'!PJ$120</f>
        <v>0</v>
      </c>
      <c r="PK69" s="6">
        <f>'at-risk$$'!PK69/'at-risk$$'!PK$120</f>
        <v>1.5285596317379999</v>
      </c>
      <c r="PL69" s="5">
        <f t="shared" si="45"/>
        <v>442144</v>
      </c>
      <c r="PM69" s="5">
        <f>SUM(KV69,KX69,KZ69,LB69,LD69,LF69,LH69,LJ69,LL69,LN69,LP69,LR69,LT69,LV69,LX69,LZ69,MB69,MD69,MF69,MH69,MJ69,ML69,MN69,MP69,MR69,MT69,MV69,MX69,MZ69,NB69,ND69,NF69,NH69,)</f>
        <v>0</v>
      </c>
      <c r="PN69" s="5"/>
      <c r="PO69" s="5">
        <v>144300</v>
      </c>
      <c r="PQ69" s="6">
        <f t="shared" si="43"/>
        <v>47.821098636587259</v>
      </c>
    </row>
    <row r="70" spans="1:433" x14ac:dyDescent="0.25">
      <c r="A70" t="s">
        <v>236</v>
      </c>
      <c r="B70" s="2">
        <v>328</v>
      </c>
      <c r="C70" t="s">
        <v>338</v>
      </c>
      <c r="D70">
        <v>1</v>
      </c>
      <c r="E70">
        <v>539</v>
      </c>
      <c r="F70">
        <v>475</v>
      </c>
      <c r="G70" s="6">
        <f>'at-risk$$'!G70/'at-risk$$'!G$120</f>
        <v>1</v>
      </c>
      <c r="H70" s="6">
        <f>'at-risk$$'!H70/'at-risk$$'!H$120</f>
        <v>0</v>
      </c>
      <c r="I70" s="6">
        <f>'at-risk$$'!I70/'at-risk$$'!I$120</f>
        <v>0</v>
      </c>
      <c r="J70" s="6">
        <f>'at-risk$$'!J70/'at-risk$$'!J$120</f>
        <v>0</v>
      </c>
      <c r="K70" s="6"/>
      <c r="L70" s="6">
        <f>'at-risk$$'!L70/'at-risk$$'!L$120</f>
        <v>0</v>
      </c>
      <c r="M70" s="6">
        <f>'at-risk$$'!M70/'at-risk$$'!M$120</f>
        <v>0</v>
      </c>
      <c r="N70" s="6">
        <f>'at-risk$$'!N70/'at-risk$$'!N$120</f>
        <v>0.99999958310769044</v>
      </c>
      <c r="O70" s="6">
        <f>'at-risk$$'!O70/'at-risk$$'!O$120</f>
        <v>0</v>
      </c>
      <c r="P70" s="3">
        <v>15000</v>
      </c>
      <c r="Q70" s="3">
        <v>0</v>
      </c>
      <c r="R70" s="6">
        <f>'at-risk$$'!R70/'at-risk$$'!R$120</f>
        <v>1.0000062006078874</v>
      </c>
      <c r="S70" s="6">
        <f>'at-risk$$'!S70/'at-risk$$'!S$120</f>
        <v>0</v>
      </c>
      <c r="T70" s="6">
        <f>'at-risk$$'!T70/'at-risk$$'!T$120</f>
        <v>1.0000028305579711</v>
      </c>
      <c r="U70" s="6">
        <f>'at-risk$$'!U70/'at-risk$$'!U$120</f>
        <v>0</v>
      </c>
      <c r="V70" s="6">
        <f>'at-risk$$'!V70/'at-risk$$'!V$120</f>
        <v>3.0000042979444492</v>
      </c>
      <c r="W70" s="6">
        <f>'at-risk$$'!W70/'at-risk$$'!W$120</f>
        <v>0</v>
      </c>
      <c r="X70" s="6">
        <f>'at-risk$$'!X70/'at-risk$$'!X$120</f>
        <v>1</v>
      </c>
      <c r="Y70" s="6">
        <f>'at-risk$$'!Y70/'at-risk$$'!Y$120</f>
        <v>0</v>
      </c>
      <c r="Z70" s="6">
        <f>'at-risk$$'!Z70/'at-risk$$'!Z$120</f>
        <v>0</v>
      </c>
      <c r="AA70" s="6">
        <f>'at-risk$$'!AA70/'at-risk$$'!AA$120</f>
        <v>0</v>
      </c>
      <c r="AB70" s="6">
        <f>'at-risk$$'!AB70/'at-risk$$'!AB$120</f>
        <v>4.0000175697519147</v>
      </c>
      <c r="AC70" s="6">
        <f>'at-risk$$'!AC70/'at-risk$$'!AC$120</f>
        <v>0</v>
      </c>
      <c r="AD70" s="6">
        <f>'at-risk$$'!AD70/'at-risk$$'!AD$120</f>
        <v>0</v>
      </c>
      <c r="AE70" s="6">
        <f>'at-risk$$'!AE70/'at-risk$$'!AE$120</f>
        <v>0</v>
      </c>
      <c r="AF70" s="6">
        <f>'at-risk$$'!AF70/'at-risk$$'!AF$120</f>
        <v>4.0000071489793685</v>
      </c>
      <c r="AG70" s="6">
        <f>'at-risk$$'!AG70/'at-risk$$'!AG$120</f>
        <v>0</v>
      </c>
      <c r="AH70" s="6">
        <f>'at-risk$$'!AH70/'at-risk$$'!AH$120</f>
        <v>0</v>
      </c>
      <c r="AI70" s="6">
        <f>'at-risk$$'!AI70/'at-risk$$'!AI$120</f>
        <v>0</v>
      </c>
      <c r="AJ70" s="6">
        <f>'at-risk$$'!AJ70/'at-risk$$'!AJ$120</f>
        <v>0</v>
      </c>
      <c r="AK70" s="6">
        <f>'at-risk$$'!AK70/'at-risk$$'!AK$120</f>
        <v>0</v>
      </c>
      <c r="AL70" s="6">
        <f>'at-risk$$'!AL70/'at-risk$$'!AL$120</f>
        <v>0</v>
      </c>
      <c r="AM70" s="6">
        <f>'at-risk$$'!AM70/'at-risk$$'!AM$120</f>
        <v>0</v>
      </c>
      <c r="AN70" s="6">
        <f>'at-risk$$'!AN70/'at-risk$$'!AN$120</f>
        <v>0</v>
      </c>
      <c r="AO70" s="6">
        <f>'at-risk$$'!AO70/'at-risk$$'!AO$120</f>
        <v>0</v>
      </c>
      <c r="AP70" s="6">
        <f>'at-risk$$'!AP70/'at-risk$$'!AP$120</f>
        <v>0</v>
      </c>
      <c r="AQ70" s="6">
        <f>'at-risk$$'!AQ70/'at-risk$$'!AQ$120</f>
        <v>1</v>
      </c>
      <c r="AR70" s="6">
        <f>'at-risk$$'!AR70/'at-risk$$'!AR$120</f>
        <v>0</v>
      </c>
      <c r="AS70" s="6">
        <f>'at-risk$$'!AS70/'at-risk$$'!AS$120</f>
        <v>0</v>
      </c>
      <c r="AT70" s="6">
        <f>'at-risk$$'!AT70/'at-risk$$'!AT$120</f>
        <v>0</v>
      </c>
      <c r="AU70" s="6">
        <f>'at-risk$$'!AU70/'at-risk$$'!AU$120</f>
        <v>3.0000087848759573</v>
      </c>
      <c r="AV70" s="6"/>
      <c r="AW70" s="6">
        <f>'at-risk$$'!AW70/'at-risk$$'!AW$120</f>
        <v>0</v>
      </c>
      <c r="AX70" s="6">
        <f>'at-risk$$'!AX70/'at-risk$$'!AX$120</f>
        <v>0</v>
      </c>
      <c r="AY70" s="6">
        <f>'at-risk$$'!AY70/'at-risk$$'!AY$120</f>
        <v>0</v>
      </c>
      <c r="AZ70" s="6">
        <f>'at-risk$$'!AZ70/'at-risk$$'!AZ$120</f>
        <v>0</v>
      </c>
      <c r="BA70" s="6">
        <f>'at-risk$$'!BA70/'at-risk$$'!BA$120</f>
        <v>0</v>
      </c>
      <c r="BB70" s="6">
        <f>'at-risk$$'!BB70/'at-risk$$'!BB$120</f>
        <v>0</v>
      </c>
      <c r="BC70" s="6">
        <f>'at-risk$$'!BC70/'at-risk$$'!BC$120</f>
        <v>0</v>
      </c>
      <c r="BD70" s="6">
        <f>'at-risk$$'!BD70/'at-risk$$'!BD$120</f>
        <v>0</v>
      </c>
      <c r="BE70" s="6">
        <f>'at-risk$$'!BE70/'at-risk$$'!BE$120</f>
        <v>0</v>
      </c>
      <c r="BF70" s="6">
        <f>'at-risk$$'!BF70/'at-risk$$'!BF$120</f>
        <v>0</v>
      </c>
      <c r="BG70" s="6">
        <f>'at-risk$$'!BG70/'at-risk$$'!BG$120</f>
        <v>0</v>
      </c>
      <c r="BH70" s="6">
        <f>'at-risk$$'!BH70/'at-risk$$'!BH$120</f>
        <v>2.0000087848759573</v>
      </c>
      <c r="BI70" s="6">
        <f>'at-risk$$'!BI70/'at-risk$$'!BI$120</f>
        <v>0</v>
      </c>
      <c r="BJ70" s="6">
        <f>'at-risk$$'!BJ70/'at-risk$$'!BJ$120</f>
        <v>1</v>
      </c>
      <c r="BK70" s="6">
        <f>'at-risk$$'!BK70/'at-risk$$'!BK$120</f>
        <v>0</v>
      </c>
      <c r="BL70" s="6">
        <f>'at-risk$$'!BL70/'at-risk$$'!BL$120</f>
        <v>0</v>
      </c>
      <c r="BM70" s="6">
        <f>'at-risk$$'!BM70/'at-risk$$'!BM$120</f>
        <v>0</v>
      </c>
      <c r="BN70" s="6">
        <f>'at-risk$$'!BN70/'at-risk$$'!BN$120</f>
        <v>0</v>
      </c>
      <c r="BO70" s="6">
        <f>'at-risk$$'!BO70/'at-risk$$'!BO$120</f>
        <v>0</v>
      </c>
      <c r="BP70" s="6">
        <f>'at-risk$$'!BP70/'at-risk$$'!BP$120</f>
        <v>0</v>
      </c>
      <c r="BQ70" s="6">
        <f>'at-risk$$'!BQ70/'at-risk$$'!BQ$120</f>
        <v>0</v>
      </c>
      <c r="BR70" s="6">
        <f>'at-risk$$'!BR70/'at-risk$$'!BR$120</f>
        <v>0</v>
      </c>
      <c r="BS70" s="6">
        <f>'at-risk$$'!BS70/'at-risk$$'!BS$120</f>
        <v>0</v>
      </c>
      <c r="BT70" s="6">
        <f>'at-risk$$'!BT70/'at-risk$$'!BT$120</f>
        <v>1</v>
      </c>
      <c r="BU70" s="6">
        <f>'at-risk$$'!BU70/'at-risk$$'!BU$120</f>
        <v>0</v>
      </c>
      <c r="BV70" s="6">
        <f>'at-risk$$'!BV70/'at-risk$$'!BV$120</f>
        <v>8.0000351395038294</v>
      </c>
      <c r="BW70" s="6">
        <f>'at-risk$$'!BW70/'at-risk$$'!BW$120</f>
        <v>0</v>
      </c>
      <c r="BX70" s="6">
        <f>'at-risk$$'!BX70/'at-risk$$'!BX$120</f>
        <v>0</v>
      </c>
      <c r="BY70" s="6">
        <f>'at-risk$$'!BY70/'at-risk$$'!BY$120</f>
        <v>0</v>
      </c>
      <c r="BZ70" s="6">
        <f>'at-risk$$'!BZ70/'at-risk$$'!BZ$120</f>
        <v>6.0000107234690523</v>
      </c>
      <c r="CA70" s="6">
        <f>'at-risk$$'!CA70/'at-risk$$'!CA$120</f>
        <v>0</v>
      </c>
      <c r="CB70" s="6">
        <f>'at-risk$$'!CB70/'at-risk$$'!CB$120</f>
        <v>0</v>
      </c>
      <c r="CC70" s="6">
        <f>'at-risk$$'!CC70/'at-risk$$'!CC$120</f>
        <v>0</v>
      </c>
      <c r="CD70" s="6">
        <f>'at-risk$$'!CD70/'at-risk$$'!CD$120</f>
        <v>1</v>
      </c>
      <c r="CE70" s="6">
        <f>'at-risk$$'!CE70/'at-risk$$'!CE$120</f>
        <v>0</v>
      </c>
      <c r="CF70" s="6">
        <f>'at-risk$$'!CF70/'at-risk$$'!CF$120</f>
        <v>0</v>
      </c>
      <c r="CG70" s="6">
        <f>'at-risk$$'!CG70/'at-risk$$'!CG$120</f>
        <v>0</v>
      </c>
      <c r="CH70" s="6">
        <f>'at-risk$$'!CH70/'at-risk$$'!CH$120</f>
        <v>0</v>
      </c>
      <c r="CI70" s="6">
        <f>'at-risk$$'!CI70/'at-risk$$'!CI$120</f>
        <v>0</v>
      </c>
      <c r="CL70" s="6">
        <f>'at-risk$$'!CL70/'at-risk$$'!CL$120</f>
        <v>15.000059297912715</v>
      </c>
      <c r="CM70" s="6">
        <f>'at-risk$$'!CM70/'at-risk$$'!CM$120</f>
        <v>0</v>
      </c>
      <c r="CN70" s="6">
        <f>'at-risk$$'!CN70/'at-risk$$'!CN$120</f>
        <v>0</v>
      </c>
      <c r="CO70" s="6">
        <f>'at-risk$$'!CO70/'at-risk$$'!CO$120</f>
        <v>0</v>
      </c>
      <c r="CP70" s="6">
        <f>'at-risk$$'!CP70/'at-risk$$'!CP$120</f>
        <v>0</v>
      </c>
      <c r="CQ70" s="6">
        <f>'at-risk$$'!CQ70/'at-risk$$'!CQ$120</f>
        <v>0</v>
      </c>
      <c r="CR70" s="6">
        <f>'at-risk$$'!CR70/'at-risk$$'!CR$120</f>
        <v>2.0000087848759573</v>
      </c>
      <c r="CS70" s="6">
        <f>'at-risk$$'!CS70/'at-risk$$'!CS$120</f>
        <v>0</v>
      </c>
      <c r="CT70" s="6">
        <f>'at-risk$$'!CT70/'at-risk$$'!CT$120</f>
        <v>0</v>
      </c>
      <c r="CU70" s="6">
        <f>'at-risk$$'!CU70/'at-risk$$'!CU$120</f>
        <v>0</v>
      </c>
      <c r="DD70" s="6">
        <f>'at-risk$$'!DD70/'at-risk$$'!DD$120</f>
        <v>0</v>
      </c>
      <c r="DE70" s="6">
        <f>'at-risk$$'!DE70/'at-risk$$'!DE$120</f>
        <v>0</v>
      </c>
      <c r="DX70" s="6">
        <f>'at-risk$$'!DX70/'at-risk$$'!DX$120</f>
        <v>0</v>
      </c>
      <c r="DY70" s="6">
        <f>'at-risk$$'!DY70/'at-risk$$'!DY$120</f>
        <v>0</v>
      </c>
      <c r="DZ70" s="6">
        <f>'at-risk$$'!DZ70/'at-risk$$'!DZ$120</f>
        <v>0</v>
      </c>
      <c r="EA70" s="6">
        <f>'at-risk$$'!EA70/'at-risk$$'!EA$120</f>
        <v>0</v>
      </c>
      <c r="EB70" s="6">
        <f>'at-risk$$'!EB70/'at-risk$$'!EB$120</f>
        <v>0</v>
      </c>
      <c r="EC70" s="6">
        <f>'at-risk$$'!EC70/'at-risk$$'!EC$120</f>
        <v>0</v>
      </c>
      <c r="EL70" s="6">
        <f>'at-risk$$'!EL70/'at-risk$$'!EL$120</f>
        <v>0</v>
      </c>
      <c r="EM70" s="6">
        <f>'at-risk$$'!EM70/'at-risk$$'!EM$120</f>
        <v>0</v>
      </c>
      <c r="EN70" s="6">
        <f>'at-risk$$'!EN70/'at-risk$$'!EN$120</f>
        <v>0</v>
      </c>
      <c r="EO70" s="6">
        <f>'at-risk$$'!EO70/'at-risk$$'!EO$120</f>
        <v>0</v>
      </c>
      <c r="EP70" s="6">
        <f>'at-risk$$'!EP70/'at-risk$$'!EP$120</f>
        <v>0</v>
      </c>
      <c r="EQ70" s="6">
        <f>'at-risk$$'!EQ70/'at-risk$$'!EQ$120</f>
        <v>0</v>
      </c>
      <c r="ES70" s="6">
        <f>'at-risk$$'!ES70/'at-risk$$'!ES$120</f>
        <v>0</v>
      </c>
      <c r="ET70" s="6">
        <f>'at-risk$$'!ET70/'at-risk$$'!ET$120</f>
        <v>0</v>
      </c>
      <c r="EU70" s="6">
        <f>'at-risk$$'!EU70/'at-risk$$'!EU$120</f>
        <v>0</v>
      </c>
      <c r="EV70" s="6">
        <f>'at-risk$$'!EV70/'at-risk$$'!EV$120</f>
        <v>0</v>
      </c>
      <c r="EW70" s="6">
        <f>'at-risk$$'!EW70/'at-risk$$'!EW$120</f>
        <v>0</v>
      </c>
      <c r="EX70" s="6">
        <f>'at-risk$$'!EX70/'at-risk$$'!EX$120</f>
        <v>0</v>
      </c>
      <c r="EY70" s="6">
        <f>'at-risk$$'!EY70/'at-risk$$'!EY$120</f>
        <v>2</v>
      </c>
      <c r="EZ70" s="6">
        <f>'at-risk$$'!EZ70/'at-risk$$'!EZ$120</f>
        <v>0</v>
      </c>
      <c r="FA70" s="6">
        <f>'at-risk$$'!FA70/'at-risk$$'!FA$120</f>
        <v>0</v>
      </c>
      <c r="FB70" s="6">
        <f>'at-risk$$'!FB70/'at-risk$$'!FB$120</f>
        <v>0</v>
      </c>
      <c r="FC70" s="6">
        <f>'at-risk$$'!FC70/'at-risk$$'!FC$120</f>
        <v>0</v>
      </c>
      <c r="FD70" s="6">
        <f>'at-risk$$'!FD70/'at-risk$$'!FD$120</f>
        <v>0</v>
      </c>
      <c r="FE70" s="6">
        <f>'at-risk$$'!FE70/'at-risk$$'!FE$120</f>
        <v>0</v>
      </c>
      <c r="FF70" s="6">
        <f>'at-risk$$'!FF70/'at-risk$$'!FF$120</f>
        <v>0</v>
      </c>
      <c r="FG70" s="6">
        <f>'at-risk$$'!FG70/'at-risk$$'!FG$120</f>
        <v>0</v>
      </c>
      <c r="FH70" s="6">
        <f>'at-risk$$'!FH70/'at-risk$$'!FH$120</f>
        <v>2.0000087848759573</v>
      </c>
      <c r="FI70" s="6">
        <f>'at-risk$$'!FI70/'at-risk$$'!FI$120</f>
        <v>0</v>
      </c>
      <c r="FJ70" s="6">
        <f>'at-risk$$'!FJ70/'at-risk$$'!FJ$120</f>
        <v>1</v>
      </c>
      <c r="FK70" s="6">
        <f>'at-risk$$'!FK70/'at-risk$$'!FK$120</f>
        <v>0.99998917596631565</v>
      </c>
      <c r="FL70" s="6">
        <f>'at-risk$$'!FL70/'at-risk$$'!FL$120</f>
        <v>0</v>
      </c>
      <c r="FM70" s="6">
        <f>'at-risk$$'!FM70/'at-risk$$'!FM$120</f>
        <v>1.0000186469754606</v>
      </c>
      <c r="FN70" s="6">
        <f>'at-risk$$'!FN70/'at-risk$$'!FN$120</f>
        <v>0</v>
      </c>
      <c r="FO70" s="6">
        <f>'at-risk$$'!FO70/'at-risk$$'!FO$120</f>
        <v>1</v>
      </c>
      <c r="FP70" s="6">
        <f>'at-risk$$'!FP70/'at-risk$$'!FP$120</f>
        <v>0</v>
      </c>
      <c r="FQ70" s="6">
        <f>'at-risk$$'!FQ70/'at-risk$$'!FQ$120</f>
        <v>0</v>
      </c>
      <c r="FR70" s="6">
        <f>'at-risk$$'!FR70/'at-risk$$'!FR$120</f>
        <v>0</v>
      </c>
      <c r="FS70" s="6">
        <f>'at-risk$$'!FS70/'at-risk$$'!FS$120</f>
        <v>0</v>
      </c>
      <c r="FT70" s="6">
        <f>'at-risk$$'!FT70/'at-risk$$'!FT$120</f>
        <v>0</v>
      </c>
      <c r="FU70" s="6">
        <f>'at-risk$$'!FU70/'at-risk$$'!FU$120</f>
        <v>0</v>
      </c>
      <c r="FV70" s="6">
        <f>'at-risk$$'!FV70/'at-risk$$'!FV$120</f>
        <v>0</v>
      </c>
      <c r="FW70" s="6">
        <f>'at-risk$$'!FW70/'at-risk$$'!FW$120</f>
        <v>0</v>
      </c>
      <c r="FX70" s="6">
        <f>'at-risk$$'!FX70/'at-risk$$'!FX$120</f>
        <v>0</v>
      </c>
      <c r="FY70" s="6">
        <f>'at-risk$$'!FY70/'at-risk$$'!FY$120</f>
        <v>0</v>
      </c>
      <c r="FZ70" s="6">
        <f>'at-risk$$'!FZ70/'at-risk$$'!FZ$120</f>
        <v>0</v>
      </c>
      <c r="GA70" s="6">
        <f>'at-risk$$'!GA70/'at-risk$$'!GA$120</f>
        <v>0</v>
      </c>
      <c r="GB70" s="6">
        <f>'at-risk$$'!GB70/'at-risk$$'!GB$120</f>
        <v>0</v>
      </c>
      <c r="GC70" s="6">
        <f>'at-risk$$'!GC70/'at-risk$$'!GC$120</f>
        <v>0</v>
      </c>
      <c r="GD70" s="6">
        <f>'at-risk$$'!GD70/'at-risk$$'!GD$120</f>
        <v>1</v>
      </c>
      <c r="GE70" s="6">
        <f>'at-risk$$'!GE70/'at-risk$$'!GE$120</f>
        <v>0</v>
      </c>
      <c r="GF70" s="6">
        <f>'at-risk$$'!GF70/'at-risk$$'!GF$120</f>
        <v>1</v>
      </c>
      <c r="GG70" s="6">
        <f>'at-risk$$'!GG70/'at-risk$$'!GG$120</f>
        <v>0</v>
      </c>
      <c r="GH70" s="6">
        <f>'at-risk$$'!GH70/'at-risk$$'!GH$120</f>
        <v>2.0000087848759573</v>
      </c>
      <c r="GI70" s="6">
        <f>'at-risk$$'!GI70/'at-risk$$'!GI$120</f>
        <v>0</v>
      </c>
      <c r="GJ70" s="6">
        <f>'at-risk$$'!GJ70/'at-risk$$'!GJ$120</f>
        <v>1</v>
      </c>
      <c r="GK70" s="6">
        <f>'at-risk$$'!GK70/'at-risk$$'!GK$120</f>
        <v>0</v>
      </c>
      <c r="GL70" s="6">
        <f>'at-risk$$'!GL70/'at-risk$$'!GL$120</f>
        <v>0</v>
      </c>
      <c r="GM70" s="6">
        <f>'at-risk$$'!GM70/'at-risk$$'!GM$120</f>
        <v>0</v>
      </c>
      <c r="GN70" s="6">
        <f>'at-risk$$'!GN70/'at-risk$$'!GN$120</f>
        <v>2.0000035744896842</v>
      </c>
      <c r="GO70" s="6">
        <f>'at-risk$$'!GO70/'at-risk$$'!GO$120</f>
        <v>0</v>
      </c>
      <c r="GP70" s="6">
        <f>'at-risk$$'!GP70/'at-risk$$'!GP$120</f>
        <v>4.0000175697519147</v>
      </c>
      <c r="GQ70" s="6">
        <f>'at-risk$$'!GQ70/'at-risk$$'!GQ$120</f>
        <v>0</v>
      </c>
      <c r="GR70" s="6">
        <f>'at-risk$$'!GR70/'at-risk$$'!GR$120</f>
        <v>8.5582261578466517E-2</v>
      </c>
      <c r="GS70" s="6">
        <f>'at-risk$$'!GS70/'at-risk$$'!GS$120</f>
        <v>2.1895600534120456</v>
      </c>
      <c r="GT70" s="6">
        <f>'at-risk$$'!GT70/'at-risk$$'!GT$120</f>
        <v>3.7091064024175977</v>
      </c>
      <c r="GU70" s="6">
        <f>'at-risk$$'!GU70/'at-risk$$'!GU$120</f>
        <v>0</v>
      </c>
      <c r="GV70" s="6">
        <f>'at-risk$$'!GV70/'at-risk$$'!GV$120</f>
        <v>4.0000175697519147</v>
      </c>
      <c r="GW70" s="6">
        <f>'at-risk$$'!GW70/'at-risk$$'!GW$120</f>
        <v>0</v>
      </c>
      <c r="GX70" s="6">
        <f>'at-risk$$'!GX70/'at-risk$$'!GX$120</f>
        <v>4.0000175697519147</v>
      </c>
      <c r="GY70" s="6">
        <f>'at-risk$$'!GY70/'at-risk$$'!GY$120</f>
        <v>0</v>
      </c>
      <c r="GZ70" s="6">
        <f>'at-risk$$'!GZ70/'at-risk$$'!GZ$120</f>
        <v>4.0000175697519147</v>
      </c>
      <c r="HA70" s="6">
        <f>'at-risk$$'!HA70/'at-risk$$'!HA$120</f>
        <v>0</v>
      </c>
      <c r="HB70" s="6">
        <f>'at-risk$$'!HB70/'at-risk$$'!HB$120</f>
        <v>0</v>
      </c>
      <c r="HC70" s="6">
        <f>'at-risk$$'!HC70/'at-risk$$'!HC$120</f>
        <v>0</v>
      </c>
      <c r="HD70" s="6">
        <f>'at-risk$$'!HD70/'at-risk$$'!HD$120</f>
        <v>0</v>
      </c>
      <c r="HE70" s="6">
        <f>'at-risk$$'!HE70/'at-risk$$'!HE$120</f>
        <v>0</v>
      </c>
      <c r="HF70" s="6">
        <f>'at-risk$$'!HF70/'at-risk$$'!HF$120</f>
        <v>0</v>
      </c>
      <c r="HG70" s="6">
        <f>'at-risk$$'!HG70/'at-risk$$'!HG$120</f>
        <v>0</v>
      </c>
      <c r="HH70" s="6">
        <f>'at-risk$$'!HH70/'at-risk$$'!HH$120</f>
        <v>0</v>
      </c>
      <c r="HI70" s="6">
        <f>'at-risk$$'!HI70/'at-risk$$'!HI$120</f>
        <v>0</v>
      </c>
      <c r="HJ70" s="6">
        <f>'at-risk$$'!HJ70/'at-risk$$'!HJ$120</f>
        <v>0</v>
      </c>
      <c r="HK70" s="6">
        <f>'at-risk$$'!HK70/'at-risk$$'!HK$120</f>
        <v>0</v>
      </c>
      <c r="HL70" s="6">
        <f>'at-risk$$'!HL70/'at-risk$$'!HL$120</f>
        <v>0</v>
      </c>
      <c r="HM70" s="6">
        <f>'at-risk$$'!HM70/'at-risk$$'!HM$120</f>
        <v>0</v>
      </c>
      <c r="HN70" s="6">
        <f>'at-risk$$'!HN70/'at-risk$$'!HN$120</f>
        <v>0</v>
      </c>
      <c r="HO70" s="6">
        <f>'at-risk$$'!HO70/'at-risk$$'!HO$120</f>
        <v>0</v>
      </c>
      <c r="HP70" s="6">
        <f>'at-risk$$'!HP70/'at-risk$$'!HP$120</f>
        <v>0</v>
      </c>
      <c r="HQ70" s="6">
        <f>'at-risk$$'!HQ70/'at-risk$$'!HQ$120</f>
        <v>0</v>
      </c>
      <c r="HR70" s="6">
        <f>'at-risk$$'!HR70/'at-risk$$'!HR$120</f>
        <v>0</v>
      </c>
      <c r="HS70" s="6">
        <f>'at-risk$$'!HS70/'at-risk$$'!HS$120</f>
        <v>0</v>
      </c>
      <c r="HT70" s="6">
        <f>'at-risk$$'!HT70/'at-risk$$'!HT$120</f>
        <v>0</v>
      </c>
      <c r="HU70" s="6">
        <f>'at-risk$$'!HU70/'at-risk$$'!HU$120</f>
        <v>0</v>
      </c>
      <c r="HV70" s="6">
        <f>'at-risk$$'!HV70/'at-risk$$'!HV$120</f>
        <v>0</v>
      </c>
      <c r="HW70" s="6">
        <f>'at-risk$$'!HW70/'at-risk$$'!HW$120</f>
        <v>0</v>
      </c>
      <c r="HX70" s="6">
        <f>'at-risk$$'!HX70/'at-risk$$'!HX$120</f>
        <v>0</v>
      </c>
      <c r="HY70" s="6">
        <f>'at-risk$$'!HY70/'at-risk$$'!HY$120</f>
        <v>0</v>
      </c>
      <c r="HZ70" s="6">
        <f>'at-risk$$'!HZ70/'at-risk$$'!HZ$120</f>
        <v>0</v>
      </c>
      <c r="IA70" s="6">
        <f>'at-risk$$'!IA70/'at-risk$$'!IA$120</f>
        <v>0</v>
      </c>
      <c r="IB70" s="6">
        <f>'at-risk$$'!IB70/'at-risk$$'!IB$120</f>
        <v>1</v>
      </c>
      <c r="IC70" s="6">
        <f>'at-risk$$'!IC70/'at-risk$$'!IC$120</f>
        <v>0</v>
      </c>
      <c r="ID70" s="6">
        <f>'at-risk$$'!ID70/'at-risk$$'!ID$120</f>
        <v>0</v>
      </c>
      <c r="IE70" s="6">
        <f>'at-risk$$'!IE70/'at-risk$$'!IE$120</f>
        <v>0</v>
      </c>
      <c r="IF70" s="6">
        <f>'at-risk$$'!IF70/'at-risk$$'!IF$120</f>
        <v>0</v>
      </c>
      <c r="IG70" s="6">
        <f>'at-risk$$'!IG70/'at-risk$$'!IG$120</f>
        <v>0</v>
      </c>
      <c r="IH70" s="6">
        <f>'at-risk$$'!IH70/'at-risk$$'!IH$120</f>
        <v>0</v>
      </c>
      <c r="II70" s="6">
        <f>'at-risk$$'!II70/'at-risk$$'!II$120</f>
        <v>0</v>
      </c>
      <c r="IJ70" s="6">
        <f>'at-risk$$'!IJ70/'at-risk$$'!IJ$120</f>
        <v>0</v>
      </c>
      <c r="IK70" s="6">
        <f>'at-risk$$'!IK70/'at-risk$$'!IK$120</f>
        <v>1</v>
      </c>
      <c r="IL70" s="6">
        <f>'at-risk$$'!IL70/'at-risk$$'!IL$120</f>
        <v>0</v>
      </c>
      <c r="IM70" s="6">
        <f>'at-risk$$'!IM70/'at-risk$$'!IM$120</f>
        <v>0</v>
      </c>
      <c r="IN70" s="6">
        <f>'at-risk$$'!IN70/'at-risk$$'!IN$120</f>
        <v>0</v>
      </c>
      <c r="IO70" s="6">
        <f>'at-risk$$'!IO70/'at-risk$$'!IO$120</f>
        <v>0</v>
      </c>
      <c r="IP70" s="6">
        <f>'at-risk$$'!IP70/'at-risk$$'!IP$120</f>
        <v>0</v>
      </c>
      <c r="IQ70" s="6">
        <f>'at-risk$$'!IQ70/'at-risk$$'!IQ$120</f>
        <v>0</v>
      </c>
      <c r="IR70" s="6">
        <f>'at-risk$$'!IR70/'at-risk$$'!IR$120</f>
        <v>1</v>
      </c>
      <c r="IS70" s="6">
        <f>'at-risk$$'!IS70/'at-risk$$'!IS$120</f>
        <v>0</v>
      </c>
      <c r="IT70" s="6">
        <f>'at-risk$$'!IT70/'at-risk$$'!IT$120</f>
        <v>0</v>
      </c>
      <c r="IU70" s="6">
        <f>'at-risk$$'!IU70/'at-risk$$'!IU$120</f>
        <v>0</v>
      </c>
      <c r="IV70" s="6">
        <f>'at-risk$$'!IV70/'at-risk$$'!IV$120</f>
        <v>0</v>
      </c>
      <c r="IW70" s="6">
        <f>'at-risk$$'!IW70/'at-risk$$'!IW$120</f>
        <v>0</v>
      </c>
      <c r="IX70" s="6">
        <f>'at-risk$$'!IX70/'at-risk$$'!IX$120</f>
        <v>0</v>
      </c>
      <c r="IY70" s="6">
        <f>'at-risk$$'!IY70/'at-risk$$'!IY$120</f>
        <v>0</v>
      </c>
      <c r="IZ70" s="6">
        <f>'at-risk$$'!IZ70/'at-risk$$'!IZ$120</f>
        <v>0</v>
      </c>
      <c r="JA70" s="6">
        <f>'at-risk$$'!JA70/'at-risk$$'!JA$120</f>
        <v>0</v>
      </c>
      <c r="JB70" s="6">
        <f>'at-risk$$'!JB70/'at-risk$$'!JB$120</f>
        <v>0</v>
      </c>
      <c r="JC70" s="6">
        <f>'at-risk$$'!JC70/'at-risk$$'!JC$120</f>
        <v>0</v>
      </c>
      <c r="JD70" s="6">
        <f>'at-risk$$'!JD70/'at-risk$$'!JD$120</f>
        <v>1</v>
      </c>
      <c r="JE70" s="6">
        <f>'at-risk$$'!JE70/'at-risk$$'!JE$120</f>
        <v>0</v>
      </c>
      <c r="JF70" s="6">
        <f>'at-risk$$'!JF70/'at-risk$$'!JF$120</f>
        <v>0</v>
      </c>
      <c r="JG70" s="6">
        <f>'at-risk$$'!JG70/'at-risk$$'!JG$120</f>
        <v>0</v>
      </c>
      <c r="JH70" s="6">
        <f>'at-risk$$'!JH70/'at-risk$$'!JH$120</f>
        <v>0</v>
      </c>
      <c r="JI70" s="6">
        <f>'at-risk$$'!JI70/'at-risk$$'!JI$120</f>
        <v>0</v>
      </c>
      <c r="JJ70" s="6">
        <f>'at-risk$$'!JJ70/'at-risk$$'!JJ$120</f>
        <v>0</v>
      </c>
      <c r="JK70" s="6">
        <f>'at-risk$$'!JK70/'at-risk$$'!JK$120</f>
        <v>0</v>
      </c>
      <c r="JL70" s="6">
        <f>'at-risk$$'!JL70/'at-risk$$'!JL$120</f>
        <v>0</v>
      </c>
      <c r="JM70" s="6">
        <f>'at-risk$$'!JM70/'at-risk$$'!JM$120</f>
        <v>0</v>
      </c>
      <c r="JN70" s="6">
        <f>'at-risk$$'!JN70/'at-risk$$'!JN$120</f>
        <v>0</v>
      </c>
      <c r="JO70" s="6">
        <f>'at-risk$$'!JO70/'at-risk$$'!JO$120</f>
        <v>0</v>
      </c>
      <c r="JP70" s="6">
        <f>'at-risk$$'!JP70/'at-risk$$'!JP$120</f>
        <v>0</v>
      </c>
      <c r="JQ70" s="6">
        <f>'at-risk$$'!JQ70/'at-risk$$'!JQ$120</f>
        <v>0</v>
      </c>
      <c r="JR70" s="6">
        <f>'at-risk$$'!JR70/'at-risk$$'!JR$120</f>
        <v>0</v>
      </c>
      <c r="JS70" s="6">
        <f>'at-risk$$'!JS70/'at-risk$$'!JS$120</f>
        <v>0</v>
      </c>
      <c r="JT70" s="6">
        <f>'at-risk$$'!JT70/'at-risk$$'!JT$120</f>
        <v>0</v>
      </c>
      <c r="JU70" s="6">
        <f>'at-risk$$'!JU70/'at-risk$$'!JU$120</f>
        <v>0</v>
      </c>
      <c r="JV70" s="6">
        <f>'at-risk$$'!JV70/'at-risk$$'!JV$120</f>
        <v>0</v>
      </c>
      <c r="JW70" s="6">
        <f>'at-risk$$'!JW70/'at-risk$$'!JW$120</f>
        <v>0</v>
      </c>
      <c r="JX70" s="6">
        <f>'at-risk$$'!JX70/'at-risk$$'!JX$120</f>
        <v>0</v>
      </c>
      <c r="JY70" s="6">
        <f>'at-risk$$'!JY70/'at-risk$$'!JY$120</f>
        <v>0</v>
      </c>
      <c r="JZ70" s="6">
        <f>'at-risk$$'!JZ70/'at-risk$$'!JZ$120</f>
        <v>0</v>
      </c>
      <c r="KA70" s="6">
        <f>'at-risk$$'!KA70/'at-risk$$'!KA$120</f>
        <v>0</v>
      </c>
      <c r="KB70" s="6">
        <f>'at-risk$$'!KB70/'at-risk$$'!KB$120</f>
        <v>0</v>
      </c>
      <c r="KC70" s="6">
        <f>'at-risk$$'!KC70/'at-risk$$'!KC$120</f>
        <v>0</v>
      </c>
      <c r="KD70" s="6">
        <f>'at-risk$$'!KD70/'at-risk$$'!KD$120</f>
        <v>0</v>
      </c>
      <c r="KE70" s="6">
        <f>'at-risk$$'!KE70/'at-risk$$'!KE$120</f>
        <v>0</v>
      </c>
      <c r="KF70" s="6">
        <f>'at-risk$$'!KF70/'at-risk$$'!KF$120</f>
        <v>0</v>
      </c>
      <c r="KG70" s="6">
        <f>'at-risk$$'!KG70/'at-risk$$'!KG$120</f>
        <v>0</v>
      </c>
      <c r="KH70" s="6">
        <f>'at-risk$$'!KH70/'at-risk$$'!KH$120</f>
        <v>0</v>
      </c>
      <c r="KI70" s="6">
        <f>'at-risk$$'!KI70/'at-risk$$'!KI$120</f>
        <v>0</v>
      </c>
      <c r="KJ70" s="6">
        <f>'at-risk$$'!KJ70/'at-risk$$'!KJ$120</f>
        <v>0</v>
      </c>
      <c r="KK70" s="6">
        <f>'at-risk$$'!KK70/'at-risk$$'!KK$120</f>
        <v>0</v>
      </c>
      <c r="KL70" s="6">
        <f>'at-risk$$'!KL70/'at-risk$$'!KL$120</f>
        <v>0</v>
      </c>
      <c r="KM70" s="6">
        <f>'at-risk$$'!KM70/'at-risk$$'!KM$120</f>
        <v>0</v>
      </c>
      <c r="KN70" s="6">
        <f>'at-risk$$'!KN70/'at-risk$$'!KN$120</f>
        <v>0</v>
      </c>
      <c r="KO70" s="6">
        <f>'at-risk$$'!KO70/'at-risk$$'!KO$120</f>
        <v>0</v>
      </c>
      <c r="KP70" s="6">
        <f>'at-risk$$'!KP70/'at-risk$$'!KP$120</f>
        <v>0</v>
      </c>
      <c r="KQ70" s="6">
        <f>'at-risk$$'!KQ70/'at-risk$$'!KQ$120</f>
        <v>0</v>
      </c>
      <c r="KW70" s="3">
        <v>5000</v>
      </c>
      <c r="KX70" s="3">
        <v>0</v>
      </c>
      <c r="LE70" s="3">
        <v>1600</v>
      </c>
      <c r="LF70" s="3">
        <v>0</v>
      </c>
      <c r="LI70" s="3">
        <v>20716</v>
      </c>
      <c r="LJ70" s="3">
        <v>0</v>
      </c>
      <c r="LK70" s="3">
        <v>3000</v>
      </c>
      <c r="LL70" s="3">
        <v>0</v>
      </c>
      <c r="LM70" s="3">
        <v>2458</v>
      </c>
      <c r="LN70" s="3">
        <v>0</v>
      </c>
      <c r="LY70" s="3">
        <v>400</v>
      </c>
      <c r="LZ70" s="3">
        <v>0</v>
      </c>
      <c r="ME70" s="3">
        <v>9012</v>
      </c>
      <c r="MF70" s="3">
        <v>0</v>
      </c>
      <c r="MI70" s="3">
        <v>12000</v>
      </c>
      <c r="MJ70" s="3">
        <v>0</v>
      </c>
      <c r="MM70" s="3">
        <v>300</v>
      </c>
      <c r="MN70" s="3">
        <v>0</v>
      </c>
      <c r="MW70" s="3">
        <v>400</v>
      </c>
      <c r="MX70" s="3">
        <v>0</v>
      </c>
      <c r="NJ70" s="6">
        <f>'at-risk$$'!NJ70/'at-risk$$'!NJ$120</f>
        <v>0</v>
      </c>
      <c r="NK70" s="6">
        <f>'at-risk$$'!NK70/'at-risk$$'!NK$120</f>
        <v>0</v>
      </c>
      <c r="OF70" s="3">
        <v>8975445.75</v>
      </c>
      <c r="OG70" s="3">
        <v>775243</v>
      </c>
      <c r="OK70" s="6">
        <f t="shared" si="44"/>
        <v>4.0000087848759573</v>
      </c>
      <c r="OL70" s="6">
        <f t="shared" si="31"/>
        <v>0</v>
      </c>
      <c r="OM70" s="6">
        <f t="shared" si="32"/>
        <v>8.0000351395038294</v>
      </c>
      <c r="ON70" s="6">
        <f t="shared" si="33"/>
        <v>0</v>
      </c>
      <c r="OO70" s="6">
        <f t="shared" si="34"/>
        <v>1</v>
      </c>
      <c r="OP70" s="6">
        <f t="shared" si="35"/>
        <v>0</v>
      </c>
      <c r="OQ70" s="3">
        <f t="shared" si="36"/>
        <v>0</v>
      </c>
      <c r="OR70" s="6">
        <f t="shared" si="37"/>
        <v>0</v>
      </c>
      <c r="OS70" s="6">
        <f>'at-risk$$'!OS70/'at-risk$$'!OS$120</f>
        <v>2</v>
      </c>
      <c r="OT70" s="6">
        <f>'at-risk$$'!OT70/'at-risk$$'!OT$120</f>
        <v>0</v>
      </c>
      <c r="OU70" s="6">
        <f>'at-risk$$'!OU70/'at-risk$$'!OU$120</f>
        <v>0</v>
      </c>
      <c r="OV70" s="6">
        <f>'at-risk$$'!OV70/'at-risk$$'!OV$120</f>
        <v>0</v>
      </c>
      <c r="OW70" s="6">
        <f>'at-risk$$'!OW70/'at-risk$$'!OW$120</f>
        <v>3.0000087848759573</v>
      </c>
      <c r="OX70" s="6">
        <f>'at-risk$$'!OX70/'at-risk$$'!OX$120</f>
        <v>0</v>
      </c>
      <c r="OY70" s="6">
        <f>'at-risk$$'!OY70/'at-risk$$'!OY$120</f>
        <v>1</v>
      </c>
      <c r="OZ70" s="6">
        <f>'at-risk$$'!OZ70/'at-risk$$'!OZ$120</f>
        <v>0</v>
      </c>
      <c r="PA70" s="6">
        <f>'at-risk$$'!PA70/'at-risk$$'!PA$120</f>
        <v>1</v>
      </c>
      <c r="PB70" s="6">
        <f t="shared" si="38"/>
        <v>1</v>
      </c>
      <c r="PC70" s="6">
        <f t="shared" si="39"/>
        <v>0</v>
      </c>
      <c r="PD70" s="6"/>
      <c r="PE70" s="6"/>
      <c r="PF70" s="6">
        <f t="shared" si="40"/>
        <v>4.0000087848759573</v>
      </c>
      <c r="PG70" s="6">
        <f t="shared" si="41"/>
        <v>0</v>
      </c>
      <c r="PI70" s="6">
        <f t="shared" si="42"/>
        <v>19.794758943003721</v>
      </c>
      <c r="PJ70" s="6">
        <f>'at-risk$$'!PJ70/'at-risk$$'!PJ$120</f>
        <v>0</v>
      </c>
      <c r="PK70" s="6">
        <f>'at-risk$$'!PK70/'at-risk$$'!PK$120</f>
        <v>2.1895600534120456</v>
      </c>
      <c r="PL70" s="5">
        <f t="shared" si="45"/>
        <v>54886</v>
      </c>
      <c r="PM70" s="5">
        <f>SUM(KV70,KX70,KZ70,LB70,LD70,LF70,LH70,LJ70,LL70,LN70,LP70,LR70,LT70,LV70,LX70,LZ70,MB70,MD70,MF70,MH70,MJ70,ML70,MN70,MP70,MR70,MT70,MV70,MX70,MZ70,NB70,ND70,NF70,NH70,)</f>
        <v>0</v>
      </c>
      <c r="PN70" s="5"/>
      <c r="PO70" s="5">
        <v>175175</v>
      </c>
      <c r="PQ70" s="6">
        <f t="shared" si="43"/>
        <v>58.984448573336152</v>
      </c>
    </row>
    <row r="71" spans="1:433" x14ac:dyDescent="0.25">
      <c r="A71" t="s">
        <v>237</v>
      </c>
      <c r="B71" s="2">
        <v>329</v>
      </c>
      <c r="C71" t="s">
        <v>338</v>
      </c>
      <c r="D71">
        <v>8</v>
      </c>
      <c r="E71">
        <v>514</v>
      </c>
      <c r="F71">
        <v>430</v>
      </c>
      <c r="G71" s="6">
        <f>'at-risk$$'!G71/'at-risk$$'!G$120</f>
        <v>1</v>
      </c>
      <c r="H71" s="6">
        <f>'at-risk$$'!H71/'at-risk$$'!H$120</f>
        <v>0</v>
      </c>
      <c r="I71" s="6">
        <f>'at-risk$$'!I71/'at-risk$$'!I$120</f>
        <v>0</v>
      </c>
      <c r="J71" s="6">
        <f>'at-risk$$'!J71/'at-risk$$'!J$120</f>
        <v>0</v>
      </c>
      <c r="K71" s="6"/>
      <c r="L71" s="6">
        <f>'at-risk$$'!L71/'at-risk$$'!L$120</f>
        <v>0</v>
      </c>
      <c r="M71" s="6">
        <f>'at-risk$$'!M71/'at-risk$$'!M$120</f>
        <v>0</v>
      </c>
      <c r="N71" s="6">
        <f>'at-risk$$'!N71/'at-risk$$'!N$120</f>
        <v>0</v>
      </c>
      <c r="O71" s="6">
        <f>'at-risk$$'!O71/'at-risk$$'!O$120</f>
        <v>0</v>
      </c>
      <c r="P71" s="3">
        <v>17000</v>
      </c>
      <c r="Q71" s="3">
        <v>0</v>
      </c>
      <c r="R71" s="6">
        <f>'at-risk$$'!R71/'at-risk$$'!R$120</f>
        <v>1.0000062006078874</v>
      </c>
      <c r="S71" s="6">
        <f>'at-risk$$'!S71/'at-risk$$'!S$120</f>
        <v>0</v>
      </c>
      <c r="T71" s="6">
        <f>'at-risk$$'!T71/'at-risk$$'!T$120</f>
        <v>1.0000028305579711</v>
      </c>
      <c r="U71" s="6">
        <f>'at-risk$$'!U71/'at-risk$$'!U$120</f>
        <v>0</v>
      </c>
      <c r="V71" s="6">
        <f>'at-risk$$'!V71/'at-risk$$'!V$120</f>
        <v>3.0000042979444492</v>
      </c>
      <c r="W71" s="6">
        <f>'at-risk$$'!W71/'at-risk$$'!W$120</f>
        <v>0</v>
      </c>
      <c r="X71" s="6">
        <f>'at-risk$$'!X71/'at-risk$$'!X$120</f>
        <v>1</v>
      </c>
      <c r="Y71" s="6">
        <f>'at-risk$$'!Y71/'at-risk$$'!Y$120</f>
        <v>0</v>
      </c>
      <c r="Z71" s="6">
        <f>'at-risk$$'!Z71/'at-risk$$'!Z$120</f>
        <v>2.0000087848759573</v>
      </c>
      <c r="AA71" s="6">
        <f>'at-risk$$'!AA71/'at-risk$$'!AA$120</f>
        <v>0</v>
      </c>
      <c r="AB71" s="6">
        <f>'at-risk$$'!AB71/'at-risk$$'!AB$120</f>
        <v>1</v>
      </c>
      <c r="AC71" s="6">
        <f>'at-risk$$'!AC71/'at-risk$$'!AC$120</f>
        <v>0</v>
      </c>
      <c r="AD71" s="6">
        <f>'at-risk$$'!AD71/'at-risk$$'!AD$120</f>
        <v>1</v>
      </c>
      <c r="AE71" s="6">
        <f>'at-risk$$'!AE71/'at-risk$$'!AE$120</f>
        <v>0</v>
      </c>
      <c r="AF71" s="6">
        <f>'at-risk$$'!AF71/'at-risk$$'!AF$120</f>
        <v>4.9999961701896245</v>
      </c>
      <c r="AG71" s="6">
        <f>'at-risk$$'!AG71/'at-risk$$'!AG$120</f>
        <v>0</v>
      </c>
      <c r="AH71" s="6">
        <f>'at-risk$$'!AH71/'at-risk$$'!AH$120</f>
        <v>0</v>
      </c>
      <c r="AI71" s="6">
        <f>'at-risk$$'!AI71/'at-risk$$'!AI$120</f>
        <v>0</v>
      </c>
      <c r="AJ71" s="6">
        <f>'at-risk$$'!AJ71/'at-risk$$'!AJ$120</f>
        <v>0</v>
      </c>
      <c r="AK71" s="6">
        <f>'at-risk$$'!AK71/'at-risk$$'!AK$120</f>
        <v>0</v>
      </c>
      <c r="AL71" s="6">
        <f>'at-risk$$'!AL71/'at-risk$$'!AL$120</f>
        <v>0</v>
      </c>
      <c r="AM71" s="6">
        <f>'at-risk$$'!AM71/'at-risk$$'!AM$120</f>
        <v>0</v>
      </c>
      <c r="AN71" s="6">
        <f>'at-risk$$'!AN71/'at-risk$$'!AN$120</f>
        <v>0</v>
      </c>
      <c r="AO71" s="6">
        <f>'at-risk$$'!AO71/'at-risk$$'!AO$120</f>
        <v>0</v>
      </c>
      <c r="AP71" s="6">
        <f>'at-risk$$'!AP71/'at-risk$$'!AP$120</f>
        <v>0</v>
      </c>
      <c r="AQ71" s="6">
        <f>'at-risk$$'!AQ71/'at-risk$$'!AQ$120</f>
        <v>1</v>
      </c>
      <c r="AR71" s="6">
        <f>'at-risk$$'!AR71/'at-risk$$'!AR$120</f>
        <v>0</v>
      </c>
      <c r="AS71" s="6">
        <f>'at-risk$$'!AS71/'at-risk$$'!AS$120</f>
        <v>0</v>
      </c>
      <c r="AT71" s="6">
        <f>'at-risk$$'!AT71/'at-risk$$'!AT$120</f>
        <v>0</v>
      </c>
      <c r="AU71" s="6">
        <f>'at-risk$$'!AU71/'at-risk$$'!AU$120</f>
        <v>2.0000087848759573</v>
      </c>
      <c r="AV71" s="6"/>
      <c r="AW71" s="6">
        <f>'at-risk$$'!AW71/'at-risk$$'!AW$120</f>
        <v>0</v>
      </c>
      <c r="AX71" s="6">
        <f>'at-risk$$'!AX71/'at-risk$$'!AX$120</f>
        <v>0</v>
      </c>
      <c r="AY71" s="6">
        <f>'at-risk$$'!AY71/'at-risk$$'!AY$120</f>
        <v>0</v>
      </c>
      <c r="AZ71" s="6">
        <f>'at-risk$$'!AZ71/'at-risk$$'!AZ$120</f>
        <v>2.0000087848759573</v>
      </c>
      <c r="BA71" s="6">
        <f>'at-risk$$'!BA71/'at-risk$$'!BA$120</f>
        <v>0</v>
      </c>
      <c r="BB71" s="6">
        <f>'at-risk$$'!BB71/'at-risk$$'!BB$120</f>
        <v>0</v>
      </c>
      <c r="BC71" s="6">
        <f>'at-risk$$'!BC71/'at-risk$$'!BC$120</f>
        <v>0</v>
      </c>
      <c r="BD71" s="6">
        <f>'at-risk$$'!BD71/'at-risk$$'!BD$120</f>
        <v>0</v>
      </c>
      <c r="BE71" s="6">
        <f>'at-risk$$'!BE71/'at-risk$$'!BE$120</f>
        <v>0</v>
      </c>
      <c r="BF71" s="6">
        <f>'at-risk$$'!BF71/'at-risk$$'!BF$120</f>
        <v>1</v>
      </c>
      <c r="BG71" s="6">
        <f>'at-risk$$'!BG71/'at-risk$$'!BG$120</f>
        <v>0</v>
      </c>
      <c r="BH71" s="6">
        <f>'at-risk$$'!BH71/'at-risk$$'!BH$120</f>
        <v>0</v>
      </c>
      <c r="BI71" s="6">
        <f>'at-risk$$'!BI71/'at-risk$$'!BI$120</f>
        <v>0</v>
      </c>
      <c r="BJ71" s="6">
        <f>'at-risk$$'!BJ71/'at-risk$$'!BJ$120</f>
        <v>0</v>
      </c>
      <c r="BK71" s="6">
        <f>'at-risk$$'!BK71/'at-risk$$'!BK$120</f>
        <v>0</v>
      </c>
      <c r="BL71" s="6">
        <f>'at-risk$$'!BL71/'at-risk$$'!BL$120</f>
        <v>2.0000087848759573</v>
      </c>
      <c r="BM71" s="6">
        <f>'at-risk$$'!BM71/'at-risk$$'!BM$120</f>
        <v>0</v>
      </c>
      <c r="BN71" s="6">
        <f>'at-risk$$'!BN71/'at-risk$$'!BN$120</f>
        <v>0</v>
      </c>
      <c r="BO71" s="6">
        <f>'at-risk$$'!BO71/'at-risk$$'!BO$120</f>
        <v>0</v>
      </c>
      <c r="BP71" s="6">
        <f>'at-risk$$'!BP71/'at-risk$$'!BP$120</f>
        <v>0</v>
      </c>
      <c r="BQ71" s="6">
        <f>'at-risk$$'!BQ71/'at-risk$$'!BQ$120</f>
        <v>0</v>
      </c>
      <c r="BR71" s="6">
        <f>'at-risk$$'!BR71/'at-risk$$'!BR$120</f>
        <v>0</v>
      </c>
      <c r="BS71" s="6">
        <f>'at-risk$$'!BS71/'at-risk$$'!BS$120</f>
        <v>0</v>
      </c>
      <c r="BT71" s="6">
        <f>'at-risk$$'!BT71/'at-risk$$'!BT$120</f>
        <v>0</v>
      </c>
      <c r="BU71" s="6">
        <f>'at-risk$$'!BU71/'at-risk$$'!BU$120</f>
        <v>0</v>
      </c>
      <c r="BV71" s="6">
        <f>'at-risk$$'!BV71/'at-risk$$'!BV$120</f>
        <v>5.0000175697519147</v>
      </c>
      <c r="BW71" s="6">
        <f>'at-risk$$'!BW71/'at-risk$$'!BW$120</f>
        <v>1</v>
      </c>
      <c r="BX71" s="6">
        <f>'at-risk$$'!BX71/'at-risk$$'!BX$120</f>
        <v>0</v>
      </c>
      <c r="BY71" s="6">
        <f>'at-risk$$'!BY71/'at-risk$$'!BY$120</f>
        <v>0</v>
      </c>
      <c r="BZ71" s="6">
        <f>'at-risk$$'!BZ71/'at-risk$$'!BZ$120</f>
        <v>9.999992340379249</v>
      </c>
      <c r="CA71" s="6">
        <f>'at-risk$$'!CA71/'at-risk$$'!CA$120</f>
        <v>0</v>
      </c>
      <c r="CB71" s="6">
        <f>'at-risk$$'!CB71/'at-risk$$'!CB$120</f>
        <v>0</v>
      </c>
      <c r="CC71" s="6">
        <f>'at-risk$$'!CC71/'at-risk$$'!CC$120</f>
        <v>0</v>
      </c>
      <c r="CD71" s="6">
        <f>'at-risk$$'!CD71/'at-risk$$'!CD$120</f>
        <v>0</v>
      </c>
      <c r="CE71" s="6">
        <f>'at-risk$$'!CE71/'at-risk$$'!CE$120</f>
        <v>4</v>
      </c>
      <c r="CF71" s="6">
        <f>'at-risk$$'!CF71/'at-risk$$'!CF$120</f>
        <v>0</v>
      </c>
      <c r="CG71" s="6">
        <f>'at-risk$$'!CG71/'at-risk$$'!CG$120</f>
        <v>0</v>
      </c>
      <c r="CH71" s="6">
        <f>'at-risk$$'!CH71/'at-risk$$'!CH$120</f>
        <v>0</v>
      </c>
      <c r="CI71" s="6">
        <f>'at-risk$$'!CI71/'at-risk$$'!CI$120</f>
        <v>0</v>
      </c>
      <c r="CL71" s="6">
        <f>'at-risk$$'!CL71/'at-risk$$'!CL$120</f>
        <v>0</v>
      </c>
      <c r="CM71" s="6">
        <f>'at-risk$$'!CM71/'at-risk$$'!CM$120</f>
        <v>0</v>
      </c>
      <c r="CN71" s="6">
        <f>'at-risk$$'!CN71/'at-risk$$'!CN$120</f>
        <v>0.12148604961697941</v>
      </c>
      <c r="CO71" s="6">
        <f>'at-risk$$'!CO71/'at-risk$$'!CO$120</f>
        <v>0</v>
      </c>
      <c r="CP71" s="6">
        <f>'at-risk$$'!CP71/'at-risk$$'!CP$120</f>
        <v>0</v>
      </c>
      <c r="CQ71" s="6">
        <f>'at-risk$$'!CQ71/'at-risk$$'!CQ$120</f>
        <v>0</v>
      </c>
      <c r="CR71" s="6">
        <f>'at-risk$$'!CR71/'at-risk$$'!CR$120</f>
        <v>0</v>
      </c>
      <c r="CS71" s="6">
        <f>'at-risk$$'!CS71/'at-risk$$'!CS$120</f>
        <v>0</v>
      </c>
      <c r="CT71" s="6">
        <f>'at-risk$$'!CT71/'at-risk$$'!CT$120</f>
        <v>0</v>
      </c>
      <c r="CU71" s="6">
        <f>'at-risk$$'!CU71/'at-risk$$'!CU$120</f>
        <v>0</v>
      </c>
      <c r="CV71" s="3">
        <v>17000</v>
      </c>
      <c r="CW71" s="3">
        <v>0</v>
      </c>
      <c r="CX71" s="3">
        <v>17000</v>
      </c>
      <c r="CY71" s="3">
        <v>0</v>
      </c>
      <c r="DD71" s="6">
        <f>'at-risk$$'!DD71/'at-risk$$'!DD$120</f>
        <v>0.9999965685612755</v>
      </c>
      <c r="DE71" s="6">
        <f>'at-risk$$'!DE71/'at-risk$$'!DE$120</f>
        <v>0</v>
      </c>
      <c r="DH71" s="3">
        <v>8570</v>
      </c>
      <c r="DI71" s="3">
        <v>0</v>
      </c>
      <c r="DJ71" s="3">
        <v>1787</v>
      </c>
      <c r="DK71" s="3">
        <v>0</v>
      </c>
      <c r="DP71" s="3">
        <v>3700</v>
      </c>
      <c r="DQ71" s="3">
        <v>0</v>
      </c>
      <c r="DR71" s="3">
        <v>5098</v>
      </c>
      <c r="DS71" s="3">
        <v>0</v>
      </c>
      <c r="DV71" s="3">
        <v>300</v>
      </c>
      <c r="DW71" s="3">
        <v>0</v>
      </c>
      <c r="DX71" s="6">
        <f>'at-risk$$'!DX71/'at-risk$$'!DX$120</f>
        <v>0</v>
      </c>
      <c r="DY71" s="6">
        <f>'at-risk$$'!DY71/'at-risk$$'!DY$120</f>
        <v>0</v>
      </c>
      <c r="DZ71" s="6">
        <f>'at-risk$$'!DZ71/'at-risk$$'!DZ$120</f>
        <v>0</v>
      </c>
      <c r="EA71" s="6">
        <f>'at-risk$$'!EA71/'at-risk$$'!EA$120</f>
        <v>0</v>
      </c>
      <c r="EB71" s="6">
        <f>'at-risk$$'!EB71/'at-risk$$'!EB$120</f>
        <v>0</v>
      </c>
      <c r="EC71" s="6">
        <f>'at-risk$$'!EC71/'at-risk$$'!EC$120</f>
        <v>0</v>
      </c>
      <c r="EH71" s="3">
        <v>15325</v>
      </c>
      <c r="EI71" s="3">
        <v>0</v>
      </c>
      <c r="EL71" s="6">
        <f>'at-risk$$'!EL71/'at-risk$$'!EL$120</f>
        <v>0</v>
      </c>
      <c r="EM71" s="6">
        <f>'at-risk$$'!EM71/'at-risk$$'!EM$120</f>
        <v>0</v>
      </c>
      <c r="EN71" s="6">
        <f>'at-risk$$'!EN71/'at-risk$$'!EN$120</f>
        <v>0</v>
      </c>
      <c r="EO71" s="6">
        <f>'at-risk$$'!EO71/'at-risk$$'!EO$120</f>
        <v>0</v>
      </c>
      <c r="EP71" s="6">
        <f>'at-risk$$'!EP71/'at-risk$$'!EP$120</f>
        <v>0</v>
      </c>
      <c r="EQ71" s="6">
        <f>'at-risk$$'!EQ71/'at-risk$$'!EQ$120</f>
        <v>0</v>
      </c>
      <c r="ES71" s="6">
        <f>'at-risk$$'!ES71/'at-risk$$'!ES$120</f>
        <v>0</v>
      </c>
      <c r="ET71" s="6">
        <f>'at-risk$$'!ET71/'at-risk$$'!ET$120</f>
        <v>0</v>
      </c>
      <c r="EU71" s="6">
        <f>'at-risk$$'!EU71/'at-risk$$'!EU$120</f>
        <v>0</v>
      </c>
      <c r="EV71" s="6">
        <f>'at-risk$$'!EV71/'at-risk$$'!EV$120</f>
        <v>0</v>
      </c>
      <c r="EW71" s="6">
        <f>'at-risk$$'!EW71/'at-risk$$'!EW$120</f>
        <v>0</v>
      </c>
      <c r="EX71" s="6">
        <f>'at-risk$$'!EX71/'at-risk$$'!EX$120</f>
        <v>0</v>
      </c>
      <c r="EY71" s="6">
        <f>'at-risk$$'!EY71/'at-risk$$'!EY$120</f>
        <v>1</v>
      </c>
      <c r="EZ71" s="6">
        <f>'at-risk$$'!EZ71/'at-risk$$'!EZ$120</f>
        <v>1</v>
      </c>
      <c r="FA71" s="6">
        <f>'at-risk$$'!FA71/'at-risk$$'!FA$120</f>
        <v>0</v>
      </c>
      <c r="FB71" s="6">
        <f>'at-risk$$'!FB71/'at-risk$$'!FB$120</f>
        <v>0</v>
      </c>
      <c r="FC71" s="6">
        <f>'at-risk$$'!FC71/'at-risk$$'!FC$120</f>
        <v>0</v>
      </c>
      <c r="FD71" s="6">
        <f>'at-risk$$'!FD71/'at-risk$$'!FD$120</f>
        <v>0</v>
      </c>
      <c r="FE71" s="6">
        <f>'at-risk$$'!FE71/'at-risk$$'!FE$120</f>
        <v>0</v>
      </c>
      <c r="FF71" s="6">
        <f>'at-risk$$'!FF71/'at-risk$$'!FF$120</f>
        <v>0</v>
      </c>
      <c r="FG71" s="6">
        <f>'at-risk$$'!FG71/'at-risk$$'!FG$120</f>
        <v>1</v>
      </c>
      <c r="FH71" s="6">
        <f>'at-risk$$'!FH71/'at-risk$$'!FH$120</f>
        <v>0</v>
      </c>
      <c r="FI71" s="6">
        <f>'at-risk$$'!FI71/'at-risk$$'!FI$120</f>
        <v>0</v>
      </c>
      <c r="FJ71" s="6">
        <f>'at-risk$$'!FJ71/'at-risk$$'!FJ$120</f>
        <v>1</v>
      </c>
      <c r="FK71" s="6">
        <f>'at-risk$$'!FK71/'at-risk$$'!FK$120</f>
        <v>0</v>
      </c>
      <c r="FL71" s="6">
        <f>'at-risk$$'!FL71/'at-risk$$'!FL$120</f>
        <v>0</v>
      </c>
      <c r="FM71" s="6">
        <f>'at-risk$$'!FM71/'at-risk$$'!FM$120</f>
        <v>0.62142910419929887</v>
      </c>
      <c r="FN71" s="6">
        <f>'at-risk$$'!FN71/'at-risk$$'!FN$120</f>
        <v>0.37858954277616169</v>
      </c>
      <c r="FO71" s="6">
        <f>'at-risk$$'!FO71/'at-risk$$'!FO$120</f>
        <v>0</v>
      </c>
      <c r="FP71" s="6">
        <f>'at-risk$$'!FP71/'at-risk$$'!FP$120</f>
        <v>0</v>
      </c>
      <c r="FQ71" s="6">
        <f>'at-risk$$'!FQ71/'at-risk$$'!FQ$120</f>
        <v>1</v>
      </c>
      <c r="FR71" s="6">
        <f>'at-risk$$'!FR71/'at-risk$$'!FR$120</f>
        <v>0</v>
      </c>
      <c r="FS71" s="6">
        <f>'at-risk$$'!FS71/'at-risk$$'!FS$120</f>
        <v>0</v>
      </c>
      <c r="FT71" s="6">
        <f>'at-risk$$'!FT71/'at-risk$$'!FT$120</f>
        <v>1</v>
      </c>
      <c r="FU71" s="6">
        <f>'at-risk$$'!FU71/'at-risk$$'!FU$120</f>
        <v>0</v>
      </c>
      <c r="FV71" s="6">
        <f>'at-risk$$'!FV71/'at-risk$$'!FV$120</f>
        <v>0</v>
      </c>
      <c r="FW71" s="6">
        <f>'at-risk$$'!FW71/'at-risk$$'!FW$120</f>
        <v>1</v>
      </c>
      <c r="FX71" s="6">
        <f>'at-risk$$'!FX71/'at-risk$$'!FX$120</f>
        <v>0</v>
      </c>
      <c r="FY71" s="6">
        <f>'at-risk$$'!FY71/'at-risk$$'!FY$120</f>
        <v>0</v>
      </c>
      <c r="FZ71" s="6">
        <f>'at-risk$$'!FZ71/'at-risk$$'!FZ$120</f>
        <v>0</v>
      </c>
      <c r="GA71" s="6">
        <f>'at-risk$$'!GA71/'at-risk$$'!GA$120</f>
        <v>0</v>
      </c>
      <c r="GB71" s="6">
        <f>'at-risk$$'!GB71/'at-risk$$'!GB$120</f>
        <v>0</v>
      </c>
      <c r="GC71" s="6">
        <f>'at-risk$$'!GC71/'at-risk$$'!GC$120</f>
        <v>1</v>
      </c>
      <c r="GD71" s="6">
        <f>'at-risk$$'!GD71/'at-risk$$'!GD$120</f>
        <v>0</v>
      </c>
      <c r="GE71" s="6">
        <f>'at-risk$$'!GE71/'at-risk$$'!GE$120</f>
        <v>0</v>
      </c>
      <c r="GF71" s="6">
        <f>'at-risk$$'!GF71/'at-risk$$'!GF$120</f>
        <v>1</v>
      </c>
      <c r="GG71" s="6">
        <f>'at-risk$$'!GG71/'at-risk$$'!GG$120</f>
        <v>0</v>
      </c>
      <c r="GH71" s="6">
        <f>'at-risk$$'!GH71/'at-risk$$'!GH$120</f>
        <v>2.0000087848759573</v>
      </c>
      <c r="GI71" s="6">
        <f>'at-risk$$'!GI71/'at-risk$$'!GI$120</f>
        <v>0</v>
      </c>
      <c r="GJ71" s="6">
        <f>'at-risk$$'!GJ71/'at-risk$$'!GJ$120</f>
        <v>1</v>
      </c>
      <c r="GK71" s="6">
        <f>'at-risk$$'!GK71/'at-risk$$'!GK$120</f>
        <v>0</v>
      </c>
      <c r="GL71" s="6">
        <f>'at-risk$$'!GL71/'at-risk$$'!GL$120</f>
        <v>0</v>
      </c>
      <c r="GM71" s="6">
        <f>'at-risk$$'!GM71/'at-risk$$'!GM$120</f>
        <v>0</v>
      </c>
      <c r="GN71" s="6">
        <f>'at-risk$$'!GN71/'at-risk$$'!GN$120</f>
        <v>0.79614098093699115</v>
      </c>
      <c r="GO71" s="6">
        <f>'at-risk$$'!GO71/'at-risk$$'!GO$120</f>
        <v>2.2038516147629488</v>
      </c>
      <c r="GP71" s="6">
        <f>'at-risk$$'!GP71/'at-risk$$'!GP$120</f>
        <v>3.0000087848759573</v>
      </c>
      <c r="GQ71" s="6">
        <f>'at-risk$$'!GQ71/'at-risk$$'!GQ$120</f>
        <v>0</v>
      </c>
      <c r="GR71" s="6">
        <f>'at-risk$$'!GR71/'at-risk$$'!GR$120</f>
        <v>1.5563461943917352</v>
      </c>
      <c r="GS71" s="6">
        <f>'at-risk$$'!GS71/'at-risk$$'!GS$120</f>
        <v>0</v>
      </c>
      <c r="GT71" s="6">
        <f>'at-risk$$'!GT71/'at-risk$$'!GT$120</f>
        <v>3.0000087848759573</v>
      </c>
      <c r="GU71" s="6">
        <f>'at-risk$$'!GU71/'at-risk$$'!GU$120</f>
        <v>0</v>
      </c>
      <c r="GV71" s="6">
        <f>'at-risk$$'!GV71/'at-risk$$'!GV$120</f>
        <v>3.0000087848759573</v>
      </c>
      <c r="GW71" s="6">
        <f>'at-risk$$'!GW71/'at-risk$$'!GW$120</f>
        <v>0</v>
      </c>
      <c r="GX71" s="6">
        <f>'at-risk$$'!GX71/'at-risk$$'!GX$120</f>
        <v>3.0000087848759573</v>
      </c>
      <c r="GY71" s="6">
        <f>'at-risk$$'!GY71/'at-risk$$'!GY$120</f>
        <v>0</v>
      </c>
      <c r="GZ71" s="6">
        <f>'at-risk$$'!GZ71/'at-risk$$'!GZ$120</f>
        <v>3.0000087848759573</v>
      </c>
      <c r="HA71" s="6">
        <f>'at-risk$$'!HA71/'at-risk$$'!HA$120</f>
        <v>0</v>
      </c>
      <c r="HB71" s="6">
        <f>'at-risk$$'!HB71/'at-risk$$'!HB$120</f>
        <v>0</v>
      </c>
      <c r="HC71" s="6">
        <f>'at-risk$$'!HC71/'at-risk$$'!HC$120</f>
        <v>0</v>
      </c>
      <c r="HD71" s="6">
        <f>'at-risk$$'!HD71/'at-risk$$'!HD$120</f>
        <v>0</v>
      </c>
      <c r="HE71" s="6">
        <f>'at-risk$$'!HE71/'at-risk$$'!HE$120</f>
        <v>0</v>
      </c>
      <c r="HF71" s="6">
        <f>'at-risk$$'!HF71/'at-risk$$'!HF$120</f>
        <v>0</v>
      </c>
      <c r="HG71" s="6">
        <f>'at-risk$$'!HG71/'at-risk$$'!HG$120</f>
        <v>0</v>
      </c>
      <c r="HH71" s="6">
        <f>'at-risk$$'!HH71/'at-risk$$'!HH$120</f>
        <v>0</v>
      </c>
      <c r="HI71" s="6">
        <f>'at-risk$$'!HI71/'at-risk$$'!HI$120</f>
        <v>0</v>
      </c>
      <c r="HJ71" s="6">
        <f>'at-risk$$'!HJ71/'at-risk$$'!HJ$120</f>
        <v>0</v>
      </c>
      <c r="HK71" s="6">
        <f>'at-risk$$'!HK71/'at-risk$$'!HK$120</f>
        <v>0</v>
      </c>
      <c r="HL71" s="6">
        <f>'at-risk$$'!HL71/'at-risk$$'!HL$120</f>
        <v>0</v>
      </c>
      <c r="HM71" s="6">
        <f>'at-risk$$'!HM71/'at-risk$$'!HM$120</f>
        <v>0</v>
      </c>
      <c r="HN71" s="6">
        <f>'at-risk$$'!HN71/'at-risk$$'!HN$120</f>
        <v>0</v>
      </c>
      <c r="HO71" s="6">
        <f>'at-risk$$'!HO71/'at-risk$$'!HO$120</f>
        <v>0</v>
      </c>
      <c r="HP71" s="6">
        <f>'at-risk$$'!HP71/'at-risk$$'!HP$120</f>
        <v>0</v>
      </c>
      <c r="HQ71" s="6">
        <f>'at-risk$$'!HQ71/'at-risk$$'!HQ$120</f>
        <v>0</v>
      </c>
      <c r="HR71" s="6">
        <f>'at-risk$$'!HR71/'at-risk$$'!HR$120</f>
        <v>0</v>
      </c>
      <c r="HS71" s="6">
        <f>'at-risk$$'!HS71/'at-risk$$'!HS$120</f>
        <v>0</v>
      </c>
      <c r="HT71" s="6">
        <f>'at-risk$$'!HT71/'at-risk$$'!HT$120</f>
        <v>0</v>
      </c>
      <c r="HU71" s="6">
        <f>'at-risk$$'!HU71/'at-risk$$'!HU$120</f>
        <v>0</v>
      </c>
      <c r="HV71" s="6">
        <f>'at-risk$$'!HV71/'at-risk$$'!HV$120</f>
        <v>0</v>
      </c>
      <c r="HW71" s="6">
        <f>'at-risk$$'!HW71/'at-risk$$'!HW$120</f>
        <v>0</v>
      </c>
      <c r="HX71" s="6">
        <f>'at-risk$$'!HX71/'at-risk$$'!HX$120</f>
        <v>0</v>
      </c>
      <c r="HY71" s="6">
        <f>'at-risk$$'!HY71/'at-risk$$'!HY$120</f>
        <v>0</v>
      </c>
      <c r="HZ71" s="6">
        <f>'at-risk$$'!HZ71/'at-risk$$'!HZ$120</f>
        <v>1</v>
      </c>
      <c r="IA71" s="6">
        <f>'at-risk$$'!IA71/'at-risk$$'!IA$120</f>
        <v>0</v>
      </c>
      <c r="IB71" s="6">
        <f>'at-risk$$'!IB71/'at-risk$$'!IB$120</f>
        <v>0</v>
      </c>
      <c r="IC71" s="6">
        <f>'at-risk$$'!IC71/'at-risk$$'!IC$120</f>
        <v>0</v>
      </c>
      <c r="ID71" s="6">
        <f>'at-risk$$'!ID71/'at-risk$$'!ID$120</f>
        <v>0</v>
      </c>
      <c r="IE71" s="6">
        <f>'at-risk$$'!IE71/'at-risk$$'!IE$120</f>
        <v>0</v>
      </c>
      <c r="IF71" s="6">
        <f>'at-risk$$'!IF71/'at-risk$$'!IF$120</f>
        <v>0</v>
      </c>
      <c r="IG71" s="6">
        <f>'at-risk$$'!IG71/'at-risk$$'!IG$120</f>
        <v>0</v>
      </c>
      <c r="IH71" s="6">
        <f>'at-risk$$'!IH71/'at-risk$$'!IH$120</f>
        <v>0</v>
      </c>
      <c r="II71" s="6">
        <f>'at-risk$$'!II71/'at-risk$$'!II$120</f>
        <v>0</v>
      </c>
      <c r="IJ71" s="6">
        <f>'at-risk$$'!IJ71/'at-risk$$'!IJ$120</f>
        <v>0</v>
      </c>
      <c r="IK71" s="6">
        <f>'at-risk$$'!IK71/'at-risk$$'!IK$120</f>
        <v>0</v>
      </c>
      <c r="IL71" s="6">
        <f>'at-risk$$'!IL71/'at-risk$$'!IL$120</f>
        <v>0</v>
      </c>
      <c r="IM71" s="6">
        <f>'at-risk$$'!IM71/'at-risk$$'!IM$120</f>
        <v>0</v>
      </c>
      <c r="IN71" s="6">
        <f>'at-risk$$'!IN71/'at-risk$$'!IN$120</f>
        <v>0</v>
      </c>
      <c r="IO71" s="6">
        <f>'at-risk$$'!IO71/'at-risk$$'!IO$120</f>
        <v>0</v>
      </c>
      <c r="IP71" s="6">
        <f>'at-risk$$'!IP71/'at-risk$$'!IP$120</f>
        <v>0</v>
      </c>
      <c r="IQ71" s="6">
        <f>'at-risk$$'!IQ71/'at-risk$$'!IQ$120</f>
        <v>0</v>
      </c>
      <c r="IR71" s="6">
        <f>'at-risk$$'!IR71/'at-risk$$'!IR$120</f>
        <v>0</v>
      </c>
      <c r="IS71" s="6">
        <f>'at-risk$$'!IS71/'at-risk$$'!IS$120</f>
        <v>3.0000255323494867</v>
      </c>
      <c r="IT71" s="6">
        <f>'at-risk$$'!IT71/'at-risk$$'!IT$120</f>
        <v>0</v>
      </c>
      <c r="IU71" s="6">
        <f>'at-risk$$'!IU71/'at-risk$$'!IU$120</f>
        <v>0</v>
      </c>
      <c r="IV71" s="6">
        <f>'at-risk$$'!IV71/'at-risk$$'!IV$120</f>
        <v>0</v>
      </c>
      <c r="IW71" s="6">
        <f>'at-risk$$'!IW71/'at-risk$$'!IW$120</f>
        <v>0</v>
      </c>
      <c r="IX71" s="6">
        <f>'at-risk$$'!IX71/'at-risk$$'!IX$120</f>
        <v>0</v>
      </c>
      <c r="IY71" s="6">
        <f>'at-risk$$'!IY71/'at-risk$$'!IY$120</f>
        <v>0</v>
      </c>
      <c r="IZ71" s="6">
        <f>'at-risk$$'!IZ71/'at-risk$$'!IZ$120</f>
        <v>0</v>
      </c>
      <c r="JA71" s="6">
        <f>'at-risk$$'!JA71/'at-risk$$'!JA$120</f>
        <v>0</v>
      </c>
      <c r="JB71" s="6">
        <f>'at-risk$$'!JB71/'at-risk$$'!JB$120</f>
        <v>0</v>
      </c>
      <c r="JC71" s="6">
        <f>'at-risk$$'!JC71/'at-risk$$'!JC$120</f>
        <v>0</v>
      </c>
      <c r="JD71" s="6">
        <f>'at-risk$$'!JD71/'at-risk$$'!JD$120</f>
        <v>0</v>
      </c>
      <c r="JE71" s="6">
        <f>'at-risk$$'!JE71/'at-risk$$'!JE$120</f>
        <v>1</v>
      </c>
      <c r="JF71" s="6">
        <f>'at-risk$$'!JF71/'at-risk$$'!JF$120</f>
        <v>0</v>
      </c>
      <c r="JG71" s="6">
        <f>'at-risk$$'!JG71/'at-risk$$'!JG$120</f>
        <v>0</v>
      </c>
      <c r="JH71" s="6">
        <f>'at-risk$$'!JH71/'at-risk$$'!JH$120</f>
        <v>0</v>
      </c>
      <c r="JI71" s="6">
        <f>'at-risk$$'!JI71/'at-risk$$'!JI$120</f>
        <v>0</v>
      </c>
      <c r="JJ71" s="6">
        <f>'at-risk$$'!JJ71/'at-risk$$'!JJ$120</f>
        <v>0</v>
      </c>
      <c r="JK71" s="6">
        <f>'at-risk$$'!JK71/'at-risk$$'!JK$120</f>
        <v>0</v>
      </c>
      <c r="JL71" s="6">
        <f>'at-risk$$'!JL71/'at-risk$$'!JL$120</f>
        <v>0</v>
      </c>
      <c r="JM71" s="6">
        <f>'at-risk$$'!JM71/'at-risk$$'!JM$120</f>
        <v>0</v>
      </c>
      <c r="JN71" s="6">
        <f>'at-risk$$'!JN71/'at-risk$$'!JN$120</f>
        <v>0</v>
      </c>
      <c r="JO71" s="6">
        <f>'at-risk$$'!JO71/'at-risk$$'!JO$120</f>
        <v>0</v>
      </c>
      <c r="JP71" s="6">
        <f>'at-risk$$'!JP71/'at-risk$$'!JP$120</f>
        <v>0</v>
      </c>
      <c r="JQ71" s="6">
        <f>'at-risk$$'!JQ71/'at-risk$$'!JQ$120</f>
        <v>0</v>
      </c>
      <c r="JR71" s="6">
        <f>'at-risk$$'!JR71/'at-risk$$'!JR$120</f>
        <v>0</v>
      </c>
      <c r="JS71" s="6">
        <f>'at-risk$$'!JS71/'at-risk$$'!JS$120</f>
        <v>0</v>
      </c>
      <c r="JT71" s="6">
        <f>'at-risk$$'!JT71/'at-risk$$'!JT$120</f>
        <v>0</v>
      </c>
      <c r="JU71" s="6">
        <f>'at-risk$$'!JU71/'at-risk$$'!JU$120</f>
        <v>0</v>
      </c>
      <c r="JV71" s="6">
        <f>'at-risk$$'!JV71/'at-risk$$'!JV$120</f>
        <v>0</v>
      </c>
      <c r="JW71" s="6">
        <f>'at-risk$$'!JW71/'at-risk$$'!JW$120</f>
        <v>0</v>
      </c>
      <c r="JX71" s="6">
        <f>'at-risk$$'!JX71/'at-risk$$'!JX$120</f>
        <v>0</v>
      </c>
      <c r="JY71" s="6">
        <f>'at-risk$$'!JY71/'at-risk$$'!JY$120</f>
        <v>0</v>
      </c>
      <c r="JZ71" s="6">
        <f>'at-risk$$'!JZ71/'at-risk$$'!JZ$120</f>
        <v>0</v>
      </c>
      <c r="KA71" s="6">
        <f>'at-risk$$'!KA71/'at-risk$$'!KA$120</f>
        <v>0</v>
      </c>
      <c r="KB71" s="6">
        <f>'at-risk$$'!KB71/'at-risk$$'!KB$120</f>
        <v>0</v>
      </c>
      <c r="KC71" s="6">
        <f>'at-risk$$'!KC71/'at-risk$$'!KC$120</f>
        <v>0</v>
      </c>
      <c r="KD71" s="6">
        <f>'at-risk$$'!KD71/'at-risk$$'!KD$120</f>
        <v>1</v>
      </c>
      <c r="KE71" s="6">
        <f>'at-risk$$'!KE71/'at-risk$$'!KE$120</f>
        <v>0</v>
      </c>
      <c r="KF71" s="6">
        <f>'at-risk$$'!KF71/'at-risk$$'!KF$120</f>
        <v>0</v>
      </c>
      <c r="KG71" s="6">
        <f>'at-risk$$'!KG71/'at-risk$$'!KG$120</f>
        <v>0</v>
      </c>
      <c r="KH71" s="6">
        <f>'at-risk$$'!KH71/'at-risk$$'!KH$120</f>
        <v>0</v>
      </c>
      <c r="KI71" s="6">
        <f>'at-risk$$'!KI71/'at-risk$$'!KI$120</f>
        <v>0</v>
      </c>
      <c r="KJ71" s="6">
        <f>'at-risk$$'!KJ71/'at-risk$$'!KJ$120</f>
        <v>0</v>
      </c>
      <c r="KK71" s="6">
        <f>'at-risk$$'!KK71/'at-risk$$'!KK$120</f>
        <v>0</v>
      </c>
      <c r="KL71" s="6">
        <f>'at-risk$$'!KL71/'at-risk$$'!KL$120</f>
        <v>0</v>
      </c>
      <c r="KM71" s="6">
        <f>'at-risk$$'!KM71/'at-risk$$'!KM$120</f>
        <v>0</v>
      </c>
      <c r="KN71" s="6">
        <f>'at-risk$$'!KN71/'at-risk$$'!KN$120</f>
        <v>0</v>
      </c>
      <c r="KO71" s="6">
        <f>'at-risk$$'!KO71/'at-risk$$'!KO$120</f>
        <v>0</v>
      </c>
      <c r="KP71" s="6">
        <f>'at-risk$$'!KP71/'at-risk$$'!KP$120</f>
        <v>0</v>
      </c>
      <c r="KQ71" s="6">
        <f>'at-risk$$'!KQ71/'at-risk$$'!KQ$120</f>
        <v>3</v>
      </c>
      <c r="KU71" s="3">
        <v>22158</v>
      </c>
      <c r="KV71" s="3">
        <v>0</v>
      </c>
      <c r="KW71" s="3">
        <v>9466</v>
      </c>
      <c r="KX71" s="3">
        <v>0</v>
      </c>
      <c r="LC71" s="3">
        <v>139050</v>
      </c>
      <c r="LD71" s="3">
        <v>0</v>
      </c>
      <c r="LI71" s="3">
        <v>71267</v>
      </c>
      <c r="LJ71" s="3">
        <v>0</v>
      </c>
      <c r="LK71" s="3">
        <v>8500</v>
      </c>
      <c r="LL71" s="3">
        <v>0</v>
      </c>
      <c r="LM71" s="3">
        <v>2344</v>
      </c>
      <c r="LN71" s="3">
        <v>0</v>
      </c>
      <c r="LQ71" s="3">
        <v>5000</v>
      </c>
      <c r="LR71" s="3">
        <v>0</v>
      </c>
      <c r="LW71" s="3">
        <v>5000</v>
      </c>
      <c r="LX71" s="3">
        <v>0</v>
      </c>
      <c r="MA71" s="3">
        <v>5000</v>
      </c>
      <c r="MB71" s="3">
        <v>0</v>
      </c>
      <c r="ME71" s="3">
        <v>8594</v>
      </c>
      <c r="MF71" s="3">
        <v>0</v>
      </c>
      <c r="MI71" s="3">
        <v>5000</v>
      </c>
      <c r="MJ71" s="3">
        <v>0</v>
      </c>
      <c r="MM71" s="3">
        <v>25000</v>
      </c>
      <c r="MN71" s="3">
        <v>0</v>
      </c>
      <c r="MY71" s="3">
        <v>10000</v>
      </c>
      <c r="MZ71" s="3">
        <v>0</v>
      </c>
      <c r="NJ71" s="6">
        <f>'at-risk$$'!NJ71/'at-risk$$'!NJ$120</f>
        <v>0</v>
      </c>
      <c r="NK71" s="6">
        <f>'at-risk$$'!NK71/'at-risk$$'!NK$120</f>
        <v>0</v>
      </c>
      <c r="OF71" s="3">
        <v>6826455</v>
      </c>
      <c r="OG71" s="3">
        <v>1110555</v>
      </c>
      <c r="OK71" s="6">
        <f t="shared" si="44"/>
        <v>5.0000175697519147</v>
      </c>
      <c r="OL71" s="6">
        <f t="shared" si="31"/>
        <v>0</v>
      </c>
      <c r="OM71" s="6">
        <f t="shared" si="32"/>
        <v>5.0000175697519147</v>
      </c>
      <c r="ON71" s="6">
        <f t="shared" si="33"/>
        <v>1</v>
      </c>
      <c r="OO71" s="6">
        <f t="shared" si="34"/>
        <v>0</v>
      </c>
      <c r="OP71" s="6">
        <f t="shared" si="35"/>
        <v>4</v>
      </c>
      <c r="OQ71" s="3">
        <f t="shared" si="36"/>
        <v>19455</v>
      </c>
      <c r="OR71" s="6">
        <f t="shared" si="37"/>
        <v>0</v>
      </c>
      <c r="OS71" s="6">
        <f>'at-risk$$'!OS71/'at-risk$$'!OS$120</f>
        <v>1</v>
      </c>
      <c r="OT71" s="6">
        <f>'at-risk$$'!OT71/'at-risk$$'!OT$120</f>
        <v>1</v>
      </c>
      <c r="OU71" s="6">
        <f>'at-risk$$'!OU71/'at-risk$$'!OU$120</f>
        <v>0</v>
      </c>
      <c r="OV71" s="6">
        <f>'at-risk$$'!OV71/'at-risk$$'!OV$120</f>
        <v>1</v>
      </c>
      <c r="OW71" s="6">
        <f>'at-risk$$'!OW71/'at-risk$$'!OW$120</f>
        <v>1</v>
      </c>
      <c r="OX71" s="6">
        <f>'at-risk$$'!OX71/'at-risk$$'!OX$120</f>
        <v>0</v>
      </c>
      <c r="OY71" s="6">
        <f>'at-risk$$'!OY71/'at-risk$$'!OY$120</f>
        <v>1</v>
      </c>
      <c r="OZ71" s="6">
        <f>'at-risk$$'!OZ71/'at-risk$$'!OZ$120</f>
        <v>0</v>
      </c>
      <c r="PA71" s="6">
        <f>'at-risk$$'!PA71/'at-risk$$'!PA$120</f>
        <v>0</v>
      </c>
      <c r="PB71" s="6">
        <f t="shared" si="38"/>
        <v>2</v>
      </c>
      <c r="PC71" s="6">
        <f t="shared" si="39"/>
        <v>1</v>
      </c>
      <c r="PD71" s="6"/>
      <c r="PE71" s="6"/>
      <c r="PF71" s="6">
        <f t="shared" si="40"/>
        <v>4.0000087848759573</v>
      </c>
      <c r="PG71" s="6">
        <f t="shared" si="41"/>
        <v>0</v>
      </c>
      <c r="PI71" s="6">
        <f t="shared" si="42"/>
        <v>16.556390118771521</v>
      </c>
      <c r="PJ71" s="6">
        <f>'at-risk$$'!PJ71/'at-risk$$'!PJ$120</f>
        <v>0</v>
      </c>
      <c r="PK71" s="6">
        <f>'at-risk$$'!PK71/'at-risk$$'!PK$120</f>
        <v>0</v>
      </c>
      <c r="PL71" s="5">
        <f t="shared" si="45"/>
        <v>316379</v>
      </c>
      <c r="PM71" s="5">
        <f>SUM(KV71,KX71,KZ71,LB71,LD71,LF71,LH71,LJ71,LL71,LN71,LP71,LR71,LT71,LV71,LX71,LZ71,MB71,MD71,MF71,MH71,MJ71,ML71,MN71,MP71,MR71,MT71,MV71,MX71,MZ71,NB71,ND71,NF71,NH71,)</f>
        <v>0</v>
      </c>
      <c r="PN71" s="5"/>
      <c r="PO71" s="5">
        <v>167050</v>
      </c>
      <c r="PQ71" s="6">
        <f t="shared" si="43"/>
        <v>36.677928877644256</v>
      </c>
    </row>
    <row r="72" spans="1:433" x14ac:dyDescent="0.25">
      <c r="A72" t="s">
        <v>238</v>
      </c>
      <c r="B72" s="2">
        <v>330</v>
      </c>
      <c r="C72" t="s">
        <v>338</v>
      </c>
      <c r="D72">
        <v>6</v>
      </c>
      <c r="E72">
        <v>511</v>
      </c>
      <c r="F72">
        <v>383</v>
      </c>
      <c r="G72" s="6">
        <f>'at-risk$$'!G72/'at-risk$$'!G$120</f>
        <v>1</v>
      </c>
      <c r="H72" s="6">
        <f>'at-risk$$'!H72/'at-risk$$'!H$120</f>
        <v>0</v>
      </c>
      <c r="I72" s="6">
        <f>'at-risk$$'!I72/'at-risk$$'!I$120</f>
        <v>0</v>
      </c>
      <c r="J72" s="6">
        <f>'at-risk$$'!J72/'at-risk$$'!J$120</f>
        <v>1</v>
      </c>
      <c r="K72" s="6"/>
      <c r="L72" s="6">
        <f>'at-risk$$'!L72/'at-risk$$'!L$120</f>
        <v>0</v>
      </c>
      <c r="M72" s="6">
        <f>'at-risk$$'!M72/'at-risk$$'!M$120</f>
        <v>0</v>
      </c>
      <c r="N72" s="6">
        <f>'at-risk$$'!N72/'at-risk$$'!N$120</f>
        <v>0</v>
      </c>
      <c r="O72" s="6">
        <f>'at-risk$$'!O72/'at-risk$$'!O$120</f>
        <v>0</v>
      </c>
      <c r="P72" s="3">
        <v>12000</v>
      </c>
      <c r="Q72" s="3">
        <v>0</v>
      </c>
      <c r="R72" s="6">
        <f>'at-risk$$'!R72/'at-risk$$'!R$120</f>
        <v>1.0000062006078874</v>
      </c>
      <c r="S72" s="6">
        <f>'at-risk$$'!S72/'at-risk$$'!S$120</f>
        <v>0</v>
      </c>
      <c r="T72" s="6">
        <f>'at-risk$$'!T72/'at-risk$$'!T$120</f>
        <v>2.9999918413329065</v>
      </c>
      <c r="U72" s="6">
        <f>'at-risk$$'!U72/'at-risk$$'!U$120</f>
        <v>0</v>
      </c>
      <c r="V72" s="6">
        <f>'at-risk$$'!V72/'at-risk$$'!V$120</f>
        <v>0.99999492061110518</v>
      </c>
      <c r="W72" s="6">
        <f>'at-risk$$'!W72/'at-risk$$'!W$120</f>
        <v>0</v>
      </c>
      <c r="X72" s="6">
        <f>'at-risk$$'!X72/'at-risk$$'!X$120</f>
        <v>1</v>
      </c>
      <c r="Y72" s="6">
        <f>'at-risk$$'!Y72/'at-risk$$'!Y$120</f>
        <v>0</v>
      </c>
      <c r="Z72" s="6">
        <f>'at-risk$$'!Z72/'at-risk$$'!Z$120</f>
        <v>4.0000175697519147</v>
      </c>
      <c r="AA72" s="6">
        <f>'at-risk$$'!AA72/'at-risk$$'!AA$120</f>
        <v>0</v>
      </c>
      <c r="AB72" s="6">
        <f>'at-risk$$'!AB72/'at-risk$$'!AB$120</f>
        <v>0</v>
      </c>
      <c r="AC72" s="6">
        <f>'at-risk$$'!AC72/'at-risk$$'!AC$120</f>
        <v>0</v>
      </c>
      <c r="AD72" s="6">
        <f>'at-risk$$'!AD72/'at-risk$$'!AD$120</f>
        <v>4.0000175697519147</v>
      </c>
      <c r="AE72" s="6">
        <f>'at-risk$$'!AE72/'at-risk$$'!AE$120</f>
        <v>0</v>
      </c>
      <c r="AF72" s="6">
        <f>'at-risk$$'!AF72/'at-risk$$'!AF$120</f>
        <v>7.9999887658895643</v>
      </c>
      <c r="AG72" s="6">
        <f>'at-risk$$'!AG72/'at-risk$$'!AG$120</f>
        <v>0</v>
      </c>
      <c r="AH72" s="6">
        <f>'at-risk$$'!AH72/'at-risk$$'!AH$120</f>
        <v>0</v>
      </c>
      <c r="AI72" s="6">
        <f>'at-risk$$'!AI72/'at-risk$$'!AI$120</f>
        <v>0</v>
      </c>
      <c r="AJ72" s="6">
        <f>'at-risk$$'!AJ72/'at-risk$$'!AJ$120</f>
        <v>0</v>
      </c>
      <c r="AK72" s="6">
        <f>'at-risk$$'!AK72/'at-risk$$'!AK$120</f>
        <v>0</v>
      </c>
      <c r="AL72" s="6">
        <f>'at-risk$$'!AL72/'at-risk$$'!AL$120</f>
        <v>0</v>
      </c>
      <c r="AM72" s="6">
        <f>'at-risk$$'!AM72/'at-risk$$'!AM$120</f>
        <v>0</v>
      </c>
      <c r="AN72" s="6">
        <f>'at-risk$$'!AN72/'at-risk$$'!AN$120</f>
        <v>0</v>
      </c>
      <c r="AO72" s="6">
        <f>'at-risk$$'!AO72/'at-risk$$'!AO$120</f>
        <v>0</v>
      </c>
      <c r="AP72" s="6">
        <f>'at-risk$$'!AP72/'at-risk$$'!AP$120</f>
        <v>0</v>
      </c>
      <c r="AQ72" s="6">
        <f>'at-risk$$'!AQ72/'at-risk$$'!AQ$120</f>
        <v>1</v>
      </c>
      <c r="AR72" s="6">
        <f>'at-risk$$'!AR72/'at-risk$$'!AR$120</f>
        <v>0</v>
      </c>
      <c r="AS72" s="6">
        <f>'at-risk$$'!AS72/'at-risk$$'!AS$120</f>
        <v>0</v>
      </c>
      <c r="AT72" s="6">
        <f>'at-risk$$'!AT72/'at-risk$$'!AT$120</f>
        <v>0</v>
      </c>
      <c r="AU72" s="6">
        <f>'at-risk$$'!AU72/'at-risk$$'!AU$120</f>
        <v>1</v>
      </c>
      <c r="AV72" s="6"/>
      <c r="AW72" s="6">
        <f>'at-risk$$'!AW72/'at-risk$$'!AW$120</f>
        <v>0</v>
      </c>
      <c r="AX72" s="6">
        <f>'at-risk$$'!AX72/'at-risk$$'!AX$120</f>
        <v>0</v>
      </c>
      <c r="AY72" s="6">
        <f>'at-risk$$'!AY72/'at-risk$$'!AY$120</f>
        <v>0</v>
      </c>
      <c r="AZ72" s="6">
        <f>'at-risk$$'!AZ72/'at-risk$$'!AZ$120</f>
        <v>2.0000087848759573</v>
      </c>
      <c r="BA72" s="6">
        <f>'at-risk$$'!BA72/'at-risk$$'!BA$120</f>
        <v>0</v>
      </c>
      <c r="BB72" s="6">
        <f>'at-risk$$'!BB72/'at-risk$$'!BB$120</f>
        <v>0</v>
      </c>
      <c r="BC72" s="6">
        <f>'at-risk$$'!BC72/'at-risk$$'!BC$120</f>
        <v>0</v>
      </c>
      <c r="BD72" s="6">
        <f>'at-risk$$'!BD72/'at-risk$$'!BD$120</f>
        <v>0</v>
      </c>
      <c r="BE72" s="6">
        <f>'at-risk$$'!BE72/'at-risk$$'!BE$120</f>
        <v>0</v>
      </c>
      <c r="BF72" s="6">
        <f>'at-risk$$'!BF72/'at-risk$$'!BF$120</f>
        <v>1</v>
      </c>
      <c r="BG72" s="6">
        <f>'at-risk$$'!BG72/'at-risk$$'!BG$120</f>
        <v>0</v>
      </c>
      <c r="BH72" s="6">
        <f>'at-risk$$'!BH72/'at-risk$$'!BH$120</f>
        <v>0</v>
      </c>
      <c r="BI72" s="6">
        <f>'at-risk$$'!BI72/'at-risk$$'!BI$120</f>
        <v>0</v>
      </c>
      <c r="BJ72" s="6">
        <f>'at-risk$$'!BJ72/'at-risk$$'!BJ$120</f>
        <v>0</v>
      </c>
      <c r="BK72" s="6">
        <f>'at-risk$$'!BK72/'at-risk$$'!BK$120</f>
        <v>0</v>
      </c>
      <c r="BL72" s="6">
        <f>'at-risk$$'!BL72/'at-risk$$'!BL$120</f>
        <v>0</v>
      </c>
      <c r="BM72" s="6">
        <f>'at-risk$$'!BM72/'at-risk$$'!BM$120</f>
        <v>0</v>
      </c>
      <c r="BN72" s="6">
        <f>'at-risk$$'!BN72/'at-risk$$'!BN$120</f>
        <v>0</v>
      </c>
      <c r="BO72" s="6">
        <f>'at-risk$$'!BO72/'at-risk$$'!BO$120</f>
        <v>0</v>
      </c>
      <c r="BP72" s="6">
        <f>'at-risk$$'!BP72/'at-risk$$'!BP$120</f>
        <v>0</v>
      </c>
      <c r="BQ72" s="6">
        <f>'at-risk$$'!BQ72/'at-risk$$'!BQ$120</f>
        <v>0</v>
      </c>
      <c r="BR72" s="6">
        <f>'at-risk$$'!BR72/'at-risk$$'!BR$120</f>
        <v>0</v>
      </c>
      <c r="BS72" s="6">
        <f>'at-risk$$'!BS72/'at-risk$$'!BS$120</f>
        <v>0</v>
      </c>
      <c r="BT72" s="6">
        <f>'at-risk$$'!BT72/'at-risk$$'!BT$120</f>
        <v>0</v>
      </c>
      <c r="BU72" s="6">
        <f>'at-risk$$'!BU72/'at-risk$$'!BU$120</f>
        <v>0</v>
      </c>
      <c r="BV72" s="6">
        <f>'at-risk$$'!BV72/'at-risk$$'!BV$120</f>
        <v>4.0000175697519147</v>
      </c>
      <c r="BW72" s="6">
        <f>'at-risk$$'!BW72/'at-risk$$'!BW$120</f>
        <v>0</v>
      </c>
      <c r="BX72" s="6">
        <f>'at-risk$$'!BX72/'at-risk$$'!BX$120</f>
        <v>0</v>
      </c>
      <c r="BY72" s="6">
        <f>'at-risk$$'!BY72/'at-risk$$'!BY$120</f>
        <v>0</v>
      </c>
      <c r="BZ72" s="6">
        <f>'at-risk$$'!BZ72/'at-risk$$'!BZ$120</f>
        <v>6.0000107234690523</v>
      </c>
      <c r="CA72" s="6">
        <f>'at-risk$$'!CA72/'at-risk$$'!CA$120</f>
        <v>0</v>
      </c>
      <c r="CB72" s="6">
        <f>'at-risk$$'!CB72/'at-risk$$'!CB$120</f>
        <v>0</v>
      </c>
      <c r="CC72" s="6">
        <f>'at-risk$$'!CC72/'at-risk$$'!CC$120</f>
        <v>0</v>
      </c>
      <c r="CD72" s="6">
        <f>'at-risk$$'!CD72/'at-risk$$'!CD$120</f>
        <v>2</v>
      </c>
      <c r="CE72" s="6">
        <f>'at-risk$$'!CE72/'at-risk$$'!CE$120</f>
        <v>0</v>
      </c>
      <c r="CF72" s="6">
        <f>'at-risk$$'!CF72/'at-risk$$'!CF$120</f>
        <v>0</v>
      </c>
      <c r="CG72" s="6">
        <f>'at-risk$$'!CG72/'at-risk$$'!CG$120</f>
        <v>0</v>
      </c>
      <c r="CH72" s="6">
        <f>'at-risk$$'!CH72/'at-risk$$'!CH$120</f>
        <v>0</v>
      </c>
      <c r="CI72" s="6">
        <f>'at-risk$$'!CI72/'at-risk$$'!CI$120</f>
        <v>0</v>
      </c>
      <c r="CL72" s="6">
        <f>'at-risk$$'!CL72/'at-risk$$'!CL$120</f>
        <v>1</v>
      </c>
      <c r="CM72" s="6">
        <f>'at-risk$$'!CM72/'at-risk$$'!CM$120</f>
        <v>0</v>
      </c>
      <c r="CN72" s="6">
        <f>'at-risk$$'!CN72/'at-risk$$'!CN$120</f>
        <v>0</v>
      </c>
      <c r="CO72" s="6">
        <f>'at-risk$$'!CO72/'at-risk$$'!CO$120</f>
        <v>0</v>
      </c>
      <c r="CP72" s="6">
        <f>'at-risk$$'!CP72/'at-risk$$'!CP$120</f>
        <v>0</v>
      </c>
      <c r="CQ72" s="6">
        <f>'at-risk$$'!CQ72/'at-risk$$'!CQ$120</f>
        <v>0</v>
      </c>
      <c r="CR72" s="6">
        <f>'at-risk$$'!CR72/'at-risk$$'!CR$120</f>
        <v>0</v>
      </c>
      <c r="CS72" s="6">
        <f>'at-risk$$'!CS72/'at-risk$$'!CS$120</f>
        <v>0</v>
      </c>
      <c r="CT72" s="6">
        <f>'at-risk$$'!CT72/'at-risk$$'!CT$120</f>
        <v>0</v>
      </c>
      <c r="CU72" s="6">
        <f>'at-risk$$'!CU72/'at-risk$$'!CU$120</f>
        <v>0</v>
      </c>
      <c r="CV72" s="3">
        <v>17000</v>
      </c>
      <c r="CW72" s="3">
        <v>0</v>
      </c>
      <c r="CX72" s="3">
        <v>17000</v>
      </c>
      <c r="CY72" s="3">
        <v>0</v>
      </c>
      <c r="DD72" s="6">
        <f>'at-risk$$'!DD72/'at-risk$$'!DD$120</f>
        <v>0</v>
      </c>
      <c r="DE72" s="6">
        <f>'at-risk$$'!DE72/'at-risk$$'!DE$120</f>
        <v>0</v>
      </c>
      <c r="DX72" s="6">
        <f>'at-risk$$'!DX72/'at-risk$$'!DX$120</f>
        <v>0</v>
      </c>
      <c r="DY72" s="6">
        <f>'at-risk$$'!DY72/'at-risk$$'!DY$120</f>
        <v>0</v>
      </c>
      <c r="DZ72" s="6">
        <f>'at-risk$$'!DZ72/'at-risk$$'!DZ$120</f>
        <v>0</v>
      </c>
      <c r="EA72" s="6">
        <f>'at-risk$$'!EA72/'at-risk$$'!EA$120</f>
        <v>0</v>
      </c>
      <c r="EB72" s="6">
        <f>'at-risk$$'!EB72/'at-risk$$'!EB$120</f>
        <v>0</v>
      </c>
      <c r="EC72" s="6">
        <f>'at-risk$$'!EC72/'at-risk$$'!EC$120</f>
        <v>0</v>
      </c>
      <c r="EH72" s="3">
        <v>15325</v>
      </c>
      <c r="EI72" s="3">
        <v>0</v>
      </c>
      <c r="EL72" s="6">
        <f>'at-risk$$'!EL72/'at-risk$$'!EL$120</f>
        <v>0</v>
      </c>
      <c r="EM72" s="6">
        <f>'at-risk$$'!EM72/'at-risk$$'!EM$120</f>
        <v>0</v>
      </c>
      <c r="EN72" s="6">
        <f>'at-risk$$'!EN72/'at-risk$$'!EN$120</f>
        <v>0</v>
      </c>
      <c r="EO72" s="6">
        <f>'at-risk$$'!EO72/'at-risk$$'!EO$120</f>
        <v>0</v>
      </c>
      <c r="EP72" s="6">
        <f>'at-risk$$'!EP72/'at-risk$$'!EP$120</f>
        <v>0</v>
      </c>
      <c r="EQ72" s="6">
        <f>'at-risk$$'!EQ72/'at-risk$$'!EQ$120</f>
        <v>0</v>
      </c>
      <c r="ES72" s="6">
        <f>'at-risk$$'!ES72/'at-risk$$'!ES$120</f>
        <v>0</v>
      </c>
      <c r="ET72" s="6">
        <f>'at-risk$$'!ET72/'at-risk$$'!ET$120</f>
        <v>0</v>
      </c>
      <c r="EU72" s="6">
        <f>'at-risk$$'!EU72/'at-risk$$'!EU$120</f>
        <v>1</v>
      </c>
      <c r="EV72" s="6">
        <f>'at-risk$$'!EV72/'at-risk$$'!EV$120</f>
        <v>0</v>
      </c>
      <c r="EW72" s="6">
        <f>'at-risk$$'!EW72/'at-risk$$'!EW$120</f>
        <v>1</v>
      </c>
      <c r="EX72" s="6">
        <f>'at-risk$$'!EX72/'at-risk$$'!EX$120</f>
        <v>0</v>
      </c>
      <c r="EY72" s="6">
        <f>'at-risk$$'!EY72/'at-risk$$'!EY$120</f>
        <v>0</v>
      </c>
      <c r="EZ72" s="6">
        <f>'at-risk$$'!EZ72/'at-risk$$'!EZ$120</f>
        <v>0</v>
      </c>
      <c r="FA72" s="6">
        <f>'at-risk$$'!FA72/'at-risk$$'!FA$120</f>
        <v>0</v>
      </c>
      <c r="FB72" s="6">
        <f>'at-risk$$'!FB72/'at-risk$$'!FB$120</f>
        <v>0</v>
      </c>
      <c r="FC72" s="6">
        <f>'at-risk$$'!FC72/'at-risk$$'!FC$120</f>
        <v>0</v>
      </c>
      <c r="FD72" s="6">
        <f>'at-risk$$'!FD72/'at-risk$$'!FD$120</f>
        <v>0</v>
      </c>
      <c r="FE72" s="6">
        <f>'at-risk$$'!FE72/'at-risk$$'!FE$120</f>
        <v>0</v>
      </c>
      <c r="FF72" s="6">
        <f>'at-risk$$'!FF72/'at-risk$$'!FF$120</f>
        <v>0</v>
      </c>
      <c r="FG72" s="6">
        <f>'at-risk$$'!FG72/'at-risk$$'!FG$120</f>
        <v>0</v>
      </c>
      <c r="FH72" s="6">
        <f>'at-risk$$'!FH72/'at-risk$$'!FH$120</f>
        <v>0</v>
      </c>
      <c r="FI72" s="6">
        <f>'at-risk$$'!FI72/'at-risk$$'!FI$120</f>
        <v>1</v>
      </c>
      <c r="FJ72" s="6">
        <f>'at-risk$$'!FJ72/'at-risk$$'!FJ$120</f>
        <v>0</v>
      </c>
      <c r="FK72" s="6">
        <f>'at-risk$$'!FK72/'at-risk$$'!FK$120</f>
        <v>0</v>
      </c>
      <c r="FL72" s="6">
        <f>'at-risk$$'!FL72/'at-risk$$'!FL$120</f>
        <v>0</v>
      </c>
      <c r="FM72" s="6">
        <f>'at-risk$$'!FM72/'at-risk$$'!FM$120</f>
        <v>0</v>
      </c>
      <c r="FN72" s="6">
        <f>'at-risk$$'!FN72/'at-risk$$'!FN$120</f>
        <v>0</v>
      </c>
      <c r="FO72" s="6">
        <f>'at-risk$$'!FO72/'at-risk$$'!FO$120</f>
        <v>0</v>
      </c>
      <c r="FP72" s="6">
        <f>'at-risk$$'!FP72/'at-risk$$'!FP$120</f>
        <v>0</v>
      </c>
      <c r="FQ72" s="6">
        <f>'at-risk$$'!FQ72/'at-risk$$'!FQ$120</f>
        <v>2.0000139969766528</v>
      </c>
      <c r="FR72" s="6">
        <f>'at-risk$$'!FR72/'at-risk$$'!FR$120</f>
        <v>0</v>
      </c>
      <c r="FS72" s="6">
        <f>'at-risk$$'!FS72/'at-risk$$'!FS$120</f>
        <v>0</v>
      </c>
      <c r="FT72" s="6">
        <f>'at-risk$$'!FT72/'at-risk$$'!FT$120</f>
        <v>0</v>
      </c>
      <c r="FU72" s="6">
        <f>'at-risk$$'!FU72/'at-risk$$'!FU$120</f>
        <v>0</v>
      </c>
      <c r="FV72" s="6">
        <f>'at-risk$$'!FV72/'at-risk$$'!FV$120</f>
        <v>0</v>
      </c>
      <c r="FW72" s="6">
        <f>'at-risk$$'!FW72/'at-risk$$'!FW$120</f>
        <v>0</v>
      </c>
      <c r="FX72" s="6">
        <f>'at-risk$$'!FX72/'at-risk$$'!FX$120</f>
        <v>1</v>
      </c>
      <c r="FY72" s="6">
        <f>'at-risk$$'!FY72/'at-risk$$'!FY$120</f>
        <v>0</v>
      </c>
      <c r="FZ72" s="6">
        <f>'at-risk$$'!FZ72/'at-risk$$'!FZ$120</f>
        <v>0</v>
      </c>
      <c r="GA72" s="6">
        <f>'at-risk$$'!GA72/'at-risk$$'!GA$120</f>
        <v>0</v>
      </c>
      <c r="GB72" s="6">
        <f>'at-risk$$'!GB72/'at-risk$$'!GB$120</f>
        <v>0</v>
      </c>
      <c r="GC72" s="6">
        <f>'at-risk$$'!GC72/'at-risk$$'!GC$120</f>
        <v>0</v>
      </c>
      <c r="GD72" s="6">
        <f>'at-risk$$'!GD72/'at-risk$$'!GD$120</f>
        <v>0</v>
      </c>
      <c r="GE72" s="6">
        <f>'at-risk$$'!GE72/'at-risk$$'!GE$120</f>
        <v>0</v>
      </c>
      <c r="GF72" s="6">
        <f>'at-risk$$'!GF72/'at-risk$$'!GF$120</f>
        <v>1</v>
      </c>
      <c r="GG72" s="6">
        <f>'at-risk$$'!GG72/'at-risk$$'!GG$120</f>
        <v>0</v>
      </c>
      <c r="GH72" s="6">
        <f>'at-risk$$'!GH72/'at-risk$$'!GH$120</f>
        <v>2.0000087848759573</v>
      </c>
      <c r="GI72" s="6">
        <f>'at-risk$$'!GI72/'at-risk$$'!GI$120</f>
        <v>0</v>
      </c>
      <c r="GJ72" s="6">
        <f>'at-risk$$'!GJ72/'at-risk$$'!GJ$120</f>
        <v>0.5</v>
      </c>
      <c r="GK72" s="6">
        <f>'at-risk$$'!GK72/'at-risk$$'!GK$120</f>
        <v>0</v>
      </c>
      <c r="GL72" s="6">
        <f>'at-risk$$'!GL72/'at-risk$$'!GL$120</f>
        <v>1</v>
      </c>
      <c r="GM72" s="6">
        <f>'at-risk$$'!GM72/'at-risk$$'!GM$120</f>
        <v>0</v>
      </c>
      <c r="GN72" s="6">
        <f>'at-risk$$'!GN72/'at-risk$$'!GN$120</f>
        <v>4.0000071489793685</v>
      </c>
      <c r="GO72" s="6">
        <f>'at-risk$$'!GO72/'at-risk$$'!GO$120</f>
        <v>0</v>
      </c>
      <c r="GP72" s="6">
        <f>'at-risk$$'!GP72/'at-risk$$'!GP$120</f>
        <v>4.0000175697519147</v>
      </c>
      <c r="GQ72" s="6">
        <f>'at-risk$$'!GQ72/'at-risk$$'!GQ$120</f>
        <v>0</v>
      </c>
      <c r="GR72" s="6">
        <f>'at-risk$$'!GR72/'at-risk$$'!GR$120</f>
        <v>2.6764442336074215</v>
      </c>
      <c r="GS72" s="6">
        <f>'at-risk$$'!GS72/'at-risk$$'!GS$120</f>
        <v>0</v>
      </c>
      <c r="GT72" s="6">
        <f>'at-risk$$'!GT72/'at-risk$$'!GT$120</f>
        <v>4.0000175697519147</v>
      </c>
      <c r="GU72" s="6">
        <f>'at-risk$$'!GU72/'at-risk$$'!GU$120</f>
        <v>0</v>
      </c>
      <c r="GV72" s="6">
        <f>'at-risk$$'!GV72/'at-risk$$'!GV$120</f>
        <v>4.0000175697519147</v>
      </c>
      <c r="GW72" s="6">
        <f>'at-risk$$'!GW72/'at-risk$$'!GW$120</f>
        <v>0</v>
      </c>
      <c r="GX72" s="6">
        <f>'at-risk$$'!GX72/'at-risk$$'!GX$120</f>
        <v>3.0000087848759573</v>
      </c>
      <c r="GY72" s="6">
        <f>'at-risk$$'!GY72/'at-risk$$'!GY$120</f>
        <v>0</v>
      </c>
      <c r="GZ72" s="6">
        <f>'at-risk$$'!GZ72/'at-risk$$'!GZ$120</f>
        <v>3.0000087848759573</v>
      </c>
      <c r="HA72" s="6">
        <f>'at-risk$$'!HA72/'at-risk$$'!HA$120</f>
        <v>0</v>
      </c>
      <c r="HB72" s="6">
        <f>'at-risk$$'!HB72/'at-risk$$'!HB$120</f>
        <v>0</v>
      </c>
      <c r="HC72" s="6">
        <f>'at-risk$$'!HC72/'at-risk$$'!HC$120</f>
        <v>0</v>
      </c>
      <c r="HD72" s="6">
        <f>'at-risk$$'!HD72/'at-risk$$'!HD$120</f>
        <v>0</v>
      </c>
      <c r="HE72" s="6">
        <f>'at-risk$$'!HE72/'at-risk$$'!HE$120</f>
        <v>0</v>
      </c>
      <c r="HF72" s="6">
        <f>'at-risk$$'!HF72/'at-risk$$'!HF$120</f>
        <v>0</v>
      </c>
      <c r="HG72" s="6">
        <f>'at-risk$$'!HG72/'at-risk$$'!HG$120</f>
        <v>0</v>
      </c>
      <c r="HH72" s="6">
        <f>'at-risk$$'!HH72/'at-risk$$'!HH$120</f>
        <v>0</v>
      </c>
      <c r="HI72" s="6">
        <f>'at-risk$$'!HI72/'at-risk$$'!HI$120</f>
        <v>0</v>
      </c>
      <c r="HJ72" s="6">
        <f>'at-risk$$'!HJ72/'at-risk$$'!HJ$120</f>
        <v>0</v>
      </c>
      <c r="HK72" s="6">
        <f>'at-risk$$'!HK72/'at-risk$$'!HK$120</f>
        <v>0</v>
      </c>
      <c r="HL72" s="6">
        <f>'at-risk$$'!HL72/'at-risk$$'!HL$120</f>
        <v>0</v>
      </c>
      <c r="HM72" s="6">
        <f>'at-risk$$'!HM72/'at-risk$$'!HM$120</f>
        <v>0</v>
      </c>
      <c r="HN72" s="6">
        <f>'at-risk$$'!HN72/'at-risk$$'!HN$120</f>
        <v>0</v>
      </c>
      <c r="HO72" s="6">
        <f>'at-risk$$'!HO72/'at-risk$$'!HO$120</f>
        <v>0</v>
      </c>
      <c r="HP72" s="6">
        <f>'at-risk$$'!HP72/'at-risk$$'!HP$120</f>
        <v>0</v>
      </c>
      <c r="HQ72" s="6">
        <f>'at-risk$$'!HQ72/'at-risk$$'!HQ$120</f>
        <v>0</v>
      </c>
      <c r="HR72" s="6">
        <f>'at-risk$$'!HR72/'at-risk$$'!HR$120</f>
        <v>0</v>
      </c>
      <c r="HS72" s="6">
        <f>'at-risk$$'!HS72/'at-risk$$'!HS$120</f>
        <v>0</v>
      </c>
      <c r="HT72" s="6">
        <f>'at-risk$$'!HT72/'at-risk$$'!HT$120</f>
        <v>0</v>
      </c>
      <c r="HU72" s="6">
        <f>'at-risk$$'!HU72/'at-risk$$'!HU$120</f>
        <v>0</v>
      </c>
      <c r="HV72" s="6">
        <f>'at-risk$$'!HV72/'at-risk$$'!HV$120</f>
        <v>0</v>
      </c>
      <c r="HW72" s="6">
        <f>'at-risk$$'!HW72/'at-risk$$'!HW$120</f>
        <v>0</v>
      </c>
      <c r="HX72" s="6">
        <f>'at-risk$$'!HX72/'at-risk$$'!HX$120</f>
        <v>0</v>
      </c>
      <c r="HY72" s="6">
        <f>'at-risk$$'!HY72/'at-risk$$'!HY$120</f>
        <v>0</v>
      </c>
      <c r="HZ72" s="6">
        <f>'at-risk$$'!HZ72/'at-risk$$'!HZ$120</f>
        <v>0</v>
      </c>
      <c r="IA72" s="6">
        <f>'at-risk$$'!IA72/'at-risk$$'!IA$120</f>
        <v>0</v>
      </c>
      <c r="IB72" s="6">
        <f>'at-risk$$'!IB72/'at-risk$$'!IB$120</f>
        <v>0</v>
      </c>
      <c r="IC72" s="6">
        <f>'at-risk$$'!IC72/'at-risk$$'!IC$120</f>
        <v>0</v>
      </c>
      <c r="ID72" s="6">
        <f>'at-risk$$'!ID72/'at-risk$$'!ID$120</f>
        <v>0</v>
      </c>
      <c r="IE72" s="6">
        <f>'at-risk$$'!IE72/'at-risk$$'!IE$120</f>
        <v>0</v>
      </c>
      <c r="IF72" s="6">
        <f>'at-risk$$'!IF72/'at-risk$$'!IF$120</f>
        <v>0</v>
      </c>
      <c r="IG72" s="6">
        <f>'at-risk$$'!IG72/'at-risk$$'!IG$120</f>
        <v>0</v>
      </c>
      <c r="IH72" s="6">
        <f>'at-risk$$'!IH72/'at-risk$$'!IH$120</f>
        <v>0</v>
      </c>
      <c r="II72" s="6">
        <f>'at-risk$$'!II72/'at-risk$$'!II$120</f>
        <v>0</v>
      </c>
      <c r="IJ72" s="6">
        <f>'at-risk$$'!IJ72/'at-risk$$'!IJ$120</f>
        <v>1</v>
      </c>
      <c r="IK72" s="6">
        <f>'at-risk$$'!IK72/'at-risk$$'!IK$120</f>
        <v>0</v>
      </c>
      <c r="IL72" s="6">
        <f>'at-risk$$'!IL72/'at-risk$$'!IL$120</f>
        <v>0</v>
      </c>
      <c r="IM72" s="6">
        <f>'at-risk$$'!IM72/'at-risk$$'!IM$120</f>
        <v>0</v>
      </c>
      <c r="IN72" s="6">
        <f>'at-risk$$'!IN72/'at-risk$$'!IN$120</f>
        <v>0</v>
      </c>
      <c r="IO72" s="6">
        <f>'at-risk$$'!IO72/'at-risk$$'!IO$120</f>
        <v>0</v>
      </c>
      <c r="IP72" s="6">
        <f>'at-risk$$'!IP72/'at-risk$$'!IP$120</f>
        <v>0</v>
      </c>
      <c r="IQ72" s="6">
        <f>'at-risk$$'!IQ72/'at-risk$$'!IQ$120</f>
        <v>0</v>
      </c>
      <c r="IR72" s="6">
        <f>'at-risk$$'!IR72/'at-risk$$'!IR$120</f>
        <v>0</v>
      </c>
      <c r="IS72" s="6">
        <f>'at-risk$$'!IS72/'at-risk$$'!IS$120</f>
        <v>2.0000255323494867</v>
      </c>
      <c r="IT72" s="6">
        <f>'at-risk$$'!IT72/'at-risk$$'!IT$120</f>
        <v>0</v>
      </c>
      <c r="IU72" s="6">
        <f>'at-risk$$'!IU72/'at-risk$$'!IU$120</f>
        <v>0</v>
      </c>
      <c r="IV72" s="6">
        <f>'at-risk$$'!IV72/'at-risk$$'!IV$120</f>
        <v>0</v>
      </c>
      <c r="IW72" s="6">
        <f>'at-risk$$'!IW72/'at-risk$$'!IW$120</f>
        <v>0</v>
      </c>
      <c r="IX72" s="6">
        <f>'at-risk$$'!IX72/'at-risk$$'!IX$120</f>
        <v>0</v>
      </c>
      <c r="IY72" s="6">
        <f>'at-risk$$'!IY72/'at-risk$$'!IY$120</f>
        <v>0</v>
      </c>
      <c r="IZ72" s="6">
        <f>'at-risk$$'!IZ72/'at-risk$$'!IZ$120</f>
        <v>0</v>
      </c>
      <c r="JA72" s="6">
        <f>'at-risk$$'!JA72/'at-risk$$'!JA$120</f>
        <v>0</v>
      </c>
      <c r="JB72" s="6">
        <f>'at-risk$$'!JB72/'at-risk$$'!JB$120</f>
        <v>0</v>
      </c>
      <c r="JC72" s="6">
        <f>'at-risk$$'!JC72/'at-risk$$'!JC$120</f>
        <v>0</v>
      </c>
      <c r="JD72" s="6">
        <f>'at-risk$$'!JD72/'at-risk$$'!JD$120</f>
        <v>0</v>
      </c>
      <c r="JE72" s="6">
        <f>'at-risk$$'!JE72/'at-risk$$'!JE$120</f>
        <v>0</v>
      </c>
      <c r="JF72" s="6">
        <f>'at-risk$$'!JF72/'at-risk$$'!JF$120</f>
        <v>0</v>
      </c>
      <c r="JG72" s="6">
        <f>'at-risk$$'!JG72/'at-risk$$'!JG$120</f>
        <v>0</v>
      </c>
      <c r="JH72" s="6">
        <f>'at-risk$$'!JH72/'at-risk$$'!JH$120</f>
        <v>0</v>
      </c>
      <c r="JI72" s="6">
        <f>'at-risk$$'!JI72/'at-risk$$'!JI$120</f>
        <v>0</v>
      </c>
      <c r="JJ72" s="6">
        <f>'at-risk$$'!JJ72/'at-risk$$'!JJ$120</f>
        <v>0</v>
      </c>
      <c r="JK72" s="6">
        <f>'at-risk$$'!JK72/'at-risk$$'!JK$120</f>
        <v>0.9999965685612755</v>
      </c>
      <c r="JL72" s="6">
        <f>'at-risk$$'!JL72/'at-risk$$'!JL$120</f>
        <v>0</v>
      </c>
      <c r="JM72" s="6">
        <f>'at-risk$$'!JM72/'at-risk$$'!JM$120</f>
        <v>0</v>
      </c>
      <c r="JN72" s="6">
        <f>'at-risk$$'!JN72/'at-risk$$'!JN$120</f>
        <v>0</v>
      </c>
      <c r="JO72" s="6">
        <f>'at-risk$$'!JO72/'at-risk$$'!JO$120</f>
        <v>0</v>
      </c>
      <c r="JP72" s="6">
        <f>'at-risk$$'!JP72/'at-risk$$'!JP$120</f>
        <v>0</v>
      </c>
      <c r="JQ72" s="6">
        <f>'at-risk$$'!JQ72/'at-risk$$'!JQ$120</f>
        <v>0</v>
      </c>
      <c r="JR72" s="6">
        <f>'at-risk$$'!JR72/'at-risk$$'!JR$120</f>
        <v>0</v>
      </c>
      <c r="JS72" s="6">
        <f>'at-risk$$'!JS72/'at-risk$$'!JS$120</f>
        <v>0</v>
      </c>
      <c r="JT72" s="6">
        <f>'at-risk$$'!JT72/'at-risk$$'!JT$120</f>
        <v>0</v>
      </c>
      <c r="JU72" s="6">
        <f>'at-risk$$'!JU72/'at-risk$$'!JU$120</f>
        <v>0</v>
      </c>
      <c r="JV72" s="6">
        <f>'at-risk$$'!JV72/'at-risk$$'!JV$120</f>
        <v>0</v>
      </c>
      <c r="JW72" s="6">
        <f>'at-risk$$'!JW72/'at-risk$$'!JW$120</f>
        <v>0</v>
      </c>
      <c r="JX72" s="6">
        <f>'at-risk$$'!JX72/'at-risk$$'!JX$120</f>
        <v>0</v>
      </c>
      <c r="JY72" s="6">
        <f>'at-risk$$'!JY72/'at-risk$$'!JY$120</f>
        <v>0</v>
      </c>
      <c r="JZ72" s="6">
        <f>'at-risk$$'!JZ72/'at-risk$$'!JZ$120</f>
        <v>0</v>
      </c>
      <c r="KA72" s="6">
        <f>'at-risk$$'!KA72/'at-risk$$'!KA$120</f>
        <v>0</v>
      </c>
      <c r="KB72" s="6">
        <f>'at-risk$$'!KB72/'at-risk$$'!KB$120</f>
        <v>0.875</v>
      </c>
      <c r="KC72" s="6">
        <f>'at-risk$$'!KC72/'at-risk$$'!KC$120</f>
        <v>0</v>
      </c>
      <c r="KD72" s="6">
        <f>'at-risk$$'!KD72/'at-risk$$'!KD$120</f>
        <v>0</v>
      </c>
      <c r="KE72" s="6">
        <f>'at-risk$$'!KE72/'at-risk$$'!KE$120</f>
        <v>0</v>
      </c>
      <c r="KF72" s="6">
        <f>'at-risk$$'!KF72/'at-risk$$'!KF$120</f>
        <v>0</v>
      </c>
      <c r="KG72" s="6">
        <f>'at-risk$$'!KG72/'at-risk$$'!KG$120</f>
        <v>0</v>
      </c>
      <c r="KH72" s="6">
        <f>'at-risk$$'!KH72/'at-risk$$'!KH$120</f>
        <v>0</v>
      </c>
      <c r="KI72" s="6">
        <f>'at-risk$$'!KI72/'at-risk$$'!KI$120</f>
        <v>0</v>
      </c>
      <c r="KJ72" s="6">
        <f>'at-risk$$'!KJ72/'at-risk$$'!KJ$120</f>
        <v>0</v>
      </c>
      <c r="KK72" s="6">
        <f>'at-risk$$'!KK72/'at-risk$$'!KK$120</f>
        <v>0</v>
      </c>
      <c r="KL72" s="6">
        <f>'at-risk$$'!KL72/'at-risk$$'!KL$120</f>
        <v>0</v>
      </c>
      <c r="KM72" s="6">
        <f>'at-risk$$'!KM72/'at-risk$$'!KM$120</f>
        <v>0</v>
      </c>
      <c r="KN72" s="6">
        <f>'at-risk$$'!KN72/'at-risk$$'!KN$120</f>
        <v>0</v>
      </c>
      <c r="KO72" s="6">
        <f>'at-risk$$'!KO72/'at-risk$$'!KO$120</f>
        <v>0</v>
      </c>
      <c r="KP72" s="6">
        <f>'at-risk$$'!KP72/'at-risk$$'!KP$120</f>
        <v>2</v>
      </c>
      <c r="KQ72" s="6">
        <f>'at-risk$$'!KQ72/'at-risk$$'!KQ$120</f>
        <v>1</v>
      </c>
      <c r="KU72" s="3">
        <v>100283</v>
      </c>
      <c r="KV72" s="3">
        <v>0</v>
      </c>
      <c r="KW72" s="3">
        <v>15000</v>
      </c>
      <c r="KX72" s="3">
        <v>0</v>
      </c>
      <c r="LC72" s="3">
        <v>11000</v>
      </c>
      <c r="LD72" s="3">
        <v>61285</v>
      </c>
      <c r="LI72" s="3">
        <v>10000</v>
      </c>
      <c r="LJ72" s="3">
        <v>0</v>
      </c>
      <c r="LK72" s="3">
        <v>5000</v>
      </c>
      <c r="LL72" s="3">
        <v>0</v>
      </c>
      <c r="LM72" s="3">
        <v>2331</v>
      </c>
      <c r="LN72" s="3">
        <v>0</v>
      </c>
      <c r="LU72" s="3">
        <v>5537</v>
      </c>
      <c r="LV72" s="3">
        <v>0</v>
      </c>
      <c r="LW72" s="3">
        <v>25226</v>
      </c>
      <c r="LX72" s="3">
        <v>0</v>
      </c>
      <c r="LY72" s="3">
        <v>517</v>
      </c>
      <c r="LZ72" s="3">
        <v>0</v>
      </c>
      <c r="MA72" s="3">
        <v>10462</v>
      </c>
      <c r="MB72" s="3">
        <v>0</v>
      </c>
      <c r="MC72" s="3">
        <v>5000</v>
      </c>
      <c r="MD72" s="3">
        <v>0</v>
      </c>
      <c r="ME72" s="3">
        <v>8544</v>
      </c>
      <c r="MF72" s="3">
        <v>0</v>
      </c>
      <c r="MI72" s="3">
        <v>5000</v>
      </c>
      <c r="MJ72" s="3">
        <v>0</v>
      </c>
      <c r="MW72" s="3">
        <v>20000</v>
      </c>
      <c r="MX72" s="3">
        <v>0</v>
      </c>
      <c r="NJ72" s="6">
        <f>'at-risk$$'!NJ72/'at-risk$$'!NJ$120</f>
        <v>0</v>
      </c>
      <c r="NK72" s="6">
        <f>'at-risk$$'!NK72/'at-risk$$'!NK$120</f>
        <v>0</v>
      </c>
      <c r="OF72" s="3">
        <v>7404819</v>
      </c>
      <c r="OG72" s="3">
        <v>525770</v>
      </c>
      <c r="OK72" s="6">
        <f t="shared" si="44"/>
        <v>3.0000087848759573</v>
      </c>
      <c r="OL72" s="6">
        <f t="shared" si="31"/>
        <v>0</v>
      </c>
      <c r="OM72" s="6">
        <f t="shared" si="32"/>
        <v>4.0000175697519147</v>
      </c>
      <c r="ON72" s="6">
        <f t="shared" si="33"/>
        <v>0</v>
      </c>
      <c r="OO72" s="6">
        <f t="shared" si="34"/>
        <v>2</v>
      </c>
      <c r="OP72" s="6">
        <f t="shared" si="35"/>
        <v>0</v>
      </c>
      <c r="OQ72" s="3">
        <f t="shared" si="36"/>
        <v>0</v>
      </c>
      <c r="OR72" s="6">
        <f t="shared" si="37"/>
        <v>0</v>
      </c>
      <c r="OS72" s="6">
        <f>'at-risk$$'!OS72/'at-risk$$'!OS$120</f>
        <v>2</v>
      </c>
      <c r="OT72" s="6">
        <f>'at-risk$$'!OT72/'at-risk$$'!OT$120</f>
        <v>0</v>
      </c>
      <c r="OU72" s="6">
        <f>'at-risk$$'!OU72/'at-risk$$'!OU$120</f>
        <v>0</v>
      </c>
      <c r="OV72" s="6">
        <f>'at-risk$$'!OV72/'at-risk$$'!OV$120</f>
        <v>1</v>
      </c>
      <c r="OW72" s="6">
        <f>'at-risk$$'!OW72/'at-risk$$'!OW$120</f>
        <v>0</v>
      </c>
      <c r="OX72" s="6">
        <f>'at-risk$$'!OX72/'at-risk$$'!OX$120</f>
        <v>0</v>
      </c>
      <c r="OY72" s="6">
        <f>'at-risk$$'!OY72/'at-risk$$'!OY$120</f>
        <v>1</v>
      </c>
      <c r="OZ72" s="6">
        <f>'at-risk$$'!OZ72/'at-risk$$'!OZ$120</f>
        <v>0</v>
      </c>
      <c r="PA72" s="6">
        <f>'at-risk$$'!PA72/'at-risk$$'!PA$120</f>
        <v>0</v>
      </c>
      <c r="PB72" s="6">
        <f t="shared" si="38"/>
        <v>2.0000139969766528</v>
      </c>
      <c r="PC72" s="6">
        <f t="shared" si="39"/>
        <v>1</v>
      </c>
      <c r="PD72" s="6"/>
      <c r="PE72" s="6"/>
      <c r="PF72" s="6">
        <f t="shared" si="40"/>
        <v>4.5000087848759573</v>
      </c>
      <c r="PG72" s="6">
        <f t="shared" si="41"/>
        <v>0</v>
      </c>
      <c r="PI72" s="6">
        <f t="shared" si="42"/>
        <v>20.676514512615078</v>
      </c>
      <c r="PJ72" s="6">
        <f>'at-risk$$'!PJ72/'at-risk$$'!PJ$120</f>
        <v>0</v>
      </c>
      <c r="PK72" s="6">
        <f>'at-risk$$'!PK72/'at-risk$$'!PK$120</f>
        <v>0</v>
      </c>
      <c r="PL72" s="5">
        <f t="shared" si="45"/>
        <v>223900</v>
      </c>
      <c r="PM72" s="5">
        <f>SUM(KV72,KX72,KZ72,LB72,LD72,LF72,LH72,LJ72,LL72,LN72,LP72,LR72,LT72,LV72,LX72,LZ72,MB72,MD72,MF72,MH72,MJ72,ML72,MN72,MP72,MR72,MT72,MV72,MX72,MZ72,NB72,ND72,NF72,NH72,)</f>
        <v>61285</v>
      </c>
      <c r="PN72" s="5"/>
      <c r="PO72" s="5">
        <v>166075</v>
      </c>
      <c r="PQ72" s="6">
        <f t="shared" si="43"/>
        <v>42.176584791622744</v>
      </c>
    </row>
    <row r="73" spans="1:433" x14ac:dyDescent="0.25">
      <c r="A73" t="s">
        <v>239</v>
      </c>
      <c r="B73" s="2">
        <v>331</v>
      </c>
      <c r="C73" t="s">
        <v>338</v>
      </c>
      <c r="D73">
        <v>6</v>
      </c>
      <c r="E73">
        <v>371</v>
      </c>
      <c r="F73">
        <v>304</v>
      </c>
      <c r="G73" s="6">
        <f>'at-risk$$'!G73/'at-risk$$'!G$120</f>
        <v>1</v>
      </c>
      <c r="H73" s="6">
        <f>'at-risk$$'!H73/'at-risk$$'!H$120</f>
        <v>0</v>
      </c>
      <c r="I73" s="6">
        <f>'at-risk$$'!I73/'at-risk$$'!I$120</f>
        <v>0</v>
      </c>
      <c r="J73" s="6">
        <f>'at-risk$$'!J73/'at-risk$$'!J$120</f>
        <v>0</v>
      </c>
      <c r="K73" s="6"/>
      <c r="L73" s="6">
        <f>'at-risk$$'!L73/'at-risk$$'!L$120</f>
        <v>0</v>
      </c>
      <c r="M73" s="6">
        <f>'at-risk$$'!M73/'at-risk$$'!M$120</f>
        <v>0</v>
      </c>
      <c r="N73" s="6">
        <f>'at-risk$$'!N73/'at-risk$$'!N$120</f>
        <v>0</v>
      </c>
      <c r="O73" s="6">
        <f>'at-risk$$'!O73/'at-risk$$'!O$120</f>
        <v>0</v>
      </c>
      <c r="P73" s="3">
        <v>24000</v>
      </c>
      <c r="Q73" s="3">
        <v>0</v>
      </c>
      <c r="R73" s="6">
        <f>'at-risk$$'!R73/'at-risk$$'!R$120</f>
        <v>1.0000062006078874</v>
      </c>
      <c r="S73" s="6">
        <f>'at-risk$$'!S73/'at-risk$$'!S$120</f>
        <v>0</v>
      </c>
      <c r="T73" s="6">
        <f>'at-risk$$'!T73/'at-risk$$'!T$120</f>
        <v>1.0000028305579711</v>
      </c>
      <c r="U73" s="6">
        <f>'at-risk$$'!U73/'at-risk$$'!U$120</f>
        <v>0</v>
      </c>
      <c r="V73" s="6">
        <f>'at-risk$$'!V73/'at-risk$$'!V$120</f>
        <v>2.0000093773333441</v>
      </c>
      <c r="W73" s="6">
        <f>'at-risk$$'!W73/'at-risk$$'!W$120</f>
        <v>0</v>
      </c>
      <c r="X73" s="6">
        <f>'at-risk$$'!X73/'at-risk$$'!X$120</f>
        <v>1</v>
      </c>
      <c r="Y73" s="6">
        <f>'at-risk$$'!Y73/'at-risk$$'!Y$120</f>
        <v>0</v>
      </c>
      <c r="Z73" s="6">
        <f>'at-risk$$'!Z73/'at-risk$$'!Z$120</f>
        <v>2.0000087848759573</v>
      </c>
      <c r="AA73" s="6">
        <f>'at-risk$$'!AA73/'at-risk$$'!AA$120</f>
        <v>0</v>
      </c>
      <c r="AB73" s="6">
        <f>'at-risk$$'!AB73/'at-risk$$'!AB$120</f>
        <v>0</v>
      </c>
      <c r="AC73" s="6">
        <f>'at-risk$$'!AC73/'at-risk$$'!AC$120</f>
        <v>0</v>
      </c>
      <c r="AD73" s="6">
        <f>'at-risk$$'!AD73/'at-risk$$'!AD$120</f>
        <v>2.0000087848759573</v>
      </c>
      <c r="AE73" s="6">
        <f>'at-risk$$'!AE73/'at-risk$$'!AE$120</f>
        <v>0</v>
      </c>
      <c r="AF73" s="6">
        <f>'at-risk$$'!AF73/'at-risk$$'!AF$120</f>
        <v>4.0000071489793685</v>
      </c>
      <c r="AG73" s="6">
        <f>'at-risk$$'!AG73/'at-risk$$'!AG$120</f>
        <v>0</v>
      </c>
      <c r="AH73" s="6">
        <f>'at-risk$$'!AH73/'at-risk$$'!AH$120</f>
        <v>0</v>
      </c>
      <c r="AI73" s="6">
        <f>'at-risk$$'!AI73/'at-risk$$'!AI$120</f>
        <v>0</v>
      </c>
      <c r="AJ73" s="6">
        <f>'at-risk$$'!AJ73/'at-risk$$'!AJ$120</f>
        <v>0</v>
      </c>
      <c r="AK73" s="6">
        <f>'at-risk$$'!AK73/'at-risk$$'!AK$120</f>
        <v>0</v>
      </c>
      <c r="AL73" s="6">
        <f>'at-risk$$'!AL73/'at-risk$$'!AL$120</f>
        <v>0</v>
      </c>
      <c r="AM73" s="6">
        <f>'at-risk$$'!AM73/'at-risk$$'!AM$120</f>
        <v>0</v>
      </c>
      <c r="AN73" s="6">
        <f>'at-risk$$'!AN73/'at-risk$$'!AN$120</f>
        <v>0</v>
      </c>
      <c r="AO73" s="6">
        <f>'at-risk$$'!AO73/'at-risk$$'!AO$120</f>
        <v>0</v>
      </c>
      <c r="AP73" s="6">
        <f>'at-risk$$'!AP73/'at-risk$$'!AP$120</f>
        <v>0</v>
      </c>
      <c r="AQ73" s="6">
        <f>'at-risk$$'!AQ73/'at-risk$$'!AQ$120</f>
        <v>1</v>
      </c>
      <c r="AR73" s="6">
        <f>'at-risk$$'!AR73/'at-risk$$'!AR$120</f>
        <v>0</v>
      </c>
      <c r="AS73" s="6">
        <f>'at-risk$$'!AS73/'at-risk$$'!AS$120</f>
        <v>0</v>
      </c>
      <c r="AT73" s="6">
        <f>'at-risk$$'!AT73/'at-risk$$'!AT$120</f>
        <v>0</v>
      </c>
      <c r="AU73" s="6">
        <f>'at-risk$$'!AU73/'at-risk$$'!AU$120</f>
        <v>1</v>
      </c>
      <c r="AV73" s="6"/>
      <c r="AW73" s="6">
        <f>'at-risk$$'!AW73/'at-risk$$'!AW$120</f>
        <v>0</v>
      </c>
      <c r="AX73" s="6">
        <f>'at-risk$$'!AX73/'at-risk$$'!AX$120</f>
        <v>0</v>
      </c>
      <c r="AY73" s="6">
        <f>'at-risk$$'!AY73/'at-risk$$'!AY$120</f>
        <v>0</v>
      </c>
      <c r="AZ73" s="6">
        <f>'at-risk$$'!AZ73/'at-risk$$'!AZ$120</f>
        <v>0</v>
      </c>
      <c r="BA73" s="6">
        <f>'at-risk$$'!BA73/'at-risk$$'!BA$120</f>
        <v>0</v>
      </c>
      <c r="BB73" s="6">
        <f>'at-risk$$'!BB73/'at-risk$$'!BB$120</f>
        <v>0</v>
      </c>
      <c r="BC73" s="6">
        <f>'at-risk$$'!BC73/'at-risk$$'!BC$120</f>
        <v>0</v>
      </c>
      <c r="BD73" s="6">
        <f>'at-risk$$'!BD73/'at-risk$$'!BD$120</f>
        <v>0</v>
      </c>
      <c r="BE73" s="6">
        <f>'at-risk$$'!BE73/'at-risk$$'!BE$120</f>
        <v>0</v>
      </c>
      <c r="BF73" s="6">
        <f>'at-risk$$'!BF73/'at-risk$$'!BF$120</f>
        <v>0</v>
      </c>
      <c r="BG73" s="6">
        <f>'at-risk$$'!BG73/'at-risk$$'!BG$120</f>
        <v>0</v>
      </c>
      <c r="BH73" s="6">
        <f>'at-risk$$'!BH73/'at-risk$$'!BH$120</f>
        <v>0</v>
      </c>
      <c r="BI73" s="6">
        <f>'at-risk$$'!BI73/'at-risk$$'!BI$120</f>
        <v>0</v>
      </c>
      <c r="BJ73" s="6">
        <f>'at-risk$$'!BJ73/'at-risk$$'!BJ$120</f>
        <v>0</v>
      </c>
      <c r="BK73" s="6">
        <f>'at-risk$$'!BK73/'at-risk$$'!BK$120</f>
        <v>0</v>
      </c>
      <c r="BL73" s="6">
        <f>'at-risk$$'!BL73/'at-risk$$'!BL$120</f>
        <v>0</v>
      </c>
      <c r="BM73" s="6">
        <f>'at-risk$$'!BM73/'at-risk$$'!BM$120</f>
        <v>0</v>
      </c>
      <c r="BN73" s="6">
        <f>'at-risk$$'!BN73/'at-risk$$'!BN$120</f>
        <v>0</v>
      </c>
      <c r="BO73" s="6">
        <f>'at-risk$$'!BO73/'at-risk$$'!BO$120</f>
        <v>0</v>
      </c>
      <c r="BP73" s="6">
        <f>'at-risk$$'!BP73/'at-risk$$'!BP$120</f>
        <v>0</v>
      </c>
      <c r="BQ73" s="6">
        <f>'at-risk$$'!BQ73/'at-risk$$'!BQ$120</f>
        <v>0</v>
      </c>
      <c r="BR73" s="6">
        <f>'at-risk$$'!BR73/'at-risk$$'!BR$120</f>
        <v>0</v>
      </c>
      <c r="BS73" s="6">
        <f>'at-risk$$'!BS73/'at-risk$$'!BS$120</f>
        <v>0</v>
      </c>
      <c r="BT73" s="6">
        <f>'at-risk$$'!BT73/'at-risk$$'!BT$120</f>
        <v>0</v>
      </c>
      <c r="BU73" s="6">
        <f>'at-risk$$'!BU73/'at-risk$$'!BU$120</f>
        <v>0</v>
      </c>
      <c r="BV73" s="6">
        <f>'at-risk$$'!BV73/'at-risk$$'!BV$120</f>
        <v>3.0000087848759573</v>
      </c>
      <c r="BW73" s="6">
        <f>'at-risk$$'!BW73/'at-risk$$'!BW$120</f>
        <v>0</v>
      </c>
      <c r="BX73" s="6">
        <f>'at-risk$$'!BX73/'at-risk$$'!BX$120</f>
        <v>0</v>
      </c>
      <c r="BY73" s="6">
        <f>'at-risk$$'!BY73/'at-risk$$'!BY$120</f>
        <v>0</v>
      </c>
      <c r="BZ73" s="6">
        <f>'at-risk$$'!BZ73/'at-risk$$'!BZ$120</f>
        <v>0</v>
      </c>
      <c r="CA73" s="6">
        <f>'at-risk$$'!CA73/'at-risk$$'!CA$120</f>
        <v>2.0000035744896842</v>
      </c>
      <c r="CB73" s="6">
        <f>'at-risk$$'!CB73/'at-risk$$'!CB$120</f>
        <v>0</v>
      </c>
      <c r="CC73" s="6">
        <f>'at-risk$$'!CC73/'at-risk$$'!CC$120</f>
        <v>0</v>
      </c>
      <c r="CD73" s="6">
        <f>'at-risk$$'!CD73/'at-risk$$'!CD$120</f>
        <v>2</v>
      </c>
      <c r="CE73" s="6">
        <f>'at-risk$$'!CE73/'at-risk$$'!CE$120</f>
        <v>0</v>
      </c>
      <c r="CF73" s="6">
        <f>'at-risk$$'!CF73/'at-risk$$'!CF$120</f>
        <v>0</v>
      </c>
      <c r="CG73" s="6">
        <f>'at-risk$$'!CG73/'at-risk$$'!CG$120</f>
        <v>0</v>
      </c>
      <c r="CH73" s="6">
        <f>'at-risk$$'!CH73/'at-risk$$'!CH$120</f>
        <v>0</v>
      </c>
      <c r="CI73" s="6">
        <f>'at-risk$$'!CI73/'at-risk$$'!CI$120</f>
        <v>0</v>
      </c>
      <c r="CL73" s="6">
        <f>'at-risk$$'!CL73/'at-risk$$'!CL$120</f>
        <v>0</v>
      </c>
      <c r="CM73" s="6">
        <f>'at-risk$$'!CM73/'at-risk$$'!CM$120</f>
        <v>0</v>
      </c>
      <c r="CN73" s="6">
        <f>'at-risk$$'!CN73/'at-risk$$'!CN$120</f>
        <v>0.24296331435800125</v>
      </c>
      <c r="CO73" s="6">
        <f>'at-risk$$'!CO73/'at-risk$$'!CO$120</f>
        <v>0</v>
      </c>
      <c r="CP73" s="6">
        <f>'at-risk$$'!CP73/'at-risk$$'!CP$120</f>
        <v>0</v>
      </c>
      <c r="CQ73" s="6">
        <f>'at-risk$$'!CQ73/'at-risk$$'!CQ$120</f>
        <v>0</v>
      </c>
      <c r="CR73" s="6">
        <f>'at-risk$$'!CR73/'at-risk$$'!CR$120</f>
        <v>0</v>
      </c>
      <c r="CS73" s="6">
        <f>'at-risk$$'!CS73/'at-risk$$'!CS$120</f>
        <v>0</v>
      </c>
      <c r="CT73" s="6">
        <f>'at-risk$$'!CT73/'at-risk$$'!CT$120</f>
        <v>0</v>
      </c>
      <c r="CU73" s="6">
        <f>'at-risk$$'!CU73/'at-risk$$'!CU$120</f>
        <v>0</v>
      </c>
      <c r="DD73" s="6">
        <f>'at-risk$$'!DD73/'at-risk$$'!DD$120</f>
        <v>0</v>
      </c>
      <c r="DE73" s="6">
        <f>'at-risk$$'!DE73/'at-risk$$'!DE$120</f>
        <v>0</v>
      </c>
      <c r="DX73" s="6">
        <f>'at-risk$$'!DX73/'at-risk$$'!DX$120</f>
        <v>0</v>
      </c>
      <c r="DY73" s="6">
        <f>'at-risk$$'!DY73/'at-risk$$'!DY$120</f>
        <v>0</v>
      </c>
      <c r="DZ73" s="6">
        <f>'at-risk$$'!DZ73/'at-risk$$'!DZ$120</f>
        <v>0</v>
      </c>
      <c r="EA73" s="6">
        <f>'at-risk$$'!EA73/'at-risk$$'!EA$120</f>
        <v>0</v>
      </c>
      <c r="EB73" s="6">
        <f>'at-risk$$'!EB73/'at-risk$$'!EB$120</f>
        <v>0</v>
      </c>
      <c r="EC73" s="6">
        <f>'at-risk$$'!EC73/'at-risk$$'!EC$120</f>
        <v>0</v>
      </c>
      <c r="EH73" s="3">
        <v>15325</v>
      </c>
      <c r="EI73" s="3">
        <v>0</v>
      </c>
      <c r="EL73" s="6">
        <f>'at-risk$$'!EL73/'at-risk$$'!EL$120</f>
        <v>0</v>
      </c>
      <c r="EM73" s="6">
        <f>'at-risk$$'!EM73/'at-risk$$'!EM$120</f>
        <v>0</v>
      </c>
      <c r="EN73" s="6">
        <f>'at-risk$$'!EN73/'at-risk$$'!EN$120</f>
        <v>0</v>
      </c>
      <c r="EO73" s="6">
        <f>'at-risk$$'!EO73/'at-risk$$'!EO$120</f>
        <v>0</v>
      </c>
      <c r="EP73" s="6">
        <f>'at-risk$$'!EP73/'at-risk$$'!EP$120</f>
        <v>0</v>
      </c>
      <c r="EQ73" s="6">
        <f>'at-risk$$'!EQ73/'at-risk$$'!EQ$120</f>
        <v>0</v>
      </c>
      <c r="ES73" s="6">
        <f>'at-risk$$'!ES73/'at-risk$$'!ES$120</f>
        <v>0</v>
      </c>
      <c r="ET73" s="6">
        <f>'at-risk$$'!ET73/'at-risk$$'!ET$120</f>
        <v>0</v>
      </c>
      <c r="EU73" s="6">
        <f>'at-risk$$'!EU73/'at-risk$$'!EU$120</f>
        <v>0.13103557013118061</v>
      </c>
      <c r="EV73" s="6">
        <f>'at-risk$$'!EV73/'at-risk$$'!EV$120</f>
        <v>0.86896442986881939</v>
      </c>
      <c r="EW73" s="6">
        <f>'at-risk$$'!EW73/'at-risk$$'!EW$120</f>
        <v>0</v>
      </c>
      <c r="EX73" s="6">
        <f>'at-risk$$'!EX73/'at-risk$$'!EX$120</f>
        <v>0</v>
      </c>
      <c r="EY73" s="6">
        <f>'at-risk$$'!EY73/'at-risk$$'!EY$120</f>
        <v>0</v>
      </c>
      <c r="EZ73" s="6">
        <f>'at-risk$$'!EZ73/'at-risk$$'!EZ$120</f>
        <v>0</v>
      </c>
      <c r="FA73" s="6">
        <f>'at-risk$$'!FA73/'at-risk$$'!FA$120</f>
        <v>0</v>
      </c>
      <c r="FB73" s="6">
        <f>'at-risk$$'!FB73/'at-risk$$'!FB$120</f>
        <v>0</v>
      </c>
      <c r="FC73" s="6">
        <f>'at-risk$$'!FC73/'at-risk$$'!FC$120</f>
        <v>0</v>
      </c>
      <c r="FD73" s="6">
        <f>'at-risk$$'!FD73/'at-risk$$'!FD$120</f>
        <v>0</v>
      </c>
      <c r="FE73" s="6">
        <f>'at-risk$$'!FE73/'at-risk$$'!FE$120</f>
        <v>0</v>
      </c>
      <c r="FF73" s="6">
        <f>'at-risk$$'!FF73/'at-risk$$'!FF$120</f>
        <v>0</v>
      </c>
      <c r="FG73" s="6">
        <f>'at-risk$$'!FG73/'at-risk$$'!FG$120</f>
        <v>0</v>
      </c>
      <c r="FH73" s="6">
        <f>'at-risk$$'!FH73/'at-risk$$'!FH$120</f>
        <v>0</v>
      </c>
      <c r="FI73" s="6">
        <f>'at-risk$$'!FI73/'at-risk$$'!FI$120</f>
        <v>0</v>
      </c>
      <c r="FJ73" s="6">
        <f>'at-risk$$'!FJ73/'at-risk$$'!FJ$120</f>
        <v>1</v>
      </c>
      <c r="FK73" s="6">
        <f>'at-risk$$'!FK73/'at-risk$$'!FK$120</f>
        <v>0</v>
      </c>
      <c r="FL73" s="6">
        <f>'at-risk$$'!FL73/'at-risk$$'!FL$120</f>
        <v>0</v>
      </c>
      <c r="FM73" s="6">
        <f>'at-risk$$'!FM73/'at-risk$$'!FM$120</f>
        <v>0</v>
      </c>
      <c r="FN73" s="6">
        <f>'at-risk$$'!FN73/'at-risk$$'!FN$120</f>
        <v>0</v>
      </c>
      <c r="FO73" s="6">
        <f>'at-risk$$'!FO73/'at-risk$$'!FO$120</f>
        <v>0</v>
      </c>
      <c r="FP73" s="6">
        <f>'at-risk$$'!FP73/'at-risk$$'!FP$120</f>
        <v>0</v>
      </c>
      <c r="FQ73" s="6">
        <f>'at-risk$$'!FQ73/'at-risk$$'!FQ$120</f>
        <v>1</v>
      </c>
      <c r="FR73" s="6">
        <f>'at-risk$$'!FR73/'at-risk$$'!FR$120</f>
        <v>0</v>
      </c>
      <c r="FS73" s="6">
        <f>'at-risk$$'!FS73/'at-risk$$'!FS$120</f>
        <v>0</v>
      </c>
      <c r="FT73" s="6">
        <f>'at-risk$$'!FT73/'at-risk$$'!FT$120</f>
        <v>0</v>
      </c>
      <c r="FU73" s="6">
        <f>'at-risk$$'!FU73/'at-risk$$'!FU$120</f>
        <v>0</v>
      </c>
      <c r="FV73" s="6">
        <f>'at-risk$$'!FV73/'at-risk$$'!FV$120</f>
        <v>0</v>
      </c>
      <c r="FW73" s="6">
        <f>'at-risk$$'!FW73/'at-risk$$'!FW$120</f>
        <v>0</v>
      </c>
      <c r="FX73" s="6">
        <f>'at-risk$$'!FX73/'at-risk$$'!FX$120</f>
        <v>0</v>
      </c>
      <c r="FY73" s="6">
        <f>'at-risk$$'!FY73/'at-risk$$'!FY$120</f>
        <v>1</v>
      </c>
      <c r="FZ73" s="6">
        <f>'at-risk$$'!FZ73/'at-risk$$'!FZ$120</f>
        <v>0</v>
      </c>
      <c r="GA73" s="6">
        <f>'at-risk$$'!GA73/'at-risk$$'!GA$120</f>
        <v>0</v>
      </c>
      <c r="GB73" s="6">
        <f>'at-risk$$'!GB73/'at-risk$$'!GB$120</f>
        <v>0</v>
      </c>
      <c r="GC73" s="6">
        <f>'at-risk$$'!GC73/'at-risk$$'!GC$120</f>
        <v>0</v>
      </c>
      <c r="GD73" s="6">
        <f>'at-risk$$'!GD73/'at-risk$$'!GD$120</f>
        <v>0</v>
      </c>
      <c r="GE73" s="6">
        <f>'at-risk$$'!GE73/'at-risk$$'!GE$120</f>
        <v>0</v>
      </c>
      <c r="GF73" s="6">
        <f>'at-risk$$'!GF73/'at-risk$$'!GF$120</f>
        <v>0</v>
      </c>
      <c r="GG73" s="6">
        <f>'at-risk$$'!GG73/'at-risk$$'!GG$120</f>
        <v>0</v>
      </c>
      <c r="GH73" s="6">
        <f>'at-risk$$'!GH73/'at-risk$$'!GH$120</f>
        <v>2.0000087848759573</v>
      </c>
      <c r="GI73" s="6">
        <f>'at-risk$$'!GI73/'at-risk$$'!GI$120</f>
        <v>0</v>
      </c>
      <c r="GJ73" s="6">
        <f>'at-risk$$'!GJ73/'at-risk$$'!GJ$120</f>
        <v>1</v>
      </c>
      <c r="GK73" s="6">
        <f>'at-risk$$'!GK73/'at-risk$$'!GK$120</f>
        <v>0</v>
      </c>
      <c r="GL73" s="6">
        <f>'at-risk$$'!GL73/'at-risk$$'!GL$120</f>
        <v>0</v>
      </c>
      <c r="GM73" s="6">
        <f>'at-risk$$'!GM73/'at-risk$$'!GM$120</f>
        <v>0</v>
      </c>
      <c r="GN73" s="6">
        <f>'at-risk$$'!GN73/'at-risk$$'!GN$120</f>
        <v>2.0000035744896842</v>
      </c>
      <c r="GO73" s="6">
        <f>'at-risk$$'!GO73/'at-risk$$'!GO$120</f>
        <v>0</v>
      </c>
      <c r="GP73" s="6">
        <f>'at-risk$$'!GP73/'at-risk$$'!GP$120</f>
        <v>3.0000087848759573</v>
      </c>
      <c r="GQ73" s="6">
        <f>'at-risk$$'!GQ73/'at-risk$$'!GQ$120</f>
        <v>0</v>
      </c>
      <c r="GR73" s="6">
        <f>'at-risk$$'!GR73/'at-risk$$'!GR$120</f>
        <v>1.0339535455759366</v>
      </c>
      <c r="GS73" s="6">
        <f>'at-risk$$'!GS73/'at-risk$$'!GS$120</f>
        <v>0</v>
      </c>
      <c r="GT73" s="6">
        <f>'at-risk$$'!GT73/'at-risk$$'!GT$120</f>
        <v>3.0000087848759573</v>
      </c>
      <c r="GU73" s="6">
        <f>'at-risk$$'!GU73/'at-risk$$'!GU$120</f>
        <v>0</v>
      </c>
      <c r="GV73" s="6">
        <f>'at-risk$$'!GV73/'at-risk$$'!GV$120</f>
        <v>3.0000087848759573</v>
      </c>
      <c r="GW73" s="6">
        <f>'at-risk$$'!GW73/'at-risk$$'!GW$120</f>
        <v>0</v>
      </c>
      <c r="GX73" s="6">
        <f>'at-risk$$'!GX73/'at-risk$$'!GX$120</f>
        <v>3.0000087848759573</v>
      </c>
      <c r="GY73" s="6">
        <f>'at-risk$$'!GY73/'at-risk$$'!GY$120</f>
        <v>0</v>
      </c>
      <c r="GZ73" s="6">
        <f>'at-risk$$'!GZ73/'at-risk$$'!GZ$120</f>
        <v>2.0000087848759573</v>
      </c>
      <c r="HA73" s="6">
        <f>'at-risk$$'!HA73/'at-risk$$'!HA$120</f>
        <v>0</v>
      </c>
      <c r="HB73" s="6">
        <f>'at-risk$$'!HB73/'at-risk$$'!HB$120</f>
        <v>0</v>
      </c>
      <c r="HC73" s="6">
        <f>'at-risk$$'!HC73/'at-risk$$'!HC$120</f>
        <v>0</v>
      </c>
      <c r="HD73" s="6">
        <f>'at-risk$$'!HD73/'at-risk$$'!HD$120</f>
        <v>0</v>
      </c>
      <c r="HE73" s="6">
        <f>'at-risk$$'!HE73/'at-risk$$'!HE$120</f>
        <v>0</v>
      </c>
      <c r="HF73" s="6">
        <f>'at-risk$$'!HF73/'at-risk$$'!HF$120</f>
        <v>0</v>
      </c>
      <c r="HG73" s="6">
        <f>'at-risk$$'!HG73/'at-risk$$'!HG$120</f>
        <v>0</v>
      </c>
      <c r="HH73" s="6">
        <f>'at-risk$$'!HH73/'at-risk$$'!HH$120</f>
        <v>0</v>
      </c>
      <c r="HI73" s="6">
        <f>'at-risk$$'!HI73/'at-risk$$'!HI$120</f>
        <v>0</v>
      </c>
      <c r="HJ73" s="6">
        <f>'at-risk$$'!HJ73/'at-risk$$'!HJ$120</f>
        <v>0</v>
      </c>
      <c r="HK73" s="6">
        <f>'at-risk$$'!HK73/'at-risk$$'!HK$120</f>
        <v>0</v>
      </c>
      <c r="HL73" s="6">
        <f>'at-risk$$'!HL73/'at-risk$$'!HL$120</f>
        <v>0</v>
      </c>
      <c r="HM73" s="6">
        <f>'at-risk$$'!HM73/'at-risk$$'!HM$120</f>
        <v>0</v>
      </c>
      <c r="HN73" s="6">
        <f>'at-risk$$'!HN73/'at-risk$$'!HN$120</f>
        <v>0</v>
      </c>
      <c r="HO73" s="6">
        <f>'at-risk$$'!HO73/'at-risk$$'!HO$120</f>
        <v>0</v>
      </c>
      <c r="HP73" s="6">
        <f>'at-risk$$'!HP73/'at-risk$$'!HP$120</f>
        <v>0</v>
      </c>
      <c r="HQ73" s="6">
        <f>'at-risk$$'!HQ73/'at-risk$$'!HQ$120</f>
        <v>0</v>
      </c>
      <c r="HR73" s="6">
        <f>'at-risk$$'!HR73/'at-risk$$'!HR$120</f>
        <v>0</v>
      </c>
      <c r="HS73" s="6">
        <f>'at-risk$$'!HS73/'at-risk$$'!HS$120</f>
        <v>0</v>
      </c>
      <c r="HT73" s="6">
        <f>'at-risk$$'!HT73/'at-risk$$'!HT$120</f>
        <v>0</v>
      </c>
      <c r="HU73" s="6">
        <f>'at-risk$$'!HU73/'at-risk$$'!HU$120</f>
        <v>0</v>
      </c>
      <c r="HV73" s="6">
        <f>'at-risk$$'!HV73/'at-risk$$'!HV$120</f>
        <v>1</v>
      </c>
      <c r="HW73" s="6">
        <f>'at-risk$$'!HW73/'at-risk$$'!HW$120</f>
        <v>0</v>
      </c>
      <c r="HX73" s="6">
        <f>'at-risk$$'!HX73/'at-risk$$'!HX$120</f>
        <v>0</v>
      </c>
      <c r="HY73" s="6">
        <f>'at-risk$$'!HY73/'at-risk$$'!HY$120</f>
        <v>0</v>
      </c>
      <c r="HZ73" s="6">
        <f>'at-risk$$'!HZ73/'at-risk$$'!HZ$120</f>
        <v>0</v>
      </c>
      <c r="IA73" s="6">
        <f>'at-risk$$'!IA73/'at-risk$$'!IA$120</f>
        <v>0</v>
      </c>
      <c r="IB73" s="6">
        <f>'at-risk$$'!IB73/'at-risk$$'!IB$120</f>
        <v>0</v>
      </c>
      <c r="IC73" s="6">
        <f>'at-risk$$'!IC73/'at-risk$$'!IC$120</f>
        <v>0</v>
      </c>
      <c r="ID73" s="6">
        <f>'at-risk$$'!ID73/'at-risk$$'!ID$120</f>
        <v>0</v>
      </c>
      <c r="IE73" s="6">
        <f>'at-risk$$'!IE73/'at-risk$$'!IE$120</f>
        <v>0</v>
      </c>
      <c r="IF73" s="6">
        <f>'at-risk$$'!IF73/'at-risk$$'!IF$120</f>
        <v>0</v>
      </c>
      <c r="IG73" s="6">
        <f>'at-risk$$'!IG73/'at-risk$$'!IG$120</f>
        <v>0</v>
      </c>
      <c r="IH73" s="6">
        <f>'at-risk$$'!IH73/'at-risk$$'!IH$120</f>
        <v>0</v>
      </c>
      <c r="II73" s="6">
        <f>'at-risk$$'!II73/'at-risk$$'!II$120</f>
        <v>0</v>
      </c>
      <c r="IJ73" s="6">
        <f>'at-risk$$'!IJ73/'at-risk$$'!IJ$120</f>
        <v>0</v>
      </c>
      <c r="IK73" s="6">
        <f>'at-risk$$'!IK73/'at-risk$$'!IK$120</f>
        <v>0</v>
      </c>
      <c r="IL73" s="6">
        <f>'at-risk$$'!IL73/'at-risk$$'!IL$120</f>
        <v>0</v>
      </c>
      <c r="IM73" s="6">
        <f>'at-risk$$'!IM73/'at-risk$$'!IM$120</f>
        <v>0</v>
      </c>
      <c r="IN73" s="6">
        <f>'at-risk$$'!IN73/'at-risk$$'!IN$120</f>
        <v>0</v>
      </c>
      <c r="IO73" s="6">
        <f>'at-risk$$'!IO73/'at-risk$$'!IO$120</f>
        <v>0</v>
      </c>
      <c r="IP73" s="6">
        <f>'at-risk$$'!IP73/'at-risk$$'!IP$120</f>
        <v>0</v>
      </c>
      <c r="IQ73" s="6">
        <f>'at-risk$$'!IQ73/'at-risk$$'!IQ$120</f>
        <v>0</v>
      </c>
      <c r="IR73" s="6">
        <f>'at-risk$$'!IR73/'at-risk$$'!IR$120</f>
        <v>0</v>
      </c>
      <c r="IS73" s="6">
        <f>'at-risk$$'!IS73/'at-risk$$'!IS$120</f>
        <v>0</v>
      </c>
      <c r="IT73" s="6">
        <f>'at-risk$$'!IT73/'at-risk$$'!IT$120</f>
        <v>0</v>
      </c>
      <c r="IU73" s="6">
        <f>'at-risk$$'!IU73/'at-risk$$'!IU$120</f>
        <v>0</v>
      </c>
      <c r="IV73" s="6">
        <f>'at-risk$$'!IV73/'at-risk$$'!IV$120</f>
        <v>0</v>
      </c>
      <c r="IW73" s="6">
        <f>'at-risk$$'!IW73/'at-risk$$'!IW$120</f>
        <v>0</v>
      </c>
      <c r="IX73" s="6">
        <f>'at-risk$$'!IX73/'at-risk$$'!IX$120</f>
        <v>0</v>
      </c>
      <c r="IY73" s="6">
        <f>'at-risk$$'!IY73/'at-risk$$'!IY$120</f>
        <v>0</v>
      </c>
      <c r="IZ73" s="6">
        <f>'at-risk$$'!IZ73/'at-risk$$'!IZ$120</f>
        <v>0</v>
      </c>
      <c r="JA73" s="6">
        <f>'at-risk$$'!JA73/'at-risk$$'!JA$120</f>
        <v>0</v>
      </c>
      <c r="JB73" s="6">
        <f>'at-risk$$'!JB73/'at-risk$$'!JB$120</f>
        <v>0</v>
      </c>
      <c r="JC73" s="6">
        <f>'at-risk$$'!JC73/'at-risk$$'!JC$120</f>
        <v>0</v>
      </c>
      <c r="JD73" s="6">
        <f>'at-risk$$'!JD73/'at-risk$$'!JD$120</f>
        <v>0</v>
      </c>
      <c r="JE73" s="6">
        <f>'at-risk$$'!JE73/'at-risk$$'!JE$120</f>
        <v>0</v>
      </c>
      <c r="JF73" s="6">
        <f>'at-risk$$'!JF73/'at-risk$$'!JF$120</f>
        <v>0</v>
      </c>
      <c r="JG73" s="6">
        <f>'at-risk$$'!JG73/'at-risk$$'!JG$120</f>
        <v>0</v>
      </c>
      <c r="JH73" s="6">
        <f>'at-risk$$'!JH73/'at-risk$$'!JH$120</f>
        <v>0</v>
      </c>
      <c r="JI73" s="6">
        <f>'at-risk$$'!JI73/'at-risk$$'!JI$120</f>
        <v>0</v>
      </c>
      <c r="JJ73" s="6">
        <f>'at-risk$$'!JJ73/'at-risk$$'!JJ$120</f>
        <v>0</v>
      </c>
      <c r="JK73" s="6">
        <f>'at-risk$$'!JK73/'at-risk$$'!JK$120</f>
        <v>0</v>
      </c>
      <c r="JL73" s="6">
        <f>'at-risk$$'!JL73/'at-risk$$'!JL$120</f>
        <v>0</v>
      </c>
      <c r="JM73" s="6">
        <f>'at-risk$$'!JM73/'at-risk$$'!JM$120</f>
        <v>0</v>
      </c>
      <c r="JN73" s="6">
        <f>'at-risk$$'!JN73/'at-risk$$'!JN$120</f>
        <v>0</v>
      </c>
      <c r="JO73" s="6">
        <f>'at-risk$$'!JO73/'at-risk$$'!JO$120</f>
        <v>0</v>
      </c>
      <c r="JP73" s="6">
        <f>'at-risk$$'!JP73/'at-risk$$'!JP$120</f>
        <v>0</v>
      </c>
      <c r="JQ73" s="6">
        <f>'at-risk$$'!JQ73/'at-risk$$'!JQ$120</f>
        <v>0</v>
      </c>
      <c r="JR73" s="6">
        <f>'at-risk$$'!JR73/'at-risk$$'!JR$120</f>
        <v>0</v>
      </c>
      <c r="JS73" s="6">
        <f>'at-risk$$'!JS73/'at-risk$$'!JS$120</f>
        <v>0</v>
      </c>
      <c r="JT73" s="6">
        <f>'at-risk$$'!JT73/'at-risk$$'!JT$120</f>
        <v>0</v>
      </c>
      <c r="JU73" s="6">
        <f>'at-risk$$'!JU73/'at-risk$$'!JU$120</f>
        <v>0</v>
      </c>
      <c r="JV73" s="6">
        <f>'at-risk$$'!JV73/'at-risk$$'!JV$120</f>
        <v>0</v>
      </c>
      <c r="JW73" s="6">
        <f>'at-risk$$'!JW73/'at-risk$$'!JW$120</f>
        <v>0</v>
      </c>
      <c r="JX73" s="6">
        <f>'at-risk$$'!JX73/'at-risk$$'!JX$120</f>
        <v>0</v>
      </c>
      <c r="JY73" s="6">
        <f>'at-risk$$'!JY73/'at-risk$$'!JY$120</f>
        <v>0</v>
      </c>
      <c r="JZ73" s="6">
        <f>'at-risk$$'!JZ73/'at-risk$$'!JZ$120</f>
        <v>0</v>
      </c>
      <c r="KA73" s="6">
        <f>'at-risk$$'!KA73/'at-risk$$'!KA$120</f>
        <v>0</v>
      </c>
      <c r="KB73" s="6">
        <f>'at-risk$$'!KB73/'at-risk$$'!KB$120</f>
        <v>0</v>
      </c>
      <c r="KC73" s="6">
        <f>'at-risk$$'!KC73/'at-risk$$'!KC$120</f>
        <v>0</v>
      </c>
      <c r="KD73" s="6">
        <f>'at-risk$$'!KD73/'at-risk$$'!KD$120</f>
        <v>0</v>
      </c>
      <c r="KE73" s="6">
        <f>'at-risk$$'!KE73/'at-risk$$'!KE$120</f>
        <v>0</v>
      </c>
      <c r="KF73" s="6">
        <f>'at-risk$$'!KF73/'at-risk$$'!KF$120</f>
        <v>0</v>
      </c>
      <c r="KG73" s="6">
        <f>'at-risk$$'!KG73/'at-risk$$'!KG$120</f>
        <v>0</v>
      </c>
      <c r="KH73" s="6">
        <f>'at-risk$$'!KH73/'at-risk$$'!KH$120</f>
        <v>0</v>
      </c>
      <c r="KI73" s="6">
        <f>'at-risk$$'!KI73/'at-risk$$'!KI$120</f>
        <v>0</v>
      </c>
      <c r="KJ73" s="6">
        <f>'at-risk$$'!KJ73/'at-risk$$'!KJ$120</f>
        <v>0</v>
      </c>
      <c r="KK73" s="6">
        <f>'at-risk$$'!KK73/'at-risk$$'!KK$120</f>
        <v>0</v>
      </c>
      <c r="KL73" s="6">
        <f>'at-risk$$'!KL73/'at-risk$$'!KL$120</f>
        <v>0</v>
      </c>
      <c r="KM73" s="6">
        <f>'at-risk$$'!KM73/'at-risk$$'!KM$120</f>
        <v>0</v>
      </c>
      <c r="KN73" s="6">
        <f>'at-risk$$'!KN73/'at-risk$$'!KN$120</f>
        <v>0</v>
      </c>
      <c r="KO73" s="6">
        <f>'at-risk$$'!KO73/'at-risk$$'!KO$120</f>
        <v>0</v>
      </c>
      <c r="KP73" s="6">
        <f>'at-risk$$'!KP73/'at-risk$$'!KP$120</f>
        <v>0</v>
      </c>
      <c r="KQ73" s="6">
        <f>'at-risk$$'!KQ73/'at-risk$$'!KQ$120</f>
        <v>0</v>
      </c>
      <c r="KU73" s="3">
        <v>24154</v>
      </c>
      <c r="KV73" s="3">
        <v>0</v>
      </c>
      <c r="KW73" s="3">
        <v>19759</v>
      </c>
      <c r="KX73" s="3">
        <v>0</v>
      </c>
      <c r="LC73" s="3">
        <v>45000</v>
      </c>
      <c r="LD73" s="3">
        <v>0</v>
      </c>
      <c r="LI73" s="3">
        <v>10000</v>
      </c>
      <c r="LJ73" s="3">
        <v>0</v>
      </c>
      <c r="LK73" s="3">
        <v>5000</v>
      </c>
      <c r="LL73" s="3">
        <v>0</v>
      </c>
      <c r="LM73" s="3">
        <v>1692</v>
      </c>
      <c r="LN73" s="3">
        <v>0</v>
      </c>
      <c r="ME73" s="3">
        <v>6203</v>
      </c>
      <c r="MF73" s="3">
        <v>0</v>
      </c>
      <c r="MW73" s="3">
        <v>3750</v>
      </c>
      <c r="MX73" s="3">
        <v>0</v>
      </c>
      <c r="NJ73" s="6">
        <f>'at-risk$$'!NJ73/'at-risk$$'!NJ$120</f>
        <v>0</v>
      </c>
      <c r="NK73" s="6">
        <f>'at-risk$$'!NK73/'at-risk$$'!NK$120</f>
        <v>0</v>
      </c>
      <c r="OF73" s="3">
        <v>4518158</v>
      </c>
      <c r="OG73" s="3">
        <v>321948</v>
      </c>
      <c r="OK73" s="6">
        <f t="shared" si="44"/>
        <v>0</v>
      </c>
      <c r="OL73" s="6">
        <f t="shared" si="31"/>
        <v>0</v>
      </c>
      <c r="OM73" s="6">
        <f t="shared" si="32"/>
        <v>3.0000087848759573</v>
      </c>
      <c r="ON73" s="6">
        <f t="shared" si="33"/>
        <v>0</v>
      </c>
      <c r="OO73" s="6">
        <f t="shared" si="34"/>
        <v>2</v>
      </c>
      <c r="OP73" s="6">
        <f t="shared" si="35"/>
        <v>0</v>
      </c>
      <c r="OQ73" s="3">
        <f t="shared" si="36"/>
        <v>0</v>
      </c>
      <c r="OR73" s="6">
        <f t="shared" si="37"/>
        <v>0</v>
      </c>
      <c r="OS73" s="6">
        <f>'at-risk$$'!OS73/'at-risk$$'!OS$120</f>
        <v>0.13103557013118061</v>
      </c>
      <c r="OT73" s="6">
        <f>'at-risk$$'!OT73/'at-risk$$'!OT$120</f>
        <v>0</v>
      </c>
      <c r="OU73" s="6">
        <f>'at-risk$$'!OU73/'at-risk$$'!OU$120</f>
        <v>0.86896442986881939</v>
      </c>
      <c r="OV73" s="6">
        <f>'at-risk$$'!OV73/'at-risk$$'!OV$120</f>
        <v>0</v>
      </c>
      <c r="OW73" s="6">
        <f>'at-risk$$'!OW73/'at-risk$$'!OW$120</f>
        <v>0</v>
      </c>
      <c r="OX73" s="6">
        <f>'at-risk$$'!OX73/'at-risk$$'!OX$120</f>
        <v>1</v>
      </c>
      <c r="OY73" s="6">
        <f>'at-risk$$'!OY73/'at-risk$$'!OY$120</f>
        <v>0</v>
      </c>
      <c r="OZ73" s="6">
        <f>'at-risk$$'!OZ73/'at-risk$$'!OZ$120</f>
        <v>0</v>
      </c>
      <c r="PA73" s="6">
        <f>'at-risk$$'!PA73/'at-risk$$'!PA$120</f>
        <v>0</v>
      </c>
      <c r="PB73" s="6">
        <f t="shared" si="38"/>
        <v>2</v>
      </c>
      <c r="PC73" s="6">
        <f t="shared" si="39"/>
        <v>0</v>
      </c>
      <c r="PD73" s="6"/>
      <c r="PE73" s="6"/>
      <c r="PF73" s="6">
        <f t="shared" si="40"/>
        <v>4.0000087848759573</v>
      </c>
      <c r="PG73" s="6">
        <f t="shared" si="41"/>
        <v>0</v>
      </c>
      <c r="PI73" s="6">
        <f t="shared" si="42"/>
        <v>15.033997469955724</v>
      </c>
      <c r="PJ73" s="6">
        <f>'at-risk$$'!PJ73/'at-risk$$'!PJ$120</f>
        <v>0</v>
      </c>
      <c r="PK73" s="6">
        <f>'at-risk$$'!PK73/'at-risk$$'!PK$120</f>
        <v>0</v>
      </c>
      <c r="PL73" s="5">
        <f t="shared" si="45"/>
        <v>115558</v>
      </c>
      <c r="PM73" s="5">
        <f>SUM(KV73,KX73,KZ73,LB73,LD73,LF73,LH73,LJ73,LL73,LN73,LP73,LR73,LT73,LV73,LX73,LZ73,MB73,MD73,MF73,MH73,MJ73,ML73,MN73,MP73,MR73,MT73,MV73,MX73,MZ73,NB73,ND73,NF73,NH73,)</f>
        <v>0</v>
      </c>
      <c r="PN73" s="5"/>
      <c r="PO73" s="5">
        <v>120575</v>
      </c>
      <c r="PQ73" s="6">
        <f t="shared" si="43"/>
        <v>26.276995923817559</v>
      </c>
    </row>
    <row r="74" spans="1:433" x14ac:dyDescent="0.25">
      <c r="A74" t="s">
        <v>241</v>
      </c>
      <c r="B74" s="2">
        <v>333</v>
      </c>
      <c r="C74" t="s">
        <v>338</v>
      </c>
      <c r="D74">
        <v>6</v>
      </c>
      <c r="E74">
        <v>417</v>
      </c>
      <c r="F74">
        <v>417</v>
      </c>
      <c r="G74" s="6">
        <f>'at-risk$$'!G74/'at-risk$$'!G$120</f>
        <v>1</v>
      </c>
      <c r="H74" s="6">
        <f>'at-risk$$'!H74/'at-risk$$'!H$120</f>
        <v>0</v>
      </c>
      <c r="I74" s="6">
        <f>'at-risk$$'!I74/'at-risk$$'!I$120</f>
        <v>0</v>
      </c>
      <c r="J74" s="6">
        <f>'at-risk$$'!J74/'at-risk$$'!J$120</f>
        <v>0</v>
      </c>
      <c r="K74" s="6"/>
      <c r="L74" s="6">
        <f>'at-risk$$'!L74/'at-risk$$'!L$120</f>
        <v>0</v>
      </c>
      <c r="M74" s="6">
        <f>'at-risk$$'!M74/'at-risk$$'!M$120</f>
        <v>0</v>
      </c>
      <c r="N74" s="6">
        <f>'at-risk$$'!N74/'at-risk$$'!N$120</f>
        <v>0.99999958310769044</v>
      </c>
      <c r="O74" s="6">
        <f>'at-risk$$'!O74/'at-risk$$'!O$120</f>
        <v>0</v>
      </c>
      <c r="P74" s="3">
        <v>6126</v>
      </c>
      <c r="Q74" s="3">
        <v>0</v>
      </c>
      <c r="R74" s="6">
        <f>'at-risk$$'!R74/'at-risk$$'!R$120</f>
        <v>1.0000062006078874</v>
      </c>
      <c r="S74" s="6">
        <f>'at-risk$$'!S74/'at-risk$$'!S$120</f>
        <v>0</v>
      </c>
      <c r="T74" s="6">
        <f>'at-risk$$'!T74/'at-risk$$'!T$120</f>
        <v>1.0000028305579711</v>
      </c>
      <c r="U74" s="6">
        <f>'at-risk$$'!U74/'at-risk$$'!U$120</f>
        <v>0</v>
      </c>
      <c r="V74" s="6">
        <f>'at-risk$$'!V74/'at-risk$$'!V$120</f>
        <v>1.5000021489722246</v>
      </c>
      <c r="W74" s="6">
        <f>'at-risk$$'!W74/'at-risk$$'!W$120</f>
        <v>0</v>
      </c>
      <c r="X74" s="6">
        <f>'at-risk$$'!X74/'at-risk$$'!X$120</f>
        <v>1</v>
      </c>
      <c r="Y74" s="6">
        <f>'at-risk$$'!Y74/'at-risk$$'!Y$120</f>
        <v>0</v>
      </c>
      <c r="Z74" s="6">
        <f>'at-risk$$'!Z74/'at-risk$$'!Z$120</f>
        <v>0</v>
      </c>
      <c r="AA74" s="6">
        <f>'at-risk$$'!AA74/'at-risk$$'!AA$120</f>
        <v>0</v>
      </c>
      <c r="AB74" s="6">
        <f>'at-risk$$'!AB74/'at-risk$$'!AB$120</f>
        <v>0</v>
      </c>
      <c r="AC74" s="6">
        <f>'at-risk$$'!AC74/'at-risk$$'!AC$120</f>
        <v>0</v>
      </c>
      <c r="AD74" s="6">
        <f>'at-risk$$'!AD74/'at-risk$$'!AD$120</f>
        <v>0</v>
      </c>
      <c r="AE74" s="6">
        <f>'at-risk$$'!AE74/'at-risk$$'!AE$120</f>
        <v>0</v>
      </c>
      <c r="AF74" s="6">
        <f>'at-risk$$'!AF74/'at-risk$$'!AF$120</f>
        <v>0</v>
      </c>
      <c r="AG74" s="6">
        <f>'at-risk$$'!AG74/'at-risk$$'!AG$120</f>
        <v>0</v>
      </c>
      <c r="AH74" s="6">
        <f>'at-risk$$'!AH74/'at-risk$$'!AH$120</f>
        <v>0</v>
      </c>
      <c r="AI74" s="6">
        <f>'at-risk$$'!AI74/'at-risk$$'!AI$120</f>
        <v>0</v>
      </c>
      <c r="AJ74" s="6">
        <f>'at-risk$$'!AJ74/'at-risk$$'!AJ$120</f>
        <v>0</v>
      </c>
      <c r="AK74" s="6">
        <f>'at-risk$$'!AK74/'at-risk$$'!AK$120</f>
        <v>0</v>
      </c>
      <c r="AL74" s="6">
        <f>'at-risk$$'!AL74/'at-risk$$'!AL$120</f>
        <v>0</v>
      </c>
      <c r="AM74" s="6">
        <f>'at-risk$$'!AM74/'at-risk$$'!AM$120</f>
        <v>0</v>
      </c>
      <c r="AN74" s="6">
        <f>'at-risk$$'!AN74/'at-risk$$'!AN$120</f>
        <v>0</v>
      </c>
      <c r="AO74" s="6">
        <f>'at-risk$$'!AO74/'at-risk$$'!AO$120</f>
        <v>0</v>
      </c>
      <c r="AP74" s="6">
        <f>'at-risk$$'!AP74/'at-risk$$'!AP$120</f>
        <v>0</v>
      </c>
      <c r="AQ74" s="6">
        <f>'at-risk$$'!AQ74/'at-risk$$'!AQ$120</f>
        <v>0.89568838288003372</v>
      </c>
      <c r="AR74" s="6">
        <f>'at-risk$$'!AR74/'at-risk$$'!AR$120</f>
        <v>0.10431161711996627</v>
      </c>
      <c r="AS74" s="6">
        <f>'at-risk$$'!AS74/'at-risk$$'!AS$120</f>
        <v>0</v>
      </c>
      <c r="AT74" s="6">
        <f>'at-risk$$'!AT74/'at-risk$$'!AT$120</f>
        <v>0</v>
      </c>
      <c r="AU74" s="6">
        <f>'at-risk$$'!AU74/'at-risk$$'!AU$120</f>
        <v>2.0000087848759573</v>
      </c>
      <c r="AV74" s="6"/>
      <c r="AW74" s="6">
        <f>'at-risk$$'!AW74/'at-risk$$'!AW$120</f>
        <v>0</v>
      </c>
      <c r="AX74" s="6">
        <f>'at-risk$$'!AX74/'at-risk$$'!AX$120</f>
        <v>0</v>
      </c>
      <c r="AY74" s="6">
        <f>'at-risk$$'!AY74/'at-risk$$'!AY$120</f>
        <v>0</v>
      </c>
      <c r="AZ74" s="6">
        <f>'at-risk$$'!AZ74/'at-risk$$'!AZ$120</f>
        <v>0</v>
      </c>
      <c r="BA74" s="6">
        <f>'at-risk$$'!BA74/'at-risk$$'!BA$120</f>
        <v>0</v>
      </c>
      <c r="BB74" s="6">
        <f>'at-risk$$'!BB74/'at-risk$$'!BB$120</f>
        <v>0</v>
      </c>
      <c r="BC74" s="6">
        <f>'at-risk$$'!BC74/'at-risk$$'!BC$120</f>
        <v>0</v>
      </c>
      <c r="BD74" s="6">
        <f>'at-risk$$'!BD74/'at-risk$$'!BD$120</f>
        <v>0</v>
      </c>
      <c r="BE74" s="6">
        <f>'at-risk$$'!BE74/'at-risk$$'!BE$120</f>
        <v>0</v>
      </c>
      <c r="BF74" s="6">
        <f>'at-risk$$'!BF74/'at-risk$$'!BF$120</f>
        <v>0</v>
      </c>
      <c r="BG74" s="6">
        <f>'at-risk$$'!BG74/'at-risk$$'!BG$120</f>
        <v>0</v>
      </c>
      <c r="BH74" s="6">
        <f>'at-risk$$'!BH74/'at-risk$$'!BH$120</f>
        <v>0</v>
      </c>
      <c r="BI74" s="6">
        <f>'at-risk$$'!BI74/'at-risk$$'!BI$120</f>
        <v>0</v>
      </c>
      <c r="BJ74" s="6">
        <f>'at-risk$$'!BJ74/'at-risk$$'!BJ$120</f>
        <v>0</v>
      </c>
      <c r="BK74" s="6">
        <f>'at-risk$$'!BK74/'at-risk$$'!BK$120</f>
        <v>0</v>
      </c>
      <c r="BL74" s="6">
        <f>'at-risk$$'!BL74/'at-risk$$'!BL$120</f>
        <v>0</v>
      </c>
      <c r="BM74" s="6">
        <f>'at-risk$$'!BM74/'at-risk$$'!BM$120</f>
        <v>0</v>
      </c>
      <c r="BN74" s="6">
        <f>'at-risk$$'!BN74/'at-risk$$'!BN$120</f>
        <v>0</v>
      </c>
      <c r="BO74" s="6">
        <f>'at-risk$$'!BO74/'at-risk$$'!BO$120</f>
        <v>0</v>
      </c>
      <c r="BP74" s="6">
        <f>'at-risk$$'!BP74/'at-risk$$'!BP$120</f>
        <v>0</v>
      </c>
      <c r="BQ74" s="6">
        <f>'at-risk$$'!BQ74/'at-risk$$'!BQ$120</f>
        <v>0</v>
      </c>
      <c r="BR74" s="6">
        <f>'at-risk$$'!BR74/'at-risk$$'!BR$120</f>
        <v>0</v>
      </c>
      <c r="BS74" s="6">
        <f>'at-risk$$'!BS74/'at-risk$$'!BS$120</f>
        <v>0</v>
      </c>
      <c r="BT74" s="6">
        <f>'at-risk$$'!BT74/'at-risk$$'!BT$120</f>
        <v>0</v>
      </c>
      <c r="BU74" s="6">
        <f>'at-risk$$'!BU74/'at-risk$$'!BU$120</f>
        <v>0</v>
      </c>
      <c r="BV74" s="6">
        <f>'at-risk$$'!BV74/'at-risk$$'!BV$120</f>
        <v>3.0000087848759573</v>
      </c>
      <c r="BW74" s="6">
        <f>'at-risk$$'!BW74/'at-risk$$'!BW$120</f>
        <v>1</v>
      </c>
      <c r="BX74" s="6">
        <f>'at-risk$$'!BX74/'at-risk$$'!BX$120</f>
        <v>0</v>
      </c>
      <c r="BY74" s="6">
        <f>'at-risk$$'!BY74/'at-risk$$'!BY$120</f>
        <v>0</v>
      </c>
      <c r="BZ74" s="6">
        <f>'at-risk$$'!BZ74/'at-risk$$'!BZ$120</f>
        <v>0</v>
      </c>
      <c r="CA74" s="6">
        <f>'at-risk$$'!CA74/'at-risk$$'!CA$120</f>
        <v>0</v>
      </c>
      <c r="CB74" s="6">
        <f>'at-risk$$'!CB74/'at-risk$$'!CB$120</f>
        <v>0</v>
      </c>
      <c r="CC74" s="6">
        <f>'at-risk$$'!CC74/'at-risk$$'!CC$120</f>
        <v>0</v>
      </c>
      <c r="CD74" s="6">
        <f>'at-risk$$'!CD74/'at-risk$$'!CD$120</f>
        <v>0.58747697974217317</v>
      </c>
      <c r="CE74" s="6">
        <f>'at-risk$$'!CE74/'at-risk$$'!CE$120</f>
        <v>1.4125230202578269</v>
      </c>
      <c r="CF74" s="6">
        <f>'at-risk$$'!CF74/'at-risk$$'!CF$120</f>
        <v>0</v>
      </c>
      <c r="CG74" s="6">
        <f>'at-risk$$'!CG74/'at-risk$$'!CG$120</f>
        <v>0</v>
      </c>
      <c r="CH74" s="6">
        <f>'at-risk$$'!CH74/'at-risk$$'!CH$120</f>
        <v>0</v>
      </c>
      <c r="CI74" s="6">
        <f>'at-risk$$'!CI74/'at-risk$$'!CI$120</f>
        <v>0</v>
      </c>
      <c r="CL74" s="6">
        <f>'at-risk$$'!CL74/'at-risk$$'!CL$120</f>
        <v>0</v>
      </c>
      <c r="CM74" s="6">
        <f>'at-risk$$'!CM74/'at-risk$$'!CM$120</f>
        <v>0</v>
      </c>
      <c r="CN74" s="6">
        <f>'at-risk$$'!CN74/'at-risk$$'!CN$120</f>
        <v>0.18722327640733713</v>
      </c>
      <c r="CO74" s="6">
        <f>'at-risk$$'!CO74/'at-risk$$'!CO$120</f>
        <v>0</v>
      </c>
      <c r="CP74" s="6">
        <f>'at-risk$$'!CP74/'at-risk$$'!CP$120</f>
        <v>0</v>
      </c>
      <c r="CQ74" s="6">
        <f>'at-risk$$'!CQ74/'at-risk$$'!CQ$120</f>
        <v>0</v>
      </c>
      <c r="CR74" s="6">
        <f>'at-risk$$'!CR74/'at-risk$$'!CR$120</f>
        <v>0</v>
      </c>
      <c r="CS74" s="6">
        <f>'at-risk$$'!CS74/'at-risk$$'!CS$120</f>
        <v>0</v>
      </c>
      <c r="CT74" s="6">
        <f>'at-risk$$'!CT74/'at-risk$$'!CT$120</f>
        <v>0</v>
      </c>
      <c r="CU74" s="6">
        <f>'at-risk$$'!CU74/'at-risk$$'!CU$120</f>
        <v>0</v>
      </c>
      <c r="DD74" s="6">
        <f>'at-risk$$'!DD74/'at-risk$$'!DD$120</f>
        <v>0</v>
      </c>
      <c r="DE74" s="6">
        <f>'at-risk$$'!DE74/'at-risk$$'!DE$120</f>
        <v>0</v>
      </c>
      <c r="DX74" s="6">
        <f>'at-risk$$'!DX74/'at-risk$$'!DX$120</f>
        <v>0</v>
      </c>
      <c r="DY74" s="6">
        <f>'at-risk$$'!DY74/'at-risk$$'!DY$120</f>
        <v>0</v>
      </c>
      <c r="DZ74" s="6">
        <f>'at-risk$$'!DZ74/'at-risk$$'!DZ$120</f>
        <v>0</v>
      </c>
      <c r="EA74" s="6">
        <f>'at-risk$$'!EA74/'at-risk$$'!EA$120</f>
        <v>0</v>
      </c>
      <c r="EB74" s="6">
        <f>'at-risk$$'!EB74/'at-risk$$'!EB$120</f>
        <v>0</v>
      </c>
      <c r="EC74" s="6">
        <f>'at-risk$$'!EC74/'at-risk$$'!EC$120</f>
        <v>0</v>
      </c>
      <c r="EL74" s="6">
        <f>'at-risk$$'!EL74/'at-risk$$'!EL$120</f>
        <v>0</v>
      </c>
      <c r="EM74" s="6">
        <f>'at-risk$$'!EM74/'at-risk$$'!EM$120</f>
        <v>0</v>
      </c>
      <c r="EN74" s="6">
        <f>'at-risk$$'!EN74/'at-risk$$'!EN$120</f>
        <v>0</v>
      </c>
      <c r="EO74" s="6">
        <f>'at-risk$$'!EO74/'at-risk$$'!EO$120</f>
        <v>0</v>
      </c>
      <c r="EP74" s="6">
        <f>'at-risk$$'!EP74/'at-risk$$'!EP$120</f>
        <v>0</v>
      </c>
      <c r="EQ74" s="6">
        <f>'at-risk$$'!EQ74/'at-risk$$'!EQ$120</f>
        <v>0</v>
      </c>
      <c r="ES74" s="6">
        <f>'at-risk$$'!ES74/'at-risk$$'!ES$120</f>
        <v>0</v>
      </c>
      <c r="ET74" s="6">
        <f>'at-risk$$'!ET74/'at-risk$$'!ET$120</f>
        <v>0</v>
      </c>
      <c r="EU74" s="6">
        <f>'at-risk$$'!EU74/'at-risk$$'!EU$120</f>
        <v>0</v>
      </c>
      <c r="EV74" s="6">
        <f>'at-risk$$'!EV74/'at-risk$$'!EV$120</f>
        <v>0</v>
      </c>
      <c r="EW74" s="6">
        <f>'at-risk$$'!EW74/'at-risk$$'!EW$120</f>
        <v>0</v>
      </c>
      <c r="EX74" s="6">
        <f>'at-risk$$'!EX74/'at-risk$$'!EX$120</f>
        <v>0</v>
      </c>
      <c r="EY74" s="6">
        <f>'at-risk$$'!EY74/'at-risk$$'!EY$120</f>
        <v>1</v>
      </c>
      <c r="EZ74" s="6">
        <f>'at-risk$$'!EZ74/'at-risk$$'!EZ$120</f>
        <v>0</v>
      </c>
      <c r="FA74" s="6">
        <f>'at-risk$$'!FA74/'at-risk$$'!FA$120</f>
        <v>0</v>
      </c>
      <c r="FB74" s="6">
        <f>'at-risk$$'!FB74/'at-risk$$'!FB$120</f>
        <v>0</v>
      </c>
      <c r="FC74" s="6">
        <f>'at-risk$$'!FC74/'at-risk$$'!FC$120</f>
        <v>0</v>
      </c>
      <c r="FD74" s="6">
        <f>'at-risk$$'!FD74/'at-risk$$'!FD$120</f>
        <v>0</v>
      </c>
      <c r="FE74" s="6">
        <f>'at-risk$$'!FE74/'at-risk$$'!FE$120</f>
        <v>0</v>
      </c>
      <c r="FF74" s="6">
        <f>'at-risk$$'!FF74/'at-risk$$'!FF$120</f>
        <v>0</v>
      </c>
      <c r="FG74" s="6">
        <f>'at-risk$$'!FG74/'at-risk$$'!FG$120</f>
        <v>0</v>
      </c>
      <c r="FH74" s="6">
        <f>'at-risk$$'!FH74/'at-risk$$'!FH$120</f>
        <v>0</v>
      </c>
      <c r="FI74" s="6">
        <f>'at-risk$$'!FI74/'at-risk$$'!FI$120</f>
        <v>1</v>
      </c>
      <c r="FJ74" s="6">
        <f>'at-risk$$'!FJ74/'at-risk$$'!FJ$120</f>
        <v>0</v>
      </c>
      <c r="FK74" s="6">
        <f>'at-risk$$'!FK74/'at-risk$$'!FK$120</f>
        <v>0</v>
      </c>
      <c r="FL74" s="6">
        <f>'at-risk$$'!FL74/'at-risk$$'!FL$120</f>
        <v>0</v>
      </c>
      <c r="FM74" s="6">
        <f>'at-risk$$'!FM74/'at-risk$$'!FM$120</f>
        <v>0</v>
      </c>
      <c r="FN74" s="6">
        <f>'at-risk$$'!FN74/'at-risk$$'!FN$120</f>
        <v>0</v>
      </c>
      <c r="FO74" s="6">
        <f>'at-risk$$'!FO74/'at-risk$$'!FO$120</f>
        <v>0</v>
      </c>
      <c r="FP74" s="6">
        <f>'at-risk$$'!FP74/'at-risk$$'!FP$120</f>
        <v>0</v>
      </c>
      <c r="FQ74" s="6">
        <f>'at-risk$$'!FQ74/'at-risk$$'!FQ$120</f>
        <v>0</v>
      </c>
      <c r="FR74" s="6">
        <f>'at-risk$$'!FR74/'at-risk$$'!FR$120</f>
        <v>0</v>
      </c>
      <c r="FS74" s="6">
        <f>'at-risk$$'!FS74/'at-risk$$'!FS$120</f>
        <v>0</v>
      </c>
      <c r="FT74" s="6">
        <f>'at-risk$$'!FT74/'at-risk$$'!FT$120</f>
        <v>0</v>
      </c>
      <c r="FU74" s="6">
        <f>'at-risk$$'!FU74/'at-risk$$'!FU$120</f>
        <v>0</v>
      </c>
      <c r="FV74" s="6">
        <f>'at-risk$$'!FV74/'at-risk$$'!FV$120</f>
        <v>0</v>
      </c>
      <c r="FW74" s="6">
        <f>'at-risk$$'!FW74/'at-risk$$'!FW$120</f>
        <v>0</v>
      </c>
      <c r="FX74" s="6">
        <f>'at-risk$$'!FX74/'at-risk$$'!FX$120</f>
        <v>0</v>
      </c>
      <c r="FY74" s="6">
        <f>'at-risk$$'!FY74/'at-risk$$'!FY$120</f>
        <v>0.49999661885730901</v>
      </c>
      <c r="FZ74" s="6">
        <f>'at-risk$$'!FZ74/'at-risk$$'!FZ$120</f>
        <v>0</v>
      </c>
      <c r="GA74" s="6">
        <f>'at-risk$$'!GA74/'at-risk$$'!GA$120</f>
        <v>0</v>
      </c>
      <c r="GB74" s="6">
        <f>'at-risk$$'!GB74/'at-risk$$'!GB$120</f>
        <v>0</v>
      </c>
      <c r="GC74" s="6">
        <f>'at-risk$$'!GC74/'at-risk$$'!GC$120</f>
        <v>0</v>
      </c>
      <c r="GD74" s="6">
        <f>'at-risk$$'!GD74/'at-risk$$'!GD$120</f>
        <v>1</v>
      </c>
      <c r="GE74" s="6">
        <f>'at-risk$$'!GE74/'at-risk$$'!GE$120</f>
        <v>0</v>
      </c>
      <c r="GF74" s="6">
        <f>'at-risk$$'!GF74/'at-risk$$'!GF$120</f>
        <v>1</v>
      </c>
      <c r="GG74" s="6">
        <f>'at-risk$$'!GG74/'at-risk$$'!GG$120</f>
        <v>0</v>
      </c>
      <c r="GH74" s="6">
        <f>'at-risk$$'!GH74/'at-risk$$'!GH$120</f>
        <v>2.0000087848759573</v>
      </c>
      <c r="GI74" s="6">
        <f>'at-risk$$'!GI74/'at-risk$$'!GI$120</f>
        <v>0</v>
      </c>
      <c r="GJ74" s="6">
        <f>'at-risk$$'!GJ74/'at-risk$$'!GJ$120</f>
        <v>1</v>
      </c>
      <c r="GK74" s="6">
        <f>'at-risk$$'!GK74/'at-risk$$'!GK$120</f>
        <v>0</v>
      </c>
      <c r="GL74" s="6">
        <f>'at-risk$$'!GL74/'at-risk$$'!GL$120</f>
        <v>0</v>
      </c>
      <c r="GM74" s="6">
        <f>'at-risk$$'!GM74/'at-risk$$'!GM$120</f>
        <v>0</v>
      </c>
      <c r="GN74" s="6">
        <f>'at-risk$$'!GN74/'at-risk$$'!GN$120</f>
        <v>0</v>
      </c>
      <c r="GO74" s="6">
        <f>'at-risk$$'!GO74/'at-risk$$'!GO$120</f>
        <v>0</v>
      </c>
      <c r="GP74" s="6">
        <f>'at-risk$$'!GP74/'at-risk$$'!GP$120</f>
        <v>0</v>
      </c>
      <c r="GQ74" s="6">
        <f>'at-risk$$'!GQ74/'at-risk$$'!GQ$120</f>
        <v>0</v>
      </c>
      <c r="GR74" s="6">
        <f>'at-risk$$'!GR74/'at-risk$$'!GR$120</f>
        <v>4.0000175697519147</v>
      </c>
      <c r="GS74" s="6">
        <f>'at-risk$$'!GS74/'at-risk$$'!GS$120</f>
        <v>0</v>
      </c>
      <c r="GT74" s="6">
        <f>'at-risk$$'!GT74/'at-risk$$'!GT$120</f>
        <v>4.0000175697519147</v>
      </c>
      <c r="GU74" s="6">
        <f>'at-risk$$'!GU74/'at-risk$$'!GU$120</f>
        <v>0</v>
      </c>
      <c r="GV74" s="6">
        <f>'at-risk$$'!GV74/'at-risk$$'!GV$120</f>
        <v>4.0000175697519147</v>
      </c>
      <c r="GW74" s="6">
        <f>'at-risk$$'!GW74/'at-risk$$'!GW$120</f>
        <v>0</v>
      </c>
      <c r="GX74" s="6">
        <f>'at-risk$$'!GX74/'at-risk$$'!GX$120</f>
        <v>4.0000175697519147</v>
      </c>
      <c r="GY74" s="6">
        <f>'at-risk$$'!GY74/'at-risk$$'!GY$120</f>
        <v>0</v>
      </c>
      <c r="GZ74" s="6">
        <f>'at-risk$$'!GZ74/'at-risk$$'!GZ$120</f>
        <v>4.0000175697519147</v>
      </c>
      <c r="HA74" s="6">
        <f>'at-risk$$'!HA74/'at-risk$$'!HA$120</f>
        <v>0</v>
      </c>
      <c r="HB74" s="6">
        <f>'at-risk$$'!HB74/'at-risk$$'!HB$120</f>
        <v>0</v>
      </c>
      <c r="HC74" s="6">
        <f>'at-risk$$'!HC74/'at-risk$$'!HC$120</f>
        <v>0</v>
      </c>
      <c r="HD74" s="6">
        <f>'at-risk$$'!HD74/'at-risk$$'!HD$120</f>
        <v>0</v>
      </c>
      <c r="HE74" s="6">
        <f>'at-risk$$'!HE74/'at-risk$$'!HE$120</f>
        <v>0</v>
      </c>
      <c r="HF74" s="6">
        <f>'at-risk$$'!HF74/'at-risk$$'!HF$120</f>
        <v>0</v>
      </c>
      <c r="HG74" s="6">
        <f>'at-risk$$'!HG74/'at-risk$$'!HG$120</f>
        <v>0</v>
      </c>
      <c r="HH74" s="6">
        <f>'at-risk$$'!HH74/'at-risk$$'!HH$120</f>
        <v>0</v>
      </c>
      <c r="HI74" s="6">
        <f>'at-risk$$'!HI74/'at-risk$$'!HI$120</f>
        <v>0</v>
      </c>
      <c r="HJ74" s="6">
        <f>'at-risk$$'!HJ74/'at-risk$$'!HJ$120</f>
        <v>0</v>
      </c>
      <c r="HK74" s="6">
        <f>'at-risk$$'!HK74/'at-risk$$'!HK$120</f>
        <v>0</v>
      </c>
      <c r="HL74" s="6">
        <f>'at-risk$$'!HL74/'at-risk$$'!HL$120</f>
        <v>0</v>
      </c>
      <c r="HM74" s="6">
        <f>'at-risk$$'!HM74/'at-risk$$'!HM$120</f>
        <v>0</v>
      </c>
      <c r="HN74" s="6">
        <f>'at-risk$$'!HN74/'at-risk$$'!HN$120</f>
        <v>0</v>
      </c>
      <c r="HO74" s="6">
        <f>'at-risk$$'!HO74/'at-risk$$'!HO$120</f>
        <v>0</v>
      </c>
      <c r="HP74" s="6">
        <f>'at-risk$$'!HP74/'at-risk$$'!HP$120</f>
        <v>0</v>
      </c>
      <c r="HQ74" s="6">
        <f>'at-risk$$'!HQ74/'at-risk$$'!HQ$120</f>
        <v>0</v>
      </c>
      <c r="HR74" s="6">
        <f>'at-risk$$'!HR74/'at-risk$$'!HR$120</f>
        <v>0</v>
      </c>
      <c r="HS74" s="6">
        <f>'at-risk$$'!HS74/'at-risk$$'!HS$120</f>
        <v>0</v>
      </c>
      <c r="HT74" s="6">
        <f>'at-risk$$'!HT74/'at-risk$$'!HT$120</f>
        <v>0</v>
      </c>
      <c r="HU74" s="6">
        <f>'at-risk$$'!HU74/'at-risk$$'!HU$120</f>
        <v>0</v>
      </c>
      <c r="HV74" s="6">
        <f>'at-risk$$'!HV74/'at-risk$$'!HV$120</f>
        <v>1</v>
      </c>
      <c r="HW74" s="6">
        <f>'at-risk$$'!HW74/'at-risk$$'!HW$120</f>
        <v>0</v>
      </c>
      <c r="HX74" s="6">
        <f>'at-risk$$'!HX74/'at-risk$$'!HX$120</f>
        <v>0</v>
      </c>
      <c r="HY74" s="6">
        <f>'at-risk$$'!HY74/'at-risk$$'!HY$120</f>
        <v>0</v>
      </c>
      <c r="HZ74" s="6">
        <f>'at-risk$$'!HZ74/'at-risk$$'!HZ$120</f>
        <v>0</v>
      </c>
      <c r="IA74" s="6">
        <f>'at-risk$$'!IA74/'at-risk$$'!IA$120</f>
        <v>0</v>
      </c>
      <c r="IB74" s="6">
        <f>'at-risk$$'!IB74/'at-risk$$'!IB$120</f>
        <v>0</v>
      </c>
      <c r="IC74" s="6">
        <f>'at-risk$$'!IC74/'at-risk$$'!IC$120</f>
        <v>0</v>
      </c>
      <c r="ID74" s="6">
        <f>'at-risk$$'!ID74/'at-risk$$'!ID$120</f>
        <v>0</v>
      </c>
      <c r="IE74" s="6">
        <f>'at-risk$$'!IE74/'at-risk$$'!IE$120</f>
        <v>0</v>
      </c>
      <c r="IF74" s="6">
        <f>'at-risk$$'!IF74/'at-risk$$'!IF$120</f>
        <v>0</v>
      </c>
      <c r="IG74" s="6">
        <f>'at-risk$$'!IG74/'at-risk$$'!IG$120</f>
        <v>0</v>
      </c>
      <c r="IH74" s="6">
        <f>'at-risk$$'!IH74/'at-risk$$'!IH$120</f>
        <v>0</v>
      </c>
      <c r="II74" s="6">
        <f>'at-risk$$'!II74/'at-risk$$'!II$120</f>
        <v>0</v>
      </c>
      <c r="IJ74" s="6">
        <f>'at-risk$$'!IJ74/'at-risk$$'!IJ$120</f>
        <v>0</v>
      </c>
      <c r="IK74" s="6">
        <f>'at-risk$$'!IK74/'at-risk$$'!IK$120</f>
        <v>0</v>
      </c>
      <c r="IL74" s="6">
        <f>'at-risk$$'!IL74/'at-risk$$'!IL$120</f>
        <v>0</v>
      </c>
      <c r="IM74" s="6">
        <f>'at-risk$$'!IM74/'at-risk$$'!IM$120</f>
        <v>0</v>
      </c>
      <c r="IN74" s="6">
        <f>'at-risk$$'!IN74/'at-risk$$'!IN$120</f>
        <v>0</v>
      </c>
      <c r="IO74" s="6">
        <f>'at-risk$$'!IO74/'at-risk$$'!IO$120</f>
        <v>0</v>
      </c>
      <c r="IP74" s="6">
        <f>'at-risk$$'!IP74/'at-risk$$'!IP$120</f>
        <v>0</v>
      </c>
      <c r="IQ74" s="6">
        <f>'at-risk$$'!IQ74/'at-risk$$'!IQ$120</f>
        <v>0</v>
      </c>
      <c r="IR74" s="6">
        <f>'at-risk$$'!IR74/'at-risk$$'!IR$120</f>
        <v>0</v>
      </c>
      <c r="IS74" s="6">
        <f>'at-risk$$'!IS74/'at-risk$$'!IS$120</f>
        <v>1</v>
      </c>
      <c r="IT74" s="6">
        <f>'at-risk$$'!IT74/'at-risk$$'!IT$120</f>
        <v>0</v>
      </c>
      <c r="IU74" s="6">
        <f>'at-risk$$'!IU74/'at-risk$$'!IU$120</f>
        <v>0</v>
      </c>
      <c r="IV74" s="6">
        <f>'at-risk$$'!IV74/'at-risk$$'!IV$120</f>
        <v>0</v>
      </c>
      <c r="IW74" s="6">
        <f>'at-risk$$'!IW74/'at-risk$$'!IW$120</f>
        <v>0</v>
      </c>
      <c r="IX74" s="6">
        <f>'at-risk$$'!IX74/'at-risk$$'!IX$120</f>
        <v>0</v>
      </c>
      <c r="IY74" s="6">
        <f>'at-risk$$'!IY74/'at-risk$$'!IY$120</f>
        <v>0</v>
      </c>
      <c r="IZ74" s="6">
        <f>'at-risk$$'!IZ74/'at-risk$$'!IZ$120</f>
        <v>0</v>
      </c>
      <c r="JA74" s="6">
        <f>'at-risk$$'!JA74/'at-risk$$'!JA$120</f>
        <v>0</v>
      </c>
      <c r="JB74" s="6">
        <f>'at-risk$$'!JB74/'at-risk$$'!JB$120</f>
        <v>0</v>
      </c>
      <c r="JC74" s="6">
        <f>'at-risk$$'!JC74/'at-risk$$'!JC$120</f>
        <v>0</v>
      </c>
      <c r="JD74" s="6">
        <f>'at-risk$$'!JD74/'at-risk$$'!JD$120</f>
        <v>0</v>
      </c>
      <c r="JE74" s="6">
        <f>'at-risk$$'!JE74/'at-risk$$'!JE$120</f>
        <v>0</v>
      </c>
      <c r="JF74" s="6">
        <f>'at-risk$$'!JF74/'at-risk$$'!JF$120</f>
        <v>0</v>
      </c>
      <c r="JG74" s="6">
        <f>'at-risk$$'!JG74/'at-risk$$'!JG$120</f>
        <v>0</v>
      </c>
      <c r="JH74" s="6">
        <f>'at-risk$$'!JH74/'at-risk$$'!JH$120</f>
        <v>0</v>
      </c>
      <c r="JI74" s="6">
        <f>'at-risk$$'!JI74/'at-risk$$'!JI$120</f>
        <v>0</v>
      </c>
      <c r="JJ74" s="6">
        <f>'at-risk$$'!JJ74/'at-risk$$'!JJ$120</f>
        <v>0</v>
      </c>
      <c r="JK74" s="6">
        <f>'at-risk$$'!JK74/'at-risk$$'!JK$120</f>
        <v>0</v>
      </c>
      <c r="JL74" s="6">
        <f>'at-risk$$'!JL74/'at-risk$$'!JL$120</f>
        <v>0</v>
      </c>
      <c r="JM74" s="6">
        <f>'at-risk$$'!JM74/'at-risk$$'!JM$120</f>
        <v>0</v>
      </c>
      <c r="JN74" s="6">
        <f>'at-risk$$'!JN74/'at-risk$$'!JN$120</f>
        <v>0</v>
      </c>
      <c r="JO74" s="6">
        <f>'at-risk$$'!JO74/'at-risk$$'!JO$120</f>
        <v>0</v>
      </c>
      <c r="JP74" s="6">
        <f>'at-risk$$'!JP74/'at-risk$$'!JP$120</f>
        <v>0</v>
      </c>
      <c r="JQ74" s="6">
        <f>'at-risk$$'!JQ74/'at-risk$$'!JQ$120</f>
        <v>0</v>
      </c>
      <c r="JR74" s="6">
        <f>'at-risk$$'!JR74/'at-risk$$'!JR$120</f>
        <v>0</v>
      </c>
      <c r="JS74" s="6">
        <f>'at-risk$$'!JS74/'at-risk$$'!JS$120</f>
        <v>0</v>
      </c>
      <c r="JT74" s="6">
        <f>'at-risk$$'!JT74/'at-risk$$'!JT$120</f>
        <v>0</v>
      </c>
      <c r="JU74" s="6">
        <f>'at-risk$$'!JU74/'at-risk$$'!JU$120</f>
        <v>0</v>
      </c>
      <c r="JV74" s="6">
        <f>'at-risk$$'!JV74/'at-risk$$'!JV$120</f>
        <v>0</v>
      </c>
      <c r="JW74" s="6">
        <f>'at-risk$$'!JW74/'at-risk$$'!JW$120</f>
        <v>0</v>
      </c>
      <c r="JX74" s="6">
        <f>'at-risk$$'!JX74/'at-risk$$'!JX$120</f>
        <v>0</v>
      </c>
      <c r="JY74" s="6">
        <f>'at-risk$$'!JY74/'at-risk$$'!JY$120</f>
        <v>0</v>
      </c>
      <c r="JZ74" s="6">
        <f>'at-risk$$'!JZ74/'at-risk$$'!JZ$120</f>
        <v>0</v>
      </c>
      <c r="KA74" s="6">
        <f>'at-risk$$'!KA74/'at-risk$$'!KA$120</f>
        <v>0</v>
      </c>
      <c r="KB74" s="6">
        <f>'at-risk$$'!KB74/'at-risk$$'!KB$120</f>
        <v>0</v>
      </c>
      <c r="KC74" s="6">
        <f>'at-risk$$'!KC74/'at-risk$$'!KC$120</f>
        <v>0</v>
      </c>
      <c r="KD74" s="6">
        <f>'at-risk$$'!KD74/'at-risk$$'!KD$120</f>
        <v>1</v>
      </c>
      <c r="KE74" s="6">
        <f>'at-risk$$'!KE74/'at-risk$$'!KE$120</f>
        <v>0</v>
      </c>
      <c r="KF74" s="6">
        <f>'at-risk$$'!KF74/'at-risk$$'!KF$120</f>
        <v>0</v>
      </c>
      <c r="KG74" s="6">
        <f>'at-risk$$'!KG74/'at-risk$$'!KG$120</f>
        <v>0</v>
      </c>
      <c r="KH74" s="6">
        <f>'at-risk$$'!KH74/'at-risk$$'!KH$120</f>
        <v>0</v>
      </c>
      <c r="KI74" s="6">
        <f>'at-risk$$'!KI74/'at-risk$$'!KI$120</f>
        <v>0</v>
      </c>
      <c r="KJ74" s="6">
        <f>'at-risk$$'!KJ74/'at-risk$$'!KJ$120</f>
        <v>0</v>
      </c>
      <c r="KK74" s="6">
        <f>'at-risk$$'!KK74/'at-risk$$'!KK$120</f>
        <v>0</v>
      </c>
      <c r="KL74" s="6">
        <f>'at-risk$$'!KL74/'at-risk$$'!KL$120</f>
        <v>0</v>
      </c>
      <c r="KM74" s="6">
        <f>'at-risk$$'!KM74/'at-risk$$'!KM$120</f>
        <v>0</v>
      </c>
      <c r="KN74" s="6">
        <f>'at-risk$$'!KN74/'at-risk$$'!KN$120</f>
        <v>0</v>
      </c>
      <c r="KO74" s="6">
        <f>'at-risk$$'!KO74/'at-risk$$'!KO$120</f>
        <v>0</v>
      </c>
      <c r="KP74" s="6">
        <f>'at-risk$$'!KP74/'at-risk$$'!KP$120</f>
        <v>0</v>
      </c>
      <c r="KQ74" s="6">
        <f>'at-risk$$'!KQ74/'at-risk$$'!KQ$120</f>
        <v>0</v>
      </c>
      <c r="KU74" s="3">
        <v>100</v>
      </c>
      <c r="KV74" s="3">
        <v>0</v>
      </c>
      <c r="KW74" s="3">
        <v>2000</v>
      </c>
      <c r="KX74" s="3">
        <v>0</v>
      </c>
      <c r="LM74" s="3">
        <v>1902</v>
      </c>
      <c r="LN74" s="3">
        <v>0</v>
      </c>
      <c r="LW74" s="3">
        <v>7907</v>
      </c>
      <c r="LX74" s="3">
        <v>2370</v>
      </c>
      <c r="ME74" s="3">
        <v>6972</v>
      </c>
      <c r="MF74" s="3">
        <v>0</v>
      </c>
      <c r="NJ74" s="6">
        <f>'at-risk$$'!NJ74/'at-risk$$'!NJ$120</f>
        <v>0</v>
      </c>
      <c r="NK74" s="6">
        <f>'at-risk$$'!NK74/'at-risk$$'!NK$120</f>
        <v>0</v>
      </c>
      <c r="OF74" s="3">
        <v>4657827</v>
      </c>
      <c r="OG74" s="3">
        <v>319216</v>
      </c>
      <c r="OK74" s="6">
        <f t="shared" si="44"/>
        <v>0</v>
      </c>
      <c r="OL74" s="6">
        <f t="shared" si="31"/>
        <v>0</v>
      </c>
      <c r="OM74" s="6">
        <f t="shared" si="32"/>
        <v>3.0000087848759573</v>
      </c>
      <c r="ON74" s="6">
        <f t="shared" si="33"/>
        <v>1</v>
      </c>
      <c r="OO74" s="6">
        <f t="shared" si="34"/>
        <v>0.58747697974217317</v>
      </c>
      <c r="OP74" s="6">
        <f t="shared" si="35"/>
        <v>1.4125230202578269</v>
      </c>
      <c r="OQ74" s="3">
        <f t="shared" si="36"/>
        <v>0</v>
      </c>
      <c r="OR74" s="6">
        <f t="shared" si="37"/>
        <v>0</v>
      </c>
      <c r="OS74" s="6">
        <f>'at-risk$$'!OS74/'at-risk$$'!OS$120</f>
        <v>1</v>
      </c>
      <c r="OT74" s="6">
        <f>'at-risk$$'!OT74/'at-risk$$'!OT$120</f>
        <v>0</v>
      </c>
      <c r="OU74" s="6">
        <f>'at-risk$$'!OU74/'at-risk$$'!OU$120</f>
        <v>0</v>
      </c>
      <c r="OV74" s="6">
        <f>'at-risk$$'!OV74/'at-risk$$'!OV$120</f>
        <v>1</v>
      </c>
      <c r="OW74" s="6">
        <f>'at-risk$$'!OW74/'at-risk$$'!OW$120</f>
        <v>0</v>
      </c>
      <c r="OX74" s="6">
        <f>'at-risk$$'!OX74/'at-risk$$'!OX$120</f>
        <v>0</v>
      </c>
      <c r="OY74" s="6">
        <f>'at-risk$$'!OY74/'at-risk$$'!OY$120</f>
        <v>0</v>
      </c>
      <c r="OZ74" s="6">
        <f>'at-risk$$'!OZ74/'at-risk$$'!OZ$120</f>
        <v>0</v>
      </c>
      <c r="PA74" s="6">
        <f>'at-risk$$'!PA74/'at-risk$$'!PA$120</f>
        <v>0</v>
      </c>
      <c r="PB74" s="6">
        <f t="shared" si="38"/>
        <v>0.49999661885730901</v>
      </c>
      <c r="PC74" s="6">
        <f t="shared" si="39"/>
        <v>0</v>
      </c>
      <c r="PD74" s="6"/>
      <c r="PE74" s="6"/>
      <c r="PF74" s="6">
        <f t="shared" si="40"/>
        <v>5.0000087848759573</v>
      </c>
      <c r="PG74" s="6">
        <f t="shared" si="41"/>
        <v>0</v>
      </c>
      <c r="PI74" s="6">
        <f t="shared" si="42"/>
        <v>20.000087848759573</v>
      </c>
      <c r="PJ74" s="6">
        <f>'at-risk$$'!PJ74/'at-risk$$'!PJ$120</f>
        <v>0</v>
      </c>
      <c r="PK74" s="6">
        <f>'at-risk$$'!PK74/'at-risk$$'!PK$120</f>
        <v>0</v>
      </c>
      <c r="PL74" s="5">
        <f t="shared" si="45"/>
        <v>18881</v>
      </c>
      <c r="PN74" s="5">
        <f>SUM(KV74,KX74,KZ74,LB74,LD74,LF74,LH74,LJ74,LL74,LN74,LP74,LR74,LT74,LV74,LX74,LZ74,MB74,MD74,MF74,MH74,MJ74,ML74,MN74,MP74,MR74,MT74,MV74,MX74,MZ74,NB74,ND74,NF74,NH74,)</f>
        <v>2370</v>
      </c>
      <c r="PO74" s="5">
        <v>135525</v>
      </c>
      <c r="PQ74" s="6">
        <f t="shared" si="43"/>
        <v>29.187328694918826</v>
      </c>
    </row>
    <row r="75" spans="1:433" x14ac:dyDescent="0.25">
      <c r="A75" t="s">
        <v>243</v>
      </c>
      <c r="B75" s="2">
        <v>338</v>
      </c>
      <c r="C75" t="s">
        <v>338</v>
      </c>
      <c r="D75">
        <v>4</v>
      </c>
      <c r="E75">
        <v>346</v>
      </c>
      <c r="F75">
        <v>273</v>
      </c>
      <c r="G75" s="6">
        <f>'at-risk$$'!G75/'at-risk$$'!G$120</f>
        <v>1</v>
      </c>
      <c r="H75" s="6">
        <f>'at-risk$$'!H75/'at-risk$$'!H$120</f>
        <v>0</v>
      </c>
      <c r="I75" s="6">
        <f>'at-risk$$'!I75/'at-risk$$'!I$120</f>
        <v>1</v>
      </c>
      <c r="J75" s="6">
        <f>'at-risk$$'!J75/'at-risk$$'!J$120</f>
        <v>0</v>
      </c>
      <c r="K75" s="6"/>
      <c r="L75" s="6">
        <f>'at-risk$$'!L75/'at-risk$$'!L$120</f>
        <v>0</v>
      </c>
      <c r="M75" s="6">
        <f>'at-risk$$'!M75/'at-risk$$'!M$120</f>
        <v>0</v>
      </c>
      <c r="N75" s="6">
        <f>'at-risk$$'!N75/'at-risk$$'!N$120</f>
        <v>0</v>
      </c>
      <c r="O75" s="6">
        <f>'at-risk$$'!O75/'at-risk$$'!O$120</f>
        <v>0.99999958310769044</v>
      </c>
      <c r="P75" s="3">
        <v>5632</v>
      </c>
      <c r="Q75" s="3">
        <v>0</v>
      </c>
      <c r="R75" s="6">
        <f>'at-risk$$'!R75/'at-risk$$'!R$120</f>
        <v>1.0000062006078874</v>
      </c>
      <c r="S75" s="6">
        <f>'at-risk$$'!S75/'at-risk$$'!S$120</f>
        <v>0</v>
      </c>
      <c r="T75" s="6">
        <f>'at-risk$$'!T75/'at-risk$$'!T$120</f>
        <v>1.0000028305579711</v>
      </c>
      <c r="U75" s="6">
        <f>'at-risk$$'!U75/'at-risk$$'!U$120</f>
        <v>0</v>
      </c>
      <c r="V75" s="6">
        <f>'at-risk$$'!V75/'at-risk$$'!V$120</f>
        <v>2.0000093773333441</v>
      </c>
      <c r="W75" s="6">
        <f>'at-risk$$'!W75/'at-risk$$'!W$120</f>
        <v>0</v>
      </c>
      <c r="X75" s="6">
        <f>'at-risk$$'!X75/'at-risk$$'!X$120</f>
        <v>1</v>
      </c>
      <c r="Y75" s="6">
        <f>'at-risk$$'!Y75/'at-risk$$'!Y$120</f>
        <v>0</v>
      </c>
      <c r="Z75" s="6">
        <f>'at-risk$$'!Z75/'at-risk$$'!Z$120</f>
        <v>2.0000087848759573</v>
      </c>
      <c r="AA75" s="6">
        <f>'at-risk$$'!AA75/'at-risk$$'!AA$120</f>
        <v>0</v>
      </c>
      <c r="AB75" s="6">
        <f>'at-risk$$'!AB75/'at-risk$$'!AB$120</f>
        <v>1</v>
      </c>
      <c r="AC75" s="6">
        <f>'at-risk$$'!AC75/'at-risk$$'!AC$120</f>
        <v>0</v>
      </c>
      <c r="AD75" s="6">
        <f>'at-risk$$'!AD75/'at-risk$$'!AD$120</f>
        <v>2.0000087848759573</v>
      </c>
      <c r="AE75" s="6">
        <f>'at-risk$$'!AE75/'at-risk$$'!AE$120</f>
        <v>0</v>
      </c>
      <c r="AF75" s="6">
        <f>'at-risk$$'!AF75/'at-risk$$'!AF$120</f>
        <v>4.9999961701896245</v>
      </c>
      <c r="AG75" s="6">
        <f>'at-risk$$'!AG75/'at-risk$$'!AG$120</f>
        <v>0</v>
      </c>
      <c r="AH75" s="6">
        <f>'at-risk$$'!AH75/'at-risk$$'!AH$120</f>
        <v>0</v>
      </c>
      <c r="AI75" s="6">
        <f>'at-risk$$'!AI75/'at-risk$$'!AI$120</f>
        <v>0</v>
      </c>
      <c r="AJ75" s="6">
        <f>'at-risk$$'!AJ75/'at-risk$$'!AJ$120</f>
        <v>0</v>
      </c>
      <c r="AK75" s="6">
        <f>'at-risk$$'!AK75/'at-risk$$'!AK$120</f>
        <v>0</v>
      </c>
      <c r="AL75" s="6">
        <f>'at-risk$$'!AL75/'at-risk$$'!AL$120</f>
        <v>0</v>
      </c>
      <c r="AM75" s="6">
        <f>'at-risk$$'!AM75/'at-risk$$'!AM$120</f>
        <v>0</v>
      </c>
      <c r="AN75" s="6">
        <f>'at-risk$$'!AN75/'at-risk$$'!AN$120</f>
        <v>0</v>
      </c>
      <c r="AO75" s="6">
        <f>'at-risk$$'!AO75/'at-risk$$'!AO$120</f>
        <v>0</v>
      </c>
      <c r="AP75" s="6">
        <f>'at-risk$$'!AP75/'at-risk$$'!AP$120</f>
        <v>0</v>
      </c>
      <c r="AQ75" s="6">
        <f>'at-risk$$'!AQ75/'at-risk$$'!AQ$120</f>
        <v>1</v>
      </c>
      <c r="AR75" s="6">
        <f>'at-risk$$'!AR75/'at-risk$$'!AR$120</f>
        <v>0</v>
      </c>
      <c r="AS75" s="6">
        <f>'at-risk$$'!AS75/'at-risk$$'!AS$120</f>
        <v>0</v>
      </c>
      <c r="AT75" s="6">
        <f>'at-risk$$'!AT75/'at-risk$$'!AT$120</f>
        <v>0</v>
      </c>
      <c r="AU75" s="6">
        <f>'at-risk$$'!AU75/'at-risk$$'!AU$120</f>
        <v>1</v>
      </c>
      <c r="AV75" s="6"/>
      <c r="AW75" s="6">
        <f>'at-risk$$'!AW75/'at-risk$$'!AW$120</f>
        <v>0</v>
      </c>
      <c r="AX75" s="6">
        <f>'at-risk$$'!AX75/'at-risk$$'!AX$120</f>
        <v>0</v>
      </c>
      <c r="AY75" s="6">
        <f>'at-risk$$'!AY75/'at-risk$$'!AY$120</f>
        <v>0</v>
      </c>
      <c r="AZ75" s="6">
        <f>'at-risk$$'!AZ75/'at-risk$$'!AZ$120</f>
        <v>2.0000087848759573</v>
      </c>
      <c r="BA75" s="6">
        <f>'at-risk$$'!BA75/'at-risk$$'!BA$120</f>
        <v>0</v>
      </c>
      <c r="BB75" s="6">
        <f>'at-risk$$'!BB75/'at-risk$$'!BB$120</f>
        <v>0</v>
      </c>
      <c r="BC75" s="6">
        <f>'at-risk$$'!BC75/'at-risk$$'!BC$120</f>
        <v>0</v>
      </c>
      <c r="BD75" s="6">
        <f>'at-risk$$'!BD75/'at-risk$$'!BD$120</f>
        <v>0</v>
      </c>
      <c r="BE75" s="6">
        <f>'at-risk$$'!BE75/'at-risk$$'!BE$120</f>
        <v>0</v>
      </c>
      <c r="BF75" s="6">
        <f>'at-risk$$'!BF75/'at-risk$$'!BF$120</f>
        <v>1</v>
      </c>
      <c r="BG75" s="6">
        <f>'at-risk$$'!BG75/'at-risk$$'!BG$120</f>
        <v>0</v>
      </c>
      <c r="BH75" s="6">
        <f>'at-risk$$'!BH75/'at-risk$$'!BH$120</f>
        <v>2.0000087848759573</v>
      </c>
      <c r="BI75" s="6">
        <f>'at-risk$$'!BI75/'at-risk$$'!BI$120</f>
        <v>0</v>
      </c>
      <c r="BJ75" s="6">
        <f>'at-risk$$'!BJ75/'at-risk$$'!BJ$120</f>
        <v>1</v>
      </c>
      <c r="BK75" s="6">
        <f>'at-risk$$'!BK75/'at-risk$$'!BK$120</f>
        <v>0</v>
      </c>
      <c r="BL75" s="6">
        <f>'at-risk$$'!BL75/'at-risk$$'!BL$120</f>
        <v>0</v>
      </c>
      <c r="BM75" s="6">
        <f>'at-risk$$'!BM75/'at-risk$$'!BM$120</f>
        <v>0</v>
      </c>
      <c r="BN75" s="6">
        <f>'at-risk$$'!BN75/'at-risk$$'!BN$120</f>
        <v>0</v>
      </c>
      <c r="BO75" s="6">
        <f>'at-risk$$'!BO75/'at-risk$$'!BO$120</f>
        <v>0</v>
      </c>
      <c r="BP75" s="6">
        <f>'at-risk$$'!BP75/'at-risk$$'!BP$120</f>
        <v>0</v>
      </c>
      <c r="BQ75" s="6">
        <f>'at-risk$$'!BQ75/'at-risk$$'!BQ$120</f>
        <v>0</v>
      </c>
      <c r="BR75" s="6">
        <f>'at-risk$$'!BR75/'at-risk$$'!BR$120</f>
        <v>0</v>
      </c>
      <c r="BS75" s="6">
        <f>'at-risk$$'!BS75/'at-risk$$'!BS$120</f>
        <v>0</v>
      </c>
      <c r="BT75" s="6">
        <f>'at-risk$$'!BT75/'at-risk$$'!BT$120</f>
        <v>0</v>
      </c>
      <c r="BU75" s="6">
        <f>'at-risk$$'!BU75/'at-risk$$'!BU$120</f>
        <v>0</v>
      </c>
      <c r="BV75" s="6">
        <f>'at-risk$$'!BV75/'at-risk$$'!BV$120</f>
        <v>3.0000087848759573</v>
      </c>
      <c r="BW75" s="6">
        <f>'at-risk$$'!BW75/'at-risk$$'!BW$120</f>
        <v>0</v>
      </c>
      <c r="BX75" s="6">
        <f>'at-risk$$'!BX75/'at-risk$$'!BX$120</f>
        <v>0</v>
      </c>
      <c r="BY75" s="6">
        <f>'at-risk$$'!BY75/'at-risk$$'!BY$120</f>
        <v>0</v>
      </c>
      <c r="BZ75" s="6">
        <f>'at-risk$$'!BZ75/'at-risk$$'!BZ$120</f>
        <v>11.000006893658677</v>
      </c>
      <c r="CA75" s="6">
        <f>'at-risk$$'!CA75/'at-risk$$'!CA$120</f>
        <v>0</v>
      </c>
      <c r="CB75" s="6">
        <f>'at-risk$$'!CB75/'at-risk$$'!CB$120</f>
        <v>0</v>
      </c>
      <c r="CC75" s="6">
        <f>'at-risk$$'!CC75/'at-risk$$'!CC$120</f>
        <v>0</v>
      </c>
      <c r="CD75" s="6">
        <f>'at-risk$$'!CD75/'at-risk$$'!CD$120</f>
        <v>0</v>
      </c>
      <c r="CE75" s="6">
        <f>'at-risk$$'!CE75/'at-risk$$'!CE$120</f>
        <v>0</v>
      </c>
      <c r="CF75" s="6">
        <f>'at-risk$$'!CF75/'at-risk$$'!CF$120</f>
        <v>0</v>
      </c>
      <c r="CG75" s="6">
        <f>'at-risk$$'!CG75/'at-risk$$'!CG$120</f>
        <v>0</v>
      </c>
      <c r="CH75" s="6">
        <f>'at-risk$$'!CH75/'at-risk$$'!CH$120</f>
        <v>0</v>
      </c>
      <c r="CI75" s="6">
        <f>'at-risk$$'!CI75/'at-risk$$'!CI$120</f>
        <v>0</v>
      </c>
      <c r="CL75" s="6">
        <f>'at-risk$$'!CL75/'at-risk$$'!CL$120</f>
        <v>5.0000175697519147</v>
      </c>
      <c r="CM75" s="6">
        <f>'at-risk$$'!CM75/'at-risk$$'!CM$120</f>
        <v>0</v>
      </c>
      <c r="CN75" s="6">
        <f>'at-risk$$'!CN75/'at-risk$$'!CN$120</f>
        <v>0</v>
      </c>
      <c r="CO75" s="6">
        <f>'at-risk$$'!CO75/'at-risk$$'!CO$120</f>
        <v>0</v>
      </c>
      <c r="CP75" s="6">
        <f>'at-risk$$'!CP75/'at-risk$$'!CP$120</f>
        <v>0</v>
      </c>
      <c r="CQ75" s="6">
        <f>'at-risk$$'!CQ75/'at-risk$$'!CQ$120</f>
        <v>0</v>
      </c>
      <c r="CR75" s="6">
        <f>'at-risk$$'!CR75/'at-risk$$'!CR$120</f>
        <v>0</v>
      </c>
      <c r="CS75" s="6">
        <f>'at-risk$$'!CS75/'at-risk$$'!CS$120</f>
        <v>0</v>
      </c>
      <c r="CT75" s="6">
        <f>'at-risk$$'!CT75/'at-risk$$'!CT$120</f>
        <v>0</v>
      </c>
      <c r="CU75" s="6">
        <f>'at-risk$$'!CU75/'at-risk$$'!CU$120</f>
        <v>0</v>
      </c>
      <c r="CV75" s="3">
        <v>17000</v>
      </c>
      <c r="CW75" s="3">
        <v>0</v>
      </c>
      <c r="CX75" s="3">
        <v>17000</v>
      </c>
      <c r="CY75" s="3">
        <v>0</v>
      </c>
      <c r="DD75" s="6">
        <f>'at-risk$$'!DD75/'at-risk$$'!DD$120</f>
        <v>0</v>
      </c>
      <c r="DE75" s="6">
        <f>'at-risk$$'!DE75/'at-risk$$'!DE$120</f>
        <v>0</v>
      </c>
      <c r="DX75" s="6">
        <f>'at-risk$$'!DX75/'at-risk$$'!DX$120</f>
        <v>0</v>
      </c>
      <c r="DY75" s="6">
        <f>'at-risk$$'!DY75/'at-risk$$'!DY$120</f>
        <v>0</v>
      </c>
      <c r="DZ75" s="6">
        <f>'at-risk$$'!DZ75/'at-risk$$'!DZ$120</f>
        <v>0</v>
      </c>
      <c r="EA75" s="6">
        <f>'at-risk$$'!EA75/'at-risk$$'!EA$120</f>
        <v>0</v>
      </c>
      <c r="EB75" s="6">
        <f>'at-risk$$'!EB75/'at-risk$$'!EB$120</f>
        <v>0</v>
      </c>
      <c r="EC75" s="6">
        <f>'at-risk$$'!EC75/'at-risk$$'!EC$120</f>
        <v>0</v>
      </c>
      <c r="EH75" s="3">
        <v>15325</v>
      </c>
      <c r="EI75" s="3">
        <v>0</v>
      </c>
      <c r="EL75" s="6">
        <f>'at-risk$$'!EL75/'at-risk$$'!EL$120</f>
        <v>0</v>
      </c>
      <c r="EM75" s="6">
        <f>'at-risk$$'!EM75/'at-risk$$'!EM$120</f>
        <v>0</v>
      </c>
      <c r="EN75" s="6">
        <f>'at-risk$$'!EN75/'at-risk$$'!EN$120</f>
        <v>0</v>
      </c>
      <c r="EO75" s="6">
        <f>'at-risk$$'!EO75/'at-risk$$'!EO$120</f>
        <v>0</v>
      </c>
      <c r="EP75" s="6">
        <f>'at-risk$$'!EP75/'at-risk$$'!EP$120</f>
        <v>0</v>
      </c>
      <c r="EQ75" s="6">
        <f>'at-risk$$'!EQ75/'at-risk$$'!EQ$120</f>
        <v>0</v>
      </c>
      <c r="ES75" s="6">
        <f>'at-risk$$'!ES75/'at-risk$$'!ES$120</f>
        <v>0</v>
      </c>
      <c r="ET75" s="6">
        <f>'at-risk$$'!ET75/'at-risk$$'!ET$120</f>
        <v>0</v>
      </c>
      <c r="EU75" s="6">
        <f>'at-risk$$'!EU75/'at-risk$$'!EU$120</f>
        <v>0</v>
      </c>
      <c r="EV75" s="6">
        <f>'at-risk$$'!EV75/'at-risk$$'!EV$120</f>
        <v>0</v>
      </c>
      <c r="EW75" s="6">
        <f>'at-risk$$'!EW75/'at-risk$$'!EW$120</f>
        <v>1</v>
      </c>
      <c r="EX75" s="6">
        <f>'at-risk$$'!EX75/'at-risk$$'!EX$120</f>
        <v>0</v>
      </c>
      <c r="EY75" s="6">
        <f>'at-risk$$'!EY75/'at-risk$$'!EY$120</f>
        <v>0</v>
      </c>
      <c r="EZ75" s="6">
        <f>'at-risk$$'!EZ75/'at-risk$$'!EZ$120</f>
        <v>0</v>
      </c>
      <c r="FA75" s="6">
        <f>'at-risk$$'!FA75/'at-risk$$'!FA$120</f>
        <v>0</v>
      </c>
      <c r="FB75" s="6">
        <f>'at-risk$$'!FB75/'at-risk$$'!FB$120</f>
        <v>0</v>
      </c>
      <c r="FC75" s="6">
        <f>'at-risk$$'!FC75/'at-risk$$'!FC$120</f>
        <v>0</v>
      </c>
      <c r="FD75" s="6">
        <f>'at-risk$$'!FD75/'at-risk$$'!FD$120</f>
        <v>0</v>
      </c>
      <c r="FE75" s="6">
        <f>'at-risk$$'!FE75/'at-risk$$'!FE$120</f>
        <v>0</v>
      </c>
      <c r="FF75" s="6">
        <f>'at-risk$$'!FF75/'at-risk$$'!FF$120</f>
        <v>0</v>
      </c>
      <c r="FG75" s="6">
        <f>'at-risk$$'!FG75/'at-risk$$'!FG$120</f>
        <v>0</v>
      </c>
      <c r="FH75" s="6">
        <f>'at-risk$$'!FH75/'at-risk$$'!FH$120</f>
        <v>1</v>
      </c>
      <c r="FI75" s="6">
        <f>'at-risk$$'!FI75/'at-risk$$'!FI$120</f>
        <v>0</v>
      </c>
      <c r="FJ75" s="6">
        <f>'at-risk$$'!FJ75/'at-risk$$'!FJ$120</f>
        <v>0</v>
      </c>
      <c r="FK75" s="6">
        <f>'at-risk$$'!FK75/'at-risk$$'!FK$120</f>
        <v>0</v>
      </c>
      <c r="FL75" s="6">
        <f>'at-risk$$'!FL75/'at-risk$$'!FL$120</f>
        <v>0.99998917596631565</v>
      </c>
      <c r="FM75" s="6">
        <f>'at-risk$$'!FM75/'at-risk$$'!FM$120</f>
        <v>0</v>
      </c>
      <c r="FN75" s="6">
        <f>'at-risk$$'!FN75/'at-risk$$'!FN$120</f>
        <v>0</v>
      </c>
      <c r="FO75" s="6">
        <f>'at-risk$$'!FO75/'at-risk$$'!FO$120</f>
        <v>0</v>
      </c>
      <c r="FP75" s="6">
        <f>'at-risk$$'!FP75/'at-risk$$'!FP$120</f>
        <v>0</v>
      </c>
      <c r="FQ75" s="6">
        <f>'at-risk$$'!FQ75/'at-risk$$'!FQ$120</f>
        <v>0</v>
      </c>
      <c r="FR75" s="6">
        <f>'at-risk$$'!FR75/'at-risk$$'!FR$120</f>
        <v>0</v>
      </c>
      <c r="FS75" s="6">
        <f>'at-risk$$'!FS75/'at-risk$$'!FS$120</f>
        <v>0</v>
      </c>
      <c r="FT75" s="6">
        <f>'at-risk$$'!FT75/'at-risk$$'!FT$120</f>
        <v>0</v>
      </c>
      <c r="FU75" s="6">
        <f>'at-risk$$'!FU75/'at-risk$$'!FU$120</f>
        <v>0</v>
      </c>
      <c r="FV75" s="6">
        <f>'at-risk$$'!FV75/'at-risk$$'!FV$120</f>
        <v>0</v>
      </c>
      <c r="FW75" s="6">
        <f>'at-risk$$'!FW75/'at-risk$$'!FW$120</f>
        <v>0</v>
      </c>
      <c r="FX75" s="6">
        <f>'at-risk$$'!FX75/'at-risk$$'!FX$120</f>
        <v>0</v>
      </c>
      <c r="FY75" s="6">
        <f>'at-risk$$'!FY75/'at-risk$$'!FY$120</f>
        <v>0</v>
      </c>
      <c r="FZ75" s="6">
        <f>'at-risk$$'!FZ75/'at-risk$$'!FZ$120</f>
        <v>0</v>
      </c>
      <c r="GA75" s="6">
        <f>'at-risk$$'!GA75/'at-risk$$'!GA$120</f>
        <v>1</v>
      </c>
      <c r="GB75" s="6">
        <f>'at-risk$$'!GB75/'at-risk$$'!GB$120</f>
        <v>0</v>
      </c>
      <c r="GC75" s="6">
        <f>'at-risk$$'!GC75/'at-risk$$'!GC$120</f>
        <v>1</v>
      </c>
      <c r="GD75" s="6">
        <f>'at-risk$$'!GD75/'at-risk$$'!GD$120</f>
        <v>0</v>
      </c>
      <c r="GE75" s="6">
        <f>'at-risk$$'!GE75/'at-risk$$'!GE$120</f>
        <v>0</v>
      </c>
      <c r="GF75" s="6">
        <f>'at-risk$$'!GF75/'at-risk$$'!GF$120</f>
        <v>0</v>
      </c>
      <c r="GG75" s="6">
        <f>'at-risk$$'!GG75/'at-risk$$'!GG$120</f>
        <v>0</v>
      </c>
      <c r="GH75" s="6">
        <f>'at-risk$$'!GH75/'at-risk$$'!GH$120</f>
        <v>1</v>
      </c>
      <c r="GI75" s="6">
        <f>'at-risk$$'!GI75/'at-risk$$'!GI$120</f>
        <v>0</v>
      </c>
      <c r="GJ75" s="6">
        <f>'at-risk$$'!GJ75/'at-risk$$'!GJ$120</f>
        <v>1</v>
      </c>
      <c r="GK75" s="6">
        <f>'at-risk$$'!GK75/'at-risk$$'!GK$120</f>
        <v>0</v>
      </c>
      <c r="GL75" s="6">
        <f>'at-risk$$'!GL75/'at-risk$$'!GL$120</f>
        <v>0</v>
      </c>
      <c r="GM75" s="6">
        <f>'at-risk$$'!GM75/'at-risk$$'!GM$120</f>
        <v>0</v>
      </c>
      <c r="GN75" s="6">
        <f>'at-risk$$'!GN75/'at-risk$$'!GN$120</f>
        <v>2.0000035744896842</v>
      </c>
      <c r="GO75" s="6">
        <f>'at-risk$$'!GO75/'at-risk$$'!GO$120</f>
        <v>0</v>
      </c>
      <c r="GP75" s="6">
        <f>'at-risk$$'!GP75/'at-risk$$'!GP$120</f>
        <v>2.0000087848759573</v>
      </c>
      <c r="GQ75" s="6">
        <f>'at-risk$$'!GQ75/'at-risk$$'!GQ$120</f>
        <v>0</v>
      </c>
      <c r="GR75" s="6">
        <f>'at-risk$$'!GR75/'at-risk$$'!GR$120</f>
        <v>0.78293449996486053</v>
      </c>
      <c r="GS75" s="6">
        <f>'at-risk$$'!GS75/'at-risk$$'!GS$120</f>
        <v>0</v>
      </c>
      <c r="GT75" s="6">
        <f>'at-risk$$'!GT75/'at-risk$$'!GT$120</f>
        <v>2.0000087848759573</v>
      </c>
      <c r="GU75" s="6">
        <f>'at-risk$$'!GU75/'at-risk$$'!GU$120</f>
        <v>0</v>
      </c>
      <c r="GV75" s="6">
        <f>'at-risk$$'!GV75/'at-risk$$'!GV$120</f>
        <v>2.0000087848759573</v>
      </c>
      <c r="GW75" s="6">
        <f>'at-risk$$'!GW75/'at-risk$$'!GW$120</f>
        <v>0</v>
      </c>
      <c r="GX75" s="6">
        <f>'at-risk$$'!GX75/'at-risk$$'!GX$120</f>
        <v>3.0000087848759573</v>
      </c>
      <c r="GY75" s="6">
        <f>'at-risk$$'!GY75/'at-risk$$'!GY$120</f>
        <v>0</v>
      </c>
      <c r="GZ75" s="6">
        <f>'at-risk$$'!GZ75/'at-risk$$'!GZ$120</f>
        <v>3.0000087848759573</v>
      </c>
      <c r="HA75" s="6">
        <f>'at-risk$$'!HA75/'at-risk$$'!HA$120</f>
        <v>0</v>
      </c>
      <c r="HB75" s="6">
        <f>'at-risk$$'!HB75/'at-risk$$'!HB$120</f>
        <v>0</v>
      </c>
      <c r="HC75" s="6">
        <f>'at-risk$$'!HC75/'at-risk$$'!HC$120</f>
        <v>0</v>
      </c>
      <c r="HD75" s="6">
        <f>'at-risk$$'!HD75/'at-risk$$'!HD$120</f>
        <v>0</v>
      </c>
      <c r="HE75" s="6">
        <f>'at-risk$$'!HE75/'at-risk$$'!HE$120</f>
        <v>0</v>
      </c>
      <c r="HF75" s="6">
        <f>'at-risk$$'!HF75/'at-risk$$'!HF$120</f>
        <v>0</v>
      </c>
      <c r="HG75" s="6">
        <f>'at-risk$$'!HG75/'at-risk$$'!HG$120</f>
        <v>0</v>
      </c>
      <c r="HH75" s="6">
        <f>'at-risk$$'!HH75/'at-risk$$'!HH$120</f>
        <v>0</v>
      </c>
      <c r="HI75" s="6">
        <f>'at-risk$$'!HI75/'at-risk$$'!HI$120</f>
        <v>0</v>
      </c>
      <c r="HJ75" s="6">
        <f>'at-risk$$'!HJ75/'at-risk$$'!HJ$120</f>
        <v>0</v>
      </c>
      <c r="HK75" s="6">
        <f>'at-risk$$'!HK75/'at-risk$$'!HK$120</f>
        <v>0</v>
      </c>
      <c r="HL75" s="6">
        <f>'at-risk$$'!HL75/'at-risk$$'!HL$120</f>
        <v>0</v>
      </c>
      <c r="HM75" s="6">
        <f>'at-risk$$'!HM75/'at-risk$$'!HM$120</f>
        <v>0</v>
      </c>
      <c r="HN75" s="6">
        <f>'at-risk$$'!HN75/'at-risk$$'!HN$120</f>
        <v>0</v>
      </c>
      <c r="HO75" s="6">
        <f>'at-risk$$'!HO75/'at-risk$$'!HO$120</f>
        <v>0</v>
      </c>
      <c r="HP75" s="6">
        <f>'at-risk$$'!HP75/'at-risk$$'!HP$120</f>
        <v>0</v>
      </c>
      <c r="HQ75" s="6">
        <f>'at-risk$$'!HQ75/'at-risk$$'!HQ$120</f>
        <v>0</v>
      </c>
      <c r="HR75" s="6">
        <f>'at-risk$$'!HR75/'at-risk$$'!HR$120</f>
        <v>0</v>
      </c>
      <c r="HS75" s="6">
        <f>'at-risk$$'!HS75/'at-risk$$'!HS$120</f>
        <v>0</v>
      </c>
      <c r="HT75" s="6">
        <f>'at-risk$$'!HT75/'at-risk$$'!HT$120</f>
        <v>0</v>
      </c>
      <c r="HU75" s="6">
        <f>'at-risk$$'!HU75/'at-risk$$'!HU$120</f>
        <v>1</v>
      </c>
      <c r="HV75" s="6">
        <f>'at-risk$$'!HV75/'at-risk$$'!HV$120</f>
        <v>1</v>
      </c>
      <c r="HW75" s="6">
        <f>'at-risk$$'!HW75/'at-risk$$'!HW$120</f>
        <v>0</v>
      </c>
      <c r="HX75" s="6">
        <f>'at-risk$$'!HX75/'at-risk$$'!HX$120</f>
        <v>0</v>
      </c>
      <c r="HY75" s="6">
        <f>'at-risk$$'!HY75/'at-risk$$'!HY$120</f>
        <v>0</v>
      </c>
      <c r="HZ75" s="6">
        <f>'at-risk$$'!HZ75/'at-risk$$'!HZ$120</f>
        <v>0</v>
      </c>
      <c r="IA75" s="6">
        <f>'at-risk$$'!IA75/'at-risk$$'!IA$120</f>
        <v>0</v>
      </c>
      <c r="IB75" s="6">
        <f>'at-risk$$'!IB75/'at-risk$$'!IB$120</f>
        <v>0</v>
      </c>
      <c r="IC75" s="6">
        <f>'at-risk$$'!IC75/'at-risk$$'!IC$120</f>
        <v>0</v>
      </c>
      <c r="ID75" s="6">
        <f>'at-risk$$'!ID75/'at-risk$$'!ID$120</f>
        <v>0</v>
      </c>
      <c r="IE75" s="6">
        <f>'at-risk$$'!IE75/'at-risk$$'!IE$120</f>
        <v>0</v>
      </c>
      <c r="IF75" s="6">
        <f>'at-risk$$'!IF75/'at-risk$$'!IF$120</f>
        <v>0</v>
      </c>
      <c r="IG75" s="6">
        <f>'at-risk$$'!IG75/'at-risk$$'!IG$120</f>
        <v>0</v>
      </c>
      <c r="IH75" s="6">
        <f>'at-risk$$'!IH75/'at-risk$$'!IH$120</f>
        <v>0</v>
      </c>
      <c r="II75" s="6">
        <f>'at-risk$$'!II75/'at-risk$$'!II$120</f>
        <v>0</v>
      </c>
      <c r="IJ75" s="6">
        <f>'at-risk$$'!IJ75/'at-risk$$'!IJ$120</f>
        <v>0</v>
      </c>
      <c r="IK75" s="6">
        <f>'at-risk$$'!IK75/'at-risk$$'!IK$120</f>
        <v>1</v>
      </c>
      <c r="IL75" s="6">
        <f>'at-risk$$'!IL75/'at-risk$$'!IL$120</f>
        <v>0</v>
      </c>
      <c r="IM75" s="6">
        <f>'at-risk$$'!IM75/'at-risk$$'!IM$120</f>
        <v>0</v>
      </c>
      <c r="IN75" s="6">
        <f>'at-risk$$'!IN75/'at-risk$$'!IN$120</f>
        <v>0</v>
      </c>
      <c r="IO75" s="6">
        <f>'at-risk$$'!IO75/'at-risk$$'!IO$120</f>
        <v>0</v>
      </c>
      <c r="IP75" s="6">
        <f>'at-risk$$'!IP75/'at-risk$$'!IP$120</f>
        <v>0</v>
      </c>
      <c r="IQ75" s="6">
        <f>'at-risk$$'!IQ75/'at-risk$$'!IQ$120</f>
        <v>0</v>
      </c>
      <c r="IR75" s="6">
        <f>'at-risk$$'!IR75/'at-risk$$'!IR$120</f>
        <v>0</v>
      </c>
      <c r="IS75" s="6">
        <f>'at-risk$$'!IS75/'at-risk$$'!IS$120</f>
        <v>0</v>
      </c>
      <c r="IT75" s="6">
        <f>'at-risk$$'!IT75/'at-risk$$'!IT$120</f>
        <v>0</v>
      </c>
      <c r="IU75" s="6">
        <f>'at-risk$$'!IU75/'at-risk$$'!IU$120</f>
        <v>0</v>
      </c>
      <c r="IV75" s="6">
        <f>'at-risk$$'!IV75/'at-risk$$'!IV$120</f>
        <v>0</v>
      </c>
      <c r="IW75" s="6">
        <f>'at-risk$$'!IW75/'at-risk$$'!IW$120</f>
        <v>0</v>
      </c>
      <c r="IX75" s="6">
        <f>'at-risk$$'!IX75/'at-risk$$'!IX$120</f>
        <v>0</v>
      </c>
      <c r="IY75" s="6">
        <f>'at-risk$$'!IY75/'at-risk$$'!IY$120</f>
        <v>0</v>
      </c>
      <c r="IZ75" s="6">
        <f>'at-risk$$'!IZ75/'at-risk$$'!IZ$120</f>
        <v>0</v>
      </c>
      <c r="JA75" s="6">
        <f>'at-risk$$'!JA75/'at-risk$$'!JA$120</f>
        <v>0</v>
      </c>
      <c r="JB75" s="6">
        <f>'at-risk$$'!JB75/'at-risk$$'!JB$120</f>
        <v>0</v>
      </c>
      <c r="JC75" s="6">
        <f>'at-risk$$'!JC75/'at-risk$$'!JC$120</f>
        <v>0</v>
      </c>
      <c r="JD75" s="6">
        <f>'at-risk$$'!JD75/'at-risk$$'!JD$120</f>
        <v>0</v>
      </c>
      <c r="JE75" s="6">
        <f>'at-risk$$'!JE75/'at-risk$$'!JE$120</f>
        <v>0</v>
      </c>
      <c r="JF75" s="6">
        <f>'at-risk$$'!JF75/'at-risk$$'!JF$120</f>
        <v>0</v>
      </c>
      <c r="JG75" s="6">
        <f>'at-risk$$'!JG75/'at-risk$$'!JG$120</f>
        <v>0</v>
      </c>
      <c r="JH75" s="6">
        <f>'at-risk$$'!JH75/'at-risk$$'!JH$120</f>
        <v>0</v>
      </c>
      <c r="JI75" s="6">
        <f>'at-risk$$'!JI75/'at-risk$$'!JI$120</f>
        <v>0</v>
      </c>
      <c r="JJ75" s="6">
        <f>'at-risk$$'!JJ75/'at-risk$$'!JJ$120</f>
        <v>0</v>
      </c>
      <c r="JK75" s="6">
        <f>'at-risk$$'!JK75/'at-risk$$'!JK$120</f>
        <v>0</v>
      </c>
      <c r="JL75" s="6">
        <f>'at-risk$$'!JL75/'at-risk$$'!JL$120</f>
        <v>0</v>
      </c>
      <c r="JM75" s="6">
        <f>'at-risk$$'!JM75/'at-risk$$'!JM$120</f>
        <v>0</v>
      </c>
      <c r="JN75" s="6">
        <f>'at-risk$$'!JN75/'at-risk$$'!JN$120</f>
        <v>0</v>
      </c>
      <c r="JO75" s="6">
        <f>'at-risk$$'!JO75/'at-risk$$'!JO$120</f>
        <v>0</v>
      </c>
      <c r="JP75" s="6">
        <f>'at-risk$$'!JP75/'at-risk$$'!JP$120</f>
        <v>0</v>
      </c>
      <c r="JQ75" s="6">
        <f>'at-risk$$'!JQ75/'at-risk$$'!JQ$120</f>
        <v>0</v>
      </c>
      <c r="JR75" s="6">
        <f>'at-risk$$'!JR75/'at-risk$$'!JR$120</f>
        <v>0</v>
      </c>
      <c r="JS75" s="6">
        <f>'at-risk$$'!JS75/'at-risk$$'!JS$120</f>
        <v>0</v>
      </c>
      <c r="JT75" s="6">
        <f>'at-risk$$'!JT75/'at-risk$$'!JT$120</f>
        <v>0</v>
      </c>
      <c r="JU75" s="6">
        <f>'at-risk$$'!JU75/'at-risk$$'!JU$120</f>
        <v>0</v>
      </c>
      <c r="JV75" s="6">
        <f>'at-risk$$'!JV75/'at-risk$$'!JV$120</f>
        <v>0</v>
      </c>
      <c r="JW75" s="6">
        <f>'at-risk$$'!JW75/'at-risk$$'!JW$120</f>
        <v>0</v>
      </c>
      <c r="JX75" s="6">
        <f>'at-risk$$'!JX75/'at-risk$$'!JX$120</f>
        <v>0</v>
      </c>
      <c r="JY75" s="6">
        <f>'at-risk$$'!JY75/'at-risk$$'!JY$120</f>
        <v>0</v>
      </c>
      <c r="JZ75" s="6">
        <f>'at-risk$$'!JZ75/'at-risk$$'!JZ$120</f>
        <v>1</v>
      </c>
      <c r="KA75" s="6">
        <f>'at-risk$$'!KA75/'at-risk$$'!KA$120</f>
        <v>0</v>
      </c>
      <c r="KB75" s="6">
        <f>'at-risk$$'!KB75/'at-risk$$'!KB$120</f>
        <v>0</v>
      </c>
      <c r="KC75" s="6">
        <f>'at-risk$$'!KC75/'at-risk$$'!KC$120</f>
        <v>0</v>
      </c>
      <c r="KD75" s="6">
        <f>'at-risk$$'!KD75/'at-risk$$'!KD$120</f>
        <v>0</v>
      </c>
      <c r="KE75" s="6">
        <f>'at-risk$$'!KE75/'at-risk$$'!KE$120</f>
        <v>0</v>
      </c>
      <c r="KF75" s="6">
        <f>'at-risk$$'!KF75/'at-risk$$'!KF$120</f>
        <v>0</v>
      </c>
      <c r="KG75" s="6">
        <f>'at-risk$$'!KG75/'at-risk$$'!KG$120</f>
        <v>0</v>
      </c>
      <c r="KH75" s="6">
        <f>'at-risk$$'!KH75/'at-risk$$'!KH$120</f>
        <v>0</v>
      </c>
      <c r="KI75" s="6">
        <f>'at-risk$$'!KI75/'at-risk$$'!KI$120</f>
        <v>0</v>
      </c>
      <c r="KJ75" s="6">
        <f>'at-risk$$'!KJ75/'at-risk$$'!KJ$120</f>
        <v>0</v>
      </c>
      <c r="KK75" s="6">
        <f>'at-risk$$'!KK75/'at-risk$$'!KK$120</f>
        <v>0</v>
      </c>
      <c r="KL75" s="6">
        <f>'at-risk$$'!KL75/'at-risk$$'!KL$120</f>
        <v>0.87208342118209292</v>
      </c>
      <c r="KM75" s="6">
        <f>'at-risk$$'!KM75/'at-risk$$'!KM$120</f>
        <v>0.12791657881790708</v>
      </c>
      <c r="KN75" s="6">
        <f>'at-risk$$'!KN75/'at-risk$$'!KN$120</f>
        <v>0</v>
      </c>
      <c r="KO75" s="6">
        <f>'at-risk$$'!KO75/'at-risk$$'!KO$120</f>
        <v>0</v>
      </c>
      <c r="KP75" s="6">
        <f>'at-risk$$'!KP75/'at-risk$$'!KP$120</f>
        <v>0</v>
      </c>
      <c r="KQ75" s="6">
        <f>'at-risk$$'!KQ75/'at-risk$$'!KQ$120</f>
        <v>0</v>
      </c>
      <c r="KU75" s="3">
        <v>15684</v>
      </c>
      <c r="KV75" s="3">
        <v>0</v>
      </c>
      <c r="KW75" s="3">
        <v>6120</v>
      </c>
      <c r="KX75" s="3">
        <v>0</v>
      </c>
      <c r="LC75" s="3">
        <v>20000</v>
      </c>
      <c r="LD75" s="3">
        <v>0</v>
      </c>
      <c r="LI75" s="3">
        <v>100</v>
      </c>
      <c r="LJ75" s="3">
        <v>0</v>
      </c>
      <c r="LK75" s="3">
        <v>18363</v>
      </c>
      <c r="LL75" s="3">
        <v>0</v>
      </c>
      <c r="LM75" s="3">
        <v>1578</v>
      </c>
      <c r="LN75" s="3">
        <v>0</v>
      </c>
      <c r="LW75" s="3">
        <v>25019</v>
      </c>
      <c r="LX75" s="3">
        <v>0</v>
      </c>
      <c r="ME75" s="3">
        <v>5785</v>
      </c>
      <c r="MF75" s="3">
        <v>0</v>
      </c>
      <c r="MW75" s="3">
        <v>40000</v>
      </c>
      <c r="MX75" s="3">
        <v>0</v>
      </c>
      <c r="NJ75" s="6">
        <f>'at-risk$$'!NJ75/'at-risk$$'!NJ$120</f>
        <v>0</v>
      </c>
      <c r="NK75" s="6">
        <f>'at-risk$$'!NK75/'at-risk$$'!NK$120</f>
        <v>0</v>
      </c>
      <c r="OF75" s="3">
        <v>6239766</v>
      </c>
      <c r="OG75" s="3">
        <v>520404</v>
      </c>
      <c r="OK75" s="6">
        <f t="shared" si="44"/>
        <v>6.0000175697519147</v>
      </c>
      <c r="OL75" s="6">
        <f t="shared" si="31"/>
        <v>0</v>
      </c>
      <c r="OM75" s="6">
        <f t="shared" si="32"/>
        <v>3.0000087848759573</v>
      </c>
      <c r="ON75" s="6">
        <f t="shared" si="33"/>
        <v>0</v>
      </c>
      <c r="OO75" s="6">
        <f t="shared" si="34"/>
        <v>0</v>
      </c>
      <c r="OP75" s="6">
        <f t="shared" si="35"/>
        <v>0</v>
      </c>
      <c r="OQ75" s="3">
        <f t="shared" si="36"/>
        <v>0</v>
      </c>
      <c r="OR75" s="6">
        <f t="shared" si="37"/>
        <v>0</v>
      </c>
      <c r="OS75" s="6">
        <f>'at-risk$$'!OS75/'at-risk$$'!OS$120</f>
        <v>1</v>
      </c>
      <c r="OT75" s="6">
        <f>'at-risk$$'!OT75/'at-risk$$'!OT$120</f>
        <v>0</v>
      </c>
      <c r="OU75" s="6">
        <f>'at-risk$$'!OU75/'at-risk$$'!OU$120</f>
        <v>0</v>
      </c>
      <c r="OV75" s="6">
        <f>'at-risk$$'!OV75/'at-risk$$'!OV$120</f>
        <v>0</v>
      </c>
      <c r="OW75" s="6">
        <f>'at-risk$$'!OW75/'at-risk$$'!OW$120</f>
        <v>0</v>
      </c>
      <c r="OX75" s="6">
        <f>'at-risk$$'!OX75/'at-risk$$'!OX$120</f>
        <v>1</v>
      </c>
      <c r="OY75" s="6">
        <f>'at-risk$$'!OY75/'at-risk$$'!OY$120</f>
        <v>0</v>
      </c>
      <c r="OZ75" s="6">
        <f>'at-risk$$'!OZ75/'at-risk$$'!OZ$120</f>
        <v>0</v>
      </c>
      <c r="PA75" s="6">
        <f>'at-risk$$'!PA75/'at-risk$$'!PA$120</f>
        <v>1</v>
      </c>
      <c r="PB75" s="6">
        <f t="shared" si="38"/>
        <v>0</v>
      </c>
      <c r="PC75" s="6">
        <f t="shared" si="39"/>
        <v>0</v>
      </c>
      <c r="PD75" s="6"/>
      <c r="PE75" s="6"/>
      <c r="PF75" s="6">
        <f t="shared" si="40"/>
        <v>3</v>
      </c>
      <c r="PG75" s="6">
        <f t="shared" si="41"/>
        <v>0</v>
      </c>
      <c r="PI75" s="6">
        <f t="shared" si="42"/>
        <v>12.782978424344646</v>
      </c>
      <c r="PJ75" s="6">
        <f>'at-risk$$'!PJ75/'at-risk$$'!PJ$120</f>
        <v>1</v>
      </c>
      <c r="PK75" s="6">
        <f>'at-risk$$'!PK75/'at-risk$$'!PK$120</f>
        <v>0</v>
      </c>
      <c r="PL75" s="5">
        <f t="shared" si="45"/>
        <v>132649</v>
      </c>
      <c r="PM75" s="5">
        <f t="shared" ref="PM75:PM81" si="46">SUM(KV75,KX75,KZ75,LB75,LD75,LF75,LH75,LJ75,LL75,LN75,LP75,LR75,LT75,LV75,LX75,LZ75,MB75,MD75,MF75,MH75,MJ75,ML75,MN75,MP75,MR75,MT75,MV75,MX75,MZ75,NB75,ND75,NF75,NH75,)</f>
        <v>0</v>
      </c>
      <c r="PN75" s="5"/>
      <c r="PO75" s="5">
        <v>112450</v>
      </c>
      <c r="PQ75" s="6">
        <f t="shared" si="43"/>
        <v>37.783039918476355</v>
      </c>
    </row>
    <row r="76" spans="1:433" x14ac:dyDescent="0.25">
      <c r="A76" t="s">
        <v>123</v>
      </c>
      <c r="B76" s="2">
        <v>404</v>
      </c>
      <c r="C76" t="s">
        <v>341</v>
      </c>
      <c r="D76">
        <v>5</v>
      </c>
      <c r="E76">
        <v>413</v>
      </c>
      <c r="F76">
        <v>348</v>
      </c>
      <c r="G76" s="6">
        <f>'at-risk$$'!G76/'at-risk$$'!G$120</f>
        <v>1</v>
      </c>
      <c r="H76" s="6">
        <f>'at-risk$$'!H76/'at-risk$$'!H$120</f>
        <v>0</v>
      </c>
      <c r="I76" s="6">
        <f>'at-risk$$'!I76/'at-risk$$'!I$120</f>
        <v>0</v>
      </c>
      <c r="J76" s="6">
        <f>'at-risk$$'!J76/'at-risk$$'!J$120</f>
        <v>0.5</v>
      </c>
      <c r="K76" s="6">
        <f>'at-risk$$'!K76/'at-risk$$'!K$120</f>
        <v>0.5</v>
      </c>
      <c r="L76" s="6">
        <f>'at-risk$$'!L76/'at-risk$$'!L$120</f>
        <v>0</v>
      </c>
      <c r="M76" s="6">
        <f>'at-risk$$'!M76/'at-risk$$'!M$120</f>
        <v>0</v>
      </c>
      <c r="N76" s="6">
        <f>'at-risk$$'!N76/'at-risk$$'!N$120</f>
        <v>0.99999958310769044</v>
      </c>
      <c r="O76" s="6">
        <f>'at-risk$$'!O76/'at-risk$$'!O$120</f>
        <v>0</v>
      </c>
      <c r="P76" s="3">
        <v>18377</v>
      </c>
      <c r="Q76" s="3">
        <v>0</v>
      </c>
      <c r="R76" s="6">
        <f>'at-risk$$'!R76/'at-risk$$'!R$120</f>
        <v>1.0000062006078874</v>
      </c>
      <c r="S76" s="6">
        <f>'at-risk$$'!S76/'at-risk$$'!S$120</f>
        <v>0</v>
      </c>
      <c r="T76" s="6">
        <f>'at-risk$$'!T76/'at-risk$$'!T$120</f>
        <v>2.0000056611159422</v>
      </c>
      <c r="U76" s="6">
        <f>'at-risk$$'!U76/'at-risk$$'!U$120</f>
        <v>0</v>
      </c>
      <c r="V76" s="6">
        <f>'at-risk$$'!V76/'at-risk$$'!V$120</f>
        <v>3.0000042979444492</v>
      </c>
      <c r="W76" s="6">
        <f>'at-risk$$'!W76/'at-risk$$'!W$120</f>
        <v>0</v>
      </c>
      <c r="X76" s="6">
        <f>'at-risk$$'!X76/'at-risk$$'!X$120</f>
        <v>1</v>
      </c>
      <c r="Y76" s="6">
        <f>'at-risk$$'!Y76/'at-risk$$'!Y$120</f>
        <v>0</v>
      </c>
      <c r="Z76" s="6">
        <f>'at-risk$$'!Z76/'at-risk$$'!Z$120</f>
        <v>0</v>
      </c>
      <c r="AA76" s="6">
        <f>'at-risk$$'!AA76/'at-risk$$'!AA$120</f>
        <v>0</v>
      </c>
      <c r="AB76" s="6">
        <f>'at-risk$$'!AB76/'at-risk$$'!AB$120</f>
        <v>2.0000087848759573</v>
      </c>
      <c r="AC76" s="6">
        <f>'at-risk$$'!AC76/'at-risk$$'!AC$120</f>
        <v>0</v>
      </c>
      <c r="AD76" s="6">
        <f>'at-risk$$'!AD76/'at-risk$$'!AD$120</f>
        <v>2.0000087848759573</v>
      </c>
      <c r="AE76" s="6">
        <f>'at-risk$$'!AE76/'at-risk$$'!AE$120</f>
        <v>0</v>
      </c>
      <c r="AF76" s="6">
        <f>'at-risk$$'!AF76/'at-risk$$'!AF$120</f>
        <v>4.0000071489793685</v>
      </c>
      <c r="AG76" s="6">
        <f>'at-risk$$'!AG76/'at-risk$$'!AG$120</f>
        <v>0</v>
      </c>
      <c r="AH76" s="6">
        <f>'at-risk$$'!AH76/'at-risk$$'!AH$120</f>
        <v>0</v>
      </c>
      <c r="AI76" s="6">
        <f>'at-risk$$'!AI76/'at-risk$$'!AI$120</f>
        <v>0</v>
      </c>
      <c r="AJ76" s="6">
        <f>'at-risk$$'!AJ76/'at-risk$$'!AJ$120</f>
        <v>0</v>
      </c>
      <c r="AK76" s="6">
        <f>'at-risk$$'!AK76/'at-risk$$'!AK$120</f>
        <v>0</v>
      </c>
      <c r="AL76" s="6">
        <f>'at-risk$$'!AL76/'at-risk$$'!AL$120</f>
        <v>0</v>
      </c>
      <c r="AM76" s="6">
        <f>'at-risk$$'!AM76/'at-risk$$'!AM$120</f>
        <v>0</v>
      </c>
      <c r="AN76" s="6">
        <f>'at-risk$$'!AN76/'at-risk$$'!AN$120</f>
        <v>0</v>
      </c>
      <c r="AO76" s="6">
        <f>'at-risk$$'!AO76/'at-risk$$'!AO$120</f>
        <v>0</v>
      </c>
      <c r="AP76" s="6">
        <f>'at-risk$$'!AP76/'at-risk$$'!AP$120</f>
        <v>0</v>
      </c>
      <c r="AQ76" s="6">
        <f>'at-risk$$'!AQ76/'at-risk$$'!AQ$120</f>
        <v>0</v>
      </c>
      <c r="AR76" s="6">
        <f>'at-risk$$'!AR76/'at-risk$$'!AR$120</f>
        <v>1</v>
      </c>
      <c r="AS76" s="6">
        <f>'at-risk$$'!AS76/'at-risk$$'!AS$120</f>
        <v>0</v>
      </c>
      <c r="AT76" s="6">
        <f>'at-risk$$'!AT76/'at-risk$$'!AT$120</f>
        <v>0</v>
      </c>
      <c r="AU76" s="6">
        <f>'at-risk$$'!AU76/'at-risk$$'!AU$120</f>
        <v>2.0000087848759573</v>
      </c>
      <c r="AV76" s="6"/>
      <c r="AW76" s="6">
        <f>'at-risk$$'!AW76/'at-risk$$'!AW$120</f>
        <v>0</v>
      </c>
      <c r="AX76" s="6">
        <f>'at-risk$$'!AX76/'at-risk$$'!AX$120</f>
        <v>0</v>
      </c>
      <c r="AY76" s="6">
        <f>'at-risk$$'!AY76/'at-risk$$'!AY$120</f>
        <v>0</v>
      </c>
      <c r="AZ76" s="6">
        <f>'at-risk$$'!AZ76/'at-risk$$'!AZ$120</f>
        <v>2.0000087848759573</v>
      </c>
      <c r="BA76" s="6">
        <f>'at-risk$$'!BA76/'at-risk$$'!BA$120</f>
        <v>0</v>
      </c>
      <c r="BB76" s="6">
        <f>'at-risk$$'!BB76/'at-risk$$'!BB$120</f>
        <v>0</v>
      </c>
      <c r="BC76" s="6">
        <f>'at-risk$$'!BC76/'at-risk$$'!BC$120</f>
        <v>0</v>
      </c>
      <c r="BD76" s="6">
        <f>'at-risk$$'!BD76/'at-risk$$'!BD$120</f>
        <v>0</v>
      </c>
      <c r="BE76" s="6">
        <f>'at-risk$$'!BE76/'at-risk$$'!BE$120</f>
        <v>0</v>
      </c>
      <c r="BF76" s="6">
        <f>'at-risk$$'!BF76/'at-risk$$'!BF$120</f>
        <v>1</v>
      </c>
      <c r="BG76" s="6">
        <f>'at-risk$$'!BG76/'at-risk$$'!BG$120</f>
        <v>0</v>
      </c>
      <c r="BH76" s="6">
        <f>'at-risk$$'!BH76/'at-risk$$'!BH$120</f>
        <v>0</v>
      </c>
      <c r="BI76" s="6">
        <f>'at-risk$$'!BI76/'at-risk$$'!BI$120</f>
        <v>0</v>
      </c>
      <c r="BJ76" s="6">
        <f>'at-risk$$'!BJ76/'at-risk$$'!BJ$120</f>
        <v>0</v>
      </c>
      <c r="BK76" s="6">
        <f>'at-risk$$'!BK76/'at-risk$$'!BK$120</f>
        <v>0</v>
      </c>
      <c r="BL76" s="6">
        <f>'at-risk$$'!BL76/'at-risk$$'!BL$120</f>
        <v>0</v>
      </c>
      <c r="BM76" s="6">
        <f>'at-risk$$'!BM76/'at-risk$$'!BM$120</f>
        <v>0</v>
      </c>
      <c r="BN76" s="6">
        <f>'at-risk$$'!BN76/'at-risk$$'!BN$120</f>
        <v>0</v>
      </c>
      <c r="BO76" s="6">
        <f>'at-risk$$'!BO76/'at-risk$$'!BO$120</f>
        <v>0</v>
      </c>
      <c r="BP76" s="6">
        <f>'at-risk$$'!BP76/'at-risk$$'!BP$120</f>
        <v>0</v>
      </c>
      <c r="BQ76" s="6">
        <f>'at-risk$$'!BQ76/'at-risk$$'!BQ$120</f>
        <v>0</v>
      </c>
      <c r="BR76" s="6">
        <f>'at-risk$$'!BR76/'at-risk$$'!BR$120</f>
        <v>0</v>
      </c>
      <c r="BS76" s="6">
        <f>'at-risk$$'!BS76/'at-risk$$'!BS$120</f>
        <v>0</v>
      </c>
      <c r="BT76" s="6">
        <f>'at-risk$$'!BT76/'at-risk$$'!BT$120</f>
        <v>0</v>
      </c>
      <c r="BU76" s="6">
        <f>'at-risk$$'!BU76/'at-risk$$'!BU$120</f>
        <v>0</v>
      </c>
      <c r="BV76" s="6">
        <f>'at-risk$$'!BV76/'at-risk$$'!BV$120</f>
        <v>7.0000263546278729</v>
      </c>
      <c r="BW76" s="6">
        <f>'at-risk$$'!BW76/'at-risk$$'!BW$120</f>
        <v>0</v>
      </c>
      <c r="BX76" s="6">
        <f>'at-risk$$'!BX76/'at-risk$$'!BX$120</f>
        <v>0</v>
      </c>
      <c r="BY76" s="6">
        <f>'at-risk$$'!BY76/'at-risk$$'!BY$120</f>
        <v>0</v>
      </c>
      <c r="BZ76" s="6">
        <f>'at-risk$$'!BZ76/'at-risk$$'!BZ$120</f>
        <v>5.6810385832969716</v>
      </c>
      <c r="CA76" s="6">
        <f>'at-risk$$'!CA76/'at-risk$$'!CA$120</f>
        <v>0.31894660810290854</v>
      </c>
      <c r="CB76" s="6">
        <f>'at-risk$$'!CB76/'at-risk$$'!CB$120</f>
        <v>0</v>
      </c>
      <c r="CC76" s="6">
        <f>'at-risk$$'!CC76/'at-risk$$'!CC$120</f>
        <v>0</v>
      </c>
      <c r="CD76" s="6">
        <f>'at-risk$$'!CD76/'at-risk$$'!CD$120</f>
        <v>0</v>
      </c>
      <c r="CE76" s="6">
        <f>'at-risk$$'!CE76/'at-risk$$'!CE$120</f>
        <v>1</v>
      </c>
      <c r="CF76" s="6">
        <f>'at-risk$$'!CF76/'at-risk$$'!CF$120</f>
        <v>0</v>
      </c>
      <c r="CG76" s="6">
        <f>'at-risk$$'!CG76/'at-risk$$'!CG$120</f>
        <v>0</v>
      </c>
      <c r="CH76" s="6">
        <f>'at-risk$$'!CH76/'at-risk$$'!CH$120</f>
        <v>0</v>
      </c>
      <c r="CI76" s="6">
        <f>'at-risk$$'!CI76/'at-risk$$'!CI$120</f>
        <v>0</v>
      </c>
      <c r="CL76" s="6">
        <f>'at-risk$$'!CL76/'at-risk$$'!CL$120</f>
        <v>4.0000175697519147</v>
      </c>
      <c r="CM76" s="6">
        <f>'at-risk$$'!CM76/'at-risk$$'!CM$120</f>
        <v>0</v>
      </c>
      <c r="CN76" s="6">
        <f>'at-risk$$'!CN76/'at-risk$$'!CN$120</f>
        <v>0</v>
      </c>
      <c r="CO76" s="6">
        <f>'at-risk$$'!CO76/'at-risk$$'!CO$120</f>
        <v>0</v>
      </c>
      <c r="CP76" s="6">
        <f>'at-risk$$'!CP76/'at-risk$$'!CP$120</f>
        <v>0</v>
      </c>
      <c r="CQ76" s="6">
        <f>'at-risk$$'!CQ76/'at-risk$$'!CQ$120</f>
        <v>0</v>
      </c>
      <c r="CR76" s="6">
        <f>'at-risk$$'!CR76/'at-risk$$'!CR$120</f>
        <v>0</v>
      </c>
      <c r="CS76" s="6">
        <f>'at-risk$$'!CS76/'at-risk$$'!CS$120</f>
        <v>0</v>
      </c>
      <c r="CT76" s="6">
        <f>'at-risk$$'!CT76/'at-risk$$'!CT$120</f>
        <v>0</v>
      </c>
      <c r="CU76" s="6">
        <f>'at-risk$$'!CU76/'at-risk$$'!CU$120</f>
        <v>0</v>
      </c>
      <c r="CV76" s="3">
        <v>13600</v>
      </c>
      <c r="CW76" s="3">
        <v>0</v>
      </c>
      <c r="CX76" s="3">
        <v>23800</v>
      </c>
      <c r="CY76" s="3">
        <v>0</v>
      </c>
      <c r="DD76" s="6">
        <f>'at-risk$$'!DD76/'at-risk$$'!DD$120</f>
        <v>0</v>
      </c>
      <c r="DE76" s="6">
        <f>'at-risk$$'!DE76/'at-risk$$'!DE$120</f>
        <v>0</v>
      </c>
      <c r="DX76" s="6">
        <f>'at-risk$$'!DX76/'at-risk$$'!DX$120</f>
        <v>0</v>
      </c>
      <c r="DY76" s="6">
        <f>'at-risk$$'!DY76/'at-risk$$'!DY$120</f>
        <v>0</v>
      </c>
      <c r="DZ76" s="6">
        <f>'at-risk$$'!DZ76/'at-risk$$'!DZ$120</f>
        <v>0</v>
      </c>
      <c r="EA76" s="6">
        <f>'at-risk$$'!EA76/'at-risk$$'!EA$120</f>
        <v>0</v>
      </c>
      <c r="EB76" s="6">
        <f>'at-risk$$'!EB76/'at-risk$$'!EB$120</f>
        <v>0</v>
      </c>
      <c r="EC76" s="6">
        <f>'at-risk$$'!EC76/'at-risk$$'!EC$120</f>
        <v>0</v>
      </c>
      <c r="EH76" s="3">
        <v>15325</v>
      </c>
      <c r="EI76" s="3">
        <v>0</v>
      </c>
      <c r="EL76" s="6">
        <f>'at-risk$$'!EL76/'at-risk$$'!EL$120</f>
        <v>0</v>
      </c>
      <c r="EM76" s="6">
        <f>'at-risk$$'!EM76/'at-risk$$'!EM$120</f>
        <v>0</v>
      </c>
      <c r="EN76" s="6">
        <f>'at-risk$$'!EN76/'at-risk$$'!EN$120</f>
        <v>0</v>
      </c>
      <c r="EO76" s="6">
        <f>'at-risk$$'!EO76/'at-risk$$'!EO$120</f>
        <v>0</v>
      </c>
      <c r="EP76" s="6">
        <f>'at-risk$$'!EP76/'at-risk$$'!EP$120</f>
        <v>0</v>
      </c>
      <c r="EQ76" s="6">
        <f>'at-risk$$'!EQ76/'at-risk$$'!EQ$120</f>
        <v>0</v>
      </c>
      <c r="ES76" s="6">
        <f>'at-risk$$'!ES76/'at-risk$$'!ES$120</f>
        <v>0</v>
      </c>
      <c r="ET76" s="6">
        <f>'at-risk$$'!ET76/'at-risk$$'!ET$120</f>
        <v>0</v>
      </c>
      <c r="EU76" s="6">
        <f>'at-risk$$'!EU76/'at-risk$$'!EU$120</f>
        <v>1</v>
      </c>
      <c r="EV76" s="6">
        <f>'at-risk$$'!EV76/'at-risk$$'!EV$120</f>
        <v>0</v>
      </c>
      <c r="EW76" s="6">
        <f>'at-risk$$'!EW76/'at-risk$$'!EW$120</f>
        <v>1</v>
      </c>
      <c r="EX76" s="6">
        <f>'at-risk$$'!EX76/'at-risk$$'!EX$120</f>
        <v>0</v>
      </c>
      <c r="EY76" s="6">
        <f>'at-risk$$'!EY76/'at-risk$$'!EY$120</f>
        <v>0</v>
      </c>
      <c r="EZ76" s="6">
        <f>'at-risk$$'!EZ76/'at-risk$$'!EZ$120</f>
        <v>0</v>
      </c>
      <c r="FA76" s="6">
        <f>'at-risk$$'!FA76/'at-risk$$'!FA$120</f>
        <v>0</v>
      </c>
      <c r="FB76" s="6">
        <f>'at-risk$$'!FB76/'at-risk$$'!FB$120</f>
        <v>0</v>
      </c>
      <c r="FC76" s="6">
        <f>'at-risk$$'!FC76/'at-risk$$'!FC$120</f>
        <v>0</v>
      </c>
      <c r="FD76" s="6">
        <f>'at-risk$$'!FD76/'at-risk$$'!FD$120</f>
        <v>0</v>
      </c>
      <c r="FE76" s="6">
        <f>'at-risk$$'!FE76/'at-risk$$'!FE$120</f>
        <v>0</v>
      </c>
      <c r="FF76" s="6">
        <f>'at-risk$$'!FF76/'at-risk$$'!FF$120</f>
        <v>0</v>
      </c>
      <c r="FG76" s="6">
        <f>'at-risk$$'!FG76/'at-risk$$'!FG$120</f>
        <v>1</v>
      </c>
      <c r="FH76" s="6">
        <f>'at-risk$$'!FH76/'at-risk$$'!FH$120</f>
        <v>0</v>
      </c>
      <c r="FI76" s="6">
        <f>'at-risk$$'!FI76/'at-risk$$'!FI$120</f>
        <v>0</v>
      </c>
      <c r="FJ76" s="6">
        <f>'at-risk$$'!FJ76/'at-risk$$'!FJ$120</f>
        <v>0</v>
      </c>
      <c r="FK76" s="6">
        <f>'at-risk$$'!FK76/'at-risk$$'!FK$120</f>
        <v>0</v>
      </c>
      <c r="FL76" s="6">
        <f>'at-risk$$'!FL76/'at-risk$$'!FL$120</f>
        <v>0</v>
      </c>
      <c r="FM76" s="6">
        <f>'at-risk$$'!FM76/'at-risk$$'!FM$120</f>
        <v>0</v>
      </c>
      <c r="FN76" s="6">
        <f>'at-risk$$'!FN76/'at-risk$$'!FN$120</f>
        <v>0</v>
      </c>
      <c r="FO76" s="6">
        <f>'at-risk$$'!FO76/'at-risk$$'!FO$120</f>
        <v>0</v>
      </c>
      <c r="FP76" s="6">
        <f>'at-risk$$'!FP76/'at-risk$$'!FP$120</f>
        <v>0</v>
      </c>
      <c r="FQ76" s="6">
        <f>'at-risk$$'!FQ76/'at-risk$$'!FQ$120</f>
        <v>0</v>
      </c>
      <c r="FR76" s="6">
        <f>'at-risk$$'!FR76/'at-risk$$'!FR$120</f>
        <v>0</v>
      </c>
      <c r="FS76" s="6">
        <f>'at-risk$$'!FS76/'at-risk$$'!FS$120</f>
        <v>0</v>
      </c>
      <c r="FT76" s="6">
        <f>'at-risk$$'!FT76/'at-risk$$'!FT$120</f>
        <v>0</v>
      </c>
      <c r="FU76" s="6">
        <f>'at-risk$$'!FU76/'at-risk$$'!FU$120</f>
        <v>0</v>
      </c>
      <c r="FV76" s="6">
        <f>'at-risk$$'!FV76/'at-risk$$'!FV$120</f>
        <v>0</v>
      </c>
      <c r="FW76" s="6">
        <f>'at-risk$$'!FW76/'at-risk$$'!FW$120</f>
        <v>1</v>
      </c>
      <c r="FX76" s="6">
        <f>'at-risk$$'!FX76/'at-risk$$'!FX$120</f>
        <v>0</v>
      </c>
      <c r="FY76" s="6">
        <f>'at-risk$$'!FY76/'at-risk$$'!FY$120</f>
        <v>0</v>
      </c>
      <c r="FZ76" s="6">
        <f>'at-risk$$'!FZ76/'at-risk$$'!FZ$120</f>
        <v>0</v>
      </c>
      <c r="GA76" s="6">
        <f>'at-risk$$'!GA76/'at-risk$$'!GA$120</f>
        <v>1</v>
      </c>
      <c r="GB76" s="6">
        <f>'at-risk$$'!GB76/'at-risk$$'!GB$120</f>
        <v>0</v>
      </c>
      <c r="GC76" s="6">
        <f>'at-risk$$'!GC76/'at-risk$$'!GC$120</f>
        <v>0</v>
      </c>
      <c r="GD76" s="6">
        <f>'at-risk$$'!GD76/'at-risk$$'!GD$120</f>
        <v>0</v>
      </c>
      <c r="GE76" s="6">
        <f>'at-risk$$'!GE76/'at-risk$$'!GE$120</f>
        <v>0</v>
      </c>
      <c r="GF76" s="6">
        <f>'at-risk$$'!GF76/'at-risk$$'!GF$120</f>
        <v>1</v>
      </c>
      <c r="GG76" s="6">
        <f>'at-risk$$'!GG76/'at-risk$$'!GG$120</f>
        <v>0</v>
      </c>
      <c r="GH76" s="6">
        <f>'at-risk$$'!GH76/'at-risk$$'!GH$120</f>
        <v>2.0000087848759573</v>
      </c>
      <c r="GI76" s="6">
        <f>'at-risk$$'!GI76/'at-risk$$'!GI$120</f>
        <v>0</v>
      </c>
      <c r="GJ76" s="6">
        <f>'at-risk$$'!GJ76/'at-risk$$'!GJ$120</f>
        <v>0.96348127064445854</v>
      </c>
      <c r="GK76" s="6">
        <f>'at-risk$$'!GK76/'at-risk$$'!GK$120</f>
        <v>3.6518729355541499E-2</v>
      </c>
      <c r="GL76" s="6">
        <f>'at-risk$$'!GL76/'at-risk$$'!GL$120</f>
        <v>0</v>
      </c>
      <c r="GM76" s="6">
        <f>'at-risk$$'!GM76/'at-risk$$'!GM$120</f>
        <v>0</v>
      </c>
      <c r="GN76" s="6">
        <f>'at-risk$$'!GN76/'at-risk$$'!GN$120</f>
        <v>0</v>
      </c>
      <c r="GO76" s="6">
        <f>'at-risk$$'!GO76/'at-risk$$'!GO$120</f>
        <v>0</v>
      </c>
      <c r="GP76" s="6">
        <f>'at-risk$$'!GP76/'at-risk$$'!GP$120</f>
        <v>2.0000087848759573</v>
      </c>
      <c r="GQ76" s="6">
        <f>'at-risk$$'!GQ76/'at-risk$$'!GQ$120</f>
        <v>0</v>
      </c>
      <c r="GR76" s="6">
        <f>'at-risk$$'!GR76/'at-risk$$'!GR$120</f>
        <v>9.4542835055169028E-2</v>
      </c>
      <c r="GS76" s="6">
        <f>'at-risk$$'!GS76/'at-risk$$'!GS$120</f>
        <v>0</v>
      </c>
      <c r="GT76" s="6">
        <f>'at-risk$$'!GT76/'at-risk$$'!GT$120</f>
        <v>1.94198467917633</v>
      </c>
      <c r="GU76" s="6">
        <f>'at-risk$$'!GU76/'at-risk$$'!GU$120</f>
        <v>0</v>
      </c>
      <c r="GV76" s="6">
        <f>'at-risk$$'!GV76/'at-risk$$'!GV$120</f>
        <v>2.0000087848759573</v>
      </c>
      <c r="GW76" s="6">
        <f>'at-risk$$'!GW76/'at-risk$$'!GW$120</f>
        <v>0</v>
      </c>
      <c r="GX76" s="6">
        <f>'at-risk$$'!GX76/'at-risk$$'!GX$120</f>
        <v>2.0000087848759573</v>
      </c>
      <c r="GY76" s="6">
        <f>'at-risk$$'!GY76/'at-risk$$'!GY$120</f>
        <v>0</v>
      </c>
      <c r="GZ76" s="6">
        <f>'at-risk$$'!GZ76/'at-risk$$'!GZ$120</f>
        <v>2.0000087848759573</v>
      </c>
      <c r="HA76" s="6">
        <f>'at-risk$$'!HA76/'at-risk$$'!HA$120</f>
        <v>0</v>
      </c>
      <c r="HB76" s="6">
        <f>'at-risk$$'!HB76/'at-risk$$'!HB$120</f>
        <v>0</v>
      </c>
      <c r="HC76" s="6">
        <f>'at-risk$$'!HC76/'at-risk$$'!HC$120</f>
        <v>0</v>
      </c>
      <c r="HD76" s="6">
        <f>'at-risk$$'!HD76/'at-risk$$'!HD$120</f>
        <v>0</v>
      </c>
      <c r="HE76" s="6">
        <f>'at-risk$$'!HE76/'at-risk$$'!HE$120</f>
        <v>0</v>
      </c>
      <c r="HF76" s="6">
        <f>'at-risk$$'!HF76/'at-risk$$'!HF$120</f>
        <v>2.0000087848759573</v>
      </c>
      <c r="HG76" s="6">
        <f>'at-risk$$'!HG76/'at-risk$$'!HG$120</f>
        <v>0</v>
      </c>
      <c r="HH76" s="6">
        <f>'at-risk$$'!HH76/'at-risk$$'!HH$120</f>
        <v>2.0000087848759573</v>
      </c>
      <c r="HI76" s="6">
        <f>'at-risk$$'!HI76/'at-risk$$'!HI$120</f>
        <v>0</v>
      </c>
      <c r="HJ76" s="6">
        <f>'at-risk$$'!HJ76/'at-risk$$'!HJ$120</f>
        <v>0</v>
      </c>
      <c r="HK76" s="6">
        <f>'at-risk$$'!HK76/'at-risk$$'!HK$120</f>
        <v>0</v>
      </c>
      <c r="HL76" s="6">
        <f>'at-risk$$'!HL76/'at-risk$$'!HL$120</f>
        <v>0</v>
      </c>
      <c r="HM76" s="6">
        <f>'at-risk$$'!HM76/'at-risk$$'!HM$120</f>
        <v>0</v>
      </c>
      <c r="HN76" s="6">
        <f>'at-risk$$'!HN76/'at-risk$$'!HN$120</f>
        <v>2.0000087848759573</v>
      </c>
      <c r="HO76" s="6">
        <f>'at-risk$$'!HO76/'at-risk$$'!HO$120</f>
        <v>0</v>
      </c>
      <c r="HP76" s="6">
        <f>'at-risk$$'!HP76/'at-risk$$'!HP$120</f>
        <v>0</v>
      </c>
      <c r="HQ76" s="6">
        <f>'at-risk$$'!HQ76/'at-risk$$'!HQ$120</f>
        <v>0</v>
      </c>
      <c r="HR76" s="6">
        <f>'at-risk$$'!HR76/'at-risk$$'!HR$120</f>
        <v>2.0000087848759573</v>
      </c>
      <c r="HS76" s="6">
        <f>'at-risk$$'!HS76/'at-risk$$'!HS$120</f>
        <v>0</v>
      </c>
      <c r="HT76" s="6">
        <f>'at-risk$$'!HT76/'at-risk$$'!HT$120</f>
        <v>0</v>
      </c>
      <c r="HU76" s="6">
        <f>'at-risk$$'!HU76/'at-risk$$'!HU$120</f>
        <v>0</v>
      </c>
      <c r="HV76" s="6">
        <f>'at-risk$$'!HV76/'at-risk$$'!HV$120</f>
        <v>1.5</v>
      </c>
      <c r="HW76" s="6">
        <f>'at-risk$$'!HW76/'at-risk$$'!HW$120</f>
        <v>0</v>
      </c>
      <c r="HX76" s="6">
        <f>'at-risk$$'!HX76/'at-risk$$'!HX$120</f>
        <v>0</v>
      </c>
      <c r="HY76" s="6">
        <f>'at-risk$$'!HY76/'at-risk$$'!HY$120</f>
        <v>0</v>
      </c>
      <c r="HZ76" s="6">
        <f>'at-risk$$'!HZ76/'at-risk$$'!HZ$120</f>
        <v>0</v>
      </c>
      <c r="IA76" s="6">
        <f>'at-risk$$'!IA76/'at-risk$$'!IA$120</f>
        <v>0</v>
      </c>
      <c r="IB76" s="6">
        <f>'at-risk$$'!IB76/'at-risk$$'!IB$120</f>
        <v>0</v>
      </c>
      <c r="IC76" s="6">
        <f>'at-risk$$'!IC76/'at-risk$$'!IC$120</f>
        <v>0</v>
      </c>
      <c r="ID76" s="6">
        <f>'at-risk$$'!ID76/'at-risk$$'!ID$120</f>
        <v>0</v>
      </c>
      <c r="IE76" s="6">
        <f>'at-risk$$'!IE76/'at-risk$$'!IE$120</f>
        <v>0</v>
      </c>
      <c r="IF76" s="6">
        <f>'at-risk$$'!IF76/'at-risk$$'!IF$120</f>
        <v>0</v>
      </c>
      <c r="IG76" s="6">
        <f>'at-risk$$'!IG76/'at-risk$$'!IG$120</f>
        <v>0</v>
      </c>
      <c r="IH76" s="6">
        <f>'at-risk$$'!IH76/'at-risk$$'!IH$120</f>
        <v>0</v>
      </c>
      <c r="II76" s="6">
        <f>'at-risk$$'!II76/'at-risk$$'!II$120</f>
        <v>0</v>
      </c>
      <c r="IJ76" s="6">
        <f>'at-risk$$'!IJ76/'at-risk$$'!IJ$120</f>
        <v>0</v>
      </c>
      <c r="IK76" s="6">
        <f>'at-risk$$'!IK76/'at-risk$$'!IK$120</f>
        <v>0</v>
      </c>
      <c r="IL76" s="6">
        <f>'at-risk$$'!IL76/'at-risk$$'!IL$120</f>
        <v>0</v>
      </c>
      <c r="IM76" s="6">
        <f>'at-risk$$'!IM76/'at-risk$$'!IM$120</f>
        <v>0</v>
      </c>
      <c r="IN76" s="6">
        <f>'at-risk$$'!IN76/'at-risk$$'!IN$120</f>
        <v>0</v>
      </c>
      <c r="IO76" s="6">
        <f>'at-risk$$'!IO76/'at-risk$$'!IO$120</f>
        <v>0</v>
      </c>
      <c r="IP76" s="6">
        <f>'at-risk$$'!IP76/'at-risk$$'!IP$120</f>
        <v>0</v>
      </c>
      <c r="IQ76" s="6">
        <f>'at-risk$$'!IQ76/'at-risk$$'!IQ$120</f>
        <v>0</v>
      </c>
      <c r="IR76" s="6">
        <f>'at-risk$$'!IR76/'at-risk$$'!IR$120</f>
        <v>0</v>
      </c>
      <c r="IS76" s="6">
        <f>'at-risk$$'!IS76/'at-risk$$'!IS$120</f>
        <v>0</v>
      </c>
      <c r="IT76" s="6">
        <f>'at-risk$$'!IT76/'at-risk$$'!IT$120</f>
        <v>0</v>
      </c>
      <c r="IU76" s="6">
        <f>'at-risk$$'!IU76/'at-risk$$'!IU$120</f>
        <v>0</v>
      </c>
      <c r="IV76" s="6">
        <f>'at-risk$$'!IV76/'at-risk$$'!IV$120</f>
        <v>0</v>
      </c>
      <c r="IW76" s="6">
        <f>'at-risk$$'!IW76/'at-risk$$'!IW$120</f>
        <v>0</v>
      </c>
      <c r="IX76" s="6">
        <f>'at-risk$$'!IX76/'at-risk$$'!IX$120</f>
        <v>0</v>
      </c>
      <c r="IY76" s="6">
        <f>'at-risk$$'!IY76/'at-risk$$'!IY$120</f>
        <v>0</v>
      </c>
      <c r="IZ76" s="6">
        <f>'at-risk$$'!IZ76/'at-risk$$'!IZ$120</f>
        <v>0</v>
      </c>
      <c r="JA76" s="6">
        <f>'at-risk$$'!JA76/'at-risk$$'!JA$120</f>
        <v>0</v>
      </c>
      <c r="JB76" s="6">
        <f>'at-risk$$'!JB76/'at-risk$$'!JB$120</f>
        <v>0</v>
      </c>
      <c r="JC76" s="6">
        <f>'at-risk$$'!JC76/'at-risk$$'!JC$120</f>
        <v>0</v>
      </c>
      <c r="JD76" s="6">
        <f>'at-risk$$'!JD76/'at-risk$$'!JD$120</f>
        <v>1</v>
      </c>
      <c r="JE76" s="6">
        <f>'at-risk$$'!JE76/'at-risk$$'!JE$120</f>
        <v>0</v>
      </c>
      <c r="JF76" s="6">
        <f>'at-risk$$'!JF76/'at-risk$$'!JF$120</f>
        <v>0</v>
      </c>
      <c r="JG76" s="6">
        <f>'at-risk$$'!JG76/'at-risk$$'!JG$120</f>
        <v>1</v>
      </c>
      <c r="JH76" s="6">
        <f>'at-risk$$'!JH76/'at-risk$$'!JH$120</f>
        <v>0</v>
      </c>
      <c r="JI76" s="6">
        <f>'at-risk$$'!JI76/'at-risk$$'!JI$120</f>
        <v>0</v>
      </c>
      <c r="JJ76" s="6">
        <f>'at-risk$$'!JJ76/'at-risk$$'!JJ$120</f>
        <v>0</v>
      </c>
      <c r="JK76" s="6">
        <f>'at-risk$$'!JK76/'at-risk$$'!JK$120</f>
        <v>0</v>
      </c>
      <c r="JL76" s="6">
        <f>'at-risk$$'!JL76/'at-risk$$'!JL$120</f>
        <v>0</v>
      </c>
      <c r="JM76" s="6">
        <f>'at-risk$$'!JM76/'at-risk$$'!JM$120</f>
        <v>0</v>
      </c>
      <c r="JN76" s="6">
        <f>'at-risk$$'!JN76/'at-risk$$'!JN$120</f>
        <v>0</v>
      </c>
      <c r="JO76" s="6">
        <f>'at-risk$$'!JO76/'at-risk$$'!JO$120</f>
        <v>0</v>
      </c>
      <c r="JP76" s="6">
        <f>'at-risk$$'!JP76/'at-risk$$'!JP$120</f>
        <v>0</v>
      </c>
      <c r="JQ76" s="6">
        <f>'at-risk$$'!JQ76/'at-risk$$'!JQ$120</f>
        <v>1</v>
      </c>
      <c r="JR76" s="6">
        <f>'at-risk$$'!JR76/'at-risk$$'!JR$120</f>
        <v>0</v>
      </c>
      <c r="JS76" s="6">
        <f>'at-risk$$'!JS76/'at-risk$$'!JS$120</f>
        <v>0</v>
      </c>
      <c r="JT76" s="6">
        <f>'at-risk$$'!JT76/'at-risk$$'!JT$120</f>
        <v>1</v>
      </c>
      <c r="JU76" s="6">
        <f>'at-risk$$'!JU76/'at-risk$$'!JU$120</f>
        <v>0</v>
      </c>
      <c r="JV76" s="6">
        <f>'at-risk$$'!JV76/'at-risk$$'!JV$120</f>
        <v>0</v>
      </c>
      <c r="JW76" s="6">
        <f>'at-risk$$'!JW76/'at-risk$$'!JW$120</f>
        <v>0</v>
      </c>
      <c r="JX76" s="6">
        <f>'at-risk$$'!JX76/'at-risk$$'!JX$120</f>
        <v>0</v>
      </c>
      <c r="JY76" s="6">
        <f>'at-risk$$'!JY76/'at-risk$$'!JY$120</f>
        <v>0</v>
      </c>
      <c r="JZ76" s="6">
        <f>'at-risk$$'!JZ76/'at-risk$$'!JZ$120</f>
        <v>0</v>
      </c>
      <c r="KA76" s="6">
        <f>'at-risk$$'!KA76/'at-risk$$'!KA$120</f>
        <v>0</v>
      </c>
      <c r="KB76" s="6">
        <f>'at-risk$$'!KB76/'at-risk$$'!KB$120</f>
        <v>0</v>
      </c>
      <c r="KC76" s="6">
        <f>'at-risk$$'!KC76/'at-risk$$'!KC$120</f>
        <v>0</v>
      </c>
      <c r="KD76" s="6">
        <f>'at-risk$$'!KD76/'at-risk$$'!KD$120</f>
        <v>0</v>
      </c>
      <c r="KE76" s="6">
        <f>'at-risk$$'!KE76/'at-risk$$'!KE$120</f>
        <v>2.0000087848759573</v>
      </c>
      <c r="KF76" s="6">
        <f>'at-risk$$'!KF76/'at-risk$$'!KF$120</f>
        <v>0</v>
      </c>
      <c r="KG76" s="6">
        <f>'at-risk$$'!KG76/'at-risk$$'!KG$120</f>
        <v>0</v>
      </c>
      <c r="KH76" s="6">
        <f>'at-risk$$'!KH76/'at-risk$$'!KH$120</f>
        <v>0</v>
      </c>
      <c r="KI76" s="6">
        <f>'at-risk$$'!KI76/'at-risk$$'!KI$120</f>
        <v>0</v>
      </c>
      <c r="KJ76" s="6">
        <f>'at-risk$$'!KJ76/'at-risk$$'!KJ$120</f>
        <v>0</v>
      </c>
      <c r="KK76" s="6">
        <f>'at-risk$$'!KK76/'at-risk$$'!KK$120</f>
        <v>0</v>
      </c>
      <c r="KL76" s="6">
        <f>'at-risk$$'!KL76/'at-risk$$'!KL$120</f>
        <v>0</v>
      </c>
      <c r="KM76" s="6">
        <f>'at-risk$$'!KM76/'at-risk$$'!KM$120</f>
        <v>0</v>
      </c>
      <c r="KN76" s="6">
        <f>'at-risk$$'!KN76/'at-risk$$'!KN$120</f>
        <v>0</v>
      </c>
      <c r="KO76" s="6">
        <f>'at-risk$$'!KO76/'at-risk$$'!KO$120</f>
        <v>0</v>
      </c>
      <c r="KP76" s="6">
        <f>'at-risk$$'!KP76/'at-risk$$'!KP$120</f>
        <v>0</v>
      </c>
      <c r="KQ76" s="6">
        <f>'at-risk$$'!KQ76/'at-risk$$'!KQ$120</f>
        <v>0</v>
      </c>
      <c r="KU76" s="3">
        <v>25000</v>
      </c>
      <c r="KV76" s="3">
        <v>0</v>
      </c>
      <c r="KW76" s="3">
        <v>7216</v>
      </c>
      <c r="KX76" s="3">
        <v>0</v>
      </c>
      <c r="LC76" s="3">
        <v>3000</v>
      </c>
      <c r="LD76" s="3">
        <v>0</v>
      </c>
      <c r="LI76" s="3">
        <v>30000</v>
      </c>
      <c r="LJ76" s="3">
        <v>0</v>
      </c>
      <c r="LM76" s="3">
        <v>1884</v>
      </c>
      <c r="LN76" s="3">
        <v>0</v>
      </c>
      <c r="LY76" s="3">
        <v>500</v>
      </c>
      <c r="LZ76" s="3">
        <v>0</v>
      </c>
      <c r="ME76" s="3">
        <v>6905</v>
      </c>
      <c r="MF76" s="3">
        <v>0</v>
      </c>
      <c r="MG76" s="3">
        <v>3000</v>
      </c>
      <c r="MH76" s="3">
        <v>0</v>
      </c>
      <c r="MI76" s="3">
        <v>3073</v>
      </c>
      <c r="MJ76" s="3">
        <v>0</v>
      </c>
      <c r="MM76" s="3">
        <v>5000</v>
      </c>
      <c r="MN76" s="3">
        <v>0</v>
      </c>
      <c r="MY76" s="3">
        <v>13000</v>
      </c>
      <c r="MZ76" s="3">
        <v>0</v>
      </c>
      <c r="NJ76" s="6">
        <f>'at-risk$$'!NJ76/'at-risk$$'!NJ$120</f>
        <v>0</v>
      </c>
      <c r="NK76" s="6">
        <f>'at-risk$$'!NK76/'at-risk$$'!NK$120</f>
        <v>0</v>
      </c>
      <c r="OF76" s="3">
        <v>7016624</v>
      </c>
      <c r="OG76" s="3">
        <v>721593</v>
      </c>
      <c r="OK76" s="6">
        <f t="shared" si="44"/>
        <v>3.0000087848759573</v>
      </c>
      <c r="OL76" s="6">
        <f t="shared" si="31"/>
        <v>0</v>
      </c>
      <c r="OM76" s="6">
        <f t="shared" si="32"/>
        <v>7.0000263546278729</v>
      </c>
      <c r="ON76" s="6">
        <f t="shared" si="33"/>
        <v>0</v>
      </c>
      <c r="OO76" s="6">
        <f t="shared" si="34"/>
        <v>0</v>
      </c>
      <c r="OP76" s="6">
        <f t="shared" si="35"/>
        <v>1</v>
      </c>
      <c r="OQ76" s="3">
        <f t="shared" si="36"/>
        <v>0</v>
      </c>
      <c r="OR76" s="6">
        <f t="shared" si="37"/>
        <v>0</v>
      </c>
      <c r="OS76" s="6">
        <f>'at-risk$$'!OS76/'at-risk$$'!OS$120</f>
        <v>2</v>
      </c>
      <c r="OT76" s="6">
        <f>'at-risk$$'!OT76/'at-risk$$'!OT$120</f>
        <v>0</v>
      </c>
      <c r="OU76" s="6">
        <f>'at-risk$$'!OU76/'at-risk$$'!OU$120</f>
        <v>0</v>
      </c>
      <c r="OV76" s="6">
        <f>'at-risk$$'!OV76/'at-risk$$'!OV$120</f>
        <v>1</v>
      </c>
      <c r="OW76" s="6">
        <f>'at-risk$$'!OW76/'at-risk$$'!OW$120</f>
        <v>0</v>
      </c>
      <c r="OX76" s="6">
        <f>'at-risk$$'!OX76/'at-risk$$'!OX$120</f>
        <v>0</v>
      </c>
      <c r="OY76" s="6">
        <f>'at-risk$$'!OY76/'at-risk$$'!OY$120</f>
        <v>0</v>
      </c>
      <c r="OZ76" s="6">
        <f>'at-risk$$'!OZ76/'at-risk$$'!OZ$120</f>
        <v>0</v>
      </c>
      <c r="PA76" s="6">
        <f>'at-risk$$'!PA76/'at-risk$$'!PA$120</f>
        <v>0</v>
      </c>
      <c r="PB76" s="6">
        <f t="shared" si="38"/>
        <v>1</v>
      </c>
      <c r="PC76" s="6">
        <f t="shared" si="39"/>
        <v>0</v>
      </c>
      <c r="PD76" s="6"/>
      <c r="PE76" s="6"/>
      <c r="PF76" s="6">
        <f t="shared" si="40"/>
        <v>5.463490055520416</v>
      </c>
      <c r="PG76" s="6">
        <f t="shared" si="41"/>
        <v>3.6518729355541499E-2</v>
      </c>
      <c r="PI76" s="6">
        <f t="shared" ref="PI76:PI83" si="47">SUM(GP76,GR76,GT76,GV76,GX76,GZ76,HB76,HD76,HF76,HH76,HJ76,HL76,HN76,HP76,HR76,HT76,)</f>
        <v>18.03659779323916</v>
      </c>
      <c r="PJ76" s="6">
        <f>'at-risk$$'!PJ76/'at-risk$$'!PJ$120</f>
        <v>0</v>
      </c>
      <c r="PK76" s="6">
        <f>'at-risk$$'!PK76/'at-risk$$'!PK$120</f>
        <v>0</v>
      </c>
      <c r="PL76" s="5">
        <f t="shared" si="45"/>
        <v>98578</v>
      </c>
      <c r="PM76" s="5">
        <f t="shared" si="46"/>
        <v>0</v>
      </c>
      <c r="PN76" s="5"/>
      <c r="PO76" s="5">
        <v>136290</v>
      </c>
      <c r="PQ76" s="6">
        <f t="shared" si="43"/>
        <v>41.536676857122785</v>
      </c>
    </row>
    <row r="77" spans="1:433" x14ac:dyDescent="0.25">
      <c r="A77" t="s">
        <v>130</v>
      </c>
      <c r="B77" s="2">
        <v>360</v>
      </c>
      <c r="C77" t="s">
        <v>341</v>
      </c>
      <c r="D77">
        <v>6</v>
      </c>
      <c r="E77">
        <v>396</v>
      </c>
      <c r="F77">
        <v>288</v>
      </c>
      <c r="G77" s="6">
        <f>'at-risk$$'!G77/'at-risk$$'!G$120</f>
        <v>1</v>
      </c>
      <c r="H77" s="6">
        <f>'at-risk$$'!H77/'at-risk$$'!H$120</f>
        <v>0</v>
      </c>
      <c r="I77" s="6">
        <f>'at-risk$$'!I77/'at-risk$$'!I$120</f>
        <v>1</v>
      </c>
      <c r="J77" s="6">
        <f>'at-risk$$'!J77/'at-risk$$'!J$120</f>
        <v>0</v>
      </c>
      <c r="K77" s="6"/>
      <c r="L77" s="6">
        <f>'at-risk$$'!L77/'at-risk$$'!L$120</f>
        <v>0</v>
      </c>
      <c r="M77" s="6">
        <f>'at-risk$$'!M77/'at-risk$$'!M$120</f>
        <v>0</v>
      </c>
      <c r="N77" s="6">
        <f>'at-risk$$'!N77/'at-risk$$'!N$120</f>
        <v>0.2585288176114211</v>
      </c>
      <c r="O77" s="6">
        <f>'at-risk$$'!O77/'at-risk$$'!O$120</f>
        <v>0.74147076549626934</v>
      </c>
      <c r="P77" s="3">
        <v>15000</v>
      </c>
      <c r="Q77" s="3">
        <v>0</v>
      </c>
      <c r="R77" s="6">
        <f>'at-risk$$'!R77/'at-risk$$'!R$120</f>
        <v>1.0000062006078874</v>
      </c>
      <c r="S77" s="6">
        <f>'at-risk$$'!S77/'at-risk$$'!S$120</f>
        <v>0</v>
      </c>
      <c r="T77" s="6">
        <f>'at-risk$$'!T77/'at-risk$$'!T$120</f>
        <v>2.0000056611159422</v>
      </c>
      <c r="U77" s="6">
        <f>'at-risk$$'!U77/'at-risk$$'!U$120</f>
        <v>0</v>
      </c>
      <c r="V77" s="6">
        <f>'at-risk$$'!V77/'at-risk$$'!V$120</f>
        <v>2.0000093773333441</v>
      </c>
      <c r="W77" s="6">
        <f>'at-risk$$'!W77/'at-risk$$'!W$120</f>
        <v>0</v>
      </c>
      <c r="X77" s="6">
        <f>'at-risk$$'!X77/'at-risk$$'!X$120</f>
        <v>1</v>
      </c>
      <c r="Y77" s="6">
        <f>'at-risk$$'!Y77/'at-risk$$'!Y$120</f>
        <v>0</v>
      </c>
      <c r="Z77" s="6">
        <f>'at-risk$$'!Z77/'at-risk$$'!Z$120</f>
        <v>0</v>
      </c>
      <c r="AA77" s="6">
        <f>'at-risk$$'!AA77/'at-risk$$'!AA$120</f>
        <v>0</v>
      </c>
      <c r="AB77" s="6">
        <f>'at-risk$$'!AB77/'at-risk$$'!AB$120</f>
        <v>8.0000351395038294</v>
      </c>
      <c r="AC77" s="6">
        <f>'at-risk$$'!AC77/'at-risk$$'!AC$120</f>
        <v>0</v>
      </c>
      <c r="AD77" s="6">
        <f>'at-risk$$'!AD77/'at-risk$$'!AD$120</f>
        <v>0</v>
      </c>
      <c r="AE77" s="6">
        <f>'at-risk$$'!AE77/'at-risk$$'!AE$120</f>
        <v>0</v>
      </c>
      <c r="AF77" s="6">
        <f>'at-risk$$'!AF77/'at-risk$$'!AF$120</f>
        <v>7.9999887658895643</v>
      </c>
      <c r="AG77" s="6">
        <f>'at-risk$$'!AG77/'at-risk$$'!AG$120</f>
        <v>0</v>
      </c>
      <c r="AH77" s="6">
        <f>'at-risk$$'!AH77/'at-risk$$'!AH$120</f>
        <v>0</v>
      </c>
      <c r="AI77" s="6">
        <f>'at-risk$$'!AI77/'at-risk$$'!AI$120</f>
        <v>0</v>
      </c>
      <c r="AJ77" s="6">
        <f>'at-risk$$'!AJ77/'at-risk$$'!AJ$120</f>
        <v>0</v>
      </c>
      <c r="AK77" s="6">
        <f>'at-risk$$'!AK77/'at-risk$$'!AK$120</f>
        <v>0</v>
      </c>
      <c r="AL77" s="6">
        <f>'at-risk$$'!AL77/'at-risk$$'!AL$120</f>
        <v>0</v>
      </c>
      <c r="AM77" s="6">
        <f>'at-risk$$'!AM77/'at-risk$$'!AM$120</f>
        <v>0</v>
      </c>
      <c r="AN77" s="6">
        <f>'at-risk$$'!AN77/'at-risk$$'!AN$120</f>
        <v>0</v>
      </c>
      <c r="AO77" s="6">
        <f>'at-risk$$'!AO77/'at-risk$$'!AO$120</f>
        <v>0</v>
      </c>
      <c r="AP77" s="6">
        <f>'at-risk$$'!AP77/'at-risk$$'!AP$120</f>
        <v>0</v>
      </c>
      <c r="AQ77" s="6">
        <f>'at-risk$$'!AQ77/'at-risk$$'!AQ$120</f>
        <v>1</v>
      </c>
      <c r="AR77" s="6">
        <f>'at-risk$$'!AR77/'at-risk$$'!AR$120</f>
        <v>0</v>
      </c>
      <c r="AS77" s="6">
        <f>'at-risk$$'!AS77/'at-risk$$'!AS$120</f>
        <v>0</v>
      </c>
      <c r="AT77" s="6">
        <f>'at-risk$$'!AT77/'at-risk$$'!AT$120</f>
        <v>0</v>
      </c>
      <c r="AU77" s="6">
        <f>'at-risk$$'!AU77/'at-risk$$'!AU$120</f>
        <v>1</v>
      </c>
      <c r="AV77" s="6"/>
      <c r="AW77" s="6">
        <f>'at-risk$$'!AW77/'at-risk$$'!AW$120</f>
        <v>0</v>
      </c>
      <c r="AX77" s="6">
        <f>'at-risk$$'!AX77/'at-risk$$'!AX$120</f>
        <v>0</v>
      </c>
      <c r="AY77" s="6">
        <f>'at-risk$$'!AY77/'at-risk$$'!AY$120</f>
        <v>0</v>
      </c>
      <c r="AZ77" s="6">
        <f>'at-risk$$'!AZ77/'at-risk$$'!AZ$120</f>
        <v>0</v>
      </c>
      <c r="BA77" s="6">
        <f>'at-risk$$'!BA77/'at-risk$$'!BA$120</f>
        <v>0</v>
      </c>
      <c r="BB77" s="6">
        <f>'at-risk$$'!BB77/'at-risk$$'!BB$120</f>
        <v>0</v>
      </c>
      <c r="BC77" s="6">
        <f>'at-risk$$'!BC77/'at-risk$$'!BC$120</f>
        <v>0</v>
      </c>
      <c r="BD77" s="6">
        <f>'at-risk$$'!BD77/'at-risk$$'!BD$120</f>
        <v>0</v>
      </c>
      <c r="BE77" s="6">
        <f>'at-risk$$'!BE77/'at-risk$$'!BE$120</f>
        <v>0</v>
      </c>
      <c r="BF77" s="6">
        <f>'at-risk$$'!BF77/'at-risk$$'!BF$120</f>
        <v>0</v>
      </c>
      <c r="BG77" s="6">
        <f>'at-risk$$'!BG77/'at-risk$$'!BG$120</f>
        <v>0</v>
      </c>
      <c r="BH77" s="6">
        <f>'at-risk$$'!BH77/'at-risk$$'!BH$120</f>
        <v>0</v>
      </c>
      <c r="BI77" s="6">
        <f>'at-risk$$'!BI77/'at-risk$$'!BI$120</f>
        <v>0</v>
      </c>
      <c r="BJ77" s="6">
        <f>'at-risk$$'!BJ77/'at-risk$$'!BJ$120</f>
        <v>0</v>
      </c>
      <c r="BK77" s="6">
        <f>'at-risk$$'!BK77/'at-risk$$'!BK$120</f>
        <v>0</v>
      </c>
      <c r="BL77" s="6">
        <f>'at-risk$$'!BL77/'at-risk$$'!BL$120</f>
        <v>0</v>
      </c>
      <c r="BM77" s="6">
        <f>'at-risk$$'!BM77/'at-risk$$'!BM$120</f>
        <v>0</v>
      </c>
      <c r="BN77" s="6">
        <f>'at-risk$$'!BN77/'at-risk$$'!BN$120</f>
        <v>0</v>
      </c>
      <c r="BO77" s="6">
        <f>'at-risk$$'!BO77/'at-risk$$'!BO$120</f>
        <v>0</v>
      </c>
      <c r="BP77" s="6">
        <f>'at-risk$$'!BP77/'at-risk$$'!BP$120</f>
        <v>0</v>
      </c>
      <c r="BQ77" s="6">
        <f>'at-risk$$'!BQ77/'at-risk$$'!BQ$120</f>
        <v>0</v>
      </c>
      <c r="BR77" s="6">
        <f>'at-risk$$'!BR77/'at-risk$$'!BR$120</f>
        <v>0</v>
      </c>
      <c r="BS77" s="6">
        <f>'at-risk$$'!BS77/'at-risk$$'!BS$120</f>
        <v>0</v>
      </c>
      <c r="BT77" s="6">
        <f>'at-risk$$'!BT77/'at-risk$$'!BT$120</f>
        <v>0</v>
      </c>
      <c r="BU77" s="6">
        <f>'at-risk$$'!BU77/'at-risk$$'!BU$120</f>
        <v>0</v>
      </c>
      <c r="BV77" s="6">
        <f>'at-risk$$'!BV77/'at-risk$$'!BV$120</f>
        <v>3.0000087848759573</v>
      </c>
      <c r="BW77" s="6">
        <f>'at-risk$$'!BW77/'at-risk$$'!BW$120</f>
        <v>0</v>
      </c>
      <c r="BX77" s="6">
        <f>'at-risk$$'!BX77/'at-risk$$'!BX$120</f>
        <v>0</v>
      </c>
      <c r="BY77" s="6">
        <f>'at-risk$$'!BY77/'at-risk$$'!BY$120</f>
        <v>0</v>
      </c>
      <c r="BZ77" s="6">
        <f>'at-risk$$'!BZ77/'at-risk$$'!BZ$120</f>
        <v>0</v>
      </c>
      <c r="CA77" s="6">
        <f>'at-risk$$'!CA77/'at-risk$$'!CA$120</f>
        <v>0</v>
      </c>
      <c r="CB77" s="6">
        <f>'at-risk$$'!CB77/'at-risk$$'!CB$120</f>
        <v>0</v>
      </c>
      <c r="CC77" s="6">
        <f>'at-risk$$'!CC77/'at-risk$$'!CC$120</f>
        <v>0</v>
      </c>
      <c r="CD77" s="6">
        <f>'at-risk$$'!CD77/'at-risk$$'!CD$120</f>
        <v>1</v>
      </c>
      <c r="CE77" s="6">
        <f>'at-risk$$'!CE77/'at-risk$$'!CE$120</f>
        <v>0</v>
      </c>
      <c r="CF77" s="6">
        <f>'at-risk$$'!CF77/'at-risk$$'!CF$120</f>
        <v>0</v>
      </c>
      <c r="CG77" s="6">
        <f>'at-risk$$'!CG77/'at-risk$$'!CG$120</f>
        <v>0</v>
      </c>
      <c r="CH77" s="6">
        <f>'at-risk$$'!CH77/'at-risk$$'!CH$120</f>
        <v>0</v>
      </c>
      <c r="CI77" s="6">
        <f>'at-risk$$'!CI77/'at-risk$$'!CI$120</f>
        <v>0</v>
      </c>
      <c r="CL77" s="6">
        <f>'at-risk$$'!CL77/'at-risk$$'!CL$120</f>
        <v>0.5</v>
      </c>
      <c r="CM77" s="6">
        <f>'at-risk$$'!CM77/'at-risk$$'!CM$120</f>
        <v>0</v>
      </c>
      <c r="CN77" s="6">
        <f>'at-risk$$'!CN77/'at-risk$$'!CN$120</f>
        <v>0</v>
      </c>
      <c r="CO77" s="6">
        <f>'at-risk$$'!CO77/'at-risk$$'!CO$120</f>
        <v>0</v>
      </c>
      <c r="CP77" s="6">
        <f>'at-risk$$'!CP77/'at-risk$$'!CP$120</f>
        <v>0</v>
      </c>
      <c r="CQ77" s="6">
        <f>'at-risk$$'!CQ77/'at-risk$$'!CQ$120</f>
        <v>0</v>
      </c>
      <c r="CR77" s="6">
        <f>'at-risk$$'!CR77/'at-risk$$'!CR$120</f>
        <v>0</v>
      </c>
      <c r="CS77" s="6">
        <f>'at-risk$$'!CS77/'at-risk$$'!CS$120</f>
        <v>0</v>
      </c>
      <c r="CT77" s="6">
        <f>'at-risk$$'!CT77/'at-risk$$'!CT$120</f>
        <v>0</v>
      </c>
      <c r="CU77" s="6">
        <f>'at-risk$$'!CU77/'at-risk$$'!CU$120</f>
        <v>0</v>
      </c>
      <c r="DD77" s="6">
        <f>'at-risk$$'!DD77/'at-risk$$'!DD$120</f>
        <v>0</v>
      </c>
      <c r="DE77" s="6">
        <f>'at-risk$$'!DE77/'at-risk$$'!DE$120</f>
        <v>0</v>
      </c>
      <c r="DX77" s="6">
        <f>'at-risk$$'!DX77/'at-risk$$'!DX$120</f>
        <v>0</v>
      </c>
      <c r="DY77" s="6">
        <f>'at-risk$$'!DY77/'at-risk$$'!DY$120</f>
        <v>0</v>
      </c>
      <c r="DZ77" s="6">
        <f>'at-risk$$'!DZ77/'at-risk$$'!DZ$120</f>
        <v>0</v>
      </c>
      <c r="EA77" s="6">
        <f>'at-risk$$'!EA77/'at-risk$$'!EA$120</f>
        <v>0</v>
      </c>
      <c r="EB77" s="6">
        <f>'at-risk$$'!EB77/'at-risk$$'!EB$120</f>
        <v>0</v>
      </c>
      <c r="EC77" s="6">
        <f>'at-risk$$'!EC77/'at-risk$$'!EC$120</f>
        <v>0</v>
      </c>
      <c r="EH77" s="3">
        <v>15325</v>
      </c>
      <c r="EI77" s="3">
        <v>0</v>
      </c>
      <c r="EL77" s="6">
        <f>'at-risk$$'!EL77/'at-risk$$'!EL$120</f>
        <v>0</v>
      </c>
      <c r="EM77" s="6">
        <f>'at-risk$$'!EM77/'at-risk$$'!EM$120</f>
        <v>0</v>
      </c>
      <c r="EN77" s="6">
        <f>'at-risk$$'!EN77/'at-risk$$'!EN$120</f>
        <v>0</v>
      </c>
      <c r="EO77" s="6">
        <f>'at-risk$$'!EO77/'at-risk$$'!EO$120</f>
        <v>0</v>
      </c>
      <c r="EP77" s="6">
        <f>'at-risk$$'!EP77/'at-risk$$'!EP$120</f>
        <v>0</v>
      </c>
      <c r="EQ77" s="6">
        <f>'at-risk$$'!EQ77/'at-risk$$'!EQ$120</f>
        <v>0</v>
      </c>
      <c r="ES77" s="6">
        <f>'at-risk$$'!ES77/'at-risk$$'!ES$120</f>
        <v>0</v>
      </c>
      <c r="ET77" s="6">
        <f>'at-risk$$'!ET77/'at-risk$$'!ET$120</f>
        <v>0</v>
      </c>
      <c r="EU77" s="6">
        <f>'at-risk$$'!EU77/'at-risk$$'!EU$120</f>
        <v>0</v>
      </c>
      <c r="EV77" s="6">
        <f>'at-risk$$'!EV77/'at-risk$$'!EV$120</f>
        <v>0</v>
      </c>
      <c r="EW77" s="6">
        <f>'at-risk$$'!EW77/'at-risk$$'!EW$120</f>
        <v>0</v>
      </c>
      <c r="EX77" s="6">
        <f>'at-risk$$'!EX77/'at-risk$$'!EX$120</f>
        <v>0</v>
      </c>
      <c r="EY77" s="6">
        <f>'at-risk$$'!EY77/'at-risk$$'!EY$120</f>
        <v>0</v>
      </c>
      <c r="EZ77" s="6">
        <f>'at-risk$$'!EZ77/'at-risk$$'!EZ$120</f>
        <v>1</v>
      </c>
      <c r="FA77" s="6">
        <f>'at-risk$$'!FA77/'at-risk$$'!FA$120</f>
        <v>0</v>
      </c>
      <c r="FB77" s="6">
        <f>'at-risk$$'!FB77/'at-risk$$'!FB$120</f>
        <v>0</v>
      </c>
      <c r="FC77" s="6">
        <f>'at-risk$$'!FC77/'at-risk$$'!FC$120</f>
        <v>0</v>
      </c>
      <c r="FD77" s="6">
        <f>'at-risk$$'!FD77/'at-risk$$'!FD$120</f>
        <v>0</v>
      </c>
      <c r="FE77" s="6">
        <f>'at-risk$$'!FE77/'at-risk$$'!FE$120</f>
        <v>0</v>
      </c>
      <c r="FF77" s="6">
        <f>'at-risk$$'!FF77/'at-risk$$'!FF$120</f>
        <v>0</v>
      </c>
      <c r="FG77" s="6">
        <f>'at-risk$$'!FG77/'at-risk$$'!FG$120</f>
        <v>0</v>
      </c>
      <c r="FH77" s="6">
        <f>'at-risk$$'!FH77/'at-risk$$'!FH$120</f>
        <v>0</v>
      </c>
      <c r="FI77" s="6">
        <f>'at-risk$$'!FI77/'at-risk$$'!FI$120</f>
        <v>1</v>
      </c>
      <c r="FJ77" s="6">
        <f>'at-risk$$'!FJ77/'at-risk$$'!FJ$120</f>
        <v>0</v>
      </c>
      <c r="FK77" s="6">
        <f>'at-risk$$'!FK77/'at-risk$$'!FK$120</f>
        <v>0</v>
      </c>
      <c r="FL77" s="6">
        <f>'at-risk$$'!FL77/'at-risk$$'!FL$120</f>
        <v>0</v>
      </c>
      <c r="FM77" s="6">
        <f>'at-risk$$'!FM77/'at-risk$$'!FM$120</f>
        <v>0</v>
      </c>
      <c r="FN77" s="6">
        <f>'at-risk$$'!FN77/'at-risk$$'!FN$120</f>
        <v>0</v>
      </c>
      <c r="FO77" s="6">
        <f>'at-risk$$'!FO77/'at-risk$$'!FO$120</f>
        <v>0</v>
      </c>
      <c r="FP77" s="6">
        <f>'at-risk$$'!FP77/'at-risk$$'!FP$120</f>
        <v>0</v>
      </c>
      <c r="FQ77" s="6">
        <f>'at-risk$$'!FQ77/'at-risk$$'!FQ$120</f>
        <v>0</v>
      </c>
      <c r="FR77" s="6">
        <f>'at-risk$$'!FR77/'at-risk$$'!FR$120</f>
        <v>0</v>
      </c>
      <c r="FS77" s="6">
        <f>'at-risk$$'!FS77/'at-risk$$'!FS$120</f>
        <v>0</v>
      </c>
      <c r="FT77" s="6">
        <f>'at-risk$$'!FT77/'at-risk$$'!FT$120</f>
        <v>0</v>
      </c>
      <c r="FU77" s="6">
        <f>'at-risk$$'!FU77/'at-risk$$'!FU$120</f>
        <v>0</v>
      </c>
      <c r="FV77" s="6">
        <f>'at-risk$$'!FV77/'at-risk$$'!FV$120</f>
        <v>0</v>
      </c>
      <c r="FW77" s="6">
        <f>'at-risk$$'!FW77/'at-risk$$'!FW$120</f>
        <v>1</v>
      </c>
      <c r="FX77" s="6">
        <f>'at-risk$$'!FX77/'at-risk$$'!FX$120</f>
        <v>0</v>
      </c>
      <c r="FY77" s="6">
        <f>'at-risk$$'!FY77/'at-risk$$'!FY$120</f>
        <v>0</v>
      </c>
      <c r="FZ77" s="6">
        <f>'at-risk$$'!FZ77/'at-risk$$'!FZ$120</f>
        <v>0</v>
      </c>
      <c r="GA77" s="6">
        <f>'at-risk$$'!GA77/'at-risk$$'!GA$120</f>
        <v>0</v>
      </c>
      <c r="GB77" s="6">
        <f>'at-risk$$'!GB77/'at-risk$$'!GB$120</f>
        <v>0</v>
      </c>
      <c r="GC77" s="6">
        <f>'at-risk$$'!GC77/'at-risk$$'!GC$120</f>
        <v>0</v>
      </c>
      <c r="GD77" s="6">
        <f>'at-risk$$'!GD77/'at-risk$$'!GD$120</f>
        <v>0</v>
      </c>
      <c r="GE77" s="6">
        <f>'at-risk$$'!GE77/'at-risk$$'!GE$120</f>
        <v>0</v>
      </c>
      <c r="GF77" s="6">
        <f>'at-risk$$'!GF77/'at-risk$$'!GF$120</f>
        <v>1</v>
      </c>
      <c r="GG77" s="6">
        <f>'at-risk$$'!GG77/'at-risk$$'!GG$120</f>
        <v>0</v>
      </c>
      <c r="GH77" s="6">
        <f>'at-risk$$'!GH77/'at-risk$$'!GH$120</f>
        <v>2.0000087848759573</v>
      </c>
      <c r="GI77" s="6">
        <f>'at-risk$$'!GI77/'at-risk$$'!GI$120</f>
        <v>0</v>
      </c>
      <c r="GJ77" s="6">
        <f>'at-risk$$'!GJ77/'at-risk$$'!GJ$120</f>
        <v>1</v>
      </c>
      <c r="GK77" s="6">
        <f>'at-risk$$'!GK77/'at-risk$$'!GK$120</f>
        <v>0</v>
      </c>
      <c r="GL77" s="6">
        <f>'at-risk$$'!GL77/'at-risk$$'!GL$120</f>
        <v>0</v>
      </c>
      <c r="GM77" s="6">
        <f>'at-risk$$'!GM77/'at-risk$$'!GM$120</f>
        <v>0</v>
      </c>
      <c r="GN77" s="6">
        <f>'at-risk$$'!GN77/'at-risk$$'!GN$120</f>
        <v>0.99998902121025579</v>
      </c>
      <c r="GO77" s="6">
        <f>'at-risk$$'!GO77/'at-risk$$'!GO$120</f>
        <v>0</v>
      </c>
      <c r="GP77" s="6">
        <f>'at-risk$$'!GP77/'at-risk$$'!GP$120</f>
        <v>2.0000087848759573</v>
      </c>
      <c r="GQ77" s="6">
        <f>'at-risk$$'!GQ77/'at-risk$$'!GQ$120</f>
        <v>0</v>
      </c>
      <c r="GR77" s="6">
        <f>'at-risk$$'!GR77/'at-risk$$'!GR$120</f>
        <v>2.0000087848759573</v>
      </c>
      <c r="GS77" s="6">
        <f>'at-risk$$'!GS77/'at-risk$$'!GS$120</f>
        <v>0</v>
      </c>
      <c r="GT77" s="6">
        <f>'at-risk$$'!GT77/'at-risk$$'!GT$120</f>
        <v>2.0000087848759573</v>
      </c>
      <c r="GU77" s="6">
        <f>'at-risk$$'!GU77/'at-risk$$'!GU$120</f>
        <v>0</v>
      </c>
      <c r="GV77" s="6">
        <f>'at-risk$$'!GV77/'at-risk$$'!GV$120</f>
        <v>2.0000087848759573</v>
      </c>
      <c r="GW77" s="6">
        <f>'at-risk$$'!GW77/'at-risk$$'!GW$120</f>
        <v>0</v>
      </c>
      <c r="GX77" s="6">
        <f>'at-risk$$'!GX77/'at-risk$$'!GX$120</f>
        <v>2.0000087848759573</v>
      </c>
      <c r="GY77" s="6">
        <f>'at-risk$$'!GY77/'at-risk$$'!GY$120</f>
        <v>0</v>
      </c>
      <c r="GZ77" s="6">
        <f>'at-risk$$'!GZ77/'at-risk$$'!GZ$120</f>
        <v>1</v>
      </c>
      <c r="HA77" s="6">
        <f>'at-risk$$'!HA77/'at-risk$$'!HA$120</f>
        <v>0</v>
      </c>
      <c r="HB77" s="6">
        <f>'at-risk$$'!HB77/'at-risk$$'!HB$120</f>
        <v>0</v>
      </c>
      <c r="HC77" s="6">
        <f>'at-risk$$'!HC77/'at-risk$$'!HC$120</f>
        <v>0</v>
      </c>
      <c r="HD77" s="6">
        <f>'at-risk$$'!HD77/'at-risk$$'!HD$120</f>
        <v>0</v>
      </c>
      <c r="HE77" s="6">
        <f>'at-risk$$'!HE77/'at-risk$$'!HE$120</f>
        <v>0</v>
      </c>
      <c r="HF77" s="6">
        <f>'at-risk$$'!HF77/'at-risk$$'!HF$120</f>
        <v>1</v>
      </c>
      <c r="HG77" s="6">
        <f>'at-risk$$'!HG77/'at-risk$$'!HG$120</f>
        <v>0</v>
      </c>
      <c r="HH77" s="6">
        <f>'at-risk$$'!HH77/'at-risk$$'!HH$120</f>
        <v>1</v>
      </c>
      <c r="HI77" s="6">
        <f>'at-risk$$'!HI77/'at-risk$$'!HI$120</f>
        <v>0</v>
      </c>
      <c r="HJ77" s="6">
        <f>'at-risk$$'!HJ77/'at-risk$$'!HJ$120</f>
        <v>0</v>
      </c>
      <c r="HK77" s="6">
        <f>'at-risk$$'!HK77/'at-risk$$'!HK$120</f>
        <v>0</v>
      </c>
      <c r="HL77" s="6">
        <f>'at-risk$$'!HL77/'at-risk$$'!HL$120</f>
        <v>0</v>
      </c>
      <c r="HM77" s="6">
        <f>'at-risk$$'!HM77/'at-risk$$'!HM$120</f>
        <v>0</v>
      </c>
      <c r="HN77" s="6">
        <f>'at-risk$$'!HN77/'at-risk$$'!HN$120</f>
        <v>1</v>
      </c>
      <c r="HO77" s="6">
        <f>'at-risk$$'!HO77/'at-risk$$'!HO$120</f>
        <v>0</v>
      </c>
      <c r="HP77" s="6">
        <f>'at-risk$$'!HP77/'at-risk$$'!HP$120</f>
        <v>0</v>
      </c>
      <c r="HQ77" s="6">
        <f>'at-risk$$'!HQ77/'at-risk$$'!HQ$120</f>
        <v>0</v>
      </c>
      <c r="HR77" s="6">
        <f>'at-risk$$'!HR77/'at-risk$$'!HR$120</f>
        <v>1</v>
      </c>
      <c r="HS77" s="6">
        <f>'at-risk$$'!HS77/'at-risk$$'!HS$120</f>
        <v>0</v>
      </c>
      <c r="HT77" s="6">
        <f>'at-risk$$'!HT77/'at-risk$$'!HT$120</f>
        <v>0</v>
      </c>
      <c r="HU77" s="6">
        <f>'at-risk$$'!HU77/'at-risk$$'!HU$120</f>
        <v>0</v>
      </c>
      <c r="HV77" s="6">
        <f>'at-risk$$'!HV77/'at-risk$$'!HV$120</f>
        <v>1</v>
      </c>
      <c r="HW77" s="6">
        <f>'at-risk$$'!HW77/'at-risk$$'!HW$120</f>
        <v>0</v>
      </c>
      <c r="HX77" s="6">
        <f>'at-risk$$'!HX77/'at-risk$$'!HX$120</f>
        <v>0</v>
      </c>
      <c r="HY77" s="6">
        <f>'at-risk$$'!HY77/'at-risk$$'!HY$120</f>
        <v>0</v>
      </c>
      <c r="HZ77" s="6">
        <f>'at-risk$$'!HZ77/'at-risk$$'!HZ$120</f>
        <v>0</v>
      </c>
      <c r="IA77" s="6">
        <f>'at-risk$$'!IA77/'at-risk$$'!IA$120</f>
        <v>0</v>
      </c>
      <c r="IB77" s="6">
        <f>'at-risk$$'!IB77/'at-risk$$'!IB$120</f>
        <v>0</v>
      </c>
      <c r="IC77" s="6">
        <f>'at-risk$$'!IC77/'at-risk$$'!IC$120</f>
        <v>0</v>
      </c>
      <c r="ID77" s="6">
        <f>'at-risk$$'!ID77/'at-risk$$'!ID$120</f>
        <v>0</v>
      </c>
      <c r="IE77" s="6">
        <f>'at-risk$$'!IE77/'at-risk$$'!IE$120</f>
        <v>0</v>
      </c>
      <c r="IF77" s="6">
        <f>'at-risk$$'!IF77/'at-risk$$'!IF$120</f>
        <v>0</v>
      </c>
      <c r="IG77" s="6">
        <f>'at-risk$$'!IG77/'at-risk$$'!IG$120</f>
        <v>0</v>
      </c>
      <c r="IH77" s="6">
        <f>'at-risk$$'!IH77/'at-risk$$'!IH$120</f>
        <v>0</v>
      </c>
      <c r="II77" s="6">
        <f>'at-risk$$'!II77/'at-risk$$'!II$120</f>
        <v>0</v>
      </c>
      <c r="IJ77" s="6">
        <f>'at-risk$$'!IJ77/'at-risk$$'!IJ$120</f>
        <v>0</v>
      </c>
      <c r="IK77" s="6">
        <f>'at-risk$$'!IK77/'at-risk$$'!IK$120</f>
        <v>0</v>
      </c>
      <c r="IL77" s="6">
        <f>'at-risk$$'!IL77/'at-risk$$'!IL$120</f>
        <v>0</v>
      </c>
      <c r="IM77" s="6">
        <f>'at-risk$$'!IM77/'at-risk$$'!IM$120</f>
        <v>0</v>
      </c>
      <c r="IN77" s="6">
        <f>'at-risk$$'!IN77/'at-risk$$'!IN$120</f>
        <v>0</v>
      </c>
      <c r="IO77" s="6">
        <f>'at-risk$$'!IO77/'at-risk$$'!IO$120</f>
        <v>0</v>
      </c>
      <c r="IP77" s="6">
        <f>'at-risk$$'!IP77/'at-risk$$'!IP$120</f>
        <v>0</v>
      </c>
      <c r="IQ77" s="6">
        <f>'at-risk$$'!IQ77/'at-risk$$'!IQ$120</f>
        <v>0</v>
      </c>
      <c r="IR77" s="6">
        <f>'at-risk$$'!IR77/'at-risk$$'!IR$120</f>
        <v>0</v>
      </c>
      <c r="IS77" s="6">
        <f>'at-risk$$'!IS77/'at-risk$$'!IS$120</f>
        <v>0</v>
      </c>
      <c r="IT77" s="6">
        <f>'at-risk$$'!IT77/'at-risk$$'!IT$120</f>
        <v>0</v>
      </c>
      <c r="IU77" s="6">
        <f>'at-risk$$'!IU77/'at-risk$$'!IU$120</f>
        <v>0</v>
      </c>
      <c r="IV77" s="6">
        <f>'at-risk$$'!IV77/'at-risk$$'!IV$120</f>
        <v>0</v>
      </c>
      <c r="IW77" s="6">
        <f>'at-risk$$'!IW77/'at-risk$$'!IW$120</f>
        <v>0</v>
      </c>
      <c r="IX77" s="6">
        <f>'at-risk$$'!IX77/'at-risk$$'!IX$120</f>
        <v>0</v>
      </c>
      <c r="IY77" s="6">
        <f>'at-risk$$'!IY77/'at-risk$$'!IY$120</f>
        <v>0</v>
      </c>
      <c r="IZ77" s="6">
        <f>'at-risk$$'!IZ77/'at-risk$$'!IZ$120</f>
        <v>0</v>
      </c>
      <c r="JA77" s="6">
        <f>'at-risk$$'!JA77/'at-risk$$'!JA$120</f>
        <v>0</v>
      </c>
      <c r="JB77" s="6">
        <f>'at-risk$$'!JB77/'at-risk$$'!JB$120</f>
        <v>0</v>
      </c>
      <c r="JC77" s="6">
        <f>'at-risk$$'!JC77/'at-risk$$'!JC$120</f>
        <v>0</v>
      </c>
      <c r="JD77" s="6">
        <f>'at-risk$$'!JD77/'at-risk$$'!JD$120</f>
        <v>0</v>
      </c>
      <c r="JE77" s="6">
        <f>'at-risk$$'!JE77/'at-risk$$'!JE$120</f>
        <v>0</v>
      </c>
      <c r="JF77" s="6">
        <f>'at-risk$$'!JF77/'at-risk$$'!JF$120</f>
        <v>0</v>
      </c>
      <c r="JG77" s="6">
        <f>'at-risk$$'!JG77/'at-risk$$'!JG$120</f>
        <v>0</v>
      </c>
      <c r="JH77" s="6">
        <f>'at-risk$$'!JH77/'at-risk$$'!JH$120</f>
        <v>0</v>
      </c>
      <c r="JI77" s="6">
        <f>'at-risk$$'!JI77/'at-risk$$'!JI$120</f>
        <v>0</v>
      </c>
      <c r="JJ77" s="6">
        <f>'at-risk$$'!JJ77/'at-risk$$'!JJ$120</f>
        <v>0</v>
      </c>
      <c r="JK77" s="6">
        <f>'at-risk$$'!JK77/'at-risk$$'!JK$120</f>
        <v>0</v>
      </c>
      <c r="JL77" s="6">
        <f>'at-risk$$'!JL77/'at-risk$$'!JL$120</f>
        <v>0.9999965685612755</v>
      </c>
      <c r="JM77" s="6">
        <f>'at-risk$$'!JM77/'at-risk$$'!JM$120</f>
        <v>0</v>
      </c>
      <c r="JN77" s="6">
        <f>'at-risk$$'!JN77/'at-risk$$'!JN$120</f>
        <v>0</v>
      </c>
      <c r="JO77" s="6">
        <f>'at-risk$$'!JO77/'at-risk$$'!JO$120</f>
        <v>0</v>
      </c>
      <c r="JP77" s="6">
        <f>'at-risk$$'!JP77/'at-risk$$'!JP$120</f>
        <v>0</v>
      </c>
      <c r="JQ77" s="6">
        <f>'at-risk$$'!JQ77/'at-risk$$'!JQ$120</f>
        <v>0</v>
      </c>
      <c r="JR77" s="6">
        <f>'at-risk$$'!JR77/'at-risk$$'!JR$120</f>
        <v>0</v>
      </c>
      <c r="JS77" s="6">
        <f>'at-risk$$'!JS77/'at-risk$$'!JS$120</f>
        <v>0</v>
      </c>
      <c r="JT77" s="6">
        <f>'at-risk$$'!JT77/'at-risk$$'!JT$120</f>
        <v>0</v>
      </c>
      <c r="JU77" s="6">
        <f>'at-risk$$'!JU77/'at-risk$$'!JU$120</f>
        <v>0</v>
      </c>
      <c r="JV77" s="6">
        <f>'at-risk$$'!JV77/'at-risk$$'!JV$120</f>
        <v>0</v>
      </c>
      <c r="JW77" s="6">
        <f>'at-risk$$'!JW77/'at-risk$$'!JW$120</f>
        <v>0</v>
      </c>
      <c r="JX77" s="6">
        <f>'at-risk$$'!JX77/'at-risk$$'!JX$120</f>
        <v>0</v>
      </c>
      <c r="JY77" s="6">
        <f>'at-risk$$'!JY77/'at-risk$$'!JY$120</f>
        <v>0</v>
      </c>
      <c r="JZ77" s="6">
        <f>'at-risk$$'!JZ77/'at-risk$$'!JZ$120</f>
        <v>0</v>
      </c>
      <c r="KA77" s="6">
        <f>'at-risk$$'!KA77/'at-risk$$'!KA$120</f>
        <v>0</v>
      </c>
      <c r="KB77" s="6">
        <f>'at-risk$$'!KB77/'at-risk$$'!KB$120</f>
        <v>0</v>
      </c>
      <c r="KC77" s="6">
        <f>'at-risk$$'!KC77/'at-risk$$'!KC$120</f>
        <v>0</v>
      </c>
      <c r="KD77" s="6">
        <f>'at-risk$$'!KD77/'at-risk$$'!KD$120</f>
        <v>0</v>
      </c>
      <c r="KE77" s="6">
        <f>'at-risk$$'!KE77/'at-risk$$'!KE$120</f>
        <v>0</v>
      </c>
      <c r="KF77" s="6">
        <f>'at-risk$$'!KF77/'at-risk$$'!KF$120</f>
        <v>0</v>
      </c>
      <c r="KG77" s="6">
        <f>'at-risk$$'!KG77/'at-risk$$'!KG$120</f>
        <v>0</v>
      </c>
      <c r="KH77" s="6">
        <f>'at-risk$$'!KH77/'at-risk$$'!KH$120</f>
        <v>0</v>
      </c>
      <c r="KI77" s="6">
        <f>'at-risk$$'!KI77/'at-risk$$'!KI$120</f>
        <v>0</v>
      </c>
      <c r="KJ77" s="6">
        <f>'at-risk$$'!KJ77/'at-risk$$'!KJ$120</f>
        <v>0</v>
      </c>
      <c r="KK77" s="6">
        <f>'at-risk$$'!KK77/'at-risk$$'!KK$120</f>
        <v>0</v>
      </c>
      <c r="KL77" s="6">
        <f>'at-risk$$'!KL77/'at-risk$$'!KL$120</f>
        <v>0</v>
      </c>
      <c r="KM77" s="6">
        <f>'at-risk$$'!KM77/'at-risk$$'!KM$120</f>
        <v>0</v>
      </c>
      <c r="KN77" s="6">
        <f>'at-risk$$'!KN77/'at-risk$$'!KN$120</f>
        <v>0</v>
      </c>
      <c r="KO77" s="6">
        <f>'at-risk$$'!KO77/'at-risk$$'!KO$120</f>
        <v>0</v>
      </c>
      <c r="KP77" s="6">
        <f>'at-risk$$'!KP77/'at-risk$$'!KP$120</f>
        <v>0</v>
      </c>
      <c r="KQ77" s="6">
        <f>'at-risk$$'!KQ77/'at-risk$$'!KQ$120</f>
        <v>0</v>
      </c>
      <c r="KU77" s="3">
        <v>17000</v>
      </c>
      <c r="KV77" s="3">
        <v>0</v>
      </c>
      <c r="KW77" s="3">
        <v>7000</v>
      </c>
      <c r="KX77" s="3">
        <v>0</v>
      </c>
      <c r="LI77" s="3">
        <v>10000</v>
      </c>
      <c r="LJ77" s="3">
        <v>0</v>
      </c>
      <c r="LK77" s="3">
        <v>12985</v>
      </c>
      <c r="LL77" s="3">
        <v>0</v>
      </c>
      <c r="LM77" s="3">
        <v>1806</v>
      </c>
      <c r="LN77" s="3">
        <v>0</v>
      </c>
      <c r="LS77" s="3">
        <v>1108</v>
      </c>
      <c r="LT77" s="3">
        <v>0</v>
      </c>
      <c r="LY77" s="3">
        <v>1000</v>
      </c>
      <c r="LZ77" s="3">
        <v>0</v>
      </c>
      <c r="MA77" s="3">
        <v>12000</v>
      </c>
      <c r="MB77" s="3">
        <v>0</v>
      </c>
      <c r="ME77" s="3">
        <v>6621</v>
      </c>
      <c r="MF77" s="3">
        <v>0</v>
      </c>
      <c r="MK77" s="3">
        <v>172</v>
      </c>
      <c r="ML77" s="3">
        <v>0</v>
      </c>
      <c r="MM77" s="3">
        <v>3414</v>
      </c>
      <c r="MN77" s="3">
        <v>0</v>
      </c>
      <c r="MW77" s="3">
        <v>15000</v>
      </c>
      <c r="MX77" s="3">
        <v>0</v>
      </c>
      <c r="NJ77" s="6">
        <f>'at-risk$$'!NJ77/'at-risk$$'!NJ$120</f>
        <v>0</v>
      </c>
      <c r="NK77" s="6">
        <f>'at-risk$$'!NK77/'at-risk$$'!NK$120</f>
        <v>0</v>
      </c>
      <c r="OF77" s="3">
        <v>5438174</v>
      </c>
      <c r="OG77" s="3">
        <v>211917</v>
      </c>
      <c r="OK77" s="6">
        <f t="shared" si="44"/>
        <v>0</v>
      </c>
      <c r="OL77" s="6">
        <f t="shared" si="31"/>
        <v>0</v>
      </c>
      <c r="OM77" s="6">
        <f t="shared" si="32"/>
        <v>3.0000087848759573</v>
      </c>
      <c r="ON77" s="6">
        <f t="shared" si="33"/>
        <v>0</v>
      </c>
      <c r="OO77" s="6">
        <f t="shared" si="34"/>
        <v>1</v>
      </c>
      <c r="OP77" s="6">
        <f t="shared" si="35"/>
        <v>0</v>
      </c>
      <c r="OQ77" s="3">
        <f t="shared" si="36"/>
        <v>0</v>
      </c>
      <c r="OR77" s="6">
        <f t="shared" si="37"/>
        <v>0</v>
      </c>
      <c r="OS77" s="6">
        <f>'at-risk$$'!OS77/'at-risk$$'!OS$120</f>
        <v>0</v>
      </c>
      <c r="OT77" s="6">
        <f>'at-risk$$'!OT77/'at-risk$$'!OT$120</f>
        <v>0</v>
      </c>
      <c r="OU77" s="6">
        <f>'at-risk$$'!OU77/'at-risk$$'!OU$120</f>
        <v>1</v>
      </c>
      <c r="OV77" s="6">
        <f>'at-risk$$'!OV77/'at-risk$$'!OV$120</f>
        <v>1</v>
      </c>
      <c r="OW77" s="6">
        <f>'at-risk$$'!OW77/'at-risk$$'!OW$120</f>
        <v>0</v>
      </c>
      <c r="OX77" s="6">
        <f>'at-risk$$'!OX77/'at-risk$$'!OX$120</f>
        <v>0</v>
      </c>
      <c r="OY77" s="6">
        <f>'at-risk$$'!OY77/'at-risk$$'!OY$120</f>
        <v>0</v>
      </c>
      <c r="OZ77" s="6">
        <f>'at-risk$$'!OZ77/'at-risk$$'!OZ$120</f>
        <v>0</v>
      </c>
      <c r="PA77" s="6">
        <f>'at-risk$$'!PA77/'at-risk$$'!PA$120</f>
        <v>0</v>
      </c>
      <c r="PB77" s="6">
        <f t="shared" si="38"/>
        <v>1</v>
      </c>
      <c r="PC77" s="6">
        <f t="shared" si="39"/>
        <v>0</v>
      </c>
      <c r="PD77" s="6"/>
      <c r="PE77" s="6"/>
      <c r="PF77" s="6">
        <f t="shared" si="40"/>
        <v>5.0000087848759573</v>
      </c>
      <c r="PG77" s="6">
        <f t="shared" si="41"/>
        <v>0</v>
      </c>
      <c r="PI77" s="6">
        <f t="shared" si="47"/>
        <v>15.000043924379787</v>
      </c>
      <c r="PJ77" s="6">
        <f>'at-risk$$'!PJ77/'at-risk$$'!PJ$120</f>
        <v>0</v>
      </c>
      <c r="PK77" s="6">
        <f>'at-risk$$'!PK77/'at-risk$$'!PK$120</f>
        <v>0</v>
      </c>
      <c r="PL77" s="5">
        <f t="shared" si="45"/>
        <v>88106</v>
      </c>
      <c r="PM77" s="5">
        <f t="shared" si="46"/>
        <v>0</v>
      </c>
      <c r="PN77" s="5"/>
      <c r="PO77" s="5">
        <v>130680</v>
      </c>
      <c r="PQ77" s="6">
        <f t="shared" si="43"/>
        <v>31.500096633635536</v>
      </c>
    </row>
    <row r="78" spans="1:433" x14ac:dyDescent="0.25">
      <c r="A78" t="s">
        <v>150</v>
      </c>
      <c r="B78" s="2">
        <v>318</v>
      </c>
      <c r="C78" t="s">
        <v>341</v>
      </c>
      <c r="D78">
        <v>8</v>
      </c>
      <c r="E78">
        <v>498</v>
      </c>
      <c r="F78">
        <v>422</v>
      </c>
      <c r="G78" s="6">
        <f>'at-risk$$'!G78/'at-risk$$'!G$120</f>
        <v>1</v>
      </c>
      <c r="H78" s="6">
        <f>'at-risk$$'!H78/'at-risk$$'!H$120</f>
        <v>0</v>
      </c>
      <c r="I78" s="6">
        <f>'at-risk$$'!I78/'at-risk$$'!I$120</f>
        <v>0.5</v>
      </c>
      <c r="J78" s="6">
        <f>'at-risk$$'!J78/'at-risk$$'!J$120</f>
        <v>0.5</v>
      </c>
      <c r="K78" s="6"/>
      <c r="L78" s="6">
        <f>'at-risk$$'!L78/'at-risk$$'!L$120</f>
        <v>0</v>
      </c>
      <c r="M78" s="6">
        <f>'at-risk$$'!M78/'at-risk$$'!M$120</f>
        <v>0</v>
      </c>
      <c r="N78" s="6">
        <f>'at-risk$$'!N78/'at-risk$$'!N$120</f>
        <v>0</v>
      </c>
      <c r="O78" s="6">
        <f>'at-risk$$'!O78/'at-risk$$'!O$120</f>
        <v>0</v>
      </c>
      <c r="P78" s="3">
        <v>10155</v>
      </c>
      <c r="Q78" s="3">
        <v>0</v>
      </c>
      <c r="R78" s="6">
        <f>'at-risk$$'!R78/'at-risk$$'!R$120</f>
        <v>1.0000062006078874</v>
      </c>
      <c r="S78" s="6">
        <f>'at-risk$$'!S78/'at-risk$$'!S$120</f>
        <v>0</v>
      </c>
      <c r="T78" s="6">
        <f>'at-risk$$'!T78/'at-risk$$'!T$120</f>
        <v>2.0000056611159422</v>
      </c>
      <c r="U78" s="6">
        <f>'at-risk$$'!U78/'at-risk$$'!U$120</f>
        <v>0</v>
      </c>
      <c r="V78" s="6">
        <f>'at-risk$$'!V78/'at-risk$$'!V$120</f>
        <v>0.99999492061110518</v>
      </c>
      <c r="W78" s="6">
        <f>'at-risk$$'!W78/'at-risk$$'!W$120</f>
        <v>0</v>
      </c>
      <c r="X78" s="6">
        <f>'at-risk$$'!X78/'at-risk$$'!X$120</f>
        <v>1</v>
      </c>
      <c r="Y78" s="6">
        <f>'at-risk$$'!Y78/'at-risk$$'!Y$120</f>
        <v>0</v>
      </c>
      <c r="Z78" s="6">
        <f>'at-risk$$'!Z78/'at-risk$$'!Z$120</f>
        <v>3.0000087848759573</v>
      </c>
      <c r="AA78" s="6">
        <f>'at-risk$$'!AA78/'at-risk$$'!AA$120</f>
        <v>0</v>
      </c>
      <c r="AB78" s="6">
        <f>'at-risk$$'!AB78/'at-risk$$'!AB$120</f>
        <v>0</v>
      </c>
      <c r="AC78" s="6">
        <f>'at-risk$$'!AC78/'at-risk$$'!AC$120</f>
        <v>0</v>
      </c>
      <c r="AD78" s="6">
        <f>'at-risk$$'!AD78/'at-risk$$'!AD$120</f>
        <v>3.0000087848759573</v>
      </c>
      <c r="AE78" s="6">
        <f>'at-risk$$'!AE78/'at-risk$$'!AE$120</f>
        <v>0</v>
      </c>
      <c r="AF78" s="6">
        <f>'at-risk$$'!AF78/'at-risk$$'!AF$120</f>
        <v>2.9999925956999398</v>
      </c>
      <c r="AG78" s="6">
        <f>'at-risk$$'!AG78/'at-risk$$'!AG$120</f>
        <v>0</v>
      </c>
      <c r="AH78" s="6">
        <f>'at-risk$$'!AH78/'at-risk$$'!AH$120</f>
        <v>0</v>
      </c>
      <c r="AI78" s="6">
        <f>'at-risk$$'!AI78/'at-risk$$'!AI$120</f>
        <v>0</v>
      </c>
      <c r="AJ78" s="6">
        <f>'at-risk$$'!AJ78/'at-risk$$'!AJ$120</f>
        <v>0</v>
      </c>
      <c r="AK78" s="6">
        <f>'at-risk$$'!AK78/'at-risk$$'!AK$120</f>
        <v>0</v>
      </c>
      <c r="AL78" s="6">
        <f>'at-risk$$'!AL78/'at-risk$$'!AL$120</f>
        <v>0</v>
      </c>
      <c r="AM78" s="6">
        <f>'at-risk$$'!AM78/'at-risk$$'!AM$120</f>
        <v>0</v>
      </c>
      <c r="AN78" s="6">
        <f>'at-risk$$'!AN78/'at-risk$$'!AN$120</f>
        <v>0</v>
      </c>
      <c r="AO78" s="6">
        <f>'at-risk$$'!AO78/'at-risk$$'!AO$120</f>
        <v>0</v>
      </c>
      <c r="AP78" s="6">
        <f>'at-risk$$'!AP78/'at-risk$$'!AP$120</f>
        <v>0</v>
      </c>
      <c r="AQ78" s="6">
        <f>'at-risk$$'!AQ78/'at-risk$$'!AQ$120</f>
        <v>1</v>
      </c>
      <c r="AR78" s="6">
        <f>'at-risk$$'!AR78/'at-risk$$'!AR$120</f>
        <v>0</v>
      </c>
      <c r="AS78" s="6">
        <f>'at-risk$$'!AS78/'at-risk$$'!AS$120</f>
        <v>0</v>
      </c>
      <c r="AT78" s="6">
        <f>'at-risk$$'!AT78/'at-risk$$'!AT$120</f>
        <v>0</v>
      </c>
      <c r="AU78" s="6">
        <f>'at-risk$$'!AU78/'at-risk$$'!AU$120</f>
        <v>2.0000087848759573</v>
      </c>
      <c r="AV78" s="6">
        <f>'at-risk$$'!AV78/'at-risk$$'!AV$120</f>
        <v>1</v>
      </c>
      <c r="AW78" s="6">
        <f>'at-risk$$'!AW78/'at-risk$$'!AW$120</f>
        <v>0</v>
      </c>
      <c r="AX78" s="6">
        <f>'at-risk$$'!AX78/'at-risk$$'!AX$120</f>
        <v>0</v>
      </c>
      <c r="AY78" s="6">
        <f>'at-risk$$'!AY78/'at-risk$$'!AY$120</f>
        <v>0</v>
      </c>
      <c r="AZ78" s="6">
        <f>'at-risk$$'!AZ78/'at-risk$$'!AZ$120</f>
        <v>0</v>
      </c>
      <c r="BA78" s="6">
        <f>'at-risk$$'!BA78/'at-risk$$'!BA$120</f>
        <v>0</v>
      </c>
      <c r="BB78" s="6">
        <f>'at-risk$$'!BB78/'at-risk$$'!BB$120</f>
        <v>0</v>
      </c>
      <c r="BC78" s="6">
        <f>'at-risk$$'!BC78/'at-risk$$'!BC$120</f>
        <v>0</v>
      </c>
      <c r="BD78" s="6">
        <f>'at-risk$$'!BD78/'at-risk$$'!BD$120</f>
        <v>0</v>
      </c>
      <c r="BE78" s="6">
        <f>'at-risk$$'!BE78/'at-risk$$'!BE$120</f>
        <v>0</v>
      </c>
      <c r="BF78" s="6">
        <f>'at-risk$$'!BF78/'at-risk$$'!BF$120</f>
        <v>0</v>
      </c>
      <c r="BG78" s="6">
        <f>'at-risk$$'!BG78/'at-risk$$'!BG$120</f>
        <v>0</v>
      </c>
      <c r="BH78" s="6">
        <f>'at-risk$$'!BH78/'at-risk$$'!BH$120</f>
        <v>2.0000087848759573</v>
      </c>
      <c r="BI78" s="6">
        <f>'at-risk$$'!BI78/'at-risk$$'!BI$120</f>
        <v>0</v>
      </c>
      <c r="BJ78" s="6">
        <f>'at-risk$$'!BJ78/'at-risk$$'!BJ$120</f>
        <v>0</v>
      </c>
      <c r="BK78" s="6">
        <f>'at-risk$$'!BK78/'at-risk$$'!BK$120</f>
        <v>0</v>
      </c>
      <c r="BL78" s="6">
        <f>'at-risk$$'!BL78/'at-risk$$'!BL$120</f>
        <v>0</v>
      </c>
      <c r="BM78" s="6">
        <f>'at-risk$$'!BM78/'at-risk$$'!BM$120</f>
        <v>0</v>
      </c>
      <c r="BN78" s="6">
        <f>'at-risk$$'!BN78/'at-risk$$'!BN$120</f>
        <v>0</v>
      </c>
      <c r="BO78" s="6">
        <f>'at-risk$$'!BO78/'at-risk$$'!BO$120</f>
        <v>0</v>
      </c>
      <c r="BP78" s="6">
        <f>'at-risk$$'!BP78/'at-risk$$'!BP$120</f>
        <v>0</v>
      </c>
      <c r="BQ78" s="6">
        <f>'at-risk$$'!BQ78/'at-risk$$'!BQ$120</f>
        <v>0</v>
      </c>
      <c r="BR78" s="6">
        <f>'at-risk$$'!BR78/'at-risk$$'!BR$120</f>
        <v>0</v>
      </c>
      <c r="BS78" s="6">
        <f>'at-risk$$'!BS78/'at-risk$$'!BS$120</f>
        <v>0</v>
      </c>
      <c r="BT78" s="6">
        <f>'at-risk$$'!BT78/'at-risk$$'!BT$120</f>
        <v>1</v>
      </c>
      <c r="BU78" s="6">
        <f>'at-risk$$'!BU78/'at-risk$$'!BU$120</f>
        <v>0</v>
      </c>
      <c r="BV78" s="6">
        <f>'at-risk$$'!BV78/'at-risk$$'!BV$120</f>
        <v>4.0000175697519147</v>
      </c>
      <c r="BW78" s="6">
        <f>'at-risk$$'!BW78/'at-risk$$'!BW$120</f>
        <v>0</v>
      </c>
      <c r="BX78" s="6">
        <f>'at-risk$$'!BX78/'at-risk$$'!BX$120</f>
        <v>0</v>
      </c>
      <c r="BY78" s="6">
        <f>'at-risk$$'!BY78/'at-risk$$'!BY$120</f>
        <v>0</v>
      </c>
      <c r="BZ78" s="6">
        <f>'at-risk$$'!BZ78/'at-risk$$'!BZ$120</f>
        <v>4.9999961701896245</v>
      </c>
      <c r="CA78" s="6">
        <f>'at-risk$$'!CA78/'at-risk$$'!CA$120</f>
        <v>0</v>
      </c>
      <c r="CB78" s="6">
        <f>'at-risk$$'!CB78/'at-risk$$'!CB$120</f>
        <v>0</v>
      </c>
      <c r="CC78" s="6">
        <f>'at-risk$$'!CC78/'at-risk$$'!CC$120</f>
        <v>0</v>
      </c>
      <c r="CD78" s="6">
        <f>'at-risk$$'!CD78/'at-risk$$'!CD$120</f>
        <v>0</v>
      </c>
      <c r="CE78" s="6">
        <f>'at-risk$$'!CE78/'at-risk$$'!CE$120</f>
        <v>2</v>
      </c>
      <c r="CF78" s="6">
        <f>'at-risk$$'!CF78/'at-risk$$'!CF$120</f>
        <v>0</v>
      </c>
      <c r="CG78" s="6">
        <f>'at-risk$$'!CG78/'at-risk$$'!CG$120</f>
        <v>0</v>
      </c>
      <c r="CH78" s="6">
        <f>'at-risk$$'!CH78/'at-risk$$'!CH$120</f>
        <v>0</v>
      </c>
      <c r="CI78" s="6">
        <f>'at-risk$$'!CI78/'at-risk$$'!CI$120</f>
        <v>0</v>
      </c>
      <c r="CL78" s="6">
        <f>'at-risk$$'!CL78/'at-risk$$'!CL$120</f>
        <v>0</v>
      </c>
      <c r="CM78" s="6">
        <f>'at-risk$$'!CM78/'at-risk$$'!CM$120</f>
        <v>0</v>
      </c>
      <c r="CN78" s="6">
        <f>'at-risk$$'!CN78/'at-risk$$'!CN$120</f>
        <v>6.5746011666315274E-2</v>
      </c>
      <c r="CO78" s="6">
        <f>'at-risk$$'!CO78/'at-risk$$'!CO$120</f>
        <v>0</v>
      </c>
      <c r="CP78" s="6">
        <f>'at-risk$$'!CP78/'at-risk$$'!CP$120</f>
        <v>0</v>
      </c>
      <c r="CQ78" s="6">
        <f>'at-risk$$'!CQ78/'at-risk$$'!CQ$120</f>
        <v>0</v>
      </c>
      <c r="CR78" s="6">
        <f>'at-risk$$'!CR78/'at-risk$$'!CR$120</f>
        <v>0</v>
      </c>
      <c r="CS78" s="6">
        <f>'at-risk$$'!CS78/'at-risk$$'!CS$120</f>
        <v>0</v>
      </c>
      <c r="CT78" s="6">
        <f>'at-risk$$'!CT78/'at-risk$$'!CT$120</f>
        <v>0</v>
      </c>
      <c r="CU78" s="6">
        <f>'at-risk$$'!CU78/'at-risk$$'!CU$120</f>
        <v>0</v>
      </c>
      <c r="CV78" s="3">
        <v>30600</v>
      </c>
      <c r="CW78" s="3">
        <v>0</v>
      </c>
      <c r="CX78" s="3">
        <v>40800</v>
      </c>
      <c r="CY78" s="3">
        <v>0</v>
      </c>
      <c r="DD78" s="6">
        <f>'at-risk$$'!DD78/'at-risk$$'!DD$120</f>
        <v>0</v>
      </c>
      <c r="DE78" s="6">
        <f>'at-risk$$'!DE78/'at-risk$$'!DE$120</f>
        <v>0</v>
      </c>
      <c r="DX78" s="6">
        <f>'at-risk$$'!DX78/'at-risk$$'!DX$120</f>
        <v>0</v>
      </c>
      <c r="DY78" s="6">
        <f>'at-risk$$'!DY78/'at-risk$$'!DY$120</f>
        <v>0</v>
      </c>
      <c r="DZ78" s="6">
        <f>'at-risk$$'!DZ78/'at-risk$$'!DZ$120</f>
        <v>0</v>
      </c>
      <c r="EA78" s="6">
        <f>'at-risk$$'!EA78/'at-risk$$'!EA$120</f>
        <v>0</v>
      </c>
      <c r="EB78" s="6">
        <f>'at-risk$$'!EB78/'at-risk$$'!EB$120</f>
        <v>0</v>
      </c>
      <c r="EC78" s="6">
        <f>'at-risk$$'!EC78/'at-risk$$'!EC$120</f>
        <v>0</v>
      </c>
      <c r="EH78" s="3">
        <v>15325</v>
      </c>
      <c r="EI78" s="3">
        <v>0</v>
      </c>
      <c r="EL78" s="6">
        <f>'at-risk$$'!EL78/'at-risk$$'!EL$120</f>
        <v>0</v>
      </c>
      <c r="EM78" s="6">
        <f>'at-risk$$'!EM78/'at-risk$$'!EM$120</f>
        <v>0</v>
      </c>
      <c r="EN78" s="6">
        <f>'at-risk$$'!EN78/'at-risk$$'!EN$120</f>
        <v>0</v>
      </c>
      <c r="EO78" s="6">
        <f>'at-risk$$'!EO78/'at-risk$$'!EO$120</f>
        <v>0</v>
      </c>
      <c r="EP78" s="6">
        <f>'at-risk$$'!EP78/'at-risk$$'!EP$120</f>
        <v>0</v>
      </c>
      <c r="EQ78" s="6">
        <f>'at-risk$$'!EQ78/'at-risk$$'!EQ$120</f>
        <v>0</v>
      </c>
      <c r="ES78" s="6">
        <f>'at-risk$$'!ES78/'at-risk$$'!ES$120</f>
        <v>0</v>
      </c>
      <c r="ET78" s="6">
        <f>'at-risk$$'!ET78/'at-risk$$'!ET$120</f>
        <v>0</v>
      </c>
      <c r="EU78" s="6">
        <f>'at-risk$$'!EU78/'at-risk$$'!EU$120</f>
        <v>2</v>
      </c>
      <c r="EV78" s="6">
        <f>'at-risk$$'!EV78/'at-risk$$'!EV$120</f>
        <v>0</v>
      </c>
      <c r="EW78" s="6">
        <f>'at-risk$$'!EW78/'at-risk$$'!EW$120</f>
        <v>0</v>
      </c>
      <c r="EX78" s="6">
        <f>'at-risk$$'!EX78/'at-risk$$'!EX$120</f>
        <v>0</v>
      </c>
      <c r="EY78" s="6">
        <f>'at-risk$$'!EY78/'at-risk$$'!EY$120</f>
        <v>0</v>
      </c>
      <c r="EZ78" s="6">
        <f>'at-risk$$'!EZ78/'at-risk$$'!EZ$120</f>
        <v>0</v>
      </c>
      <c r="FA78" s="6">
        <f>'at-risk$$'!FA78/'at-risk$$'!FA$120</f>
        <v>0</v>
      </c>
      <c r="FB78" s="6">
        <f>'at-risk$$'!FB78/'at-risk$$'!FB$120</f>
        <v>0</v>
      </c>
      <c r="FC78" s="6">
        <f>'at-risk$$'!FC78/'at-risk$$'!FC$120</f>
        <v>0</v>
      </c>
      <c r="FD78" s="6">
        <f>'at-risk$$'!FD78/'at-risk$$'!FD$120</f>
        <v>0</v>
      </c>
      <c r="FE78" s="6">
        <f>'at-risk$$'!FE78/'at-risk$$'!FE$120</f>
        <v>0</v>
      </c>
      <c r="FF78" s="6">
        <f>'at-risk$$'!FF78/'at-risk$$'!FF$120</f>
        <v>0</v>
      </c>
      <c r="FG78" s="6">
        <f>'at-risk$$'!FG78/'at-risk$$'!FG$120</f>
        <v>0</v>
      </c>
      <c r="FH78" s="6">
        <f>'at-risk$$'!FH78/'at-risk$$'!FH$120</f>
        <v>1</v>
      </c>
      <c r="FI78" s="6">
        <f>'at-risk$$'!FI78/'at-risk$$'!FI$120</f>
        <v>1.849304237824162</v>
      </c>
      <c r="FJ78" s="6">
        <f>'at-risk$$'!FJ78/'at-risk$$'!FJ$120</f>
        <v>0.15070454705179562</v>
      </c>
      <c r="FK78" s="6">
        <f>'at-risk$$'!FK78/'at-risk$$'!FK$120</f>
        <v>0</v>
      </c>
      <c r="FL78" s="6">
        <f>'at-risk$$'!FL78/'at-risk$$'!FL$120</f>
        <v>0</v>
      </c>
      <c r="FM78" s="6">
        <f>'at-risk$$'!FM78/'at-risk$$'!FM$120</f>
        <v>0</v>
      </c>
      <c r="FN78" s="6">
        <f>'at-risk$$'!FN78/'at-risk$$'!FN$120</f>
        <v>1.0000186469754606</v>
      </c>
      <c r="FO78" s="6">
        <f>'at-risk$$'!FO78/'at-risk$$'!FO$120</f>
        <v>0</v>
      </c>
      <c r="FP78" s="6">
        <f>'at-risk$$'!FP78/'at-risk$$'!FP$120</f>
        <v>0</v>
      </c>
      <c r="FQ78" s="6">
        <f>'at-risk$$'!FQ78/'at-risk$$'!FQ$120</f>
        <v>1</v>
      </c>
      <c r="FR78" s="6">
        <f>'at-risk$$'!FR78/'at-risk$$'!FR$120</f>
        <v>0</v>
      </c>
      <c r="FS78" s="6">
        <f>'at-risk$$'!FS78/'at-risk$$'!FS$120</f>
        <v>0</v>
      </c>
      <c r="FT78" s="6">
        <f>'at-risk$$'!FT78/'at-risk$$'!FT$120</f>
        <v>0</v>
      </c>
      <c r="FU78" s="6">
        <f>'at-risk$$'!FU78/'at-risk$$'!FU$120</f>
        <v>0</v>
      </c>
      <c r="FV78" s="6">
        <f>'at-risk$$'!FV78/'at-risk$$'!FV$120</f>
        <v>0</v>
      </c>
      <c r="FW78" s="6">
        <f>'at-risk$$'!FW78/'at-risk$$'!FW$120</f>
        <v>0</v>
      </c>
      <c r="FX78" s="6">
        <f>'at-risk$$'!FX78/'at-risk$$'!FX$120</f>
        <v>0</v>
      </c>
      <c r="FY78" s="6">
        <f>'at-risk$$'!FY78/'at-risk$$'!FY$120</f>
        <v>0</v>
      </c>
      <c r="FZ78" s="6">
        <f>'at-risk$$'!FZ78/'at-risk$$'!FZ$120</f>
        <v>1</v>
      </c>
      <c r="GA78" s="6">
        <f>'at-risk$$'!GA78/'at-risk$$'!GA$120</f>
        <v>0</v>
      </c>
      <c r="GB78" s="6">
        <f>'at-risk$$'!GB78/'at-risk$$'!GB$120</f>
        <v>0</v>
      </c>
      <c r="GC78" s="6">
        <f>'at-risk$$'!GC78/'at-risk$$'!GC$120</f>
        <v>0</v>
      </c>
      <c r="GD78" s="6">
        <f>'at-risk$$'!GD78/'at-risk$$'!GD$120</f>
        <v>1</v>
      </c>
      <c r="GE78" s="6">
        <f>'at-risk$$'!GE78/'at-risk$$'!GE$120</f>
        <v>0</v>
      </c>
      <c r="GF78" s="6">
        <f>'at-risk$$'!GF78/'at-risk$$'!GF$120</f>
        <v>0</v>
      </c>
      <c r="GG78" s="6">
        <f>'at-risk$$'!GG78/'at-risk$$'!GG$120</f>
        <v>1</v>
      </c>
      <c r="GH78" s="6">
        <f>'at-risk$$'!GH78/'at-risk$$'!GH$120</f>
        <v>2.3710995150748473</v>
      </c>
      <c r="GI78" s="6">
        <f>'at-risk$$'!GI78/'at-risk$$'!GI$120</f>
        <v>0.62890926980111039</v>
      </c>
      <c r="GJ78" s="6">
        <f>'at-risk$$'!GJ78/'at-risk$$'!GJ$120</f>
        <v>1</v>
      </c>
      <c r="GK78" s="6">
        <f>'at-risk$$'!GK78/'at-risk$$'!GK$120</f>
        <v>0</v>
      </c>
      <c r="GL78" s="6">
        <f>'at-risk$$'!GL78/'at-risk$$'!GL$120</f>
        <v>1</v>
      </c>
      <c r="GM78" s="6">
        <f>'at-risk$$'!GM78/'at-risk$$'!GM$120</f>
        <v>0</v>
      </c>
      <c r="GN78" s="6">
        <f>'at-risk$$'!GN78/'at-risk$$'!GN$120</f>
        <v>0</v>
      </c>
      <c r="GO78" s="6">
        <f>'at-risk$$'!GO78/'at-risk$$'!GO$120</f>
        <v>0</v>
      </c>
      <c r="GP78" s="6">
        <f>'at-risk$$'!GP78/'at-risk$$'!GP$120</f>
        <v>2.0000087848759573</v>
      </c>
      <c r="GQ78" s="6">
        <f>'at-risk$$'!GQ78/'at-risk$$'!GQ$120</f>
        <v>0</v>
      </c>
      <c r="GR78" s="6">
        <f>'at-risk$$'!GR78/'at-risk$$'!GR$120</f>
        <v>0.63241443530817343</v>
      </c>
      <c r="GS78" s="6">
        <f>'at-risk$$'!GS78/'at-risk$$'!GS$120</f>
        <v>0</v>
      </c>
      <c r="GT78" s="6">
        <f>'at-risk$$'!GT78/'at-risk$$'!GT$120</f>
        <v>2.0000087848759573</v>
      </c>
      <c r="GU78" s="6">
        <f>'at-risk$$'!GU78/'at-risk$$'!GU$120</f>
        <v>0</v>
      </c>
      <c r="GV78" s="6">
        <f>'at-risk$$'!GV78/'at-risk$$'!GV$120</f>
        <v>2.0000087848759573</v>
      </c>
      <c r="GW78" s="6">
        <f>'at-risk$$'!GW78/'at-risk$$'!GW$120</f>
        <v>0</v>
      </c>
      <c r="GX78" s="6">
        <f>'at-risk$$'!GX78/'at-risk$$'!GX$120</f>
        <v>2.0000087848759573</v>
      </c>
      <c r="GY78" s="6">
        <f>'at-risk$$'!GY78/'at-risk$$'!GY$120</f>
        <v>0</v>
      </c>
      <c r="GZ78" s="6">
        <f>'at-risk$$'!GZ78/'at-risk$$'!GZ$120</f>
        <v>2.0000087848759573</v>
      </c>
      <c r="HA78" s="6">
        <f>'at-risk$$'!HA78/'at-risk$$'!HA$120</f>
        <v>0</v>
      </c>
      <c r="HB78" s="6">
        <f>'at-risk$$'!HB78/'at-risk$$'!HB$120</f>
        <v>2.6985996907723662</v>
      </c>
      <c r="HC78" s="6">
        <f>'at-risk$$'!HC78/'at-risk$$'!HC$120</f>
        <v>0.30140909410359124</v>
      </c>
      <c r="HD78" s="6">
        <f>'at-risk$$'!HD78/'at-risk$$'!HD$120</f>
        <v>0</v>
      </c>
      <c r="HE78" s="6">
        <f>'at-risk$$'!HE78/'at-risk$$'!HE$120</f>
        <v>0</v>
      </c>
      <c r="HF78" s="6">
        <f>'at-risk$$'!HF78/'at-risk$$'!HF$120</f>
        <v>0.84929545294820441</v>
      </c>
      <c r="HG78" s="6">
        <f>'at-risk$$'!HG78/'at-risk$$'!HG$120</f>
        <v>0.15070454705179562</v>
      </c>
      <c r="HH78" s="6">
        <f>'at-risk$$'!HH78/'at-risk$$'!HH$120</f>
        <v>1</v>
      </c>
      <c r="HI78" s="6">
        <f>'at-risk$$'!HI78/'at-risk$$'!HI$120</f>
        <v>0</v>
      </c>
      <c r="HJ78" s="6">
        <f>'at-risk$$'!HJ78/'at-risk$$'!HJ$120</f>
        <v>0</v>
      </c>
      <c r="HK78" s="6">
        <f>'at-risk$$'!HK78/'at-risk$$'!HK$120</f>
        <v>0</v>
      </c>
      <c r="HL78" s="6">
        <f>'at-risk$$'!HL78/'at-risk$$'!HL$120</f>
        <v>0</v>
      </c>
      <c r="HM78" s="6">
        <f>'at-risk$$'!HM78/'at-risk$$'!HM$120</f>
        <v>0</v>
      </c>
      <c r="HN78" s="6">
        <f>'at-risk$$'!HN78/'at-risk$$'!HN$120</f>
        <v>1</v>
      </c>
      <c r="HO78" s="6">
        <f>'at-risk$$'!HO78/'at-risk$$'!HO$120</f>
        <v>0</v>
      </c>
      <c r="HP78" s="6">
        <f>'at-risk$$'!HP78/'at-risk$$'!HP$120</f>
        <v>0</v>
      </c>
      <c r="HQ78" s="6">
        <f>'at-risk$$'!HQ78/'at-risk$$'!HQ$120</f>
        <v>0</v>
      </c>
      <c r="HR78" s="6">
        <f>'at-risk$$'!HR78/'at-risk$$'!HR$120</f>
        <v>1</v>
      </c>
      <c r="HS78" s="6">
        <f>'at-risk$$'!HS78/'at-risk$$'!HS$120</f>
        <v>0</v>
      </c>
      <c r="HT78" s="6">
        <f>'at-risk$$'!HT78/'at-risk$$'!HT$120</f>
        <v>0</v>
      </c>
      <c r="HU78" s="6">
        <f>'at-risk$$'!HU78/'at-risk$$'!HU$120</f>
        <v>0</v>
      </c>
      <c r="HV78" s="6">
        <f>'at-risk$$'!HV78/'at-risk$$'!HV$120</f>
        <v>1</v>
      </c>
      <c r="HW78" s="6">
        <f>'at-risk$$'!HW78/'at-risk$$'!HW$120</f>
        <v>0</v>
      </c>
      <c r="HX78" s="6">
        <f>'at-risk$$'!HX78/'at-risk$$'!HX$120</f>
        <v>0</v>
      </c>
      <c r="HY78" s="6">
        <f>'at-risk$$'!HY78/'at-risk$$'!HY$120</f>
        <v>0</v>
      </c>
      <c r="HZ78" s="6">
        <f>'at-risk$$'!HZ78/'at-risk$$'!HZ$120</f>
        <v>0</v>
      </c>
      <c r="IA78" s="6">
        <f>'at-risk$$'!IA78/'at-risk$$'!IA$120</f>
        <v>0</v>
      </c>
      <c r="IB78" s="6">
        <f>'at-risk$$'!IB78/'at-risk$$'!IB$120</f>
        <v>0</v>
      </c>
      <c r="IC78" s="6">
        <f>'at-risk$$'!IC78/'at-risk$$'!IC$120</f>
        <v>0</v>
      </c>
      <c r="ID78" s="6">
        <f>'at-risk$$'!ID78/'at-risk$$'!ID$120</f>
        <v>0</v>
      </c>
      <c r="IE78" s="6">
        <f>'at-risk$$'!IE78/'at-risk$$'!IE$120</f>
        <v>0</v>
      </c>
      <c r="IF78" s="6">
        <f>'at-risk$$'!IF78/'at-risk$$'!IF$120</f>
        <v>0</v>
      </c>
      <c r="IG78" s="6">
        <f>'at-risk$$'!IG78/'at-risk$$'!IG$120</f>
        <v>0</v>
      </c>
      <c r="IH78" s="6">
        <f>'at-risk$$'!IH78/'at-risk$$'!IH$120</f>
        <v>0</v>
      </c>
      <c r="II78" s="6">
        <f>'at-risk$$'!II78/'at-risk$$'!II$120</f>
        <v>0</v>
      </c>
      <c r="IJ78" s="6">
        <f>'at-risk$$'!IJ78/'at-risk$$'!IJ$120</f>
        <v>0</v>
      </c>
      <c r="IK78" s="6">
        <f>'at-risk$$'!IK78/'at-risk$$'!IK$120</f>
        <v>1</v>
      </c>
      <c r="IL78" s="6">
        <f>'at-risk$$'!IL78/'at-risk$$'!IL$120</f>
        <v>0</v>
      </c>
      <c r="IM78" s="6">
        <f>'at-risk$$'!IM78/'at-risk$$'!IM$120</f>
        <v>0</v>
      </c>
      <c r="IN78" s="6">
        <f>'at-risk$$'!IN78/'at-risk$$'!IN$120</f>
        <v>0</v>
      </c>
      <c r="IO78" s="6">
        <f>'at-risk$$'!IO78/'at-risk$$'!IO$120</f>
        <v>0</v>
      </c>
      <c r="IP78" s="6">
        <f>'at-risk$$'!IP78/'at-risk$$'!IP$120</f>
        <v>0</v>
      </c>
      <c r="IQ78" s="6">
        <f>'at-risk$$'!IQ78/'at-risk$$'!IQ$120</f>
        <v>0</v>
      </c>
      <c r="IR78" s="6">
        <f>'at-risk$$'!IR78/'at-risk$$'!IR$120</f>
        <v>2.0000255323494867</v>
      </c>
      <c r="IS78" s="6">
        <f>'at-risk$$'!IS78/'at-risk$$'!IS$120</f>
        <v>0</v>
      </c>
      <c r="IT78" s="6">
        <f>'at-risk$$'!IT78/'at-risk$$'!IT$120</f>
        <v>0</v>
      </c>
      <c r="IU78" s="6">
        <f>'at-risk$$'!IU78/'at-risk$$'!IU$120</f>
        <v>0</v>
      </c>
      <c r="IV78" s="6">
        <f>'at-risk$$'!IV78/'at-risk$$'!IV$120</f>
        <v>0</v>
      </c>
      <c r="IW78" s="6">
        <f>'at-risk$$'!IW78/'at-risk$$'!IW$120</f>
        <v>0</v>
      </c>
      <c r="IX78" s="6">
        <f>'at-risk$$'!IX78/'at-risk$$'!IX$120</f>
        <v>0</v>
      </c>
      <c r="IY78" s="6">
        <f>'at-risk$$'!IY78/'at-risk$$'!IY$120</f>
        <v>0</v>
      </c>
      <c r="IZ78" s="6">
        <f>'at-risk$$'!IZ78/'at-risk$$'!IZ$120</f>
        <v>0</v>
      </c>
      <c r="JA78" s="6">
        <f>'at-risk$$'!JA78/'at-risk$$'!JA$120</f>
        <v>0</v>
      </c>
      <c r="JB78" s="6">
        <f>'at-risk$$'!JB78/'at-risk$$'!JB$120</f>
        <v>0</v>
      </c>
      <c r="JC78" s="6">
        <f>'at-risk$$'!JC78/'at-risk$$'!JC$120</f>
        <v>0</v>
      </c>
      <c r="JD78" s="6">
        <f>'at-risk$$'!JD78/'at-risk$$'!JD$120</f>
        <v>0</v>
      </c>
      <c r="JE78" s="6">
        <f>'at-risk$$'!JE78/'at-risk$$'!JE$120</f>
        <v>0</v>
      </c>
      <c r="JF78" s="6">
        <f>'at-risk$$'!JF78/'at-risk$$'!JF$120</f>
        <v>1.9999860315686548</v>
      </c>
      <c r="JG78" s="6">
        <f>'at-risk$$'!JG78/'at-risk$$'!JG$120</f>
        <v>0</v>
      </c>
      <c r="JH78" s="6">
        <f>'at-risk$$'!JH78/'at-risk$$'!JH$120</f>
        <v>0</v>
      </c>
      <c r="JI78" s="6">
        <f>'at-risk$$'!JI78/'at-risk$$'!JI$120</f>
        <v>0</v>
      </c>
      <c r="JJ78" s="6">
        <f>'at-risk$$'!JJ78/'at-risk$$'!JJ$120</f>
        <v>0.9999965685612755</v>
      </c>
      <c r="JK78" s="6">
        <f>'at-risk$$'!JK78/'at-risk$$'!JK$120</f>
        <v>0</v>
      </c>
      <c r="JL78" s="6">
        <f>'at-risk$$'!JL78/'at-risk$$'!JL$120</f>
        <v>0</v>
      </c>
      <c r="JM78" s="6">
        <f>'at-risk$$'!JM78/'at-risk$$'!JM$120</f>
        <v>0</v>
      </c>
      <c r="JN78" s="6">
        <f>'at-risk$$'!JN78/'at-risk$$'!JN$120</f>
        <v>0</v>
      </c>
      <c r="JO78" s="6">
        <f>'at-risk$$'!JO78/'at-risk$$'!JO$120</f>
        <v>0</v>
      </c>
      <c r="JP78" s="6">
        <f>'at-risk$$'!JP78/'at-risk$$'!JP$120</f>
        <v>1</v>
      </c>
      <c r="JQ78" s="6">
        <f>'at-risk$$'!JQ78/'at-risk$$'!JQ$120</f>
        <v>0</v>
      </c>
      <c r="JR78" s="6">
        <f>'at-risk$$'!JR78/'at-risk$$'!JR$120</f>
        <v>0</v>
      </c>
      <c r="JS78" s="6">
        <f>'at-risk$$'!JS78/'at-risk$$'!JS$120</f>
        <v>0</v>
      </c>
      <c r="JT78" s="6">
        <f>'at-risk$$'!JT78/'at-risk$$'!JT$120</f>
        <v>0</v>
      </c>
      <c r="JU78" s="6">
        <f>'at-risk$$'!JU78/'at-risk$$'!JU$120</f>
        <v>0</v>
      </c>
      <c r="JV78" s="6">
        <f>'at-risk$$'!JV78/'at-risk$$'!JV$120</f>
        <v>0</v>
      </c>
      <c r="JW78" s="6">
        <f>'at-risk$$'!JW78/'at-risk$$'!JW$120</f>
        <v>0</v>
      </c>
      <c r="JX78" s="6">
        <f>'at-risk$$'!JX78/'at-risk$$'!JX$120</f>
        <v>0</v>
      </c>
      <c r="JY78" s="6">
        <f>'at-risk$$'!JY78/'at-risk$$'!JY$120</f>
        <v>0</v>
      </c>
      <c r="JZ78" s="6">
        <f>'at-risk$$'!JZ78/'at-risk$$'!JZ$120</f>
        <v>0</v>
      </c>
      <c r="KA78" s="6">
        <f>'at-risk$$'!KA78/'at-risk$$'!KA$120</f>
        <v>0</v>
      </c>
      <c r="KB78" s="6">
        <f>'at-risk$$'!KB78/'at-risk$$'!KB$120</f>
        <v>0</v>
      </c>
      <c r="KC78" s="6">
        <f>'at-risk$$'!KC78/'at-risk$$'!KC$120</f>
        <v>0</v>
      </c>
      <c r="KD78" s="6">
        <f>'at-risk$$'!KD78/'at-risk$$'!KD$120</f>
        <v>0</v>
      </c>
      <c r="KE78" s="6">
        <f>'at-risk$$'!KE78/'at-risk$$'!KE$120</f>
        <v>0</v>
      </c>
      <c r="KF78" s="6">
        <f>'at-risk$$'!KF78/'at-risk$$'!KF$120</f>
        <v>0</v>
      </c>
      <c r="KG78" s="6">
        <f>'at-risk$$'!KG78/'at-risk$$'!KG$120</f>
        <v>0</v>
      </c>
      <c r="KH78" s="6">
        <f>'at-risk$$'!KH78/'at-risk$$'!KH$120</f>
        <v>0.84929545294820441</v>
      </c>
      <c r="KI78" s="6">
        <f>'at-risk$$'!KI78/'at-risk$$'!KI$120</f>
        <v>0.15070454705179562</v>
      </c>
      <c r="KJ78" s="6">
        <f>'at-risk$$'!KJ78/'at-risk$$'!KJ$120</f>
        <v>0</v>
      </c>
      <c r="KK78" s="6">
        <f>'at-risk$$'!KK78/'at-risk$$'!KK$120</f>
        <v>0</v>
      </c>
      <c r="KL78" s="6">
        <f>'at-risk$$'!KL78/'at-risk$$'!KL$120</f>
        <v>0</v>
      </c>
      <c r="KM78" s="6">
        <f>'at-risk$$'!KM78/'at-risk$$'!KM$120</f>
        <v>0</v>
      </c>
      <c r="KN78" s="6">
        <f>'at-risk$$'!KN78/'at-risk$$'!KN$120</f>
        <v>0</v>
      </c>
      <c r="KO78" s="6">
        <f>'at-risk$$'!KO78/'at-risk$$'!KO$120</f>
        <v>0</v>
      </c>
      <c r="KP78" s="6">
        <f>'at-risk$$'!KP78/'at-risk$$'!KP$120</f>
        <v>3</v>
      </c>
      <c r="KQ78" s="6">
        <f>'at-risk$$'!KQ78/'at-risk$$'!KQ$120</f>
        <v>0</v>
      </c>
      <c r="KU78" s="3">
        <v>43519</v>
      </c>
      <c r="KV78" s="3">
        <v>0</v>
      </c>
      <c r="KW78" s="3">
        <v>6011</v>
      </c>
      <c r="KX78" s="3">
        <v>0</v>
      </c>
      <c r="LA78" s="3">
        <v>3000</v>
      </c>
      <c r="LB78" s="3">
        <v>0</v>
      </c>
      <c r="LC78" s="3">
        <v>2754</v>
      </c>
      <c r="LD78" s="3">
        <v>0</v>
      </c>
      <c r="LI78" s="3">
        <v>10000</v>
      </c>
      <c r="LJ78" s="3">
        <v>0</v>
      </c>
      <c r="LM78" s="3">
        <v>2271</v>
      </c>
      <c r="LN78" s="3">
        <v>0</v>
      </c>
      <c r="LW78" s="3">
        <v>6627</v>
      </c>
      <c r="LX78" s="3">
        <v>0</v>
      </c>
      <c r="ME78" s="3">
        <v>8327</v>
      </c>
      <c r="MF78" s="3">
        <v>0</v>
      </c>
      <c r="NJ78" s="6">
        <f>'at-risk$$'!NJ78/'at-risk$$'!NJ$120</f>
        <v>0</v>
      </c>
      <c r="NK78" s="6">
        <f>'at-risk$$'!NK78/'at-risk$$'!NK$120</f>
        <v>0</v>
      </c>
      <c r="OF78" s="3">
        <v>6775557</v>
      </c>
      <c r="OG78" s="3">
        <v>1056905</v>
      </c>
      <c r="OK78" s="6">
        <f t="shared" si="44"/>
        <v>3.0000087848759573</v>
      </c>
      <c r="OL78" s="6">
        <f t="shared" si="31"/>
        <v>0</v>
      </c>
      <c r="OM78" s="6">
        <f t="shared" si="32"/>
        <v>4.0000175697519147</v>
      </c>
      <c r="ON78" s="6">
        <f t="shared" si="33"/>
        <v>0</v>
      </c>
      <c r="OO78" s="6">
        <f t="shared" si="34"/>
        <v>0</v>
      </c>
      <c r="OP78" s="6">
        <f t="shared" si="35"/>
        <v>2</v>
      </c>
      <c r="OQ78" s="3">
        <f t="shared" si="36"/>
        <v>0</v>
      </c>
      <c r="OR78" s="6">
        <f t="shared" si="37"/>
        <v>0</v>
      </c>
      <c r="OS78" s="6">
        <f>'at-risk$$'!OS78/'at-risk$$'!OS$120</f>
        <v>2</v>
      </c>
      <c r="OT78" s="6">
        <f>'at-risk$$'!OT78/'at-risk$$'!OT$120</f>
        <v>0</v>
      </c>
      <c r="OU78" s="6">
        <f>'at-risk$$'!OU78/'at-risk$$'!OU$120</f>
        <v>0</v>
      </c>
      <c r="OV78" s="6" t="e">
        <f>'at-risk$$'!#REF!/'at-risk$$'!OV$120</f>
        <v>#REF!</v>
      </c>
      <c r="OW78" s="6">
        <f>'at-risk$$'!OV78/'at-risk$$'!OW$120</f>
        <v>1.849304237824162</v>
      </c>
      <c r="OX78" s="6">
        <f>'at-risk$$'!OX78/'at-risk$$'!OX$120</f>
        <v>0</v>
      </c>
      <c r="OY78" s="6">
        <f>'at-risk$$'!OY78/'at-risk$$'!OY$120</f>
        <v>0</v>
      </c>
      <c r="OZ78" s="6">
        <f>'at-risk$$'!OZ78/'at-risk$$'!OZ$120</f>
        <v>0</v>
      </c>
      <c r="PA78" s="6">
        <f>'at-risk$$'!PA78/'at-risk$$'!PA$120</f>
        <v>1</v>
      </c>
      <c r="PB78" s="6">
        <f t="shared" si="38"/>
        <v>1</v>
      </c>
      <c r="PC78" s="6">
        <f t="shared" si="39"/>
        <v>1</v>
      </c>
      <c r="PD78" s="6"/>
      <c r="PE78" s="6"/>
      <c r="PF78" s="6">
        <f t="shared" si="40"/>
        <v>5.3710995150748477</v>
      </c>
      <c r="PG78" s="6">
        <f t="shared" si="41"/>
        <v>1.6289092698011105</v>
      </c>
      <c r="PI78" s="6">
        <f t="shared" si="47"/>
        <v>17.180353503408533</v>
      </c>
      <c r="PJ78" s="6">
        <f>'at-risk$$'!PJ78/'at-risk$$'!PJ$120</f>
        <v>0.45211364115538688</v>
      </c>
      <c r="PK78" s="6">
        <f>'at-risk$$'!PK78/'at-risk$$'!PK$120</f>
        <v>0</v>
      </c>
      <c r="PL78" s="5">
        <f t="shared" si="45"/>
        <v>82509</v>
      </c>
      <c r="PM78" s="5">
        <f t="shared" si="46"/>
        <v>0</v>
      </c>
      <c r="PN78" s="5"/>
      <c r="PO78" s="5">
        <v>164340</v>
      </c>
      <c r="PQ78" s="6">
        <f t="shared" si="43"/>
        <v>39.698265865485979</v>
      </c>
    </row>
    <row r="79" spans="1:433" x14ac:dyDescent="0.25">
      <c r="A79" t="s">
        <v>181</v>
      </c>
      <c r="B79" s="2">
        <v>266</v>
      </c>
      <c r="C79" t="s">
        <v>341</v>
      </c>
      <c r="D79">
        <v>8</v>
      </c>
      <c r="E79">
        <v>421</v>
      </c>
      <c r="F79">
        <v>361</v>
      </c>
      <c r="G79" s="6">
        <f>'at-risk$$'!G79/'at-risk$$'!G$120</f>
        <v>1</v>
      </c>
      <c r="H79" s="6">
        <f>'at-risk$$'!H79/'at-risk$$'!H$120</f>
        <v>0</v>
      </c>
      <c r="I79" s="6">
        <f>'at-risk$$'!I79/'at-risk$$'!I$120</f>
        <v>0</v>
      </c>
      <c r="J79" s="6">
        <f>'at-risk$$'!J79/'at-risk$$'!J$120</f>
        <v>0</v>
      </c>
      <c r="K79" s="6"/>
      <c r="L79" s="6">
        <f>'at-risk$$'!L79/'at-risk$$'!L$120</f>
        <v>0</v>
      </c>
      <c r="M79" s="6">
        <f>'at-risk$$'!M79/'at-risk$$'!M$120</f>
        <v>0</v>
      </c>
      <c r="N79" s="6">
        <f>'at-risk$$'!N79/'at-risk$$'!N$120</f>
        <v>0</v>
      </c>
      <c r="O79" s="6">
        <f>'at-risk$$'!O79/'at-risk$$'!O$120</f>
        <v>0</v>
      </c>
      <c r="P79" s="3">
        <v>6828</v>
      </c>
      <c r="Q79" s="3">
        <v>6000</v>
      </c>
      <c r="R79" s="6">
        <f>'at-risk$$'!R79/'at-risk$$'!R$120</f>
        <v>1.0000062006078874</v>
      </c>
      <c r="S79" s="6">
        <f>'at-risk$$'!S79/'at-risk$$'!S$120</f>
        <v>0</v>
      </c>
      <c r="T79" s="6">
        <f>'at-risk$$'!T79/'at-risk$$'!T$120</f>
        <v>1.0000028305579711</v>
      </c>
      <c r="U79" s="6">
        <f>'at-risk$$'!U79/'at-risk$$'!U$120</f>
        <v>0</v>
      </c>
      <c r="V79" s="6">
        <f>'at-risk$$'!V79/'at-risk$$'!V$120</f>
        <v>2.0000093773333441</v>
      </c>
      <c r="W79" s="6">
        <f>'at-risk$$'!W79/'at-risk$$'!W$120</f>
        <v>0</v>
      </c>
      <c r="X79" s="6">
        <f>'at-risk$$'!X79/'at-risk$$'!X$120</f>
        <v>1</v>
      </c>
      <c r="Y79" s="6">
        <f>'at-risk$$'!Y79/'at-risk$$'!Y$120</f>
        <v>0</v>
      </c>
      <c r="Z79" s="6">
        <f>'at-risk$$'!Z79/'at-risk$$'!Z$120</f>
        <v>2.0000087848759573</v>
      </c>
      <c r="AA79" s="6">
        <f>'at-risk$$'!AA79/'at-risk$$'!AA$120</f>
        <v>0</v>
      </c>
      <c r="AB79" s="6">
        <f>'at-risk$$'!AB79/'at-risk$$'!AB$120</f>
        <v>0</v>
      </c>
      <c r="AC79" s="6">
        <f>'at-risk$$'!AC79/'at-risk$$'!AC$120</f>
        <v>0</v>
      </c>
      <c r="AD79" s="6">
        <f>'at-risk$$'!AD79/'at-risk$$'!AD$120</f>
        <v>2.0000087848759573</v>
      </c>
      <c r="AE79" s="6">
        <f>'at-risk$$'!AE79/'at-risk$$'!AE$120</f>
        <v>0</v>
      </c>
      <c r="AF79" s="6">
        <f>'at-risk$$'!AF79/'at-risk$$'!AF$120</f>
        <v>4.0000071489793685</v>
      </c>
      <c r="AG79" s="6">
        <f>'at-risk$$'!AG79/'at-risk$$'!AG$120</f>
        <v>0</v>
      </c>
      <c r="AH79" s="6">
        <f>'at-risk$$'!AH79/'at-risk$$'!AH$120</f>
        <v>0</v>
      </c>
      <c r="AI79" s="6">
        <f>'at-risk$$'!AI79/'at-risk$$'!AI$120</f>
        <v>0</v>
      </c>
      <c r="AJ79" s="6">
        <f>'at-risk$$'!AJ79/'at-risk$$'!AJ$120</f>
        <v>0</v>
      </c>
      <c r="AK79" s="6">
        <f>'at-risk$$'!AK79/'at-risk$$'!AK$120</f>
        <v>0</v>
      </c>
      <c r="AL79" s="6">
        <f>'at-risk$$'!AL79/'at-risk$$'!AL$120</f>
        <v>0</v>
      </c>
      <c r="AM79" s="6">
        <f>'at-risk$$'!AM79/'at-risk$$'!AM$120</f>
        <v>0</v>
      </c>
      <c r="AN79" s="6">
        <f>'at-risk$$'!AN79/'at-risk$$'!AN$120</f>
        <v>0</v>
      </c>
      <c r="AO79" s="6">
        <f>'at-risk$$'!AO79/'at-risk$$'!AO$120</f>
        <v>0</v>
      </c>
      <c r="AP79" s="6">
        <f>'at-risk$$'!AP79/'at-risk$$'!AP$120</f>
        <v>0</v>
      </c>
      <c r="AQ79" s="6">
        <f>'at-risk$$'!AQ79/'at-risk$$'!AQ$120</f>
        <v>1</v>
      </c>
      <c r="AR79" s="6">
        <f>'at-risk$$'!AR79/'at-risk$$'!AR$120</f>
        <v>0</v>
      </c>
      <c r="AS79" s="6">
        <f>'at-risk$$'!AS79/'at-risk$$'!AS$120</f>
        <v>0</v>
      </c>
      <c r="AT79" s="6">
        <f>'at-risk$$'!AT79/'at-risk$$'!AT$120</f>
        <v>0</v>
      </c>
      <c r="AU79" s="6">
        <f>'at-risk$$'!AU79/'at-risk$$'!AU$120</f>
        <v>2.0000087848759573</v>
      </c>
      <c r="AV79" s="6"/>
      <c r="AW79" s="6">
        <f>'at-risk$$'!AW79/'at-risk$$'!AW$120</f>
        <v>0</v>
      </c>
      <c r="AX79" s="6">
        <f>'at-risk$$'!AX79/'at-risk$$'!AX$120</f>
        <v>0</v>
      </c>
      <c r="AY79" s="6">
        <f>'at-risk$$'!AY79/'at-risk$$'!AY$120</f>
        <v>0</v>
      </c>
      <c r="AZ79" s="6">
        <f>'at-risk$$'!AZ79/'at-risk$$'!AZ$120</f>
        <v>0</v>
      </c>
      <c r="BA79" s="6">
        <f>'at-risk$$'!BA79/'at-risk$$'!BA$120</f>
        <v>0</v>
      </c>
      <c r="BB79" s="6">
        <f>'at-risk$$'!BB79/'at-risk$$'!BB$120</f>
        <v>0</v>
      </c>
      <c r="BC79" s="6">
        <f>'at-risk$$'!BC79/'at-risk$$'!BC$120</f>
        <v>0</v>
      </c>
      <c r="BD79" s="6">
        <f>'at-risk$$'!BD79/'at-risk$$'!BD$120</f>
        <v>0</v>
      </c>
      <c r="BE79" s="6">
        <f>'at-risk$$'!BE79/'at-risk$$'!BE$120</f>
        <v>0</v>
      </c>
      <c r="BF79" s="6">
        <f>'at-risk$$'!BF79/'at-risk$$'!BF$120</f>
        <v>0</v>
      </c>
      <c r="BG79" s="6">
        <f>'at-risk$$'!BG79/'at-risk$$'!BG$120</f>
        <v>0</v>
      </c>
      <c r="BH79" s="6">
        <f>'at-risk$$'!BH79/'at-risk$$'!BH$120</f>
        <v>2.0000087848759573</v>
      </c>
      <c r="BI79" s="6">
        <f>'at-risk$$'!BI79/'at-risk$$'!BI$120</f>
        <v>0</v>
      </c>
      <c r="BJ79" s="6">
        <f>'at-risk$$'!BJ79/'at-risk$$'!BJ$120</f>
        <v>1</v>
      </c>
      <c r="BK79" s="6">
        <f>'at-risk$$'!BK79/'at-risk$$'!BK$120</f>
        <v>0</v>
      </c>
      <c r="BL79" s="6">
        <f>'at-risk$$'!BL79/'at-risk$$'!BL$120</f>
        <v>0</v>
      </c>
      <c r="BM79" s="6">
        <f>'at-risk$$'!BM79/'at-risk$$'!BM$120</f>
        <v>0</v>
      </c>
      <c r="BN79" s="6">
        <f>'at-risk$$'!BN79/'at-risk$$'!BN$120</f>
        <v>0</v>
      </c>
      <c r="BO79" s="6">
        <f>'at-risk$$'!BO79/'at-risk$$'!BO$120</f>
        <v>0</v>
      </c>
      <c r="BP79" s="6">
        <f>'at-risk$$'!BP79/'at-risk$$'!BP$120</f>
        <v>0</v>
      </c>
      <c r="BQ79" s="6">
        <f>'at-risk$$'!BQ79/'at-risk$$'!BQ$120</f>
        <v>0</v>
      </c>
      <c r="BR79" s="6">
        <f>'at-risk$$'!BR79/'at-risk$$'!BR$120</f>
        <v>0</v>
      </c>
      <c r="BS79" s="6">
        <f>'at-risk$$'!BS79/'at-risk$$'!BS$120</f>
        <v>0</v>
      </c>
      <c r="BT79" s="6">
        <f>'at-risk$$'!BT79/'at-risk$$'!BT$120</f>
        <v>0</v>
      </c>
      <c r="BU79" s="6">
        <f>'at-risk$$'!BU79/'at-risk$$'!BU$120</f>
        <v>0</v>
      </c>
      <c r="BV79" s="6">
        <f>'at-risk$$'!BV79/'at-risk$$'!BV$120</f>
        <v>5.0000175697519147</v>
      </c>
      <c r="BW79" s="6">
        <f>'at-risk$$'!BW79/'at-risk$$'!BW$120</f>
        <v>0</v>
      </c>
      <c r="BX79" s="6">
        <f>'at-risk$$'!BX79/'at-risk$$'!BX$120</f>
        <v>0</v>
      </c>
      <c r="BY79" s="6">
        <f>'at-risk$$'!BY79/'at-risk$$'!BY$120</f>
        <v>0</v>
      </c>
      <c r="BZ79" s="6">
        <f>'at-risk$$'!BZ79/'at-risk$$'!BZ$120</f>
        <v>4.9999961701896245</v>
      </c>
      <c r="CA79" s="6">
        <f>'at-risk$$'!CA79/'at-risk$$'!CA$120</f>
        <v>0</v>
      </c>
      <c r="CB79" s="6">
        <f>'at-risk$$'!CB79/'at-risk$$'!CB$120</f>
        <v>0</v>
      </c>
      <c r="CC79" s="6">
        <f>'at-risk$$'!CC79/'at-risk$$'!CC$120</f>
        <v>0</v>
      </c>
      <c r="CD79" s="6">
        <f>'at-risk$$'!CD79/'at-risk$$'!CD$120</f>
        <v>2</v>
      </c>
      <c r="CE79" s="6">
        <f>'at-risk$$'!CE79/'at-risk$$'!CE$120</f>
        <v>0</v>
      </c>
      <c r="CF79" s="6">
        <f>'at-risk$$'!CF79/'at-risk$$'!CF$120</f>
        <v>0</v>
      </c>
      <c r="CG79" s="6">
        <f>'at-risk$$'!CG79/'at-risk$$'!CG$120</f>
        <v>0</v>
      </c>
      <c r="CH79" s="6">
        <f>'at-risk$$'!CH79/'at-risk$$'!CH$120</f>
        <v>0</v>
      </c>
      <c r="CI79" s="6">
        <f>'at-risk$$'!CI79/'at-risk$$'!CI$120</f>
        <v>0</v>
      </c>
      <c r="CL79" s="6">
        <f>'at-risk$$'!CL79/'at-risk$$'!CL$120</f>
        <v>1</v>
      </c>
      <c r="CM79" s="6">
        <f>'at-risk$$'!CM79/'at-risk$$'!CM$120</f>
        <v>0</v>
      </c>
      <c r="CN79" s="6">
        <f>'at-risk$$'!CN79/'at-risk$$'!CN$120</f>
        <v>0</v>
      </c>
      <c r="CO79" s="6">
        <f>'at-risk$$'!CO79/'at-risk$$'!CO$120</f>
        <v>0</v>
      </c>
      <c r="CP79" s="6">
        <f>'at-risk$$'!CP79/'at-risk$$'!CP$120</f>
        <v>0</v>
      </c>
      <c r="CQ79" s="6">
        <f>'at-risk$$'!CQ79/'at-risk$$'!CQ$120</f>
        <v>0</v>
      </c>
      <c r="CR79" s="6">
        <f>'at-risk$$'!CR79/'at-risk$$'!CR$120</f>
        <v>0</v>
      </c>
      <c r="CS79" s="6">
        <f>'at-risk$$'!CS79/'at-risk$$'!CS$120</f>
        <v>0</v>
      </c>
      <c r="CT79" s="6">
        <f>'at-risk$$'!CT79/'at-risk$$'!CT$120</f>
        <v>0</v>
      </c>
      <c r="CU79" s="6">
        <f>'at-risk$$'!CU79/'at-risk$$'!CU$120</f>
        <v>0</v>
      </c>
      <c r="CV79" s="3">
        <v>34000</v>
      </c>
      <c r="CW79" s="3">
        <v>0</v>
      </c>
      <c r="CX79" s="3">
        <v>44200</v>
      </c>
      <c r="CY79" s="3">
        <v>0</v>
      </c>
      <c r="DD79" s="6">
        <f>'at-risk$$'!DD79/'at-risk$$'!DD$120</f>
        <v>0</v>
      </c>
      <c r="DE79" s="6">
        <f>'at-risk$$'!DE79/'at-risk$$'!DE$120</f>
        <v>0</v>
      </c>
      <c r="DX79" s="6">
        <f>'at-risk$$'!DX79/'at-risk$$'!DX$120</f>
        <v>0</v>
      </c>
      <c r="DY79" s="6">
        <f>'at-risk$$'!DY79/'at-risk$$'!DY$120</f>
        <v>0</v>
      </c>
      <c r="DZ79" s="6">
        <f>'at-risk$$'!DZ79/'at-risk$$'!DZ$120</f>
        <v>0</v>
      </c>
      <c r="EA79" s="6">
        <f>'at-risk$$'!EA79/'at-risk$$'!EA$120</f>
        <v>0</v>
      </c>
      <c r="EB79" s="6">
        <f>'at-risk$$'!EB79/'at-risk$$'!EB$120</f>
        <v>0</v>
      </c>
      <c r="EC79" s="6">
        <f>'at-risk$$'!EC79/'at-risk$$'!EC$120</f>
        <v>0</v>
      </c>
      <c r="EH79" s="3">
        <v>15325</v>
      </c>
      <c r="EI79" s="3">
        <v>0</v>
      </c>
      <c r="EL79" s="6">
        <f>'at-risk$$'!EL79/'at-risk$$'!EL$120</f>
        <v>0</v>
      </c>
      <c r="EM79" s="6">
        <f>'at-risk$$'!EM79/'at-risk$$'!EM$120</f>
        <v>0</v>
      </c>
      <c r="EN79" s="6">
        <f>'at-risk$$'!EN79/'at-risk$$'!EN$120</f>
        <v>0</v>
      </c>
      <c r="EO79" s="6">
        <f>'at-risk$$'!EO79/'at-risk$$'!EO$120</f>
        <v>0</v>
      </c>
      <c r="EP79" s="6">
        <f>'at-risk$$'!EP79/'at-risk$$'!EP$120</f>
        <v>0</v>
      </c>
      <c r="EQ79" s="6">
        <f>'at-risk$$'!EQ79/'at-risk$$'!EQ$120</f>
        <v>0</v>
      </c>
      <c r="ES79" s="6">
        <f>'at-risk$$'!ES79/'at-risk$$'!ES$120</f>
        <v>0</v>
      </c>
      <c r="ET79" s="6">
        <f>'at-risk$$'!ET79/'at-risk$$'!ET$120</f>
        <v>0</v>
      </c>
      <c r="EU79" s="6">
        <f>'at-risk$$'!EU79/'at-risk$$'!EU$120</f>
        <v>0</v>
      </c>
      <c r="EV79" s="6">
        <f>'at-risk$$'!EV79/'at-risk$$'!EV$120</f>
        <v>0</v>
      </c>
      <c r="EW79" s="6">
        <f>'at-risk$$'!EW79/'at-risk$$'!EW$120</f>
        <v>0</v>
      </c>
      <c r="EX79" s="6">
        <f>'at-risk$$'!EX79/'at-risk$$'!EX$120</f>
        <v>0</v>
      </c>
      <c r="EY79" s="6">
        <f>'at-risk$$'!EY79/'at-risk$$'!EY$120</f>
        <v>1</v>
      </c>
      <c r="EZ79" s="6">
        <f>'at-risk$$'!EZ79/'at-risk$$'!EZ$120</f>
        <v>0</v>
      </c>
      <c r="FA79" s="6">
        <f>'at-risk$$'!FA79/'at-risk$$'!FA$120</f>
        <v>0</v>
      </c>
      <c r="FB79" s="6">
        <f>'at-risk$$'!FB79/'at-risk$$'!FB$120</f>
        <v>0</v>
      </c>
      <c r="FC79" s="6">
        <f>'at-risk$$'!FC79/'at-risk$$'!FC$120</f>
        <v>0</v>
      </c>
      <c r="FD79" s="6">
        <f>'at-risk$$'!FD79/'at-risk$$'!FD$120</f>
        <v>0</v>
      </c>
      <c r="FE79" s="6">
        <f>'at-risk$$'!FE79/'at-risk$$'!FE$120</f>
        <v>0</v>
      </c>
      <c r="FF79" s="6">
        <f>'at-risk$$'!FF79/'at-risk$$'!FF$120</f>
        <v>0</v>
      </c>
      <c r="FG79" s="6">
        <f>'at-risk$$'!FG79/'at-risk$$'!FG$120</f>
        <v>1</v>
      </c>
      <c r="FH79" s="6">
        <f>'at-risk$$'!FH79/'at-risk$$'!FH$120</f>
        <v>0</v>
      </c>
      <c r="FI79" s="6">
        <f>'at-risk$$'!FI79/'at-risk$$'!FI$120</f>
        <v>1</v>
      </c>
      <c r="FJ79" s="6">
        <f>'at-risk$$'!FJ79/'at-risk$$'!FJ$120</f>
        <v>0</v>
      </c>
      <c r="FK79" s="6">
        <f>'at-risk$$'!FK79/'at-risk$$'!FK$120</f>
        <v>0.99998917596631565</v>
      </c>
      <c r="FL79" s="6">
        <f>'at-risk$$'!FL79/'at-risk$$'!FL$120</f>
        <v>0</v>
      </c>
      <c r="FM79" s="6">
        <f>'at-risk$$'!FM79/'at-risk$$'!FM$120</f>
        <v>0</v>
      </c>
      <c r="FN79" s="6">
        <f>'at-risk$$'!FN79/'at-risk$$'!FN$120</f>
        <v>0</v>
      </c>
      <c r="FO79" s="6">
        <f>'at-risk$$'!FO79/'at-risk$$'!FO$120</f>
        <v>0</v>
      </c>
      <c r="FP79" s="6">
        <f>'at-risk$$'!FP79/'at-risk$$'!FP$120</f>
        <v>0</v>
      </c>
      <c r="FQ79" s="6">
        <f>'at-risk$$'!FQ79/'at-risk$$'!FQ$120</f>
        <v>0</v>
      </c>
      <c r="FR79" s="6">
        <f>'at-risk$$'!FR79/'at-risk$$'!FR$120</f>
        <v>0</v>
      </c>
      <c r="FS79" s="6">
        <f>'at-risk$$'!FS79/'at-risk$$'!FS$120</f>
        <v>1</v>
      </c>
      <c r="FT79" s="6">
        <f>'at-risk$$'!FT79/'at-risk$$'!FT$120</f>
        <v>0</v>
      </c>
      <c r="FU79" s="6">
        <f>'at-risk$$'!FU79/'at-risk$$'!FU$120</f>
        <v>0</v>
      </c>
      <c r="FV79" s="6">
        <f>'at-risk$$'!FV79/'at-risk$$'!FV$120</f>
        <v>0</v>
      </c>
      <c r="FW79" s="6">
        <f>'at-risk$$'!FW79/'at-risk$$'!FW$120</f>
        <v>0</v>
      </c>
      <c r="FX79" s="6">
        <f>'at-risk$$'!FX79/'at-risk$$'!FX$120</f>
        <v>0</v>
      </c>
      <c r="FY79" s="6">
        <f>'at-risk$$'!FY79/'at-risk$$'!FY$120</f>
        <v>1</v>
      </c>
      <c r="FZ79" s="6">
        <f>'at-risk$$'!FZ79/'at-risk$$'!FZ$120</f>
        <v>0</v>
      </c>
      <c r="GA79" s="6">
        <f>'at-risk$$'!GA79/'at-risk$$'!GA$120</f>
        <v>1</v>
      </c>
      <c r="GB79" s="6">
        <f>'at-risk$$'!GB79/'at-risk$$'!GB$120</f>
        <v>0</v>
      </c>
      <c r="GC79" s="6">
        <f>'at-risk$$'!GC79/'at-risk$$'!GC$120</f>
        <v>1</v>
      </c>
      <c r="GD79" s="6">
        <f>'at-risk$$'!GD79/'at-risk$$'!GD$120</f>
        <v>0</v>
      </c>
      <c r="GE79" s="6">
        <f>'at-risk$$'!GE79/'at-risk$$'!GE$120</f>
        <v>0</v>
      </c>
      <c r="GF79" s="6">
        <f>'at-risk$$'!GF79/'at-risk$$'!GF$120</f>
        <v>1</v>
      </c>
      <c r="GG79" s="6">
        <f>'at-risk$$'!GG79/'at-risk$$'!GG$120</f>
        <v>0</v>
      </c>
      <c r="GH79" s="6">
        <f>'at-risk$$'!GH79/'at-risk$$'!GH$120</f>
        <v>2.0000087848759573</v>
      </c>
      <c r="GI79" s="6">
        <f>'at-risk$$'!GI79/'at-risk$$'!GI$120</f>
        <v>0</v>
      </c>
      <c r="GJ79" s="6">
        <f>'at-risk$$'!GJ79/'at-risk$$'!GJ$120</f>
        <v>1</v>
      </c>
      <c r="GK79" s="6">
        <f>'at-risk$$'!GK79/'at-risk$$'!GK$120</f>
        <v>0</v>
      </c>
      <c r="GL79" s="6">
        <f>'at-risk$$'!GL79/'at-risk$$'!GL$120</f>
        <v>0</v>
      </c>
      <c r="GM79" s="6">
        <f>'at-risk$$'!GM79/'at-risk$$'!GM$120</f>
        <v>0</v>
      </c>
      <c r="GN79" s="6">
        <f>'at-risk$$'!GN79/'at-risk$$'!GN$120</f>
        <v>0</v>
      </c>
      <c r="GO79" s="6">
        <f>'at-risk$$'!GO79/'at-risk$$'!GO$120</f>
        <v>0</v>
      </c>
      <c r="GP79" s="6">
        <f>'at-risk$$'!GP79/'at-risk$$'!GP$120</f>
        <v>2.0000087848759573</v>
      </c>
      <c r="GQ79" s="6">
        <f>'at-risk$$'!GQ79/'at-risk$$'!GQ$120</f>
        <v>0</v>
      </c>
      <c r="GR79" s="6">
        <f>'at-risk$$'!GR79/'at-risk$$'!GR$120</f>
        <v>0.10592803429615574</v>
      </c>
      <c r="GS79" s="6">
        <f>'at-risk$$'!GS79/'at-risk$$'!GS$120</f>
        <v>0</v>
      </c>
      <c r="GT79" s="6">
        <f>'at-risk$$'!GT79/'at-risk$$'!GT$120</f>
        <v>2.0000087848759573</v>
      </c>
      <c r="GU79" s="6">
        <f>'at-risk$$'!GU79/'at-risk$$'!GU$120</f>
        <v>0</v>
      </c>
      <c r="GV79" s="6">
        <f>'at-risk$$'!GV79/'at-risk$$'!GV$120</f>
        <v>3.0000087848759573</v>
      </c>
      <c r="GW79" s="6">
        <f>'at-risk$$'!GW79/'at-risk$$'!GW$120</f>
        <v>0</v>
      </c>
      <c r="GX79" s="6">
        <f>'at-risk$$'!GX79/'at-risk$$'!GX$120</f>
        <v>2.0000087848759573</v>
      </c>
      <c r="GY79" s="6">
        <f>'at-risk$$'!GY79/'at-risk$$'!GY$120</f>
        <v>0</v>
      </c>
      <c r="GZ79" s="6">
        <f>'at-risk$$'!GZ79/'at-risk$$'!GZ$120</f>
        <v>2.0000087848759573</v>
      </c>
      <c r="HA79" s="6">
        <f>'at-risk$$'!HA79/'at-risk$$'!HA$120</f>
        <v>0</v>
      </c>
      <c r="HB79" s="6">
        <f>'at-risk$$'!HB79/'at-risk$$'!HB$120</f>
        <v>1</v>
      </c>
      <c r="HC79" s="6">
        <f>'at-risk$$'!HC79/'at-risk$$'!HC$120</f>
        <v>0</v>
      </c>
      <c r="HD79" s="6">
        <f>'at-risk$$'!HD79/'at-risk$$'!HD$120</f>
        <v>0</v>
      </c>
      <c r="HE79" s="6">
        <f>'at-risk$$'!HE79/'at-risk$$'!HE$120</f>
        <v>0</v>
      </c>
      <c r="HF79" s="6">
        <f>'at-risk$$'!HF79/'at-risk$$'!HF$120</f>
        <v>1</v>
      </c>
      <c r="HG79" s="6">
        <f>'at-risk$$'!HG79/'at-risk$$'!HG$120</f>
        <v>0</v>
      </c>
      <c r="HH79" s="6">
        <f>'at-risk$$'!HH79/'at-risk$$'!HH$120</f>
        <v>2.0000087848759573</v>
      </c>
      <c r="HI79" s="6">
        <f>'at-risk$$'!HI79/'at-risk$$'!HI$120</f>
        <v>0</v>
      </c>
      <c r="HJ79" s="6">
        <f>'at-risk$$'!HJ79/'at-risk$$'!HJ$120</f>
        <v>0</v>
      </c>
      <c r="HK79" s="6">
        <f>'at-risk$$'!HK79/'at-risk$$'!HK$120</f>
        <v>0</v>
      </c>
      <c r="HL79" s="6">
        <f>'at-risk$$'!HL79/'at-risk$$'!HL$120</f>
        <v>0</v>
      </c>
      <c r="HM79" s="6">
        <f>'at-risk$$'!HM79/'at-risk$$'!HM$120</f>
        <v>0</v>
      </c>
      <c r="HN79" s="6">
        <f>'at-risk$$'!HN79/'at-risk$$'!HN$120</f>
        <v>1</v>
      </c>
      <c r="HO79" s="6">
        <f>'at-risk$$'!HO79/'at-risk$$'!HO$120</f>
        <v>0</v>
      </c>
      <c r="HP79" s="6">
        <f>'at-risk$$'!HP79/'at-risk$$'!HP$120</f>
        <v>0</v>
      </c>
      <c r="HQ79" s="6">
        <f>'at-risk$$'!HQ79/'at-risk$$'!HQ$120</f>
        <v>0</v>
      </c>
      <c r="HR79" s="6">
        <f>'at-risk$$'!HR79/'at-risk$$'!HR$120</f>
        <v>0</v>
      </c>
      <c r="HS79" s="6">
        <f>'at-risk$$'!HS79/'at-risk$$'!HS$120</f>
        <v>0</v>
      </c>
      <c r="HT79" s="6">
        <f>'at-risk$$'!HT79/'at-risk$$'!HT$120</f>
        <v>0</v>
      </c>
      <c r="HU79" s="6">
        <f>'at-risk$$'!HU79/'at-risk$$'!HU$120</f>
        <v>0</v>
      </c>
      <c r="HV79" s="6">
        <f>'at-risk$$'!HV79/'at-risk$$'!HV$120</f>
        <v>1</v>
      </c>
      <c r="HW79" s="6">
        <f>'at-risk$$'!HW79/'at-risk$$'!HW$120</f>
        <v>0</v>
      </c>
      <c r="HX79" s="6">
        <f>'at-risk$$'!HX79/'at-risk$$'!HX$120</f>
        <v>1</v>
      </c>
      <c r="HY79" s="6">
        <f>'at-risk$$'!HY79/'at-risk$$'!HY$120</f>
        <v>0</v>
      </c>
      <c r="HZ79" s="6">
        <f>'at-risk$$'!HZ79/'at-risk$$'!HZ$120</f>
        <v>0</v>
      </c>
      <c r="IA79" s="6">
        <f>'at-risk$$'!IA79/'at-risk$$'!IA$120</f>
        <v>0</v>
      </c>
      <c r="IB79" s="6">
        <f>'at-risk$$'!IB79/'at-risk$$'!IB$120</f>
        <v>0</v>
      </c>
      <c r="IC79" s="6">
        <f>'at-risk$$'!IC79/'at-risk$$'!IC$120</f>
        <v>0</v>
      </c>
      <c r="ID79" s="6">
        <f>'at-risk$$'!ID79/'at-risk$$'!ID$120</f>
        <v>0</v>
      </c>
      <c r="IE79" s="6">
        <f>'at-risk$$'!IE79/'at-risk$$'!IE$120</f>
        <v>0</v>
      </c>
      <c r="IF79" s="6">
        <f>'at-risk$$'!IF79/'at-risk$$'!IF$120</f>
        <v>0</v>
      </c>
      <c r="IG79" s="6">
        <f>'at-risk$$'!IG79/'at-risk$$'!IG$120</f>
        <v>0</v>
      </c>
      <c r="IH79" s="6">
        <f>'at-risk$$'!IH79/'at-risk$$'!IH$120</f>
        <v>0</v>
      </c>
      <c r="II79" s="6">
        <f>'at-risk$$'!II79/'at-risk$$'!II$120</f>
        <v>0</v>
      </c>
      <c r="IJ79" s="6">
        <f>'at-risk$$'!IJ79/'at-risk$$'!IJ$120</f>
        <v>0</v>
      </c>
      <c r="IK79" s="6">
        <f>'at-risk$$'!IK79/'at-risk$$'!IK$120</f>
        <v>0</v>
      </c>
      <c r="IL79" s="6">
        <f>'at-risk$$'!IL79/'at-risk$$'!IL$120</f>
        <v>0</v>
      </c>
      <c r="IM79" s="6">
        <f>'at-risk$$'!IM79/'at-risk$$'!IM$120</f>
        <v>0</v>
      </c>
      <c r="IN79" s="6">
        <f>'at-risk$$'!IN79/'at-risk$$'!IN$120</f>
        <v>0</v>
      </c>
      <c r="IO79" s="6">
        <f>'at-risk$$'!IO79/'at-risk$$'!IO$120</f>
        <v>0</v>
      </c>
      <c r="IP79" s="6">
        <f>'at-risk$$'!IP79/'at-risk$$'!IP$120</f>
        <v>0</v>
      </c>
      <c r="IQ79" s="6">
        <f>'at-risk$$'!IQ79/'at-risk$$'!IQ$120</f>
        <v>0</v>
      </c>
      <c r="IR79" s="6">
        <f>'at-risk$$'!IR79/'at-risk$$'!IR$120</f>
        <v>2.8313077669407138</v>
      </c>
      <c r="IS79" s="6">
        <f>'at-risk$$'!IS79/'at-risk$$'!IS$120</f>
        <v>5.1687943624572332</v>
      </c>
      <c r="IT79" s="6">
        <f>'at-risk$$'!IT79/'at-risk$$'!IT$120</f>
        <v>0</v>
      </c>
      <c r="IU79" s="6">
        <f>'at-risk$$'!IU79/'at-risk$$'!IU$120</f>
        <v>0</v>
      </c>
      <c r="IV79" s="6">
        <f>'at-risk$$'!IV79/'at-risk$$'!IV$120</f>
        <v>0</v>
      </c>
      <c r="IW79" s="6">
        <f>'at-risk$$'!IW79/'at-risk$$'!IW$120</f>
        <v>0</v>
      </c>
      <c r="IX79" s="6">
        <f>'at-risk$$'!IX79/'at-risk$$'!IX$120</f>
        <v>0</v>
      </c>
      <c r="IY79" s="6">
        <f>'at-risk$$'!IY79/'at-risk$$'!IY$120</f>
        <v>0</v>
      </c>
      <c r="IZ79" s="6">
        <f>'at-risk$$'!IZ79/'at-risk$$'!IZ$120</f>
        <v>0</v>
      </c>
      <c r="JA79" s="6">
        <f>'at-risk$$'!JA79/'at-risk$$'!JA$120</f>
        <v>0</v>
      </c>
      <c r="JB79" s="6">
        <f>'at-risk$$'!JB79/'at-risk$$'!JB$120</f>
        <v>0</v>
      </c>
      <c r="JC79" s="6">
        <f>'at-risk$$'!JC79/'at-risk$$'!JC$120</f>
        <v>0</v>
      </c>
      <c r="JD79" s="6">
        <f>'at-risk$$'!JD79/'at-risk$$'!JD$120</f>
        <v>0</v>
      </c>
      <c r="JE79" s="6">
        <f>'at-risk$$'!JE79/'at-risk$$'!JE$120</f>
        <v>0</v>
      </c>
      <c r="JF79" s="6">
        <f>'at-risk$$'!JF79/'at-risk$$'!JF$120</f>
        <v>0</v>
      </c>
      <c r="JG79" s="6">
        <f>'at-risk$$'!JG79/'at-risk$$'!JG$120</f>
        <v>1</v>
      </c>
      <c r="JH79" s="6">
        <f>'at-risk$$'!JH79/'at-risk$$'!JH$120</f>
        <v>0</v>
      </c>
      <c r="JI79" s="6">
        <f>'at-risk$$'!JI79/'at-risk$$'!JI$120</f>
        <v>0</v>
      </c>
      <c r="JJ79" s="6">
        <f>'at-risk$$'!JJ79/'at-risk$$'!JJ$120</f>
        <v>0</v>
      </c>
      <c r="JK79" s="6">
        <f>'at-risk$$'!JK79/'at-risk$$'!JK$120</f>
        <v>0</v>
      </c>
      <c r="JL79" s="6">
        <f>'at-risk$$'!JL79/'at-risk$$'!JL$120</f>
        <v>0</v>
      </c>
      <c r="JM79" s="6">
        <f>'at-risk$$'!JM79/'at-risk$$'!JM$120</f>
        <v>0.9999965685612755</v>
      </c>
      <c r="JN79" s="6">
        <f>'at-risk$$'!JN79/'at-risk$$'!JN$120</f>
        <v>0</v>
      </c>
      <c r="JO79" s="6">
        <f>'at-risk$$'!JO79/'at-risk$$'!JO$120</f>
        <v>0</v>
      </c>
      <c r="JP79" s="6">
        <f>'at-risk$$'!JP79/'at-risk$$'!JP$120</f>
        <v>0</v>
      </c>
      <c r="JQ79" s="6">
        <f>'at-risk$$'!JQ79/'at-risk$$'!JQ$120</f>
        <v>0</v>
      </c>
      <c r="JR79" s="6">
        <f>'at-risk$$'!JR79/'at-risk$$'!JR$120</f>
        <v>0</v>
      </c>
      <c r="JS79" s="6">
        <f>'at-risk$$'!JS79/'at-risk$$'!JS$120</f>
        <v>0</v>
      </c>
      <c r="JT79" s="6">
        <f>'at-risk$$'!JT79/'at-risk$$'!JT$120</f>
        <v>0</v>
      </c>
      <c r="JU79" s="6">
        <f>'at-risk$$'!JU79/'at-risk$$'!JU$120</f>
        <v>2.0000087848759573</v>
      </c>
      <c r="JV79" s="6">
        <f>'at-risk$$'!JV79/'at-risk$$'!JV$120</f>
        <v>0</v>
      </c>
      <c r="JW79" s="6">
        <f>'at-risk$$'!JW79/'at-risk$$'!JW$120</f>
        <v>0</v>
      </c>
      <c r="JX79" s="6">
        <f>'at-risk$$'!JX79/'at-risk$$'!JX$120</f>
        <v>0</v>
      </c>
      <c r="JY79" s="6">
        <f>'at-risk$$'!JY79/'at-risk$$'!JY$120</f>
        <v>0</v>
      </c>
      <c r="JZ79" s="6">
        <f>'at-risk$$'!JZ79/'at-risk$$'!JZ$120</f>
        <v>0</v>
      </c>
      <c r="KA79" s="6">
        <f>'at-risk$$'!KA79/'at-risk$$'!KA$120</f>
        <v>0</v>
      </c>
      <c r="KB79" s="6">
        <f>'at-risk$$'!KB79/'at-risk$$'!KB$120</f>
        <v>0</v>
      </c>
      <c r="KC79" s="6">
        <f>'at-risk$$'!KC79/'at-risk$$'!KC$120</f>
        <v>0</v>
      </c>
      <c r="KD79" s="6">
        <f>'at-risk$$'!KD79/'at-risk$$'!KD$120</f>
        <v>0</v>
      </c>
      <c r="KE79" s="6">
        <f>'at-risk$$'!KE79/'at-risk$$'!KE$120</f>
        <v>0</v>
      </c>
      <c r="KF79" s="6">
        <f>'at-risk$$'!KF79/'at-risk$$'!KF$120</f>
        <v>0</v>
      </c>
      <c r="KG79" s="6">
        <f>'at-risk$$'!KG79/'at-risk$$'!KG$120</f>
        <v>0</v>
      </c>
      <c r="KH79" s="6">
        <f>'at-risk$$'!KH79/'at-risk$$'!KH$120</f>
        <v>0</v>
      </c>
      <c r="KI79" s="6">
        <f>'at-risk$$'!KI79/'at-risk$$'!KI$120</f>
        <v>0</v>
      </c>
      <c r="KJ79" s="6">
        <f>'at-risk$$'!KJ79/'at-risk$$'!KJ$120</f>
        <v>0</v>
      </c>
      <c r="KK79" s="6">
        <f>'at-risk$$'!KK79/'at-risk$$'!KK$120</f>
        <v>0</v>
      </c>
      <c r="KL79" s="6">
        <f>'at-risk$$'!KL79/'at-risk$$'!KL$120</f>
        <v>0</v>
      </c>
      <c r="KM79" s="6">
        <f>'at-risk$$'!KM79/'at-risk$$'!KM$120</f>
        <v>0</v>
      </c>
      <c r="KN79" s="6">
        <f>'at-risk$$'!KN79/'at-risk$$'!KN$120</f>
        <v>0</v>
      </c>
      <c r="KO79" s="6">
        <f>'at-risk$$'!KO79/'at-risk$$'!KO$120</f>
        <v>0</v>
      </c>
      <c r="KP79" s="6">
        <f>'at-risk$$'!KP79/'at-risk$$'!KP$120</f>
        <v>0</v>
      </c>
      <c r="KQ79" s="6">
        <f>'at-risk$$'!KQ79/'at-risk$$'!KQ$120</f>
        <v>0</v>
      </c>
      <c r="KU79" s="3">
        <v>110320</v>
      </c>
      <c r="KV79" s="3">
        <v>0</v>
      </c>
      <c r="KW79" s="3">
        <v>12775</v>
      </c>
      <c r="KX79" s="3">
        <v>0</v>
      </c>
      <c r="LC79" s="3">
        <v>37413</v>
      </c>
      <c r="LD79" s="3">
        <v>0</v>
      </c>
      <c r="LI79" s="3">
        <v>0</v>
      </c>
      <c r="LJ79" s="3">
        <v>10001</v>
      </c>
      <c r="LM79" s="3">
        <v>1920</v>
      </c>
      <c r="LN79" s="3">
        <v>0</v>
      </c>
      <c r="LW79" s="3">
        <v>715</v>
      </c>
      <c r="LX79" s="3">
        <v>0</v>
      </c>
      <c r="LY79" s="3">
        <v>0</v>
      </c>
      <c r="LZ79" s="3">
        <v>1000</v>
      </c>
      <c r="MC79" s="3">
        <v>0</v>
      </c>
      <c r="MD79" s="3">
        <v>8304</v>
      </c>
      <c r="ME79" s="3">
        <v>7039</v>
      </c>
      <c r="MF79" s="3">
        <v>0</v>
      </c>
      <c r="MY79" s="3">
        <v>13712</v>
      </c>
      <c r="MZ79" s="3">
        <v>0</v>
      </c>
      <c r="NJ79" s="6">
        <f>'at-risk$$'!NJ79/'at-risk$$'!NJ$120</f>
        <v>0</v>
      </c>
      <c r="NK79" s="6">
        <f>'at-risk$$'!NK79/'at-risk$$'!NK$120</f>
        <v>0</v>
      </c>
      <c r="OF79" s="3">
        <v>6611513</v>
      </c>
      <c r="OG79" s="3">
        <v>646484</v>
      </c>
      <c r="OK79" s="6">
        <f t="shared" si="44"/>
        <v>3.0000087848759573</v>
      </c>
      <c r="OL79" s="6">
        <f t="shared" si="31"/>
        <v>0</v>
      </c>
      <c r="OM79" s="6">
        <f t="shared" si="32"/>
        <v>5.0000175697519147</v>
      </c>
      <c r="ON79" s="6">
        <f t="shared" si="33"/>
        <v>0</v>
      </c>
      <c r="OO79" s="6">
        <f t="shared" si="34"/>
        <v>2</v>
      </c>
      <c r="OP79" s="6">
        <f t="shared" si="35"/>
        <v>0</v>
      </c>
      <c r="OQ79" s="3">
        <f t="shared" si="36"/>
        <v>0</v>
      </c>
      <c r="OR79" s="6">
        <f t="shared" si="37"/>
        <v>0</v>
      </c>
      <c r="OS79" s="6">
        <f>'at-risk$$'!OS79/'at-risk$$'!OS$120</f>
        <v>1</v>
      </c>
      <c r="OT79" s="6">
        <f>'at-risk$$'!OT79/'at-risk$$'!OT$120</f>
        <v>0</v>
      </c>
      <c r="OU79" s="6">
        <f>'at-risk$$'!OU79/'at-risk$$'!OU$120</f>
        <v>0</v>
      </c>
      <c r="OV79" s="6">
        <f>'at-risk$$'!OV79/'at-risk$$'!OV$120</f>
        <v>2</v>
      </c>
      <c r="OW79" s="6">
        <f>'at-risk$$'!OW79/'at-risk$$'!OW$120</f>
        <v>0</v>
      </c>
      <c r="OX79" s="6">
        <f>'at-risk$$'!OX79/'at-risk$$'!OX$120</f>
        <v>0</v>
      </c>
      <c r="OY79" s="6">
        <f>'at-risk$$'!OY79/'at-risk$$'!OY$120</f>
        <v>1</v>
      </c>
      <c r="OZ79" s="6">
        <f>'at-risk$$'!OZ79/'at-risk$$'!OZ$120</f>
        <v>0</v>
      </c>
      <c r="PA79" s="6">
        <f>'at-risk$$'!PA79/'at-risk$$'!PA$120</f>
        <v>0</v>
      </c>
      <c r="PB79" s="6">
        <f t="shared" si="38"/>
        <v>2</v>
      </c>
      <c r="PC79" s="6">
        <f t="shared" si="39"/>
        <v>0</v>
      </c>
      <c r="PD79" s="6"/>
      <c r="PE79" s="6"/>
      <c r="PF79" s="6">
        <f t="shared" si="40"/>
        <v>5.0000087848759573</v>
      </c>
      <c r="PG79" s="6">
        <f t="shared" si="41"/>
        <v>0</v>
      </c>
      <c r="PI79" s="6">
        <f t="shared" si="47"/>
        <v>16.1059807435519</v>
      </c>
      <c r="PJ79" s="6">
        <f>'at-risk$$'!PJ79/'at-risk$$'!PJ$120</f>
        <v>0</v>
      </c>
      <c r="PK79" s="6">
        <f>'at-risk$$'!PK79/'at-risk$$'!PK$120</f>
        <v>0</v>
      </c>
      <c r="PL79" s="5">
        <f t="shared" si="45"/>
        <v>183894</v>
      </c>
      <c r="PM79" s="5">
        <f t="shared" si="46"/>
        <v>19305</v>
      </c>
      <c r="PN79" s="5"/>
      <c r="PO79" s="5">
        <v>138930</v>
      </c>
      <c r="PQ79" s="6">
        <f t="shared" si="43"/>
        <v>35.106033452807651</v>
      </c>
    </row>
    <row r="80" spans="1:433" x14ac:dyDescent="0.25">
      <c r="A80" t="s">
        <v>201</v>
      </c>
      <c r="B80" s="2">
        <v>292</v>
      </c>
      <c r="C80" t="s">
        <v>341</v>
      </c>
      <c r="D80">
        <v>3</v>
      </c>
      <c r="E80">
        <v>755</v>
      </c>
      <c r="F80">
        <v>716</v>
      </c>
      <c r="G80" s="6">
        <f>'at-risk$$'!G80/'at-risk$$'!G$120</f>
        <v>1</v>
      </c>
      <c r="H80" s="6">
        <f>'at-risk$$'!H80/'at-risk$$'!H$120</f>
        <v>0</v>
      </c>
      <c r="I80" s="6">
        <f>'at-risk$$'!I80/'at-risk$$'!I$120</f>
        <v>0</v>
      </c>
      <c r="J80" s="6">
        <f>'at-risk$$'!J80/'at-risk$$'!J$120</f>
        <v>0</v>
      </c>
      <c r="K80" s="6"/>
      <c r="L80" s="6">
        <f>'at-risk$$'!L80/'at-risk$$'!L$120</f>
        <v>0</v>
      </c>
      <c r="M80" s="6">
        <f>'at-risk$$'!M80/'at-risk$$'!M$120</f>
        <v>0</v>
      </c>
      <c r="N80" s="6">
        <f>'at-risk$$'!N80/'at-risk$$'!N$120</f>
        <v>1.9999991662153809</v>
      </c>
      <c r="O80" s="6">
        <f>'at-risk$$'!O80/'at-risk$$'!O$120</f>
        <v>0</v>
      </c>
      <c r="P80" s="3">
        <v>24000</v>
      </c>
      <c r="Q80" s="3">
        <v>0</v>
      </c>
      <c r="R80" s="6">
        <f>'at-risk$$'!R80/'at-risk$$'!R$120</f>
        <v>1.9999997469139639</v>
      </c>
      <c r="S80" s="6">
        <f>'at-risk$$'!S80/'at-risk$$'!S$120</f>
        <v>0</v>
      </c>
      <c r="T80" s="6">
        <f>'at-risk$$'!T80/'at-risk$$'!T$120</f>
        <v>2.0000056611159422</v>
      </c>
      <c r="U80" s="6">
        <f>'at-risk$$'!U80/'at-risk$$'!U$120</f>
        <v>0</v>
      </c>
      <c r="V80" s="6">
        <f>'at-risk$$'!V80/'at-risk$$'!V$120</f>
        <v>2.0000093773333441</v>
      </c>
      <c r="W80" s="6">
        <f>'at-risk$$'!W80/'at-risk$$'!W$120</f>
        <v>0</v>
      </c>
      <c r="X80" s="6">
        <f>'at-risk$$'!X80/'at-risk$$'!X$120</f>
        <v>2.0000087848759573</v>
      </c>
      <c r="Y80" s="6">
        <f>'at-risk$$'!Y80/'at-risk$$'!Y$120</f>
        <v>0</v>
      </c>
      <c r="Z80" s="6">
        <f>'at-risk$$'!Z80/'at-risk$$'!Z$120</f>
        <v>0</v>
      </c>
      <c r="AA80" s="6">
        <f>'at-risk$$'!AA80/'at-risk$$'!AA$120</f>
        <v>0</v>
      </c>
      <c r="AB80" s="6">
        <f>'at-risk$$'!AB80/'at-risk$$'!AB$120</f>
        <v>0</v>
      </c>
      <c r="AC80" s="6">
        <f>'at-risk$$'!AC80/'at-risk$$'!AC$120</f>
        <v>0</v>
      </c>
      <c r="AD80" s="6">
        <f>'at-risk$$'!AD80/'at-risk$$'!AD$120</f>
        <v>2.0000087848759573</v>
      </c>
      <c r="AE80" s="6">
        <f>'at-risk$$'!AE80/'at-risk$$'!AE$120</f>
        <v>0</v>
      </c>
      <c r="AF80" s="6">
        <f>'at-risk$$'!AF80/'at-risk$$'!AF$120</f>
        <v>2.0000035744896842</v>
      </c>
      <c r="AG80" s="6">
        <f>'at-risk$$'!AG80/'at-risk$$'!AG$120</f>
        <v>0</v>
      </c>
      <c r="AH80" s="6">
        <f>'at-risk$$'!AH80/'at-risk$$'!AH$120</f>
        <v>0</v>
      </c>
      <c r="AI80" s="6">
        <f>'at-risk$$'!AI80/'at-risk$$'!AI$120</f>
        <v>0</v>
      </c>
      <c r="AJ80" s="6">
        <f>'at-risk$$'!AJ80/'at-risk$$'!AJ$120</f>
        <v>0</v>
      </c>
      <c r="AK80" s="6">
        <f>'at-risk$$'!AK80/'at-risk$$'!AK$120</f>
        <v>0</v>
      </c>
      <c r="AL80" s="6">
        <f>'at-risk$$'!AL80/'at-risk$$'!AL$120</f>
        <v>0</v>
      </c>
      <c r="AM80" s="6">
        <f>'at-risk$$'!AM80/'at-risk$$'!AM$120</f>
        <v>0</v>
      </c>
      <c r="AN80" s="6">
        <f>'at-risk$$'!AN80/'at-risk$$'!AN$120</f>
        <v>0</v>
      </c>
      <c r="AO80" s="6">
        <f>'at-risk$$'!AO80/'at-risk$$'!AO$120</f>
        <v>0</v>
      </c>
      <c r="AP80" s="6">
        <f>'at-risk$$'!AP80/'at-risk$$'!AP$120</f>
        <v>0</v>
      </c>
      <c r="AQ80" s="6">
        <f>'at-risk$$'!AQ80/'at-risk$$'!AQ$120</f>
        <v>2.0000087848759573</v>
      </c>
      <c r="AR80" s="6">
        <f>'at-risk$$'!AR80/'at-risk$$'!AR$120</f>
        <v>0</v>
      </c>
      <c r="AS80" s="6">
        <f>'at-risk$$'!AS80/'at-risk$$'!AS$120</f>
        <v>0</v>
      </c>
      <c r="AT80" s="6">
        <f>'at-risk$$'!AT80/'at-risk$$'!AT$120</f>
        <v>0</v>
      </c>
      <c r="AU80" s="6">
        <f>'at-risk$$'!AU80/'at-risk$$'!AU$120</f>
        <v>3.0000087848759573</v>
      </c>
      <c r="AV80" s="6"/>
      <c r="AW80" s="6">
        <f>'at-risk$$'!AW80/'at-risk$$'!AW$120</f>
        <v>0</v>
      </c>
      <c r="AX80" s="6">
        <f>'at-risk$$'!AX80/'at-risk$$'!AX$120</f>
        <v>0</v>
      </c>
      <c r="AY80" s="6">
        <f>'at-risk$$'!AY80/'at-risk$$'!AY$120</f>
        <v>0</v>
      </c>
      <c r="AZ80" s="6">
        <f>'at-risk$$'!AZ80/'at-risk$$'!AZ$120</f>
        <v>0</v>
      </c>
      <c r="BA80" s="6">
        <f>'at-risk$$'!BA80/'at-risk$$'!BA$120</f>
        <v>0</v>
      </c>
      <c r="BB80" s="6">
        <f>'at-risk$$'!BB80/'at-risk$$'!BB$120</f>
        <v>0</v>
      </c>
      <c r="BC80" s="6">
        <f>'at-risk$$'!BC80/'at-risk$$'!BC$120</f>
        <v>0</v>
      </c>
      <c r="BD80" s="6">
        <f>'at-risk$$'!BD80/'at-risk$$'!BD$120</f>
        <v>0</v>
      </c>
      <c r="BE80" s="6">
        <f>'at-risk$$'!BE80/'at-risk$$'!BE$120</f>
        <v>0</v>
      </c>
      <c r="BF80" s="6">
        <f>'at-risk$$'!BF80/'at-risk$$'!BF$120</f>
        <v>0</v>
      </c>
      <c r="BG80" s="6">
        <f>'at-risk$$'!BG80/'at-risk$$'!BG$120</f>
        <v>0</v>
      </c>
      <c r="BH80" s="6">
        <f>'at-risk$$'!BH80/'at-risk$$'!BH$120</f>
        <v>0</v>
      </c>
      <c r="BI80" s="6">
        <f>'at-risk$$'!BI80/'at-risk$$'!BI$120</f>
        <v>0</v>
      </c>
      <c r="BJ80" s="6">
        <f>'at-risk$$'!BJ80/'at-risk$$'!BJ$120</f>
        <v>0</v>
      </c>
      <c r="BK80" s="6">
        <f>'at-risk$$'!BK80/'at-risk$$'!BK$120</f>
        <v>0</v>
      </c>
      <c r="BL80" s="6">
        <f>'at-risk$$'!BL80/'at-risk$$'!BL$120</f>
        <v>0</v>
      </c>
      <c r="BM80" s="6">
        <f>'at-risk$$'!BM80/'at-risk$$'!BM$120</f>
        <v>0</v>
      </c>
      <c r="BN80" s="6">
        <f>'at-risk$$'!BN80/'at-risk$$'!BN$120</f>
        <v>0</v>
      </c>
      <c r="BO80" s="6">
        <f>'at-risk$$'!BO80/'at-risk$$'!BO$120</f>
        <v>0</v>
      </c>
      <c r="BP80" s="6">
        <f>'at-risk$$'!BP80/'at-risk$$'!BP$120</f>
        <v>0</v>
      </c>
      <c r="BQ80" s="6">
        <f>'at-risk$$'!BQ80/'at-risk$$'!BQ$120</f>
        <v>0</v>
      </c>
      <c r="BR80" s="6">
        <f>'at-risk$$'!BR80/'at-risk$$'!BR$120</f>
        <v>0</v>
      </c>
      <c r="BS80" s="6">
        <f>'at-risk$$'!BS80/'at-risk$$'!BS$120</f>
        <v>0</v>
      </c>
      <c r="BT80" s="6">
        <f>'at-risk$$'!BT80/'at-risk$$'!BT$120</f>
        <v>0</v>
      </c>
      <c r="BU80" s="6">
        <f>'at-risk$$'!BU80/'at-risk$$'!BU$120</f>
        <v>0</v>
      </c>
      <c r="BV80" s="6">
        <f>'at-risk$$'!BV80/'at-risk$$'!BV$120</f>
        <v>9.0000355787476281</v>
      </c>
      <c r="BW80" s="6">
        <f>'at-risk$$'!BW80/'at-risk$$'!BW$120</f>
        <v>0</v>
      </c>
      <c r="BX80" s="6">
        <f>'at-risk$$'!BX80/'at-risk$$'!BX$120</f>
        <v>0</v>
      </c>
      <c r="BY80" s="6">
        <f>'at-risk$$'!BY80/'at-risk$$'!BY$120</f>
        <v>0</v>
      </c>
      <c r="BZ80" s="6">
        <f>'at-risk$$'!BZ80/'at-risk$$'!BZ$120</f>
        <v>2.5455983606369026</v>
      </c>
      <c r="CA80" s="6">
        <f>'at-risk$$'!CA80/'at-risk$$'!CA$120</f>
        <v>0.45441976713220988</v>
      </c>
      <c r="CB80" s="6">
        <f>'at-risk$$'!CB80/'at-risk$$'!CB$120</f>
        <v>0</v>
      </c>
      <c r="CC80" s="6">
        <f>'at-risk$$'!CC80/'at-risk$$'!CC$120</f>
        <v>0</v>
      </c>
      <c r="CD80" s="6">
        <f>'at-risk$$'!CD80/'at-risk$$'!CD$120</f>
        <v>1</v>
      </c>
      <c r="CE80" s="6">
        <f>'at-risk$$'!CE80/'at-risk$$'!CE$120</f>
        <v>1</v>
      </c>
      <c r="CF80" s="6">
        <f>'at-risk$$'!CF80/'at-risk$$'!CF$120</f>
        <v>0</v>
      </c>
      <c r="CG80" s="6">
        <f>'at-risk$$'!CG80/'at-risk$$'!CG$120</f>
        <v>0</v>
      </c>
      <c r="CH80" s="6">
        <f>'at-risk$$'!CH80/'at-risk$$'!CH$120</f>
        <v>0</v>
      </c>
      <c r="CI80" s="6">
        <f>'at-risk$$'!CI80/'at-risk$$'!CI$120</f>
        <v>0</v>
      </c>
      <c r="CL80" s="6">
        <f>'at-risk$$'!CL80/'at-risk$$'!CL$120</f>
        <v>9.0000355787476281</v>
      </c>
      <c r="CM80" s="6">
        <f>'at-risk$$'!CM80/'at-risk$$'!CM$120</f>
        <v>0</v>
      </c>
      <c r="CN80" s="6">
        <f>'at-risk$$'!CN80/'at-risk$$'!CN$120</f>
        <v>0</v>
      </c>
      <c r="CO80" s="6">
        <f>'at-risk$$'!CO80/'at-risk$$'!CO$120</f>
        <v>0</v>
      </c>
      <c r="CP80" s="6">
        <f>'at-risk$$'!CP80/'at-risk$$'!CP$120</f>
        <v>6.0000107234690523</v>
      </c>
      <c r="CQ80" s="6">
        <f>'at-risk$$'!CQ80/'at-risk$$'!CQ$120</f>
        <v>0</v>
      </c>
      <c r="CR80" s="6">
        <f>'at-risk$$'!CR80/'at-risk$$'!CR$120</f>
        <v>2.0000087848759573</v>
      </c>
      <c r="CS80" s="6">
        <f>'at-risk$$'!CS80/'at-risk$$'!CS$120</f>
        <v>0</v>
      </c>
      <c r="CT80" s="6">
        <f>'at-risk$$'!CT80/'at-risk$$'!CT$120</f>
        <v>0</v>
      </c>
      <c r="CU80" s="6">
        <f>'at-risk$$'!CU80/'at-risk$$'!CU$120</f>
        <v>0</v>
      </c>
      <c r="DD80" s="6">
        <f>'at-risk$$'!DD80/'at-risk$$'!DD$120</f>
        <v>0</v>
      </c>
      <c r="DE80" s="6">
        <f>'at-risk$$'!DE80/'at-risk$$'!DE$120</f>
        <v>0</v>
      </c>
      <c r="DX80" s="6">
        <f>'at-risk$$'!DX80/'at-risk$$'!DX$120</f>
        <v>0</v>
      </c>
      <c r="DY80" s="6">
        <f>'at-risk$$'!DY80/'at-risk$$'!DY$120</f>
        <v>0</v>
      </c>
      <c r="DZ80" s="6">
        <f>'at-risk$$'!DZ80/'at-risk$$'!DZ$120</f>
        <v>0</v>
      </c>
      <c r="EA80" s="6">
        <f>'at-risk$$'!EA80/'at-risk$$'!EA$120</f>
        <v>0</v>
      </c>
      <c r="EB80" s="6">
        <f>'at-risk$$'!EB80/'at-risk$$'!EB$120</f>
        <v>0</v>
      </c>
      <c r="EC80" s="6">
        <f>'at-risk$$'!EC80/'at-risk$$'!EC$120</f>
        <v>0</v>
      </c>
      <c r="EL80" s="6">
        <f>'at-risk$$'!EL80/'at-risk$$'!EL$120</f>
        <v>0</v>
      </c>
      <c r="EM80" s="6">
        <f>'at-risk$$'!EM80/'at-risk$$'!EM$120</f>
        <v>0</v>
      </c>
      <c r="EN80" s="6">
        <f>'at-risk$$'!EN80/'at-risk$$'!EN$120</f>
        <v>0</v>
      </c>
      <c r="EO80" s="6">
        <f>'at-risk$$'!EO80/'at-risk$$'!EO$120</f>
        <v>0</v>
      </c>
      <c r="EP80" s="6">
        <f>'at-risk$$'!EP80/'at-risk$$'!EP$120</f>
        <v>0</v>
      </c>
      <c r="EQ80" s="6">
        <f>'at-risk$$'!EQ80/'at-risk$$'!EQ$120</f>
        <v>0</v>
      </c>
      <c r="ES80" s="6">
        <f>'at-risk$$'!ES80/'at-risk$$'!ES$120</f>
        <v>2</v>
      </c>
      <c r="ET80" s="6">
        <f>'at-risk$$'!ET80/'at-risk$$'!ET$120</f>
        <v>0</v>
      </c>
      <c r="EU80" s="6">
        <f>'at-risk$$'!EU80/'at-risk$$'!EU$120</f>
        <v>0</v>
      </c>
      <c r="EV80" s="6">
        <f>'at-risk$$'!EV80/'at-risk$$'!EV$120</f>
        <v>0</v>
      </c>
      <c r="EW80" s="6">
        <f>'at-risk$$'!EW80/'at-risk$$'!EW$120</f>
        <v>1</v>
      </c>
      <c r="EX80" s="6">
        <f>'at-risk$$'!EX80/'at-risk$$'!EX$120</f>
        <v>0</v>
      </c>
      <c r="EY80" s="6">
        <f>'at-risk$$'!EY80/'at-risk$$'!EY$120</f>
        <v>0</v>
      </c>
      <c r="EZ80" s="6">
        <f>'at-risk$$'!EZ80/'at-risk$$'!EZ$120</f>
        <v>0</v>
      </c>
      <c r="FA80" s="6">
        <f>'at-risk$$'!FA80/'at-risk$$'!FA$120</f>
        <v>0</v>
      </c>
      <c r="FB80" s="6">
        <f>'at-risk$$'!FB80/'at-risk$$'!FB$120</f>
        <v>0</v>
      </c>
      <c r="FC80" s="6">
        <f>'at-risk$$'!FC80/'at-risk$$'!FC$120</f>
        <v>0</v>
      </c>
      <c r="FD80" s="6">
        <f>'at-risk$$'!FD80/'at-risk$$'!FD$120</f>
        <v>0</v>
      </c>
      <c r="FE80" s="6">
        <f>'at-risk$$'!FE80/'at-risk$$'!FE$120</f>
        <v>0</v>
      </c>
      <c r="FF80" s="6">
        <f>'at-risk$$'!FF80/'at-risk$$'!FF$120</f>
        <v>0</v>
      </c>
      <c r="FG80" s="6">
        <f>'at-risk$$'!FG80/'at-risk$$'!FG$120</f>
        <v>2.0000087848759573</v>
      </c>
      <c r="FH80" s="6">
        <f>'at-risk$$'!FH80/'at-risk$$'!FH$120</f>
        <v>0</v>
      </c>
      <c r="FI80" s="6">
        <f>'at-risk$$'!FI80/'at-risk$$'!FI$120</f>
        <v>0</v>
      </c>
      <c r="FJ80" s="6">
        <f>'at-risk$$'!FJ80/'at-risk$$'!FJ$120</f>
        <v>0</v>
      </c>
      <c r="FK80" s="6">
        <f>'at-risk$$'!FK80/'at-risk$$'!FK$120</f>
        <v>0</v>
      </c>
      <c r="FL80" s="6">
        <f>'at-risk$$'!FL80/'at-risk$$'!FL$120</f>
        <v>0</v>
      </c>
      <c r="FM80" s="6">
        <f>'at-risk$$'!FM80/'at-risk$$'!FM$120</f>
        <v>0</v>
      </c>
      <c r="FN80" s="6">
        <f>'at-risk$$'!FN80/'at-risk$$'!FN$120</f>
        <v>0</v>
      </c>
      <c r="FO80" s="6">
        <f>'at-risk$$'!FO80/'at-risk$$'!FO$120</f>
        <v>0</v>
      </c>
      <c r="FP80" s="6">
        <f>'at-risk$$'!FP80/'at-risk$$'!FP$120</f>
        <v>0</v>
      </c>
      <c r="FQ80" s="6">
        <f>'at-risk$$'!FQ80/'at-risk$$'!FQ$120</f>
        <v>0</v>
      </c>
      <c r="FR80" s="6">
        <f>'at-risk$$'!FR80/'at-risk$$'!FR$120</f>
        <v>0</v>
      </c>
      <c r="FS80" s="6">
        <f>'at-risk$$'!FS80/'at-risk$$'!FS$120</f>
        <v>1</v>
      </c>
      <c r="FT80" s="6">
        <f>'at-risk$$'!FT80/'at-risk$$'!FT$120</f>
        <v>0</v>
      </c>
      <c r="FU80" s="6">
        <f>'at-risk$$'!FU80/'at-risk$$'!FU$120</f>
        <v>0</v>
      </c>
      <c r="FV80" s="6">
        <f>'at-risk$$'!FV80/'at-risk$$'!FV$120</f>
        <v>0</v>
      </c>
      <c r="FW80" s="6">
        <f>'at-risk$$'!FW80/'at-risk$$'!FW$120</f>
        <v>0</v>
      </c>
      <c r="FX80" s="6">
        <f>'at-risk$$'!FX80/'at-risk$$'!FX$120</f>
        <v>0</v>
      </c>
      <c r="FY80" s="6">
        <f>'at-risk$$'!FY80/'at-risk$$'!FY$120</f>
        <v>1</v>
      </c>
      <c r="FZ80" s="6">
        <f>'at-risk$$'!FZ80/'at-risk$$'!FZ$120</f>
        <v>0</v>
      </c>
      <c r="GA80" s="6">
        <f>'at-risk$$'!GA80/'at-risk$$'!GA$120</f>
        <v>0</v>
      </c>
      <c r="GB80" s="6">
        <f>'at-risk$$'!GB80/'at-risk$$'!GB$120</f>
        <v>0</v>
      </c>
      <c r="GC80" s="6">
        <f>'at-risk$$'!GC80/'at-risk$$'!GC$120</f>
        <v>0</v>
      </c>
      <c r="GD80" s="6">
        <f>'at-risk$$'!GD80/'at-risk$$'!GD$120</f>
        <v>0</v>
      </c>
      <c r="GE80" s="6">
        <f>'at-risk$$'!GE80/'at-risk$$'!GE$120</f>
        <v>0</v>
      </c>
      <c r="GF80" s="6">
        <f>'at-risk$$'!GF80/'at-risk$$'!GF$120</f>
        <v>2.0000087848759573</v>
      </c>
      <c r="GG80" s="6">
        <f>'at-risk$$'!GG80/'at-risk$$'!GG$120</f>
        <v>0</v>
      </c>
      <c r="GH80" s="6">
        <f>'at-risk$$'!GH80/'at-risk$$'!GH$120</f>
        <v>3.0000087848759573</v>
      </c>
      <c r="GI80" s="6">
        <f>'at-risk$$'!GI80/'at-risk$$'!GI$120</f>
        <v>0</v>
      </c>
      <c r="GJ80" s="6">
        <f>'at-risk$$'!GJ80/'at-risk$$'!GJ$120</f>
        <v>2.0000087848759573</v>
      </c>
      <c r="GK80" s="6">
        <f>'at-risk$$'!GK80/'at-risk$$'!GK$120</f>
        <v>0</v>
      </c>
      <c r="GL80" s="6">
        <f>'at-risk$$'!GL80/'at-risk$$'!GL$120</f>
        <v>0</v>
      </c>
      <c r="GM80" s="6">
        <f>'at-risk$$'!GM80/'at-risk$$'!GM$120</f>
        <v>0</v>
      </c>
      <c r="GN80" s="6">
        <f>'at-risk$$'!GN80/'at-risk$$'!GN$120</f>
        <v>4.0000071489793685</v>
      </c>
      <c r="GO80" s="6">
        <f>'at-risk$$'!GO80/'at-risk$$'!GO$120</f>
        <v>0</v>
      </c>
      <c r="GP80" s="6">
        <f>'at-risk$$'!GP80/'at-risk$$'!GP$120</f>
        <v>4.0000175697519147</v>
      </c>
      <c r="GQ80" s="6">
        <f>'at-risk$$'!GQ80/'at-risk$$'!GQ$120</f>
        <v>0</v>
      </c>
      <c r="GR80" s="6">
        <f>'at-risk$$'!GR80/'at-risk$$'!GR$120</f>
        <v>4.0000175697519147</v>
      </c>
      <c r="GS80" s="6">
        <f>'at-risk$$'!GS80/'at-risk$$'!GS$120</f>
        <v>0</v>
      </c>
      <c r="GT80" s="6">
        <f>'at-risk$$'!GT80/'at-risk$$'!GT$120</f>
        <v>4.0000175697519147</v>
      </c>
      <c r="GU80" s="6">
        <f>'at-risk$$'!GU80/'at-risk$$'!GU$120</f>
        <v>0</v>
      </c>
      <c r="GV80" s="6">
        <f>'at-risk$$'!GV80/'at-risk$$'!GV$120</f>
        <v>4.0000175697519147</v>
      </c>
      <c r="GW80" s="6">
        <f>'at-risk$$'!GW80/'at-risk$$'!GW$120</f>
        <v>0</v>
      </c>
      <c r="GX80" s="6">
        <f>'at-risk$$'!GX80/'at-risk$$'!GX$120</f>
        <v>4.0000175697519147</v>
      </c>
      <c r="GY80" s="6">
        <f>'at-risk$$'!GY80/'at-risk$$'!GY$120</f>
        <v>0</v>
      </c>
      <c r="GZ80" s="6">
        <f>'at-risk$$'!GZ80/'at-risk$$'!GZ$120</f>
        <v>3.0000087848759573</v>
      </c>
      <c r="HA80" s="6">
        <f>'at-risk$$'!HA80/'at-risk$$'!HA$120</f>
        <v>0</v>
      </c>
      <c r="HB80" s="6">
        <f>'at-risk$$'!HB80/'at-risk$$'!HB$120</f>
        <v>3.0000087848759573</v>
      </c>
      <c r="HC80" s="6">
        <f>'at-risk$$'!HC80/'at-risk$$'!HC$120</f>
        <v>0</v>
      </c>
      <c r="HD80" s="6">
        <f>'at-risk$$'!HD80/'at-risk$$'!HD$120</f>
        <v>0</v>
      </c>
      <c r="HE80" s="6">
        <f>'at-risk$$'!HE80/'at-risk$$'!HE$120</f>
        <v>0</v>
      </c>
      <c r="HF80" s="6">
        <f>'at-risk$$'!HF80/'at-risk$$'!HF$120</f>
        <v>0</v>
      </c>
      <c r="HG80" s="6">
        <f>'at-risk$$'!HG80/'at-risk$$'!HG$120</f>
        <v>0</v>
      </c>
      <c r="HH80" s="6">
        <f>'at-risk$$'!HH80/'at-risk$$'!HH$120</f>
        <v>2.0000087848759573</v>
      </c>
      <c r="HI80" s="6">
        <f>'at-risk$$'!HI80/'at-risk$$'!HI$120</f>
        <v>0</v>
      </c>
      <c r="HJ80" s="6">
        <f>'at-risk$$'!HJ80/'at-risk$$'!HJ$120</f>
        <v>0</v>
      </c>
      <c r="HK80" s="6">
        <f>'at-risk$$'!HK80/'at-risk$$'!HK$120</f>
        <v>0</v>
      </c>
      <c r="HL80" s="6">
        <f>'at-risk$$'!HL80/'at-risk$$'!HL$120</f>
        <v>0</v>
      </c>
      <c r="HM80" s="6">
        <f>'at-risk$$'!HM80/'at-risk$$'!HM$120</f>
        <v>0</v>
      </c>
      <c r="HN80" s="6">
        <f>'at-risk$$'!HN80/'at-risk$$'!HN$120</f>
        <v>2.0000087848759573</v>
      </c>
      <c r="HO80" s="6">
        <f>'at-risk$$'!HO80/'at-risk$$'!HO$120</f>
        <v>0</v>
      </c>
      <c r="HP80" s="6">
        <f>'at-risk$$'!HP80/'at-risk$$'!HP$120</f>
        <v>0</v>
      </c>
      <c r="HQ80" s="6">
        <f>'at-risk$$'!HQ80/'at-risk$$'!HQ$120</f>
        <v>0</v>
      </c>
      <c r="HR80" s="6">
        <f>'at-risk$$'!HR80/'at-risk$$'!HR$120</f>
        <v>2.0000087848759573</v>
      </c>
      <c r="HS80" s="6">
        <f>'at-risk$$'!HS80/'at-risk$$'!HS$120</f>
        <v>0</v>
      </c>
      <c r="HT80" s="6">
        <f>'at-risk$$'!HT80/'at-risk$$'!HT$120</f>
        <v>0</v>
      </c>
      <c r="HU80" s="6">
        <f>'at-risk$$'!HU80/'at-risk$$'!HU$120</f>
        <v>0</v>
      </c>
      <c r="HV80" s="6">
        <f>'at-risk$$'!HV80/'at-risk$$'!HV$120</f>
        <v>2.0000087848759573</v>
      </c>
      <c r="HW80" s="6">
        <f>'at-risk$$'!HW80/'at-risk$$'!HW$120</f>
        <v>0</v>
      </c>
      <c r="HX80" s="6">
        <f>'at-risk$$'!HX80/'at-risk$$'!HX$120</f>
        <v>0</v>
      </c>
      <c r="HY80" s="6">
        <f>'at-risk$$'!HY80/'at-risk$$'!HY$120</f>
        <v>0</v>
      </c>
      <c r="HZ80" s="6">
        <f>'at-risk$$'!HZ80/'at-risk$$'!HZ$120</f>
        <v>0</v>
      </c>
      <c r="IA80" s="6">
        <f>'at-risk$$'!IA80/'at-risk$$'!IA$120</f>
        <v>0</v>
      </c>
      <c r="IB80" s="6">
        <f>'at-risk$$'!IB80/'at-risk$$'!IB$120</f>
        <v>0</v>
      </c>
      <c r="IC80" s="6">
        <f>'at-risk$$'!IC80/'at-risk$$'!IC$120</f>
        <v>0</v>
      </c>
      <c r="ID80" s="6">
        <f>'at-risk$$'!ID80/'at-risk$$'!ID$120</f>
        <v>0</v>
      </c>
      <c r="IE80" s="6">
        <f>'at-risk$$'!IE80/'at-risk$$'!IE$120</f>
        <v>0</v>
      </c>
      <c r="IF80" s="6">
        <f>'at-risk$$'!IF80/'at-risk$$'!IF$120</f>
        <v>0</v>
      </c>
      <c r="IG80" s="6">
        <f>'at-risk$$'!IG80/'at-risk$$'!IG$120</f>
        <v>0</v>
      </c>
      <c r="IH80" s="6">
        <f>'at-risk$$'!IH80/'at-risk$$'!IH$120</f>
        <v>0</v>
      </c>
      <c r="II80" s="6">
        <f>'at-risk$$'!II80/'at-risk$$'!II$120</f>
        <v>0</v>
      </c>
      <c r="IJ80" s="6">
        <f>'at-risk$$'!IJ80/'at-risk$$'!IJ$120</f>
        <v>0</v>
      </c>
      <c r="IK80" s="6">
        <f>'at-risk$$'!IK80/'at-risk$$'!IK$120</f>
        <v>0</v>
      </c>
      <c r="IL80" s="6">
        <f>'at-risk$$'!IL80/'at-risk$$'!IL$120</f>
        <v>0</v>
      </c>
      <c r="IM80" s="6">
        <f>'at-risk$$'!IM80/'at-risk$$'!IM$120</f>
        <v>0</v>
      </c>
      <c r="IN80" s="6">
        <f>'at-risk$$'!IN80/'at-risk$$'!IN$120</f>
        <v>0</v>
      </c>
      <c r="IO80" s="6">
        <f>'at-risk$$'!IO80/'at-risk$$'!IO$120</f>
        <v>0</v>
      </c>
      <c r="IP80" s="6">
        <f>'at-risk$$'!IP80/'at-risk$$'!IP$120</f>
        <v>0</v>
      </c>
      <c r="IQ80" s="6">
        <f>'at-risk$$'!IQ80/'at-risk$$'!IQ$120</f>
        <v>0</v>
      </c>
      <c r="IR80" s="6">
        <f>'at-risk$$'!IR80/'at-risk$$'!IR$120</f>
        <v>8.0001021293979466</v>
      </c>
      <c r="IS80" s="6">
        <f>'at-risk$$'!IS80/'at-risk$$'!IS$120</f>
        <v>0</v>
      </c>
      <c r="IT80" s="6">
        <f>'at-risk$$'!IT80/'at-risk$$'!IT$120</f>
        <v>0</v>
      </c>
      <c r="IU80" s="6">
        <f>'at-risk$$'!IU80/'at-risk$$'!IU$120</f>
        <v>0</v>
      </c>
      <c r="IV80" s="6">
        <f>'at-risk$$'!IV80/'at-risk$$'!IV$120</f>
        <v>0</v>
      </c>
      <c r="IW80" s="6">
        <f>'at-risk$$'!IW80/'at-risk$$'!IW$120</f>
        <v>0</v>
      </c>
      <c r="IX80" s="6">
        <f>'at-risk$$'!IX80/'at-risk$$'!IX$120</f>
        <v>0</v>
      </c>
      <c r="IY80" s="6">
        <f>'at-risk$$'!IY80/'at-risk$$'!IY$120</f>
        <v>0</v>
      </c>
      <c r="IZ80" s="6">
        <f>'at-risk$$'!IZ80/'at-risk$$'!IZ$120</f>
        <v>0</v>
      </c>
      <c r="JA80" s="6">
        <f>'at-risk$$'!JA80/'at-risk$$'!JA$120</f>
        <v>0</v>
      </c>
      <c r="JB80" s="6">
        <f>'at-risk$$'!JB80/'at-risk$$'!JB$120</f>
        <v>0</v>
      </c>
      <c r="JC80" s="6">
        <f>'at-risk$$'!JC80/'at-risk$$'!JC$120</f>
        <v>0</v>
      </c>
      <c r="JD80" s="6">
        <f>'at-risk$$'!JD80/'at-risk$$'!JD$120</f>
        <v>0</v>
      </c>
      <c r="JE80" s="6">
        <f>'at-risk$$'!JE80/'at-risk$$'!JE$120</f>
        <v>0</v>
      </c>
      <c r="JF80" s="6">
        <f>'at-risk$$'!JF80/'at-risk$$'!JF$120</f>
        <v>0</v>
      </c>
      <c r="JG80" s="6">
        <f>'at-risk$$'!JG80/'at-risk$$'!JG$120</f>
        <v>0</v>
      </c>
      <c r="JH80" s="6">
        <f>'at-risk$$'!JH80/'at-risk$$'!JH$120</f>
        <v>0</v>
      </c>
      <c r="JI80" s="6">
        <f>'at-risk$$'!JI80/'at-risk$$'!JI$120</f>
        <v>0</v>
      </c>
      <c r="JJ80" s="6">
        <f>'at-risk$$'!JJ80/'at-risk$$'!JJ$120</f>
        <v>0</v>
      </c>
      <c r="JK80" s="6">
        <f>'at-risk$$'!JK80/'at-risk$$'!JK$120</f>
        <v>0</v>
      </c>
      <c r="JL80" s="6">
        <f>'at-risk$$'!JL80/'at-risk$$'!JL$120</f>
        <v>0</v>
      </c>
      <c r="JM80" s="6">
        <f>'at-risk$$'!JM80/'at-risk$$'!JM$120</f>
        <v>0</v>
      </c>
      <c r="JN80" s="6">
        <f>'at-risk$$'!JN80/'at-risk$$'!JN$120</f>
        <v>0</v>
      </c>
      <c r="JO80" s="6">
        <f>'at-risk$$'!JO80/'at-risk$$'!JO$120</f>
        <v>0</v>
      </c>
      <c r="JP80" s="6">
        <f>'at-risk$$'!JP80/'at-risk$$'!JP$120</f>
        <v>0</v>
      </c>
      <c r="JQ80" s="6">
        <f>'at-risk$$'!JQ80/'at-risk$$'!JQ$120</f>
        <v>1</v>
      </c>
      <c r="JR80" s="6">
        <f>'at-risk$$'!JR80/'at-risk$$'!JR$120</f>
        <v>0</v>
      </c>
      <c r="JS80" s="6">
        <f>'at-risk$$'!JS80/'at-risk$$'!JS$120</f>
        <v>0</v>
      </c>
      <c r="JT80" s="6">
        <f>'at-risk$$'!JT80/'at-risk$$'!JT$120</f>
        <v>0</v>
      </c>
      <c r="JU80" s="6">
        <f>'at-risk$$'!JU80/'at-risk$$'!JU$120</f>
        <v>0</v>
      </c>
      <c r="JV80" s="6">
        <f>'at-risk$$'!JV80/'at-risk$$'!JV$120</f>
        <v>0</v>
      </c>
      <c r="JW80" s="6">
        <f>'at-risk$$'!JW80/'at-risk$$'!JW$120</f>
        <v>0</v>
      </c>
      <c r="JX80" s="6">
        <f>'at-risk$$'!JX80/'at-risk$$'!JX$120</f>
        <v>0</v>
      </c>
      <c r="JY80" s="6">
        <f>'at-risk$$'!JY80/'at-risk$$'!JY$120</f>
        <v>0</v>
      </c>
      <c r="JZ80" s="6">
        <f>'at-risk$$'!JZ80/'at-risk$$'!JZ$120</f>
        <v>0</v>
      </c>
      <c r="KA80" s="6">
        <f>'at-risk$$'!KA80/'at-risk$$'!KA$120</f>
        <v>0</v>
      </c>
      <c r="KB80" s="6">
        <f>'at-risk$$'!KB80/'at-risk$$'!KB$120</f>
        <v>0</v>
      </c>
      <c r="KC80" s="6">
        <f>'at-risk$$'!KC80/'at-risk$$'!KC$120</f>
        <v>0</v>
      </c>
      <c r="KD80" s="6">
        <f>'at-risk$$'!KD80/'at-risk$$'!KD$120</f>
        <v>0</v>
      </c>
      <c r="KE80" s="6">
        <f>'at-risk$$'!KE80/'at-risk$$'!KE$120</f>
        <v>0</v>
      </c>
      <c r="KF80" s="6">
        <f>'at-risk$$'!KF80/'at-risk$$'!KF$120</f>
        <v>0</v>
      </c>
      <c r="KG80" s="6">
        <f>'at-risk$$'!KG80/'at-risk$$'!KG$120</f>
        <v>0</v>
      </c>
      <c r="KH80" s="6">
        <f>'at-risk$$'!KH80/'at-risk$$'!KH$120</f>
        <v>2.0000087848759573</v>
      </c>
      <c r="KI80" s="6">
        <f>'at-risk$$'!KI80/'at-risk$$'!KI$120</f>
        <v>0</v>
      </c>
      <c r="KJ80" s="6">
        <f>'at-risk$$'!KJ80/'at-risk$$'!KJ$120</f>
        <v>0</v>
      </c>
      <c r="KK80" s="6">
        <f>'at-risk$$'!KK80/'at-risk$$'!KK$120</f>
        <v>0</v>
      </c>
      <c r="KL80" s="6">
        <f>'at-risk$$'!KL80/'at-risk$$'!KL$120</f>
        <v>0</v>
      </c>
      <c r="KM80" s="6">
        <f>'at-risk$$'!KM80/'at-risk$$'!KM$120</f>
        <v>0</v>
      </c>
      <c r="KN80" s="6">
        <f>'at-risk$$'!KN80/'at-risk$$'!KN$120</f>
        <v>0</v>
      </c>
      <c r="KO80" s="6">
        <f>'at-risk$$'!KO80/'at-risk$$'!KO$120</f>
        <v>0</v>
      </c>
      <c r="KP80" s="6">
        <f>'at-risk$$'!KP80/'at-risk$$'!KP$120</f>
        <v>0</v>
      </c>
      <c r="KQ80" s="6">
        <f>'at-risk$$'!KQ80/'at-risk$$'!KQ$120</f>
        <v>0</v>
      </c>
      <c r="KU80" s="3">
        <v>10000</v>
      </c>
      <c r="KV80" s="3">
        <v>0</v>
      </c>
      <c r="KW80" s="3">
        <v>35000</v>
      </c>
      <c r="KX80" s="3">
        <v>0</v>
      </c>
      <c r="LA80" s="3">
        <v>5000</v>
      </c>
      <c r="LB80" s="3">
        <v>0</v>
      </c>
      <c r="LI80" s="3">
        <v>10000</v>
      </c>
      <c r="LJ80" s="3">
        <v>0</v>
      </c>
      <c r="LM80" s="3">
        <v>3444</v>
      </c>
      <c r="LN80" s="3">
        <v>0</v>
      </c>
      <c r="LO80" s="3">
        <v>13554</v>
      </c>
      <c r="LP80" s="3">
        <v>0</v>
      </c>
      <c r="LU80" s="3">
        <v>10000</v>
      </c>
      <c r="LV80" s="3">
        <v>0</v>
      </c>
      <c r="ME80" s="3">
        <v>12624</v>
      </c>
      <c r="MF80" s="3">
        <v>0</v>
      </c>
      <c r="MM80" s="3">
        <v>16800</v>
      </c>
      <c r="MN80" s="3">
        <v>0</v>
      </c>
      <c r="MQ80" s="3">
        <v>30000</v>
      </c>
      <c r="MR80" s="3">
        <v>0</v>
      </c>
      <c r="NJ80" s="6">
        <f>'at-risk$$'!NJ80/'at-risk$$'!NJ$120</f>
        <v>0</v>
      </c>
      <c r="NK80" s="6">
        <f>'at-risk$$'!NK80/'at-risk$$'!NK$120</f>
        <v>0</v>
      </c>
      <c r="OF80" s="3">
        <v>10982759.100000001</v>
      </c>
      <c r="OG80" s="3">
        <v>195823</v>
      </c>
      <c r="OK80" s="6">
        <f t="shared" si="44"/>
        <v>0</v>
      </c>
      <c r="OL80" s="6">
        <f t="shared" si="31"/>
        <v>0</v>
      </c>
      <c r="OM80" s="6">
        <f t="shared" si="32"/>
        <v>9.0000355787476281</v>
      </c>
      <c r="ON80" s="6">
        <f t="shared" si="33"/>
        <v>0</v>
      </c>
      <c r="OO80" s="6">
        <f t="shared" si="34"/>
        <v>1</v>
      </c>
      <c r="OP80" s="6">
        <f t="shared" si="35"/>
        <v>1</v>
      </c>
      <c r="OQ80" s="3">
        <f t="shared" si="36"/>
        <v>0</v>
      </c>
      <c r="OR80" s="6">
        <f t="shared" si="37"/>
        <v>0</v>
      </c>
      <c r="OS80" s="6">
        <f>'at-risk$$'!OS80/'at-risk$$'!OS$120</f>
        <v>3</v>
      </c>
      <c r="OT80" s="6">
        <f>'at-risk$$'!OT80/'at-risk$$'!OT$120</f>
        <v>0</v>
      </c>
      <c r="OU80" s="6">
        <f>'at-risk$$'!OU80/'at-risk$$'!OU$120</f>
        <v>0</v>
      </c>
      <c r="OV80" s="6">
        <f>'at-risk$$'!OV80/'at-risk$$'!OV$120</f>
        <v>2.0000087848759573</v>
      </c>
      <c r="OW80" s="6">
        <f>'at-risk$$'!OW80/'at-risk$$'!OW$120</f>
        <v>0</v>
      </c>
      <c r="OX80" s="6">
        <f>'at-risk$$'!OX80/'at-risk$$'!OX$120</f>
        <v>0</v>
      </c>
      <c r="OY80" s="6">
        <f>'at-risk$$'!OY80/'at-risk$$'!OY$120</f>
        <v>0</v>
      </c>
      <c r="OZ80" s="6">
        <f>'at-risk$$'!OZ80/'at-risk$$'!OZ$120</f>
        <v>0</v>
      </c>
      <c r="PA80" s="6">
        <f>'at-risk$$'!PA80/'at-risk$$'!PA$120</f>
        <v>0</v>
      </c>
      <c r="PB80" s="6">
        <f t="shared" si="38"/>
        <v>2</v>
      </c>
      <c r="PC80" s="6">
        <f t="shared" si="39"/>
        <v>0</v>
      </c>
      <c r="PD80" s="6"/>
      <c r="PE80" s="6"/>
      <c r="PF80" s="6">
        <f t="shared" si="40"/>
        <v>9.0000351395038294</v>
      </c>
      <c r="PG80" s="6">
        <f t="shared" si="41"/>
        <v>0</v>
      </c>
      <c r="PI80" s="6">
        <f t="shared" si="47"/>
        <v>32.000131773139366</v>
      </c>
      <c r="PJ80" s="6">
        <f>'at-risk$$'!PJ80/'at-risk$$'!PJ$120</f>
        <v>0</v>
      </c>
      <c r="PK80" s="6">
        <f>'at-risk$$'!PK80/'at-risk$$'!PK$120</f>
        <v>0</v>
      </c>
      <c r="PL80" s="5">
        <f t="shared" si="45"/>
        <v>146422</v>
      </c>
      <c r="PM80" s="5">
        <f t="shared" si="46"/>
        <v>0</v>
      </c>
      <c r="PN80" s="5"/>
      <c r="PO80" s="5">
        <v>249150</v>
      </c>
      <c r="PQ80" s="6">
        <f t="shared" si="43"/>
        <v>63.000255639890383</v>
      </c>
    </row>
    <row r="81" spans="1:433" x14ac:dyDescent="0.25">
      <c r="A81" t="s">
        <v>218</v>
      </c>
      <c r="B81" s="2">
        <v>409</v>
      </c>
      <c r="C81" t="s">
        <v>341</v>
      </c>
      <c r="D81">
        <v>2</v>
      </c>
      <c r="E81">
        <v>516</v>
      </c>
      <c r="F81">
        <v>447</v>
      </c>
      <c r="G81" s="6">
        <f>'at-risk$$'!G81/'at-risk$$'!G$120</f>
        <v>1</v>
      </c>
      <c r="H81" s="6">
        <f>'at-risk$$'!H81/'at-risk$$'!H$120</f>
        <v>0</v>
      </c>
      <c r="I81" s="6">
        <f>'at-risk$$'!I81/'at-risk$$'!I$120</f>
        <v>1</v>
      </c>
      <c r="J81" s="6">
        <f>'at-risk$$'!J81/'at-risk$$'!J$120</f>
        <v>0</v>
      </c>
      <c r="K81" s="6"/>
      <c r="L81" s="6">
        <f>'at-risk$$'!L81/'at-risk$$'!L$120</f>
        <v>0</v>
      </c>
      <c r="M81" s="6">
        <f>'at-risk$$'!M81/'at-risk$$'!M$120</f>
        <v>0</v>
      </c>
      <c r="N81" s="6">
        <f>'at-risk$$'!N81/'at-risk$$'!N$120</f>
        <v>0</v>
      </c>
      <c r="O81" s="6">
        <f>'at-risk$$'!O81/'at-risk$$'!O$120</f>
        <v>0</v>
      </c>
      <c r="P81" s="3">
        <v>12844</v>
      </c>
      <c r="Q81" s="3">
        <v>0</v>
      </c>
      <c r="R81" s="6">
        <f>'at-risk$$'!R81/'at-risk$$'!R$120</f>
        <v>1.0000062006078874</v>
      </c>
      <c r="S81" s="6">
        <f>'at-risk$$'!S81/'at-risk$$'!S$120</f>
        <v>0</v>
      </c>
      <c r="T81" s="6">
        <f>'at-risk$$'!T81/'at-risk$$'!T$120</f>
        <v>2.9999918413329065</v>
      </c>
      <c r="U81" s="6">
        <f>'at-risk$$'!U81/'at-risk$$'!U$120</f>
        <v>0</v>
      </c>
      <c r="V81" s="6">
        <f>'at-risk$$'!V81/'at-risk$$'!V$120</f>
        <v>2.0000093773333441</v>
      </c>
      <c r="W81" s="6">
        <f>'at-risk$$'!W81/'at-risk$$'!W$120</f>
        <v>0</v>
      </c>
      <c r="X81" s="6">
        <f>'at-risk$$'!X81/'at-risk$$'!X$120</f>
        <v>1</v>
      </c>
      <c r="Y81" s="6">
        <f>'at-risk$$'!Y81/'at-risk$$'!Y$120</f>
        <v>0</v>
      </c>
      <c r="Z81" s="6">
        <f>'at-risk$$'!Z81/'at-risk$$'!Z$120</f>
        <v>2.0000087848759573</v>
      </c>
      <c r="AA81" s="6">
        <f>'at-risk$$'!AA81/'at-risk$$'!AA$120</f>
        <v>0</v>
      </c>
      <c r="AB81" s="6">
        <f>'at-risk$$'!AB81/'at-risk$$'!AB$120</f>
        <v>1</v>
      </c>
      <c r="AC81" s="6">
        <f>'at-risk$$'!AC81/'at-risk$$'!AC$120</f>
        <v>0</v>
      </c>
      <c r="AD81" s="6">
        <f>'at-risk$$'!AD81/'at-risk$$'!AD$120</f>
        <v>2.0000087848759573</v>
      </c>
      <c r="AE81" s="6">
        <f>'at-risk$$'!AE81/'at-risk$$'!AE$120</f>
        <v>0</v>
      </c>
      <c r="AF81" s="6">
        <f>'at-risk$$'!AF81/'at-risk$$'!AF$120</f>
        <v>4.9999961701896245</v>
      </c>
      <c r="AG81" s="6">
        <f>'at-risk$$'!AG81/'at-risk$$'!AG$120</f>
        <v>0</v>
      </c>
      <c r="AH81" s="6">
        <f>'at-risk$$'!AH81/'at-risk$$'!AH$120</f>
        <v>0</v>
      </c>
      <c r="AI81" s="6">
        <f>'at-risk$$'!AI81/'at-risk$$'!AI$120</f>
        <v>0</v>
      </c>
      <c r="AJ81" s="6">
        <f>'at-risk$$'!AJ81/'at-risk$$'!AJ$120</f>
        <v>0</v>
      </c>
      <c r="AK81" s="6">
        <f>'at-risk$$'!AK81/'at-risk$$'!AK$120</f>
        <v>0</v>
      </c>
      <c r="AL81" s="6">
        <f>'at-risk$$'!AL81/'at-risk$$'!AL$120</f>
        <v>0</v>
      </c>
      <c r="AM81" s="6">
        <f>'at-risk$$'!AM81/'at-risk$$'!AM$120</f>
        <v>0</v>
      </c>
      <c r="AN81" s="6">
        <f>'at-risk$$'!AN81/'at-risk$$'!AN$120</f>
        <v>0</v>
      </c>
      <c r="AO81" s="6">
        <f>'at-risk$$'!AO81/'at-risk$$'!AO$120</f>
        <v>0</v>
      </c>
      <c r="AP81" s="6">
        <f>'at-risk$$'!AP81/'at-risk$$'!AP$120</f>
        <v>0</v>
      </c>
      <c r="AQ81" s="6">
        <f>'at-risk$$'!AQ81/'at-risk$$'!AQ$120</f>
        <v>1</v>
      </c>
      <c r="AR81" s="6">
        <f>'at-risk$$'!AR81/'at-risk$$'!AR$120</f>
        <v>0</v>
      </c>
      <c r="AS81" s="6">
        <f>'at-risk$$'!AS81/'at-risk$$'!AS$120</f>
        <v>0</v>
      </c>
      <c r="AT81" s="6">
        <f>'at-risk$$'!AT81/'at-risk$$'!AT$120</f>
        <v>0</v>
      </c>
      <c r="AU81" s="6">
        <f>'at-risk$$'!AU81/'at-risk$$'!AU$120</f>
        <v>2.0000087848759573</v>
      </c>
      <c r="AV81" s="6"/>
      <c r="AW81" s="6">
        <f>'at-risk$$'!AW81/'at-risk$$'!AW$120</f>
        <v>0</v>
      </c>
      <c r="AX81" s="6">
        <f>'at-risk$$'!AX81/'at-risk$$'!AX$120</f>
        <v>0</v>
      </c>
      <c r="AY81" s="6">
        <f>'at-risk$$'!AY81/'at-risk$$'!AY$120</f>
        <v>0</v>
      </c>
      <c r="AZ81" s="6">
        <f>'at-risk$$'!AZ81/'at-risk$$'!AZ$120</f>
        <v>2.0000087848759573</v>
      </c>
      <c r="BA81" s="6">
        <f>'at-risk$$'!BA81/'at-risk$$'!BA$120</f>
        <v>0</v>
      </c>
      <c r="BB81" s="6">
        <f>'at-risk$$'!BB81/'at-risk$$'!BB$120</f>
        <v>2.0000087848759573</v>
      </c>
      <c r="BC81" s="6">
        <f>'at-risk$$'!BC81/'at-risk$$'!BC$120</f>
        <v>0</v>
      </c>
      <c r="BD81" s="6">
        <f>'at-risk$$'!BD81/'at-risk$$'!BD$120</f>
        <v>0</v>
      </c>
      <c r="BE81" s="6">
        <f>'at-risk$$'!BE81/'at-risk$$'!BE$120</f>
        <v>0</v>
      </c>
      <c r="BF81" s="6">
        <f>'at-risk$$'!BF81/'at-risk$$'!BF$120</f>
        <v>0</v>
      </c>
      <c r="BG81" s="6">
        <f>'at-risk$$'!BG81/'at-risk$$'!BG$120</f>
        <v>0</v>
      </c>
      <c r="BH81" s="6">
        <f>'at-risk$$'!BH81/'at-risk$$'!BH$120</f>
        <v>0</v>
      </c>
      <c r="BI81" s="6">
        <f>'at-risk$$'!BI81/'at-risk$$'!BI$120</f>
        <v>0</v>
      </c>
      <c r="BJ81" s="6">
        <f>'at-risk$$'!BJ81/'at-risk$$'!BJ$120</f>
        <v>0</v>
      </c>
      <c r="BK81" s="6">
        <f>'at-risk$$'!BK81/'at-risk$$'!BK$120</f>
        <v>0</v>
      </c>
      <c r="BL81" s="6">
        <f>'at-risk$$'!BL81/'at-risk$$'!BL$120</f>
        <v>0</v>
      </c>
      <c r="BM81" s="6">
        <f>'at-risk$$'!BM81/'at-risk$$'!BM$120</f>
        <v>0</v>
      </c>
      <c r="BN81" s="6">
        <f>'at-risk$$'!BN81/'at-risk$$'!BN$120</f>
        <v>0</v>
      </c>
      <c r="BO81" s="6">
        <f>'at-risk$$'!BO81/'at-risk$$'!BO$120</f>
        <v>0</v>
      </c>
      <c r="BP81" s="6">
        <f>'at-risk$$'!BP81/'at-risk$$'!BP$120</f>
        <v>0</v>
      </c>
      <c r="BQ81" s="6">
        <f>'at-risk$$'!BQ81/'at-risk$$'!BQ$120</f>
        <v>0</v>
      </c>
      <c r="BR81" s="6">
        <f>'at-risk$$'!BR81/'at-risk$$'!BR$120</f>
        <v>0</v>
      </c>
      <c r="BS81" s="6">
        <f>'at-risk$$'!BS81/'at-risk$$'!BS$120</f>
        <v>0</v>
      </c>
      <c r="BT81" s="6">
        <f>'at-risk$$'!BT81/'at-risk$$'!BT$120</f>
        <v>0</v>
      </c>
      <c r="BU81" s="6">
        <f>'at-risk$$'!BU81/'at-risk$$'!BU$120</f>
        <v>0</v>
      </c>
      <c r="BV81" s="6">
        <f>'at-risk$$'!BV81/'at-risk$$'!BV$120</f>
        <v>6.0000175697519147</v>
      </c>
      <c r="BW81" s="6">
        <f>'at-risk$$'!BW81/'at-risk$$'!BW$120</f>
        <v>0</v>
      </c>
      <c r="BX81" s="6">
        <f>'at-risk$$'!BX81/'at-risk$$'!BX$120</f>
        <v>0</v>
      </c>
      <c r="BY81" s="6">
        <f>'at-risk$$'!BY81/'at-risk$$'!BY$120</f>
        <v>0</v>
      </c>
      <c r="BZ81" s="6">
        <f>'at-risk$$'!BZ81/'at-risk$$'!BZ$120</f>
        <v>7.9999887658895643</v>
      </c>
      <c r="CA81" s="6">
        <f>'at-risk$$'!CA81/'at-risk$$'!CA$120</f>
        <v>0</v>
      </c>
      <c r="CB81" s="6">
        <f>'at-risk$$'!CB81/'at-risk$$'!CB$120</f>
        <v>0</v>
      </c>
      <c r="CC81" s="6">
        <f>'at-risk$$'!CC81/'at-risk$$'!CC$120</f>
        <v>0</v>
      </c>
      <c r="CD81" s="6">
        <f>'at-risk$$'!CD81/'at-risk$$'!CD$120</f>
        <v>1</v>
      </c>
      <c r="CE81" s="6">
        <f>'at-risk$$'!CE81/'at-risk$$'!CE$120</f>
        <v>0</v>
      </c>
      <c r="CF81" s="6">
        <f>'at-risk$$'!CF81/'at-risk$$'!CF$120</f>
        <v>0</v>
      </c>
      <c r="CG81" s="6">
        <f>'at-risk$$'!CG81/'at-risk$$'!CG$120</f>
        <v>0</v>
      </c>
      <c r="CH81" s="6">
        <f>'at-risk$$'!CH81/'at-risk$$'!CH$120</f>
        <v>0.9999965685612755</v>
      </c>
      <c r="CI81" s="6">
        <f>'at-risk$$'!CI81/'at-risk$$'!CI$120</f>
        <v>0</v>
      </c>
      <c r="CL81" s="6">
        <f>'at-risk$$'!CL81/'at-risk$$'!CL$120</f>
        <v>5.0000175697519147</v>
      </c>
      <c r="CM81" s="6">
        <f>'at-risk$$'!CM81/'at-risk$$'!CM$120</f>
        <v>0</v>
      </c>
      <c r="CN81" s="6">
        <f>'at-risk$$'!CN81/'at-risk$$'!CN$120</f>
        <v>0</v>
      </c>
      <c r="CO81" s="6">
        <f>'at-risk$$'!CO81/'at-risk$$'!CO$120</f>
        <v>0</v>
      </c>
      <c r="CP81" s="6">
        <f>'at-risk$$'!CP81/'at-risk$$'!CP$120</f>
        <v>0</v>
      </c>
      <c r="CQ81" s="6">
        <f>'at-risk$$'!CQ81/'at-risk$$'!CQ$120</f>
        <v>0</v>
      </c>
      <c r="CR81" s="6">
        <f>'at-risk$$'!CR81/'at-risk$$'!CR$120</f>
        <v>1</v>
      </c>
      <c r="CS81" s="6">
        <f>'at-risk$$'!CS81/'at-risk$$'!CS$120</f>
        <v>0</v>
      </c>
      <c r="CT81" s="6">
        <f>'at-risk$$'!CT81/'at-risk$$'!CT$120</f>
        <v>0</v>
      </c>
      <c r="CU81" s="6">
        <f>'at-risk$$'!CU81/'at-risk$$'!CU$120</f>
        <v>0</v>
      </c>
      <c r="DD81" s="6">
        <f>'at-risk$$'!DD81/'at-risk$$'!DD$120</f>
        <v>0</v>
      </c>
      <c r="DE81" s="6">
        <f>'at-risk$$'!DE81/'at-risk$$'!DE$120</f>
        <v>0</v>
      </c>
      <c r="DX81" s="6">
        <f>'at-risk$$'!DX81/'at-risk$$'!DX$120</f>
        <v>0</v>
      </c>
      <c r="DY81" s="6">
        <f>'at-risk$$'!DY81/'at-risk$$'!DY$120</f>
        <v>0</v>
      </c>
      <c r="DZ81" s="6">
        <f>'at-risk$$'!DZ81/'at-risk$$'!DZ$120</f>
        <v>0</v>
      </c>
      <c r="EA81" s="6">
        <f>'at-risk$$'!EA81/'at-risk$$'!EA$120</f>
        <v>0</v>
      </c>
      <c r="EB81" s="6">
        <f>'at-risk$$'!EB81/'at-risk$$'!EB$120</f>
        <v>0</v>
      </c>
      <c r="EC81" s="6">
        <f>'at-risk$$'!EC81/'at-risk$$'!EC$120</f>
        <v>0</v>
      </c>
      <c r="EH81" s="3">
        <v>15325</v>
      </c>
      <c r="EI81" s="3">
        <v>0</v>
      </c>
      <c r="EL81" s="6">
        <f>'at-risk$$'!EL81/'at-risk$$'!EL$120</f>
        <v>0</v>
      </c>
      <c r="EM81" s="6">
        <f>'at-risk$$'!EM81/'at-risk$$'!EM$120</f>
        <v>0</v>
      </c>
      <c r="EN81" s="6">
        <f>'at-risk$$'!EN81/'at-risk$$'!EN$120</f>
        <v>0</v>
      </c>
      <c r="EO81" s="6">
        <f>'at-risk$$'!EO81/'at-risk$$'!EO$120</f>
        <v>0</v>
      </c>
      <c r="EP81" s="6">
        <f>'at-risk$$'!EP81/'at-risk$$'!EP$120</f>
        <v>0</v>
      </c>
      <c r="EQ81" s="6">
        <f>'at-risk$$'!EQ81/'at-risk$$'!EQ$120</f>
        <v>0</v>
      </c>
      <c r="ES81" s="6">
        <f>'at-risk$$'!ES81/'at-risk$$'!ES$120</f>
        <v>1</v>
      </c>
      <c r="ET81" s="6">
        <f>'at-risk$$'!ET81/'at-risk$$'!ET$120</f>
        <v>0</v>
      </c>
      <c r="EU81" s="6">
        <f>'at-risk$$'!EU81/'at-risk$$'!EU$120</f>
        <v>0</v>
      </c>
      <c r="EV81" s="6">
        <f>'at-risk$$'!EV81/'at-risk$$'!EV$120</f>
        <v>0</v>
      </c>
      <c r="EW81" s="6">
        <f>'at-risk$$'!EW81/'at-risk$$'!EW$120</f>
        <v>1</v>
      </c>
      <c r="EX81" s="6">
        <f>'at-risk$$'!EX81/'at-risk$$'!EX$120</f>
        <v>0</v>
      </c>
      <c r="EY81" s="6">
        <f>'at-risk$$'!EY81/'at-risk$$'!EY$120</f>
        <v>0</v>
      </c>
      <c r="EZ81" s="6">
        <f>'at-risk$$'!EZ81/'at-risk$$'!EZ$120</f>
        <v>0</v>
      </c>
      <c r="FA81" s="6">
        <f>'at-risk$$'!FA81/'at-risk$$'!FA$120</f>
        <v>0</v>
      </c>
      <c r="FB81" s="6">
        <f>'at-risk$$'!FB81/'at-risk$$'!FB$120</f>
        <v>0</v>
      </c>
      <c r="FC81" s="6">
        <f>'at-risk$$'!FC81/'at-risk$$'!FC$120</f>
        <v>0</v>
      </c>
      <c r="FD81" s="6">
        <f>'at-risk$$'!FD81/'at-risk$$'!FD$120</f>
        <v>0</v>
      </c>
      <c r="FE81" s="6">
        <f>'at-risk$$'!FE81/'at-risk$$'!FE$120</f>
        <v>0</v>
      </c>
      <c r="FF81" s="6">
        <f>'at-risk$$'!FF81/'at-risk$$'!FF$120</f>
        <v>0</v>
      </c>
      <c r="FG81" s="6">
        <f>'at-risk$$'!FG81/'at-risk$$'!FG$120</f>
        <v>1</v>
      </c>
      <c r="FH81" s="6">
        <f>'at-risk$$'!FH81/'at-risk$$'!FH$120</f>
        <v>0</v>
      </c>
      <c r="FI81" s="6">
        <f>'at-risk$$'!FI81/'at-risk$$'!FI$120</f>
        <v>1</v>
      </c>
      <c r="FJ81" s="6">
        <f>'at-risk$$'!FJ81/'at-risk$$'!FJ$120</f>
        <v>0</v>
      </c>
      <c r="FK81" s="6">
        <f>'at-risk$$'!FK81/'at-risk$$'!FK$120</f>
        <v>0</v>
      </c>
      <c r="FL81" s="6">
        <f>'at-risk$$'!FL81/'at-risk$$'!FL$120</f>
        <v>0</v>
      </c>
      <c r="FM81" s="6">
        <f>'at-risk$$'!FM81/'at-risk$$'!FM$120</f>
        <v>0</v>
      </c>
      <c r="FN81" s="6">
        <f>'at-risk$$'!FN81/'at-risk$$'!FN$120</f>
        <v>0</v>
      </c>
      <c r="FO81" s="6">
        <f>'at-risk$$'!FO81/'at-risk$$'!FO$120</f>
        <v>1</v>
      </c>
      <c r="FP81" s="6">
        <f>'at-risk$$'!FP81/'at-risk$$'!FP$120</f>
        <v>0</v>
      </c>
      <c r="FQ81" s="6">
        <f>'at-risk$$'!FQ81/'at-risk$$'!FQ$120</f>
        <v>0</v>
      </c>
      <c r="FR81" s="6">
        <f>'at-risk$$'!FR81/'at-risk$$'!FR$120</f>
        <v>0</v>
      </c>
      <c r="FS81" s="6">
        <f>'at-risk$$'!FS81/'at-risk$$'!FS$120</f>
        <v>0</v>
      </c>
      <c r="FT81" s="6">
        <f>'at-risk$$'!FT81/'at-risk$$'!FT$120</f>
        <v>0</v>
      </c>
      <c r="FU81" s="6">
        <f>'at-risk$$'!FU81/'at-risk$$'!FU$120</f>
        <v>0</v>
      </c>
      <c r="FV81" s="6">
        <f>'at-risk$$'!FV81/'at-risk$$'!FV$120</f>
        <v>0</v>
      </c>
      <c r="FW81" s="6">
        <f>'at-risk$$'!FW81/'at-risk$$'!FW$120</f>
        <v>0</v>
      </c>
      <c r="FX81" s="6">
        <f>'at-risk$$'!FX81/'at-risk$$'!FX$120</f>
        <v>0</v>
      </c>
      <c r="FY81" s="6">
        <f>'at-risk$$'!FY81/'at-risk$$'!FY$120</f>
        <v>0</v>
      </c>
      <c r="FZ81" s="6">
        <f>'at-risk$$'!FZ81/'at-risk$$'!FZ$120</f>
        <v>0</v>
      </c>
      <c r="GA81" s="6">
        <f>'at-risk$$'!GA81/'at-risk$$'!GA$120</f>
        <v>1</v>
      </c>
      <c r="GB81" s="6">
        <f>'at-risk$$'!GB81/'at-risk$$'!GB$120</f>
        <v>0</v>
      </c>
      <c r="GC81" s="6">
        <f>'at-risk$$'!GC81/'at-risk$$'!GC$120</f>
        <v>1</v>
      </c>
      <c r="GD81" s="6">
        <f>'at-risk$$'!GD81/'at-risk$$'!GD$120</f>
        <v>0</v>
      </c>
      <c r="GE81" s="6">
        <f>'at-risk$$'!GE81/'at-risk$$'!GE$120</f>
        <v>0</v>
      </c>
      <c r="GF81" s="6">
        <f>'at-risk$$'!GF81/'at-risk$$'!GF$120</f>
        <v>2.0000087848759573</v>
      </c>
      <c r="GG81" s="6">
        <f>'at-risk$$'!GG81/'at-risk$$'!GG$120</f>
        <v>0</v>
      </c>
      <c r="GH81" s="6">
        <f>'at-risk$$'!GH81/'at-risk$$'!GH$120</f>
        <v>2.0000087848759573</v>
      </c>
      <c r="GI81" s="6">
        <f>'at-risk$$'!GI81/'at-risk$$'!GI$120</f>
        <v>0</v>
      </c>
      <c r="GJ81" s="6">
        <f>'at-risk$$'!GJ81/'at-risk$$'!GJ$120</f>
        <v>2.0000087848759573</v>
      </c>
      <c r="GK81" s="6">
        <f>'at-risk$$'!GK81/'at-risk$$'!GK$120</f>
        <v>0</v>
      </c>
      <c r="GL81" s="6">
        <f>'at-risk$$'!GL81/'at-risk$$'!GL$120</f>
        <v>0.31521013423290462</v>
      </c>
      <c r="GM81" s="6">
        <f>'at-risk$$'!GM81/'at-risk$$'!GM$120</f>
        <v>0.68478986576709533</v>
      </c>
      <c r="GN81" s="6">
        <f>'at-risk$$'!GN81/'at-risk$$'!GN$120</f>
        <v>2.0000035744896842</v>
      </c>
      <c r="GO81" s="6">
        <f>'at-risk$$'!GO81/'at-risk$$'!GO$120</f>
        <v>0</v>
      </c>
      <c r="GP81" s="6">
        <f>'at-risk$$'!GP81/'at-risk$$'!GP$120</f>
        <v>2.0000087848759573</v>
      </c>
      <c r="GQ81" s="6">
        <f>'at-risk$$'!GQ81/'at-risk$$'!GQ$120</f>
        <v>0</v>
      </c>
      <c r="GR81" s="6">
        <f>'at-risk$$'!GR81/'at-risk$$'!GR$120</f>
        <v>2.0000087848759573</v>
      </c>
      <c r="GS81" s="6">
        <f>'at-risk$$'!GS81/'at-risk$$'!GS$120</f>
        <v>0</v>
      </c>
      <c r="GT81" s="6">
        <f>'at-risk$$'!GT81/'at-risk$$'!GT$120</f>
        <v>2.0000087848759573</v>
      </c>
      <c r="GU81" s="6">
        <f>'at-risk$$'!GU81/'at-risk$$'!GU$120</f>
        <v>0</v>
      </c>
      <c r="GV81" s="6">
        <f>'at-risk$$'!GV81/'at-risk$$'!GV$120</f>
        <v>2.0000087848759573</v>
      </c>
      <c r="GW81" s="6">
        <f>'at-risk$$'!GW81/'at-risk$$'!GW$120</f>
        <v>0</v>
      </c>
      <c r="GX81" s="6">
        <f>'at-risk$$'!GX81/'at-risk$$'!GX$120</f>
        <v>2.0000087848759573</v>
      </c>
      <c r="GY81" s="6">
        <f>'at-risk$$'!GY81/'at-risk$$'!GY$120</f>
        <v>0</v>
      </c>
      <c r="GZ81" s="6">
        <f>'at-risk$$'!GZ81/'at-risk$$'!GZ$120</f>
        <v>2.0000087848759573</v>
      </c>
      <c r="HA81" s="6">
        <f>'at-risk$$'!HA81/'at-risk$$'!HA$120</f>
        <v>0</v>
      </c>
      <c r="HB81" s="6">
        <f>'at-risk$$'!HB81/'at-risk$$'!HB$120</f>
        <v>0</v>
      </c>
      <c r="HC81" s="6">
        <f>'at-risk$$'!HC81/'at-risk$$'!HC$120</f>
        <v>0</v>
      </c>
      <c r="HD81" s="6">
        <f>'at-risk$$'!HD81/'at-risk$$'!HD$120</f>
        <v>0</v>
      </c>
      <c r="HE81" s="6">
        <f>'at-risk$$'!HE81/'at-risk$$'!HE$120</f>
        <v>0</v>
      </c>
      <c r="HF81" s="6">
        <f>'at-risk$$'!HF81/'at-risk$$'!HF$120</f>
        <v>2.0000087848759573</v>
      </c>
      <c r="HG81" s="6">
        <f>'at-risk$$'!HG81/'at-risk$$'!HG$120</f>
        <v>0</v>
      </c>
      <c r="HH81" s="6">
        <f>'at-risk$$'!HH81/'at-risk$$'!HH$120</f>
        <v>2.0000087848759573</v>
      </c>
      <c r="HI81" s="6">
        <f>'at-risk$$'!HI81/'at-risk$$'!HI$120</f>
        <v>0</v>
      </c>
      <c r="HJ81" s="6">
        <f>'at-risk$$'!HJ81/'at-risk$$'!HJ$120</f>
        <v>0</v>
      </c>
      <c r="HK81" s="6">
        <f>'at-risk$$'!HK81/'at-risk$$'!HK$120</f>
        <v>0</v>
      </c>
      <c r="HL81" s="6">
        <f>'at-risk$$'!HL81/'at-risk$$'!HL$120</f>
        <v>0</v>
      </c>
      <c r="HM81" s="6">
        <f>'at-risk$$'!HM81/'at-risk$$'!HM$120</f>
        <v>0</v>
      </c>
      <c r="HN81" s="6">
        <f>'at-risk$$'!HN81/'at-risk$$'!HN$120</f>
        <v>2.0000087848759573</v>
      </c>
      <c r="HO81" s="6">
        <f>'at-risk$$'!HO81/'at-risk$$'!HO$120</f>
        <v>0</v>
      </c>
      <c r="HP81" s="6">
        <f>'at-risk$$'!HP81/'at-risk$$'!HP$120</f>
        <v>0</v>
      </c>
      <c r="HQ81" s="6">
        <f>'at-risk$$'!HQ81/'at-risk$$'!HQ$120</f>
        <v>0</v>
      </c>
      <c r="HR81" s="6">
        <f>'at-risk$$'!HR81/'at-risk$$'!HR$120</f>
        <v>2.0000087848759573</v>
      </c>
      <c r="HS81" s="6">
        <f>'at-risk$$'!HS81/'at-risk$$'!HS$120</f>
        <v>0</v>
      </c>
      <c r="HT81" s="6">
        <f>'at-risk$$'!HT81/'at-risk$$'!HT$120</f>
        <v>0</v>
      </c>
      <c r="HU81" s="6">
        <f>'at-risk$$'!HU81/'at-risk$$'!HU$120</f>
        <v>0</v>
      </c>
      <c r="HV81" s="6">
        <f>'at-risk$$'!HV81/'at-risk$$'!HV$120</f>
        <v>0.57416192283364964</v>
      </c>
      <c r="HW81" s="6">
        <f>'at-risk$$'!HW81/'at-risk$$'!HW$120</f>
        <v>2.4258468620423081</v>
      </c>
      <c r="HX81" s="6">
        <f>'at-risk$$'!HX81/'at-risk$$'!HX$120</f>
        <v>0</v>
      </c>
      <c r="HY81" s="6">
        <f>'at-risk$$'!HY81/'at-risk$$'!HY$120</f>
        <v>0</v>
      </c>
      <c r="HZ81" s="6">
        <f>'at-risk$$'!HZ81/'at-risk$$'!HZ$120</f>
        <v>0</v>
      </c>
      <c r="IA81" s="6">
        <f>'at-risk$$'!IA81/'at-risk$$'!IA$120</f>
        <v>0</v>
      </c>
      <c r="IB81" s="6">
        <f>'at-risk$$'!IB81/'at-risk$$'!IB$120</f>
        <v>0</v>
      </c>
      <c r="IC81" s="6">
        <f>'at-risk$$'!IC81/'at-risk$$'!IC$120</f>
        <v>0</v>
      </c>
      <c r="ID81" s="6">
        <f>'at-risk$$'!ID81/'at-risk$$'!ID$120</f>
        <v>0</v>
      </c>
      <c r="IE81" s="6">
        <f>'at-risk$$'!IE81/'at-risk$$'!IE$120</f>
        <v>0</v>
      </c>
      <c r="IF81" s="6">
        <f>'at-risk$$'!IF81/'at-risk$$'!IF$120</f>
        <v>0</v>
      </c>
      <c r="IG81" s="6">
        <f>'at-risk$$'!IG81/'at-risk$$'!IG$120</f>
        <v>0</v>
      </c>
      <c r="IH81" s="6">
        <f>'at-risk$$'!IH81/'at-risk$$'!IH$120</f>
        <v>0</v>
      </c>
      <c r="II81" s="6">
        <f>'at-risk$$'!II81/'at-risk$$'!II$120</f>
        <v>0</v>
      </c>
      <c r="IJ81" s="6">
        <f>'at-risk$$'!IJ81/'at-risk$$'!IJ$120</f>
        <v>1</v>
      </c>
      <c r="IK81" s="6">
        <f>'at-risk$$'!IK81/'at-risk$$'!IK$120</f>
        <v>0</v>
      </c>
      <c r="IL81" s="6">
        <f>'at-risk$$'!IL81/'at-risk$$'!IL$120</f>
        <v>0</v>
      </c>
      <c r="IM81" s="6">
        <f>'at-risk$$'!IM81/'at-risk$$'!IM$120</f>
        <v>0</v>
      </c>
      <c r="IN81" s="6">
        <f>'at-risk$$'!IN81/'at-risk$$'!IN$120</f>
        <v>0</v>
      </c>
      <c r="IO81" s="6">
        <f>'at-risk$$'!IO81/'at-risk$$'!IO$120</f>
        <v>0</v>
      </c>
      <c r="IP81" s="6">
        <f>'at-risk$$'!IP81/'at-risk$$'!IP$120</f>
        <v>0</v>
      </c>
      <c r="IQ81" s="6">
        <f>'at-risk$$'!IQ81/'at-risk$$'!IQ$120</f>
        <v>0</v>
      </c>
      <c r="IR81" s="6">
        <f>'at-risk$$'!IR81/'at-risk$$'!IR$120</f>
        <v>0</v>
      </c>
      <c r="IS81" s="6">
        <f>'at-risk$$'!IS81/'at-risk$$'!IS$120</f>
        <v>0</v>
      </c>
      <c r="IT81" s="6">
        <f>'at-risk$$'!IT81/'at-risk$$'!IT$120</f>
        <v>0</v>
      </c>
      <c r="IU81" s="6">
        <f>'at-risk$$'!IU81/'at-risk$$'!IU$120</f>
        <v>0</v>
      </c>
      <c r="IV81" s="6">
        <f>'at-risk$$'!IV81/'at-risk$$'!IV$120</f>
        <v>0</v>
      </c>
      <c r="IW81" s="6">
        <f>'at-risk$$'!IW81/'at-risk$$'!IW$120</f>
        <v>0</v>
      </c>
      <c r="IX81" s="6">
        <f>'at-risk$$'!IX81/'at-risk$$'!IX$120</f>
        <v>1</v>
      </c>
      <c r="IY81" s="6">
        <f>'at-risk$$'!IY81/'at-risk$$'!IY$120</f>
        <v>0</v>
      </c>
      <c r="IZ81" s="6">
        <f>'at-risk$$'!IZ81/'at-risk$$'!IZ$120</f>
        <v>0</v>
      </c>
      <c r="JA81" s="6">
        <f>'at-risk$$'!JA81/'at-risk$$'!JA$120</f>
        <v>0</v>
      </c>
      <c r="JB81" s="6">
        <f>'at-risk$$'!JB81/'at-risk$$'!JB$120</f>
        <v>0</v>
      </c>
      <c r="JC81" s="6">
        <f>'at-risk$$'!JC81/'at-risk$$'!JC$120</f>
        <v>0</v>
      </c>
      <c r="JD81" s="6">
        <f>'at-risk$$'!JD81/'at-risk$$'!JD$120</f>
        <v>1</v>
      </c>
      <c r="JE81" s="6">
        <f>'at-risk$$'!JE81/'at-risk$$'!JE$120</f>
        <v>0</v>
      </c>
      <c r="JF81" s="6">
        <f>'at-risk$$'!JF81/'at-risk$$'!JF$120</f>
        <v>0</v>
      </c>
      <c r="JG81" s="6">
        <f>'at-risk$$'!JG81/'at-risk$$'!JG$120</f>
        <v>0</v>
      </c>
      <c r="JH81" s="6">
        <f>'at-risk$$'!JH81/'at-risk$$'!JH$120</f>
        <v>0</v>
      </c>
      <c r="JI81" s="6">
        <f>'at-risk$$'!JI81/'at-risk$$'!JI$120</f>
        <v>0</v>
      </c>
      <c r="JJ81" s="6">
        <f>'at-risk$$'!JJ81/'at-risk$$'!JJ$120</f>
        <v>0</v>
      </c>
      <c r="JK81" s="6">
        <f>'at-risk$$'!JK81/'at-risk$$'!JK$120</f>
        <v>0</v>
      </c>
      <c r="JL81" s="6">
        <f>'at-risk$$'!JL81/'at-risk$$'!JL$120</f>
        <v>0</v>
      </c>
      <c r="JM81" s="6">
        <f>'at-risk$$'!JM81/'at-risk$$'!JM$120</f>
        <v>0</v>
      </c>
      <c r="JN81" s="6">
        <f>'at-risk$$'!JN81/'at-risk$$'!JN$120</f>
        <v>0</v>
      </c>
      <c r="JO81" s="6">
        <f>'at-risk$$'!JO81/'at-risk$$'!JO$120</f>
        <v>0</v>
      </c>
      <c r="JP81" s="6">
        <f>'at-risk$$'!JP81/'at-risk$$'!JP$120</f>
        <v>0</v>
      </c>
      <c r="JQ81" s="6">
        <f>'at-risk$$'!JQ81/'at-risk$$'!JQ$120</f>
        <v>0</v>
      </c>
      <c r="JR81" s="6">
        <f>'at-risk$$'!JR81/'at-risk$$'!JR$120</f>
        <v>0</v>
      </c>
      <c r="JS81" s="6">
        <f>'at-risk$$'!JS81/'at-risk$$'!JS$120</f>
        <v>0</v>
      </c>
      <c r="JT81" s="6">
        <f>'at-risk$$'!JT81/'at-risk$$'!JT$120</f>
        <v>0</v>
      </c>
      <c r="JU81" s="6">
        <f>'at-risk$$'!JU81/'at-risk$$'!JU$120</f>
        <v>0</v>
      </c>
      <c r="JV81" s="6">
        <f>'at-risk$$'!JV81/'at-risk$$'!JV$120</f>
        <v>0</v>
      </c>
      <c r="JW81" s="6">
        <f>'at-risk$$'!JW81/'at-risk$$'!JW$120</f>
        <v>0</v>
      </c>
      <c r="JX81" s="6">
        <f>'at-risk$$'!JX81/'at-risk$$'!JX$120</f>
        <v>0</v>
      </c>
      <c r="JY81" s="6">
        <f>'at-risk$$'!JY81/'at-risk$$'!JY$120</f>
        <v>0</v>
      </c>
      <c r="JZ81" s="6">
        <f>'at-risk$$'!JZ81/'at-risk$$'!JZ$120</f>
        <v>0</v>
      </c>
      <c r="KA81" s="6">
        <f>'at-risk$$'!KA81/'at-risk$$'!KA$120</f>
        <v>0</v>
      </c>
      <c r="KB81" s="6">
        <f>'at-risk$$'!KB81/'at-risk$$'!KB$120</f>
        <v>0</v>
      </c>
      <c r="KC81" s="6">
        <f>'at-risk$$'!KC81/'at-risk$$'!KC$120</f>
        <v>0</v>
      </c>
      <c r="KD81" s="6">
        <f>'at-risk$$'!KD81/'at-risk$$'!KD$120</f>
        <v>0</v>
      </c>
      <c r="KE81" s="6">
        <f>'at-risk$$'!KE81/'at-risk$$'!KE$120</f>
        <v>0</v>
      </c>
      <c r="KF81" s="6">
        <f>'at-risk$$'!KF81/'at-risk$$'!KF$120</f>
        <v>0</v>
      </c>
      <c r="KG81" s="6">
        <f>'at-risk$$'!KG81/'at-risk$$'!KG$120</f>
        <v>0</v>
      </c>
      <c r="KH81" s="6">
        <f>'at-risk$$'!KH81/'at-risk$$'!KH$120</f>
        <v>0</v>
      </c>
      <c r="KI81" s="6">
        <f>'at-risk$$'!KI81/'at-risk$$'!KI$120</f>
        <v>0</v>
      </c>
      <c r="KJ81" s="6">
        <f>'at-risk$$'!KJ81/'at-risk$$'!KJ$120</f>
        <v>0</v>
      </c>
      <c r="KK81" s="6">
        <f>'at-risk$$'!KK81/'at-risk$$'!KK$120</f>
        <v>0</v>
      </c>
      <c r="KL81" s="6">
        <f>'at-risk$$'!KL81/'at-risk$$'!KL$120</f>
        <v>0</v>
      </c>
      <c r="KM81" s="6">
        <f>'at-risk$$'!KM81/'at-risk$$'!KM$120</f>
        <v>0</v>
      </c>
      <c r="KN81" s="6">
        <f>'at-risk$$'!KN81/'at-risk$$'!KN$120</f>
        <v>0</v>
      </c>
      <c r="KO81" s="6">
        <f>'at-risk$$'!KO81/'at-risk$$'!KO$120</f>
        <v>0</v>
      </c>
      <c r="KP81" s="6">
        <f>'at-risk$$'!KP81/'at-risk$$'!KP$120</f>
        <v>0</v>
      </c>
      <c r="KQ81" s="6">
        <f>'at-risk$$'!KQ81/'at-risk$$'!KQ$120</f>
        <v>0</v>
      </c>
      <c r="KU81" s="3">
        <v>13000</v>
      </c>
      <c r="KV81" s="3">
        <v>0</v>
      </c>
      <c r="KW81" s="3">
        <v>13484</v>
      </c>
      <c r="KX81" s="3">
        <v>0</v>
      </c>
      <c r="LC81" s="3">
        <v>25935</v>
      </c>
      <c r="LD81" s="3">
        <v>0</v>
      </c>
      <c r="LI81" s="3">
        <v>15019</v>
      </c>
      <c r="LJ81" s="3">
        <v>0</v>
      </c>
      <c r="LK81" s="3">
        <v>16000</v>
      </c>
      <c r="LL81" s="3">
        <v>0</v>
      </c>
      <c r="LM81" s="3">
        <v>2353</v>
      </c>
      <c r="LN81" s="3">
        <v>0</v>
      </c>
      <c r="ME81" s="3">
        <v>8628</v>
      </c>
      <c r="MF81" s="3">
        <v>0</v>
      </c>
      <c r="MY81" s="3">
        <v>8000</v>
      </c>
      <c r="MZ81" s="3">
        <v>0</v>
      </c>
      <c r="NJ81" s="6">
        <f>'at-risk$$'!NJ81/'at-risk$$'!NJ$120</f>
        <v>0</v>
      </c>
      <c r="NK81" s="6">
        <f>'at-risk$$'!NK81/'at-risk$$'!NK$120</f>
        <v>0</v>
      </c>
      <c r="OF81" s="3">
        <v>8586600</v>
      </c>
      <c r="OG81" s="3">
        <v>354090</v>
      </c>
      <c r="OK81" s="6">
        <f t="shared" si="44"/>
        <v>4.0000175697519147</v>
      </c>
      <c r="OL81" s="6">
        <f t="shared" si="31"/>
        <v>0</v>
      </c>
      <c r="OM81" s="6">
        <f t="shared" si="32"/>
        <v>6.0000175697519147</v>
      </c>
      <c r="ON81" s="6">
        <f t="shared" si="33"/>
        <v>0</v>
      </c>
      <c r="OO81" s="6">
        <f t="shared" si="34"/>
        <v>1</v>
      </c>
      <c r="OP81" s="6">
        <f t="shared" si="35"/>
        <v>0</v>
      </c>
      <c r="OQ81" s="3">
        <f t="shared" si="36"/>
        <v>0</v>
      </c>
      <c r="OR81" s="6">
        <f t="shared" si="37"/>
        <v>0</v>
      </c>
      <c r="OS81" s="6">
        <f>'at-risk$$'!OS81/'at-risk$$'!OS$120</f>
        <v>2</v>
      </c>
      <c r="OT81" s="6">
        <f>'at-risk$$'!OT81/'at-risk$$'!OT$120</f>
        <v>0</v>
      </c>
      <c r="OU81" s="6">
        <f>'at-risk$$'!OU81/'at-risk$$'!OU$120</f>
        <v>0</v>
      </c>
      <c r="OV81" s="6">
        <f>'at-risk$$'!OV81/'at-risk$$'!OV$120</f>
        <v>2</v>
      </c>
      <c r="OW81" s="6">
        <f>'at-risk$$'!OW81/'at-risk$$'!OW$120</f>
        <v>0</v>
      </c>
      <c r="OX81" s="6">
        <f>'at-risk$$'!OX81/'at-risk$$'!OX$120</f>
        <v>0</v>
      </c>
      <c r="OY81" s="6">
        <f>'at-risk$$'!OY81/'at-risk$$'!OY$120</f>
        <v>1</v>
      </c>
      <c r="OZ81" s="6">
        <f>'at-risk$$'!OZ81/'at-risk$$'!OZ$120</f>
        <v>0</v>
      </c>
      <c r="PA81" s="6">
        <f>'at-risk$$'!PA81/'at-risk$$'!PA$120</f>
        <v>0</v>
      </c>
      <c r="PB81" s="6">
        <f t="shared" si="38"/>
        <v>1</v>
      </c>
      <c r="PC81" s="6">
        <f t="shared" si="39"/>
        <v>0</v>
      </c>
      <c r="PD81" s="6"/>
      <c r="PE81" s="6"/>
      <c r="PF81" s="6">
        <f t="shared" si="40"/>
        <v>6.889398411694426</v>
      </c>
      <c r="PG81" s="6">
        <f t="shared" si="41"/>
        <v>3.1106367278094034</v>
      </c>
      <c r="PI81" s="6">
        <f t="shared" si="47"/>
        <v>20.000087848759577</v>
      </c>
      <c r="PJ81" s="6">
        <f>'at-risk$$'!PJ81/'at-risk$$'!PJ$120</f>
        <v>0</v>
      </c>
      <c r="PK81" s="6">
        <f>'at-risk$$'!PK81/'at-risk$$'!PK$120</f>
        <v>0</v>
      </c>
      <c r="PL81" s="5">
        <f t="shared" si="45"/>
        <v>102419</v>
      </c>
      <c r="PM81" s="5">
        <f t="shared" si="46"/>
        <v>0</v>
      </c>
      <c r="PN81" s="5"/>
      <c r="PO81" s="5">
        <v>170280</v>
      </c>
      <c r="PQ81" s="6">
        <f t="shared" si="43"/>
        <v>51.000193267271086</v>
      </c>
    </row>
    <row r="82" spans="1:433" x14ac:dyDescent="0.25">
      <c r="A82" t="s">
        <v>240</v>
      </c>
      <c r="B82" s="2">
        <v>332</v>
      </c>
      <c r="C82" t="s">
        <v>341</v>
      </c>
      <c r="D82">
        <v>6</v>
      </c>
      <c r="E82">
        <v>384</v>
      </c>
      <c r="F82">
        <v>322</v>
      </c>
      <c r="G82" s="6">
        <f>'at-risk$$'!G82/'at-risk$$'!G$120</f>
        <v>1</v>
      </c>
      <c r="H82" s="6">
        <f>'at-risk$$'!H82/'at-risk$$'!H$120</f>
        <v>0</v>
      </c>
      <c r="I82" s="6">
        <f>'at-risk$$'!I82/'at-risk$$'!I$120</f>
        <v>1</v>
      </c>
      <c r="J82" s="6">
        <f>'at-risk$$'!J82/'at-risk$$'!J$120</f>
        <v>0</v>
      </c>
      <c r="K82" s="6"/>
      <c r="L82" s="6">
        <f>'at-risk$$'!L82/'at-risk$$'!L$120</f>
        <v>0</v>
      </c>
      <c r="M82" s="6">
        <f>'at-risk$$'!M82/'at-risk$$'!M$120</f>
        <v>0</v>
      </c>
      <c r="N82" s="6">
        <f>'at-risk$$'!N82/'at-risk$$'!N$120</f>
        <v>0.99999958310769044</v>
      </c>
      <c r="O82" s="6">
        <f>'at-risk$$'!O82/'at-risk$$'!O$120</f>
        <v>0</v>
      </c>
      <c r="P82" s="3">
        <v>7393</v>
      </c>
      <c r="Q82" s="3">
        <v>0</v>
      </c>
      <c r="R82" s="6">
        <f>'at-risk$$'!R82/'at-risk$$'!R$120</f>
        <v>1.0000062006078874</v>
      </c>
      <c r="S82" s="6">
        <f>'at-risk$$'!S82/'at-risk$$'!S$120</f>
        <v>0</v>
      </c>
      <c r="T82" s="6">
        <f>'at-risk$$'!T82/'at-risk$$'!T$120</f>
        <v>2.0000056611159422</v>
      </c>
      <c r="U82" s="6">
        <f>'at-risk$$'!U82/'at-risk$$'!U$120</f>
        <v>0</v>
      </c>
      <c r="V82" s="6">
        <f>'at-risk$$'!V82/'at-risk$$'!V$120</f>
        <v>0.99999492061110518</v>
      </c>
      <c r="W82" s="6">
        <f>'at-risk$$'!W82/'at-risk$$'!W$120</f>
        <v>0</v>
      </c>
      <c r="X82" s="6">
        <f>'at-risk$$'!X82/'at-risk$$'!X$120</f>
        <v>1</v>
      </c>
      <c r="Y82" s="6">
        <f>'at-risk$$'!Y82/'at-risk$$'!Y$120</f>
        <v>0</v>
      </c>
      <c r="Z82" s="6">
        <f>'at-risk$$'!Z82/'at-risk$$'!Z$120</f>
        <v>2.0000087848759573</v>
      </c>
      <c r="AA82" s="6">
        <f>'at-risk$$'!AA82/'at-risk$$'!AA$120</f>
        <v>0</v>
      </c>
      <c r="AB82" s="6">
        <f>'at-risk$$'!AB82/'at-risk$$'!AB$120</f>
        <v>0</v>
      </c>
      <c r="AC82" s="6">
        <f>'at-risk$$'!AC82/'at-risk$$'!AC$120</f>
        <v>0</v>
      </c>
      <c r="AD82" s="6">
        <f>'at-risk$$'!AD82/'at-risk$$'!AD$120</f>
        <v>2.0000087848759573</v>
      </c>
      <c r="AE82" s="6">
        <f>'at-risk$$'!AE82/'at-risk$$'!AE$120</f>
        <v>0</v>
      </c>
      <c r="AF82" s="6">
        <f>'at-risk$$'!AF82/'at-risk$$'!AF$120</f>
        <v>4.0000071489793685</v>
      </c>
      <c r="AG82" s="6">
        <f>'at-risk$$'!AG82/'at-risk$$'!AG$120</f>
        <v>0</v>
      </c>
      <c r="AH82" s="6">
        <f>'at-risk$$'!AH82/'at-risk$$'!AH$120</f>
        <v>0</v>
      </c>
      <c r="AI82" s="6">
        <f>'at-risk$$'!AI82/'at-risk$$'!AI$120</f>
        <v>0</v>
      </c>
      <c r="AJ82" s="6">
        <f>'at-risk$$'!AJ82/'at-risk$$'!AJ$120</f>
        <v>0</v>
      </c>
      <c r="AK82" s="6">
        <f>'at-risk$$'!AK82/'at-risk$$'!AK$120</f>
        <v>0</v>
      </c>
      <c r="AL82" s="6">
        <f>'at-risk$$'!AL82/'at-risk$$'!AL$120</f>
        <v>0</v>
      </c>
      <c r="AM82" s="6">
        <f>'at-risk$$'!AM82/'at-risk$$'!AM$120</f>
        <v>0</v>
      </c>
      <c r="AN82" s="6">
        <f>'at-risk$$'!AN82/'at-risk$$'!AN$120</f>
        <v>0</v>
      </c>
      <c r="AO82" s="6">
        <f>'at-risk$$'!AO82/'at-risk$$'!AO$120</f>
        <v>0</v>
      </c>
      <c r="AP82" s="6">
        <f>'at-risk$$'!AP82/'at-risk$$'!AP$120</f>
        <v>0</v>
      </c>
      <c r="AQ82" s="6">
        <f>'at-risk$$'!AQ82/'at-risk$$'!AQ$120</f>
        <v>0</v>
      </c>
      <c r="AR82" s="6">
        <f>'at-risk$$'!AR82/'at-risk$$'!AR$120</f>
        <v>1</v>
      </c>
      <c r="AS82" s="6">
        <f>'at-risk$$'!AS82/'at-risk$$'!AS$120</f>
        <v>0</v>
      </c>
      <c r="AT82" s="6">
        <f>'at-risk$$'!AT82/'at-risk$$'!AT$120</f>
        <v>0</v>
      </c>
      <c r="AU82" s="6">
        <f>'at-risk$$'!AU82/'at-risk$$'!AU$120</f>
        <v>2.0000087848759573</v>
      </c>
      <c r="AV82" s="6"/>
      <c r="AW82" s="6">
        <f>'at-risk$$'!AW82/'at-risk$$'!AW$120</f>
        <v>0</v>
      </c>
      <c r="AX82" s="6">
        <f>'at-risk$$'!AX82/'at-risk$$'!AX$120</f>
        <v>0</v>
      </c>
      <c r="AY82" s="6">
        <f>'at-risk$$'!AY82/'at-risk$$'!AY$120</f>
        <v>0</v>
      </c>
      <c r="AZ82" s="6">
        <f>'at-risk$$'!AZ82/'at-risk$$'!AZ$120</f>
        <v>3.0000087848759573</v>
      </c>
      <c r="BA82" s="6">
        <f>'at-risk$$'!BA82/'at-risk$$'!BA$120</f>
        <v>0</v>
      </c>
      <c r="BB82" s="6">
        <f>'at-risk$$'!BB82/'at-risk$$'!BB$120</f>
        <v>0</v>
      </c>
      <c r="BC82" s="6">
        <f>'at-risk$$'!BC82/'at-risk$$'!BC$120</f>
        <v>0</v>
      </c>
      <c r="BD82" s="6">
        <f>'at-risk$$'!BD82/'at-risk$$'!BD$120</f>
        <v>0</v>
      </c>
      <c r="BE82" s="6">
        <f>'at-risk$$'!BE82/'at-risk$$'!BE$120</f>
        <v>0</v>
      </c>
      <c r="BF82" s="6">
        <f>'at-risk$$'!BF82/'at-risk$$'!BF$120</f>
        <v>1</v>
      </c>
      <c r="BG82" s="6">
        <f>'at-risk$$'!BG82/'at-risk$$'!BG$120</f>
        <v>0</v>
      </c>
      <c r="BH82" s="6">
        <f>'at-risk$$'!BH82/'at-risk$$'!BH$120</f>
        <v>0</v>
      </c>
      <c r="BI82" s="6">
        <f>'at-risk$$'!BI82/'at-risk$$'!BI$120</f>
        <v>0</v>
      </c>
      <c r="BJ82" s="6">
        <f>'at-risk$$'!BJ82/'at-risk$$'!BJ$120</f>
        <v>0</v>
      </c>
      <c r="BK82" s="6">
        <f>'at-risk$$'!BK82/'at-risk$$'!BK$120</f>
        <v>0</v>
      </c>
      <c r="BL82" s="6">
        <f>'at-risk$$'!BL82/'at-risk$$'!BL$120</f>
        <v>0</v>
      </c>
      <c r="BM82" s="6">
        <f>'at-risk$$'!BM82/'at-risk$$'!BM$120</f>
        <v>0</v>
      </c>
      <c r="BN82" s="6">
        <f>'at-risk$$'!BN82/'at-risk$$'!BN$120</f>
        <v>0</v>
      </c>
      <c r="BO82" s="6">
        <f>'at-risk$$'!BO82/'at-risk$$'!BO$120</f>
        <v>0</v>
      </c>
      <c r="BP82" s="6">
        <f>'at-risk$$'!BP82/'at-risk$$'!BP$120</f>
        <v>0</v>
      </c>
      <c r="BQ82" s="6">
        <f>'at-risk$$'!BQ82/'at-risk$$'!BQ$120</f>
        <v>0</v>
      </c>
      <c r="BR82" s="6">
        <f>'at-risk$$'!BR82/'at-risk$$'!BR$120</f>
        <v>0</v>
      </c>
      <c r="BS82" s="6">
        <f>'at-risk$$'!BS82/'at-risk$$'!BS$120</f>
        <v>0</v>
      </c>
      <c r="BT82" s="6">
        <f>'at-risk$$'!BT82/'at-risk$$'!BT$120</f>
        <v>0</v>
      </c>
      <c r="BU82" s="6">
        <f>'at-risk$$'!BU82/'at-risk$$'!BU$120</f>
        <v>0</v>
      </c>
      <c r="BV82" s="6">
        <f>'at-risk$$'!BV82/'at-risk$$'!BV$120</f>
        <v>6.0000263546278729</v>
      </c>
      <c r="BW82" s="6">
        <f>'at-risk$$'!BW82/'at-risk$$'!BW$120</f>
        <v>0</v>
      </c>
      <c r="BX82" s="6">
        <f>'at-risk$$'!BX82/'at-risk$$'!BX$120</f>
        <v>0</v>
      </c>
      <c r="BY82" s="6">
        <f>'at-risk$$'!BY82/'at-risk$$'!BY$120</f>
        <v>0</v>
      </c>
      <c r="BZ82" s="6">
        <f>'at-risk$$'!BZ82/'at-risk$$'!BZ$120</f>
        <v>7.9999887658895643</v>
      </c>
      <c r="CA82" s="6">
        <f>'at-risk$$'!CA82/'at-risk$$'!CA$120</f>
        <v>0</v>
      </c>
      <c r="CB82" s="6">
        <f>'at-risk$$'!CB82/'at-risk$$'!CB$120</f>
        <v>0</v>
      </c>
      <c r="CC82" s="6">
        <f>'at-risk$$'!CC82/'at-risk$$'!CC$120</f>
        <v>0</v>
      </c>
      <c r="CD82" s="6">
        <f>'at-risk$$'!CD82/'at-risk$$'!CD$120</f>
        <v>0</v>
      </c>
      <c r="CE82" s="6">
        <f>'at-risk$$'!CE82/'at-risk$$'!CE$120</f>
        <v>1</v>
      </c>
      <c r="CF82" s="6">
        <f>'at-risk$$'!CF82/'at-risk$$'!CF$120</f>
        <v>0</v>
      </c>
      <c r="CG82" s="6">
        <f>'at-risk$$'!CG82/'at-risk$$'!CG$120</f>
        <v>0</v>
      </c>
      <c r="CH82" s="6">
        <f>'at-risk$$'!CH82/'at-risk$$'!CH$120</f>
        <v>0.11999992300186277</v>
      </c>
      <c r="CI82" s="6">
        <f>'at-risk$$'!CI82/'at-risk$$'!CI$120</f>
        <v>0.87999664555941282</v>
      </c>
      <c r="CL82" s="6">
        <f>'at-risk$$'!CL82/'at-risk$$'!CL$120</f>
        <v>1</v>
      </c>
      <c r="CM82" s="6">
        <f>'at-risk$$'!CM82/'at-risk$$'!CM$120</f>
        <v>0</v>
      </c>
      <c r="CN82" s="6">
        <f>'at-risk$$'!CN82/'at-risk$$'!CN$120</f>
        <v>0</v>
      </c>
      <c r="CO82" s="6">
        <f>'at-risk$$'!CO82/'at-risk$$'!CO$120</f>
        <v>0</v>
      </c>
      <c r="CP82" s="6">
        <f>'at-risk$$'!CP82/'at-risk$$'!CP$120</f>
        <v>0</v>
      </c>
      <c r="CQ82" s="6">
        <f>'at-risk$$'!CQ82/'at-risk$$'!CQ$120</f>
        <v>0</v>
      </c>
      <c r="CR82" s="6">
        <f>'at-risk$$'!CR82/'at-risk$$'!CR$120</f>
        <v>0</v>
      </c>
      <c r="CS82" s="6">
        <f>'at-risk$$'!CS82/'at-risk$$'!CS$120</f>
        <v>0</v>
      </c>
      <c r="CT82" s="6">
        <f>'at-risk$$'!CT82/'at-risk$$'!CT$120</f>
        <v>0</v>
      </c>
      <c r="CU82" s="6">
        <f>'at-risk$$'!CU82/'at-risk$$'!CU$120</f>
        <v>0</v>
      </c>
      <c r="CV82" s="3">
        <v>17000</v>
      </c>
      <c r="CW82" s="3">
        <v>0</v>
      </c>
      <c r="CX82" s="3">
        <v>17000</v>
      </c>
      <c r="CY82" s="3">
        <v>0</v>
      </c>
      <c r="DD82" s="6">
        <f>'at-risk$$'!DD82/'at-risk$$'!DD$120</f>
        <v>0</v>
      </c>
      <c r="DE82" s="6">
        <f>'at-risk$$'!DE82/'at-risk$$'!DE$120</f>
        <v>0</v>
      </c>
      <c r="DX82" s="6">
        <f>'at-risk$$'!DX82/'at-risk$$'!DX$120</f>
        <v>0</v>
      </c>
      <c r="DY82" s="6">
        <f>'at-risk$$'!DY82/'at-risk$$'!DY$120</f>
        <v>0</v>
      </c>
      <c r="DZ82" s="6">
        <f>'at-risk$$'!DZ82/'at-risk$$'!DZ$120</f>
        <v>0</v>
      </c>
      <c r="EA82" s="6">
        <f>'at-risk$$'!EA82/'at-risk$$'!EA$120</f>
        <v>0</v>
      </c>
      <c r="EB82" s="6">
        <f>'at-risk$$'!EB82/'at-risk$$'!EB$120</f>
        <v>0</v>
      </c>
      <c r="EC82" s="6">
        <f>'at-risk$$'!EC82/'at-risk$$'!EC$120</f>
        <v>0</v>
      </c>
      <c r="EH82" s="3">
        <v>15325</v>
      </c>
      <c r="EI82" s="3">
        <v>0</v>
      </c>
      <c r="EL82" s="6">
        <f>'at-risk$$'!EL82/'at-risk$$'!EL$120</f>
        <v>0</v>
      </c>
      <c r="EM82" s="6">
        <f>'at-risk$$'!EM82/'at-risk$$'!EM$120</f>
        <v>0</v>
      </c>
      <c r="EN82" s="6">
        <f>'at-risk$$'!EN82/'at-risk$$'!EN$120</f>
        <v>0</v>
      </c>
      <c r="EO82" s="6">
        <f>'at-risk$$'!EO82/'at-risk$$'!EO$120</f>
        <v>0</v>
      </c>
      <c r="EP82" s="6">
        <f>'at-risk$$'!EP82/'at-risk$$'!EP$120</f>
        <v>0</v>
      </c>
      <c r="EQ82" s="6">
        <f>'at-risk$$'!EQ82/'at-risk$$'!EQ$120</f>
        <v>0</v>
      </c>
      <c r="ES82" s="6">
        <f>'at-risk$$'!ES82/'at-risk$$'!ES$120</f>
        <v>0</v>
      </c>
      <c r="ET82" s="6">
        <f>'at-risk$$'!ET82/'at-risk$$'!ET$120</f>
        <v>0</v>
      </c>
      <c r="EU82" s="6">
        <f>'at-risk$$'!EU82/'at-risk$$'!EU$120</f>
        <v>0</v>
      </c>
      <c r="EV82" s="6">
        <f>'at-risk$$'!EV82/'at-risk$$'!EV$120</f>
        <v>0</v>
      </c>
      <c r="EW82" s="6">
        <f>'at-risk$$'!EW82/'at-risk$$'!EW$120</f>
        <v>0</v>
      </c>
      <c r="EX82" s="6">
        <f>'at-risk$$'!EX82/'at-risk$$'!EX$120</f>
        <v>0</v>
      </c>
      <c r="EY82" s="6">
        <f>'at-risk$$'!EY82/'at-risk$$'!EY$120</f>
        <v>1</v>
      </c>
      <c r="EZ82" s="6">
        <f>'at-risk$$'!EZ82/'at-risk$$'!EZ$120</f>
        <v>0</v>
      </c>
      <c r="FA82" s="6">
        <f>'at-risk$$'!FA82/'at-risk$$'!FA$120</f>
        <v>0</v>
      </c>
      <c r="FB82" s="6">
        <f>'at-risk$$'!FB82/'at-risk$$'!FB$120</f>
        <v>0</v>
      </c>
      <c r="FC82" s="6">
        <f>'at-risk$$'!FC82/'at-risk$$'!FC$120</f>
        <v>0</v>
      </c>
      <c r="FD82" s="6">
        <f>'at-risk$$'!FD82/'at-risk$$'!FD$120</f>
        <v>0</v>
      </c>
      <c r="FE82" s="6">
        <f>'at-risk$$'!FE82/'at-risk$$'!FE$120</f>
        <v>0</v>
      </c>
      <c r="FF82" s="6">
        <f>'at-risk$$'!FF82/'at-risk$$'!FF$120</f>
        <v>0</v>
      </c>
      <c r="FG82" s="6">
        <f>'at-risk$$'!FG82/'at-risk$$'!FG$120</f>
        <v>1</v>
      </c>
      <c r="FH82" s="6">
        <f>'at-risk$$'!FH82/'at-risk$$'!FH$120</f>
        <v>0</v>
      </c>
      <c r="FI82" s="6">
        <f>'at-risk$$'!FI82/'at-risk$$'!FI$120</f>
        <v>1</v>
      </c>
      <c r="FJ82" s="6">
        <f>'at-risk$$'!FJ82/'at-risk$$'!FJ$120</f>
        <v>0</v>
      </c>
      <c r="FK82" s="6">
        <f>'at-risk$$'!FK82/'at-risk$$'!FK$120</f>
        <v>0</v>
      </c>
      <c r="FL82" s="6">
        <f>'at-risk$$'!FL82/'at-risk$$'!FL$120</f>
        <v>0</v>
      </c>
      <c r="FM82" s="6">
        <f>'at-risk$$'!FM82/'at-risk$$'!FM$120</f>
        <v>0.40001491758036845</v>
      </c>
      <c r="FN82" s="6">
        <f>'at-risk$$'!FN82/'at-risk$$'!FN$120</f>
        <v>0.60000372939509217</v>
      </c>
      <c r="FO82" s="6">
        <f>'at-risk$$'!FO82/'at-risk$$'!FO$120</f>
        <v>0</v>
      </c>
      <c r="FP82" s="6">
        <f>'at-risk$$'!FP82/'at-risk$$'!FP$120</f>
        <v>0</v>
      </c>
      <c r="FQ82" s="6">
        <f>'at-risk$$'!FQ82/'at-risk$$'!FQ$120</f>
        <v>0.24000615866972733</v>
      </c>
      <c r="FR82" s="6">
        <f>'at-risk$$'!FR82/'at-risk$$'!FR$120</f>
        <v>0.76000783830692575</v>
      </c>
      <c r="FS82" s="6">
        <f>'at-risk$$'!FS82/'at-risk$$'!FS$120</f>
        <v>0</v>
      </c>
      <c r="FT82" s="6">
        <f>'at-risk$$'!FT82/'at-risk$$'!FT$120</f>
        <v>0</v>
      </c>
      <c r="FU82" s="6">
        <f>'at-risk$$'!FU82/'at-risk$$'!FU$120</f>
        <v>0</v>
      </c>
      <c r="FV82" s="6">
        <f>'at-risk$$'!FV82/'at-risk$$'!FV$120</f>
        <v>0</v>
      </c>
      <c r="FW82" s="6">
        <f>'at-risk$$'!FW82/'at-risk$$'!FW$120</f>
        <v>0</v>
      </c>
      <c r="FX82" s="6">
        <f>'at-risk$$'!FX82/'at-risk$$'!FX$120</f>
        <v>0</v>
      </c>
      <c r="FY82" s="6">
        <f>'at-risk$$'!FY82/'at-risk$$'!FY$120</f>
        <v>0</v>
      </c>
      <c r="FZ82" s="6">
        <f>'at-risk$$'!FZ82/'at-risk$$'!FZ$120</f>
        <v>0</v>
      </c>
      <c r="GA82" s="6">
        <f>'at-risk$$'!GA82/'at-risk$$'!GA$120</f>
        <v>0</v>
      </c>
      <c r="GB82" s="6">
        <f>'at-risk$$'!GB82/'at-risk$$'!GB$120</f>
        <v>0</v>
      </c>
      <c r="GC82" s="6">
        <f>'at-risk$$'!GC82/'at-risk$$'!GC$120</f>
        <v>0</v>
      </c>
      <c r="GD82" s="6">
        <f>'at-risk$$'!GD82/'at-risk$$'!GD$120</f>
        <v>0</v>
      </c>
      <c r="GE82" s="6">
        <f>'at-risk$$'!GE82/'at-risk$$'!GE$120</f>
        <v>0</v>
      </c>
      <c r="GF82" s="6">
        <f>'at-risk$$'!GF82/'at-risk$$'!GF$120</f>
        <v>1</v>
      </c>
      <c r="GG82" s="6">
        <f>'at-risk$$'!GG82/'at-risk$$'!GG$120</f>
        <v>0</v>
      </c>
      <c r="GH82" s="6">
        <f>'at-risk$$'!GH82/'at-risk$$'!GH$120</f>
        <v>0.70000527092557452</v>
      </c>
      <c r="GI82" s="6">
        <f>'at-risk$$'!GI82/'at-risk$$'!GI$120</f>
        <v>0.30000351395038299</v>
      </c>
      <c r="GJ82" s="6">
        <f>'at-risk$$'!GJ82/'at-risk$$'!GJ$120</f>
        <v>1</v>
      </c>
      <c r="GK82" s="6">
        <f>'at-risk$$'!GK82/'at-risk$$'!GK$120</f>
        <v>0</v>
      </c>
      <c r="GL82" s="6">
        <f>'at-risk$$'!GL82/'at-risk$$'!GL$120</f>
        <v>0</v>
      </c>
      <c r="GM82" s="6">
        <f>'at-risk$$'!GM82/'at-risk$$'!GM$120</f>
        <v>0</v>
      </c>
      <c r="GN82" s="6">
        <f>'at-risk$$'!GN82/'at-risk$$'!GN$120</f>
        <v>0.99998902121025579</v>
      </c>
      <c r="GO82" s="6">
        <f>'at-risk$$'!GO82/'at-risk$$'!GO$120</f>
        <v>0</v>
      </c>
      <c r="GP82" s="6">
        <f>'at-risk$$'!GP82/'at-risk$$'!GP$120</f>
        <v>3.0000087848759573</v>
      </c>
      <c r="GQ82" s="6">
        <f>'at-risk$$'!GQ82/'at-risk$$'!GQ$120</f>
        <v>0</v>
      </c>
      <c r="GR82" s="6">
        <f>'at-risk$$'!GR82/'at-risk$$'!GR$120</f>
        <v>0.17438857263335442</v>
      </c>
      <c r="GS82" s="6">
        <f>'at-risk$$'!GS82/'at-risk$$'!GS$120</f>
        <v>0</v>
      </c>
      <c r="GT82" s="6">
        <f>'at-risk$$'!GT82/'at-risk$$'!GT$120</f>
        <v>2.0000087848759573</v>
      </c>
      <c r="GU82" s="6">
        <f>'at-risk$$'!GU82/'at-risk$$'!GU$120</f>
        <v>0</v>
      </c>
      <c r="GV82" s="6">
        <f>'at-risk$$'!GV82/'at-risk$$'!GV$120</f>
        <v>2.0000087848759573</v>
      </c>
      <c r="GW82" s="6">
        <f>'at-risk$$'!GW82/'at-risk$$'!GW$120</f>
        <v>0</v>
      </c>
      <c r="GX82" s="6">
        <f>'at-risk$$'!GX82/'at-risk$$'!GX$120</f>
        <v>2.0000087848759573</v>
      </c>
      <c r="GY82" s="6">
        <f>'at-risk$$'!GY82/'at-risk$$'!GY$120</f>
        <v>0</v>
      </c>
      <c r="GZ82" s="6">
        <f>'at-risk$$'!GZ82/'at-risk$$'!GZ$120</f>
        <v>2.0000087848759573</v>
      </c>
      <c r="HA82" s="6">
        <f>'at-risk$$'!HA82/'at-risk$$'!HA$120</f>
        <v>0</v>
      </c>
      <c r="HB82" s="6">
        <f>'at-risk$$'!HB82/'at-risk$$'!HB$120</f>
        <v>0</v>
      </c>
      <c r="HC82" s="6">
        <f>'at-risk$$'!HC82/'at-risk$$'!HC$120</f>
        <v>0</v>
      </c>
      <c r="HD82" s="6">
        <f>'at-risk$$'!HD82/'at-risk$$'!HD$120</f>
        <v>0</v>
      </c>
      <c r="HE82" s="6">
        <f>'at-risk$$'!HE82/'at-risk$$'!HE$120</f>
        <v>0</v>
      </c>
      <c r="HF82" s="6">
        <f>'at-risk$$'!HF82/'at-risk$$'!HF$120</f>
        <v>2.0000087848759573</v>
      </c>
      <c r="HG82" s="6">
        <f>'at-risk$$'!HG82/'at-risk$$'!HG$120</f>
        <v>0</v>
      </c>
      <c r="HH82" s="6">
        <f>'at-risk$$'!HH82/'at-risk$$'!HH$120</f>
        <v>2.0000087848759573</v>
      </c>
      <c r="HI82" s="6">
        <f>'at-risk$$'!HI82/'at-risk$$'!HI$120</f>
        <v>0</v>
      </c>
      <c r="HJ82" s="6">
        <f>'at-risk$$'!HJ82/'at-risk$$'!HJ$120</f>
        <v>0</v>
      </c>
      <c r="HK82" s="6">
        <f>'at-risk$$'!HK82/'at-risk$$'!HK$120</f>
        <v>0</v>
      </c>
      <c r="HL82" s="6">
        <f>'at-risk$$'!HL82/'at-risk$$'!HL$120</f>
        <v>0</v>
      </c>
      <c r="HM82" s="6">
        <f>'at-risk$$'!HM82/'at-risk$$'!HM$120</f>
        <v>0</v>
      </c>
      <c r="HN82" s="6">
        <f>'at-risk$$'!HN82/'at-risk$$'!HN$120</f>
        <v>0</v>
      </c>
      <c r="HO82" s="6">
        <f>'at-risk$$'!HO82/'at-risk$$'!HO$120</f>
        <v>1</v>
      </c>
      <c r="HP82" s="6">
        <f>'at-risk$$'!HP82/'at-risk$$'!HP$120</f>
        <v>0</v>
      </c>
      <c r="HQ82" s="6">
        <f>'at-risk$$'!HQ82/'at-risk$$'!HQ$120</f>
        <v>0</v>
      </c>
      <c r="HR82" s="6">
        <f>'at-risk$$'!HR82/'at-risk$$'!HR$120</f>
        <v>1</v>
      </c>
      <c r="HS82" s="6">
        <f>'at-risk$$'!HS82/'at-risk$$'!HS$120</f>
        <v>0</v>
      </c>
      <c r="HT82" s="6">
        <f>'at-risk$$'!HT82/'at-risk$$'!HT$120</f>
        <v>1</v>
      </c>
      <c r="HU82" s="6">
        <f>'at-risk$$'!HU82/'at-risk$$'!HU$120</f>
        <v>0</v>
      </c>
      <c r="HV82" s="6">
        <f>'at-risk$$'!HV82/'at-risk$$'!HV$120</f>
        <v>1</v>
      </c>
      <c r="HW82" s="6">
        <f>'at-risk$$'!HW82/'at-risk$$'!HW$120</f>
        <v>0</v>
      </c>
      <c r="HX82" s="6">
        <f>'at-risk$$'!HX82/'at-risk$$'!HX$120</f>
        <v>0</v>
      </c>
      <c r="HY82" s="6">
        <f>'at-risk$$'!HY82/'at-risk$$'!HY$120</f>
        <v>0</v>
      </c>
      <c r="HZ82" s="6">
        <f>'at-risk$$'!HZ82/'at-risk$$'!HZ$120</f>
        <v>0</v>
      </c>
      <c r="IA82" s="6">
        <f>'at-risk$$'!IA82/'at-risk$$'!IA$120</f>
        <v>0</v>
      </c>
      <c r="IB82" s="6">
        <f>'at-risk$$'!IB82/'at-risk$$'!IB$120</f>
        <v>0</v>
      </c>
      <c r="IC82" s="6">
        <f>'at-risk$$'!IC82/'at-risk$$'!IC$120</f>
        <v>0</v>
      </c>
      <c r="ID82" s="6">
        <f>'at-risk$$'!ID82/'at-risk$$'!ID$120</f>
        <v>0</v>
      </c>
      <c r="IE82" s="6">
        <f>'at-risk$$'!IE82/'at-risk$$'!IE$120</f>
        <v>0</v>
      </c>
      <c r="IF82" s="6">
        <f>'at-risk$$'!IF82/'at-risk$$'!IF$120</f>
        <v>0</v>
      </c>
      <c r="IG82" s="6">
        <f>'at-risk$$'!IG82/'at-risk$$'!IG$120</f>
        <v>0</v>
      </c>
      <c r="IH82" s="6">
        <f>'at-risk$$'!IH82/'at-risk$$'!IH$120</f>
        <v>0</v>
      </c>
      <c r="II82" s="6">
        <f>'at-risk$$'!II82/'at-risk$$'!II$120</f>
        <v>0</v>
      </c>
      <c r="IJ82" s="6">
        <f>'at-risk$$'!IJ82/'at-risk$$'!IJ$120</f>
        <v>0</v>
      </c>
      <c r="IK82" s="6">
        <f>'at-risk$$'!IK82/'at-risk$$'!IK$120</f>
        <v>0</v>
      </c>
      <c r="IL82" s="6">
        <f>'at-risk$$'!IL82/'at-risk$$'!IL$120</f>
        <v>0</v>
      </c>
      <c r="IM82" s="6">
        <f>'at-risk$$'!IM82/'at-risk$$'!IM$120</f>
        <v>0</v>
      </c>
      <c r="IN82" s="6">
        <f>'at-risk$$'!IN82/'at-risk$$'!IN$120</f>
        <v>0</v>
      </c>
      <c r="IO82" s="6">
        <f>'at-risk$$'!IO82/'at-risk$$'!IO$120</f>
        <v>0</v>
      </c>
      <c r="IP82" s="6">
        <f>'at-risk$$'!IP82/'at-risk$$'!IP$120</f>
        <v>0</v>
      </c>
      <c r="IQ82" s="6">
        <f>'at-risk$$'!IQ82/'at-risk$$'!IQ$120</f>
        <v>0</v>
      </c>
      <c r="IR82" s="6">
        <f>'at-risk$$'!IR82/'at-risk$$'!IR$120</f>
        <v>0</v>
      </c>
      <c r="IS82" s="6">
        <f>'at-risk$$'!IS82/'at-risk$$'!IS$120</f>
        <v>0</v>
      </c>
      <c r="IT82" s="6">
        <f>'at-risk$$'!IT82/'at-risk$$'!IT$120</f>
        <v>0.23999648999649001</v>
      </c>
      <c r="IU82" s="6">
        <f>'at-risk$$'!IU82/'at-risk$$'!IU$120</f>
        <v>0.76000351000350996</v>
      </c>
      <c r="IV82" s="6">
        <f>'at-risk$$'!IV82/'at-risk$$'!IV$120</f>
        <v>0</v>
      </c>
      <c r="IW82" s="6">
        <f>'at-risk$$'!IW82/'at-risk$$'!IW$120</f>
        <v>0</v>
      </c>
      <c r="IX82" s="6">
        <f>'at-risk$$'!IX82/'at-risk$$'!IX$120</f>
        <v>0</v>
      </c>
      <c r="IY82" s="6">
        <f>'at-risk$$'!IY82/'at-risk$$'!IY$120</f>
        <v>0</v>
      </c>
      <c r="IZ82" s="6">
        <f>'at-risk$$'!IZ82/'at-risk$$'!IZ$120</f>
        <v>0</v>
      </c>
      <c r="JA82" s="6">
        <f>'at-risk$$'!JA82/'at-risk$$'!JA$120</f>
        <v>0</v>
      </c>
      <c r="JB82" s="6">
        <f>'at-risk$$'!JB82/'at-risk$$'!JB$120</f>
        <v>0</v>
      </c>
      <c r="JC82" s="6">
        <f>'at-risk$$'!JC82/'at-risk$$'!JC$120</f>
        <v>0</v>
      </c>
      <c r="JD82" s="6">
        <f>'at-risk$$'!JD82/'at-risk$$'!JD$120</f>
        <v>0</v>
      </c>
      <c r="JE82" s="6">
        <f>'at-risk$$'!JE82/'at-risk$$'!JE$120</f>
        <v>0</v>
      </c>
      <c r="JF82" s="6">
        <f>'at-risk$$'!JF82/'at-risk$$'!JF$120</f>
        <v>0</v>
      </c>
      <c r="JG82" s="6">
        <f>'at-risk$$'!JG82/'at-risk$$'!JG$120</f>
        <v>0</v>
      </c>
      <c r="JH82" s="6">
        <f>'at-risk$$'!JH82/'at-risk$$'!JH$120</f>
        <v>0</v>
      </c>
      <c r="JI82" s="6">
        <f>'at-risk$$'!JI82/'at-risk$$'!JI$120</f>
        <v>0</v>
      </c>
      <c r="JJ82" s="6">
        <f>'at-risk$$'!JJ82/'at-risk$$'!JJ$120</f>
        <v>0</v>
      </c>
      <c r="JK82" s="6">
        <f>'at-risk$$'!JK82/'at-risk$$'!JK$120</f>
        <v>0</v>
      </c>
      <c r="JL82" s="6">
        <f>'at-risk$$'!JL82/'at-risk$$'!JL$120</f>
        <v>0</v>
      </c>
      <c r="JM82" s="6">
        <f>'at-risk$$'!JM82/'at-risk$$'!JM$120</f>
        <v>0</v>
      </c>
      <c r="JN82" s="6">
        <f>'at-risk$$'!JN82/'at-risk$$'!JN$120</f>
        <v>0</v>
      </c>
      <c r="JO82" s="6">
        <f>'at-risk$$'!JO82/'at-risk$$'!JO$120</f>
        <v>0</v>
      </c>
      <c r="JP82" s="6">
        <f>'at-risk$$'!JP82/'at-risk$$'!JP$120</f>
        <v>0</v>
      </c>
      <c r="JQ82" s="6">
        <f>'at-risk$$'!JQ82/'at-risk$$'!JQ$120</f>
        <v>0</v>
      </c>
      <c r="JR82" s="6">
        <f>'at-risk$$'!JR82/'at-risk$$'!JR$120</f>
        <v>0</v>
      </c>
      <c r="JS82" s="6">
        <f>'at-risk$$'!JS82/'at-risk$$'!JS$120</f>
        <v>1</v>
      </c>
      <c r="JT82" s="6">
        <f>'at-risk$$'!JT82/'at-risk$$'!JT$120</f>
        <v>0</v>
      </c>
      <c r="JU82" s="6">
        <f>'at-risk$$'!JU82/'at-risk$$'!JU$120</f>
        <v>0</v>
      </c>
      <c r="JV82" s="6">
        <f>'at-risk$$'!JV82/'at-risk$$'!JV$120</f>
        <v>0</v>
      </c>
      <c r="JW82" s="6">
        <f>'at-risk$$'!JW82/'at-risk$$'!JW$120</f>
        <v>0</v>
      </c>
      <c r="JX82" s="6">
        <f>'at-risk$$'!JX82/'at-risk$$'!JX$120</f>
        <v>0</v>
      </c>
      <c r="JY82" s="6">
        <f>'at-risk$$'!JY82/'at-risk$$'!JY$120</f>
        <v>0</v>
      </c>
      <c r="JZ82" s="6">
        <f>'at-risk$$'!JZ82/'at-risk$$'!JZ$120</f>
        <v>0</v>
      </c>
      <c r="KA82" s="6">
        <f>'at-risk$$'!KA82/'at-risk$$'!KA$120</f>
        <v>0</v>
      </c>
      <c r="KB82" s="6">
        <f>'at-risk$$'!KB82/'at-risk$$'!KB$120</f>
        <v>0</v>
      </c>
      <c r="KC82" s="6">
        <f>'at-risk$$'!KC82/'at-risk$$'!KC$120</f>
        <v>0</v>
      </c>
      <c r="KD82" s="6">
        <f>'at-risk$$'!KD82/'at-risk$$'!KD$120</f>
        <v>1</v>
      </c>
      <c r="KE82" s="6">
        <f>'at-risk$$'!KE82/'at-risk$$'!KE$120</f>
        <v>0</v>
      </c>
      <c r="KF82" s="6">
        <f>'at-risk$$'!KF82/'at-risk$$'!KF$120</f>
        <v>0</v>
      </c>
      <c r="KG82" s="6">
        <f>'at-risk$$'!KG82/'at-risk$$'!KG$120</f>
        <v>0</v>
      </c>
      <c r="KH82" s="6">
        <f>'at-risk$$'!KH82/'at-risk$$'!KH$120</f>
        <v>0</v>
      </c>
      <c r="KI82" s="6">
        <f>'at-risk$$'!KI82/'at-risk$$'!KI$120</f>
        <v>0</v>
      </c>
      <c r="KJ82" s="6">
        <f>'at-risk$$'!KJ82/'at-risk$$'!KJ$120</f>
        <v>0</v>
      </c>
      <c r="KK82" s="6">
        <f>'at-risk$$'!KK82/'at-risk$$'!KK$120</f>
        <v>0</v>
      </c>
      <c r="KL82" s="6">
        <f>'at-risk$$'!KL82/'at-risk$$'!KL$120</f>
        <v>0</v>
      </c>
      <c r="KM82" s="6">
        <f>'at-risk$$'!KM82/'at-risk$$'!KM$120</f>
        <v>0</v>
      </c>
      <c r="KN82" s="6">
        <f>'at-risk$$'!KN82/'at-risk$$'!KN$120</f>
        <v>0</v>
      </c>
      <c r="KO82" s="6">
        <f>'at-risk$$'!KO82/'at-risk$$'!KO$120</f>
        <v>0</v>
      </c>
      <c r="KP82" s="6">
        <f>'at-risk$$'!KP82/'at-risk$$'!KP$120</f>
        <v>0</v>
      </c>
      <c r="KQ82" s="6">
        <f>'at-risk$$'!KQ82/'at-risk$$'!KQ$120</f>
        <v>0</v>
      </c>
      <c r="KU82" s="3">
        <v>15953</v>
      </c>
      <c r="KV82" s="3">
        <v>0</v>
      </c>
      <c r="KW82" s="3">
        <v>11047</v>
      </c>
      <c r="KX82" s="3">
        <v>0</v>
      </c>
      <c r="LC82" s="3">
        <v>0</v>
      </c>
      <c r="LD82" s="3">
        <v>38000</v>
      </c>
      <c r="LI82" s="3">
        <v>58</v>
      </c>
      <c r="LJ82" s="3">
        <v>11871</v>
      </c>
      <c r="LK82" s="3">
        <v>0</v>
      </c>
      <c r="LL82" s="3">
        <v>40000</v>
      </c>
      <c r="LM82" s="3">
        <v>1751</v>
      </c>
      <c r="LN82" s="3">
        <v>0</v>
      </c>
      <c r="LW82" s="3">
        <v>45</v>
      </c>
      <c r="LX82" s="3">
        <v>12000</v>
      </c>
      <c r="ME82" s="3">
        <v>6420</v>
      </c>
      <c r="MF82" s="3">
        <v>0</v>
      </c>
      <c r="MI82" s="3">
        <v>0</v>
      </c>
      <c r="MJ82" s="3">
        <v>4000</v>
      </c>
      <c r="MO82" s="3">
        <v>4000</v>
      </c>
      <c r="MP82" s="3">
        <v>0</v>
      </c>
      <c r="NJ82" s="6">
        <f>'at-risk$$'!NJ82/'at-risk$$'!NJ$120</f>
        <v>0</v>
      </c>
      <c r="NK82" s="6">
        <f>'at-risk$$'!NK82/'at-risk$$'!NK$120</f>
        <v>0</v>
      </c>
      <c r="OF82" s="3">
        <v>6229317</v>
      </c>
      <c r="OG82" s="3">
        <v>719386</v>
      </c>
      <c r="OK82" s="6">
        <f t="shared" si="44"/>
        <v>4.0000087848759573</v>
      </c>
      <c r="OL82" s="6">
        <f t="shared" si="31"/>
        <v>0</v>
      </c>
      <c r="OM82" s="6">
        <f t="shared" si="32"/>
        <v>6.0000263546278729</v>
      </c>
      <c r="ON82" s="6">
        <f t="shared" si="33"/>
        <v>0</v>
      </c>
      <c r="OO82" s="6">
        <f t="shared" si="34"/>
        <v>0</v>
      </c>
      <c r="OP82" s="6">
        <f t="shared" si="35"/>
        <v>1</v>
      </c>
      <c r="OQ82" s="3">
        <f t="shared" si="36"/>
        <v>0</v>
      </c>
      <c r="OR82" s="6">
        <f t="shared" si="37"/>
        <v>0</v>
      </c>
      <c r="OS82" s="6">
        <f>'at-risk$$'!OS82/'at-risk$$'!OS$120</f>
        <v>1</v>
      </c>
      <c r="OT82" s="6">
        <f>'at-risk$$'!OT82/'at-risk$$'!OT$120</f>
        <v>0</v>
      </c>
      <c r="OU82" s="6">
        <f>'at-risk$$'!OU82/'at-risk$$'!OU$120</f>
        <v>0</v>
      </c>
      <c r="OV82" s="6">
        <f>'at-risk$$'!OV82/'at-risk$$'!OV$120</f>
        <v>2</v>
      </c>
      <c r="OW82" s="6">
        <f>'at-risk$$'!OW82/'at-risk$$'!OW$120</f>
        <v>0</v>
      </c>
      <c r="OX82" s="6">
        <f>'at-risk$$'!OX82/'at-risk$$'!OX$120</f>
        <v>0</v>
      </c>
      <c r="OY82" s="6">
        <f>'at-risk$$'!OY82/'at-risk$$'!OY$120</f>
        <v>0</v>
      </c>
      <c r="OZ82" s="6">
        <f>'at-risk$$'!OZ82/'at-risk$$'!OZ$120</f>
        <v>0</v>
      </c>
      <c r="PA82" s="6">
        <f>'at-risk$$'!PA82/'at-risk$$'!PA$120</f>
        <v>0</v>
      </c>
      <c r="PB82" s="6">
        <f t="shared" si="38"/>
        <v>0.24000615866972733</v>
      </c>
      <c r="PC82" s="6">
        <f t="shared" si="39"/>
        <v>0.76000783830692575</v>
      </c>
      <c r="PD82" s="6"/>
      <c r="PE82" s="6"/>
      <c r="PF82" s="6">
        <f t="shared" si="40"/>
        <v>3.7000052709255744</v>
      </c>
      <c r="PG82" s="6">
        <f t="shared" si="41"/>
        <v>0.30000351395038299</v>
      </c>
      <c r="PI82" s="6">
        <f t="shared" si="47"/>
        <v>17.174450066765054</v>
      </c>
      <c r="PJ82" s="6">
        <f>'at-risk$$'!PJ82/'at-risk$$'!PJ$120</f>
        <v>0</v>
      </c>
      <c r="PK82" s="6">
        <f>'at-risk$$'!PK82/'at-risk$$'!PK$120</f>
        <v>1</v>
      </c>
      <c r="PL82" s="5">
        <f t="shared" si="45"/>
        <v>39274</v>
      </c>
      <c r="PM82" s="5">
        <f>SUM(KV82,KX82,KZ82,LB82,LD82,LF82,LH82,LJ82,LL82,LN82,LP82,LR82,LT82,LV82,LX82,LZ82,MB82,MD82,MF82,MH82,MJ82,ML82,MN82,MP82,MR82,MT82,MV82,MX82,MZ82,NB82,ND82,NF82,NH82,)-PN82</f>
        <v>18425</v>
      </c>
      <c r="PN82" s="5">
        <f>PO82-PL82</f>
        <v>87446</v>
      </c>
      <c r="PO82" s="5">
        <v>126720</v>
      </c>
      <c r="PQ82" s="6">
        <f t="shared" si="43"/>
        <v>37.174511560896768</v>
      </c>
    </row>
    <row r="83" spans="1:433" x14ac:dyDescent="0.25">
      <c r="A83" t="s">
        <v>242</v>
      </c>
      <c r="B83" s="2">
        <v>335</v>
      </c>
      <c r="C83" t="s">
        <v>341</v>
      </c>
      <c r="D83">
        <v>5</v>
      </c>
      <c r="E83">
        <v>355</v>
      </c>
      <c r="F83">
        <v>289</v>
      </c>
      <c r="G83" s="6">
        <f>'at-risk$$'!G83/'at-risk$$'!G$120</f>
        <v>1</v>
      </c>
      <c r="H83" s="6">
        <f>'at-risk$$'!H83/'at-risk$$'!H$120</f>
        <v>0</v>
      </c>
      <c r="I83" s="6">
        <f>'at-risk$$'!I83/'at-risk$$'!I$120</f>
        <v>0.5</v>
      </c>
      <c r="J83" s="6">
        <f>'at-risk$$'!J83/'at-risk$$'!J$120</f>
        <v>0.5</v>
      </c>
      <c r="K83" s="6"/>
      <c r="L83" s="6">
        <f>'at-risk$$'!L83/'at-risk$$'!L$120</f>
        <v>0</v>
      </c>
      <c r="M83" s="6">
        <f>'at-risk$$'!M83/'at-risk$$'!M$120</f>
        <v>0</v>
      </c>
      <c r="N83" s="6">
        <f>'at-risk$$'!N83/'at-risk$$'!N$120</f>
        <v>0</v>
      </c>
      <c r="O83" s="6">
        <f>'at-risk$$'!O83/'at-risk$$'!O$120</f>
        <v>0</v>
      </c>
      <c r="P83" s="3">
        <v>10195</v>
      </c>
      <c r="Q83" s="3">
        <v>0</v>
      </c>
      <c r="R83" s="6">
        <f>'at-risk$$'!R83/'at-risk$$'!R$120</f>
        <v>1.0000062006078874</v>
      </c>
      <c r="S83" s="6">
        <f>'at-risk$$'!S83/'at-risk$$'!S$120</f>
        <v>0</v>
      </c>
      <c r="T83" s="6">
        <f>'at-risk$$'!T83/'at-risk$$'!T$120</f>
        <v>2.0000056611159422</v>
      </c>
      <c r="U83" s="6">
        <f>'at-risk$$'!U83/'at-risk$$'!U$120</f>
        <v>0</v>
      </c>
      <c r="V83" s="6">
        <f>'at-risk$$'!V83/'at-risk$$'!V$120</f>
        <v>0.99999492061110518</v>
      </c>
      <c r="W83" s="6">
        <f>'at-risk$$'!W83/'at-risk$$'!W$120</f>
        <v>0</v>
      </c>
      <c r="X83" s="6">
        <f>'at-risk$$'!X83/'at-risk$$'!X$120</f>
        <v>1</v>
      </c>
      <c r="Y83" s="6">
        <f>'at-risk$$'!Y83/'at-risk$$'!Y$120</f>
        <v>0</v>
      </c>
      <c r="Z83" s="6">
        <f>'at-risk$$'!Z83/'at-risk$$'!Z$120</f>
        <v>2.0000087848759573</v>
      </c>
      <c r="AA83" s="6">
        <f>'at-risk$$'!AA83/'at-risk$$'!AA$120</f>
        <v>0</v>
      </c>
      <c r="AB83" s="6">
        <f>'at-risk$$'!AB83/'at-risk$$'!AB$120</f>
        <v>1</v>
      </c>
      <c r="AC83" s="6">
        <f>'at-risk$$'!AC83/'at-risk$$'!AC$120</f>
        <v>0</v>
      </c>
      <c r="AD83" s="6">
        <f>'at-risk$$'!AD83/'at-risk$$'!AD$120</f>
        <v>2.0000087848759573</v>
      </c>
      <c r="AE83" s="6">
        <f>'at-risk$$'!AE83/'at-risk$$'!AE$120</f>
        <v>0</v>
      </c>
      <c r="AF83" s="6">
        <f>'at-risk$$'!AF83/'at-risk$$'!AF$120</f>
        <v>0</v>
      </c>
      <c r="AG83" s="6">
        <f>'at-risk$$'!AG83/'at-risk$$'!AG$120</f>
        <v>0</v>
      </c>
      <c r="AH83" s="6">
        <f>'at-risk$$'!AH83/'at-risk$$'!AH$120</f>
        <v>0</v>
      </c>
      <c r="AI83" s="6">
        <f>'at-risk$$'!AI83/'at-risk$$'!AI$120</f>
        <v>0</v>
      </c>
      <c r="AJ83" s="6">
        <f>'at-risk$$'!AJ83/'at-risk$$'!AJ$120</f>
        <v>0</v>
      </c>
      <c r="AK83" s="6">
        <f>'at-risk$$'!AK83/'at-risk$$'!AK$120</f>
        <v>0</v>
      </c>
      <c r="AL83" s="6">
        <f>'at-risk$$'!AL83/'at-risk$$'!AL$120</f>
        <v>0</v>
      </c>
      <c r="AM83" s="6">
        <f>'at-risk$$'!AM83/'at-risk$$'!AM$120</f>
        <v>0</v>
      </c>
      <c r="AN83" s="6">
        <f>'at-risk$$'!AN83/'at-risk$$'!AN$120</f>
        <v>0</v>
      </c>
      <c r="AO83" s="6">
        <f>'at-risk$$'!AO83/'at-risk$$'!AO$120</f>
        <v>0</v>
      </c>
      <c r="AP83" s="6">
        <f>'at-risk$$'!AP83/'at-risk$$'!AP$120</f>
        <v>0</v>
      </c>
      <c r="AQ83" s="6">
        <f>'at-risk$$'!AQ83/'at-risk$$'!AQ$120</f>
        <v>1</v>
      </c>
      <c r="AR83" s="6">
        <f>'at-risk$$'!AR83/'at-risk$$'!AR$120</f>
        <v>0</v>
      </c>
      <c r="AS83" s="6">
        <f>'at-risk$$'!AS83/'at-risk$$'!AS$120</f>
        <v>0</v>
      </c>
      <c r="AT83" s="6">
        <f>'at-risk$$'!AT83/'at-risk$$'!AT$120</f>
        <v>0</v>
      </c>
      <c r="AU83" s="6">
        <f>'at-risk$$'!AU83/'at-risk$$'!AU$120</f>
        <v>3.0000087848759573</v>
      </c>
      <c r="AV83" s="6"/>
      <c r="AW83" s="6">
        <f>'at-risk$$'!AW83/'at-risk$$'!AW$120</f>
        <v>0</v>
      </c>
      <c r="AX83" s="6">
        <f>'at-risk$$'!AX83/'at-risk$$'!AX$120</f>
        <v>0</v>
      </c>
      <c r="AY83" s="6">
        <f>'at-risk$$'!AY83/'at-risk$$'!AY$120</f>
        <v>0</v>
      </c>
      <c r="AZ83" s="6">
        <f>'at-risk$$'!AZ83/'at-risk$$'!AZ$120</f>
        <v>0</v>
      </c>
      <c r="BA83" s="6">
        <f>'at-risk$$'!BA83/'at-risk$$'!BA$120</f>
        <v>0</v>
      </c>
      <c r="BB83" s="6">
        <f>'at-risk$$'!BB83/'at-risk$$'!BB$120</f>
        <v>0</v>
      </c>
      <c r="BC83" s="6">
        <f>'at-risk$$'!BC83/'at-risk$$'!BC$120</f>
        <v>0</v>
      </c>
      <c r="BD83" s="6">
        <f>'at-risk$$'!BD83/'at-risk$$'!BD$120</f>
        <v>0</v>
      </c>
      <c r="BE83" s="6">
        <f>'at-risk$$'!BE83/'at-risk$$'!BE$120</f>
        <v>0</v>
      </c>
      <c r="BF83" s="6">
        <f>'at-risk$$'!BF83/'at-risk$$'!BF$120</f>
        <v>0</v>
      </c>
      <c r="BG83" s="6">
        <f>'at-risk$$'!BG83/'at-risk$$'!BG$120</f>
        <v>0</v>
      </c>
      <c r="BH83" s="6">
        <f>'at-risk$$'!BH83/'at-risk$$'!BH$120</f>
        <v>2.0000087848759573</v>
      </c>
      <c r="BI83" s="6">
        <f>'at-risk$$'!BI83/'at-risk$$'!BI$120</f>
        <v>0</v>
      </c>
      <c r="BJ83" s="6">
        <f>'at-risk$$'!BJ83/'at-risk$$'!BJ$120</f>
        <v>0</v>
      </c>
      <c r="BK83" s="6">
        <f>'at-risk$$'!BK83/'at-risk$$'!BK$120</f>
        <v>0</v>
      </c>
      <c r="BL83" s="6">
        <f>'at-risk$$'!BL83/'at-risk$$'!BL$120</f>
        <v>0</v>
      </c>
      <c r="BM83" s="6">
        <f>'at-risk$$'!BM83/'at-risk$$'!BM$120</f>
        <v>0</v>
      </c>
      <c r="BN83" s="6">
        <f>'at-risk$$'!BN83/'at-risk$$'!BN$120</f>
        <v>0</v>
      </c>
      <c r="BO83" s="6">
        <f>'at-risk$$'!BO83/'at-risk$$'!BO$120</f>
        <v>0</v>
      </c>
      <c r="BP83" s="6">
        <f>'at-risk$$'!BP83/'at-risk$$'!BP$120</f>
        <v>0</v>
      </c>
      <c r="BQ83" s="6">
        <f>'at-risk$$'!BQ83/'at-risk$$'!BQ$120</f>
        <v>0</v>
      </c>
      <c r="BR83" s="6">
        <f>'at-risk$$'!BR83/'at-risk$$'!BR$120</f>
        <v>0</v>
      </c>
      <c r="BS83" s="6">
        <f>'at-risk$$'!BS83/'at-risk$$'!BS$120</f>
        <v>0</v>
      </c>
      <c r="BT83" s="6">
        <f>'at-risk$$'!BT83/'at-risk$$'!BT$120</f>
        <v>1</v>
      </c>
      <c r="BU83" s="6">
        <f>'at-risk$$'!BU83/'at-risk$$'!BU$120</f>
        <v>0</v>
      </c>
      <c r="BV83" s="6">
        <f>'at-risk$$'!BV83/'at-risk$$'!BV$120</f>
        <v>6.0000263546278729</v>
      </c>
      <c r="BW83" s="6">
        <f>'at-risk$$'!BW83/'at-risk$$'!BW$120</f>
        <v>0</v>
      </c>
      <c r="BX83" s="6">
        <f>'at-risk$$'!BX83/'at-risk$$'!BX$120</f>
        <v>0</v>
      </c>
      <c r="BY83" s="6">
        <f>'at-risk$$'!BY83/'at-risk$$'!BY$120</f>
        <v>0</v>
      </c>
      <c r="BZ83" s="6">
        <f>'at-risk$$'!BZ83/'at-risk$$'!BZ$120</f>
        <v>0.99998902121025579</v>
      </c>
      <c r="CA83" s="6">
        <f>'at-risk$$'!CA83/'at-risk$$'!CA$120</f>
        <v>0</v>
      </c>
      <c r="CB83" s="6">
        <f>'at-risk$$'!CB83/'at-risk$$'!CB$120</f>
        <v>0</v>
      </c>
      <c r="CC83" s="6">
        <f>'at-risk$$'!CC83/'at-risk$$'!CC$120</f>
        <v>0</v>
      </c>
      <c r="CD83" s="6">
        <f>'at-risk$$'!CD83/'at-risk$$'!CD$120</f>
        <v>0</v>
      </c>
      <c r="CE83" s="6">
        <f>'at-risk$$'!CE83/'at-risk$$'!CE$120</f>
        <v>0</v>
      </c>
      <c r="CF83" s="6">
        <f>'at-risk$$'!CF83/'at-risk$$'!CF$120</f>
        <v>0</v>
      </c>
      <c r="CG83" s="6">
        <f>'at-risk$$'!CG83/'at-risk$$'!CG$120</f>
        <v>0</v>
      </c>
      <c r="CH83" s="6">
        <f>'at-risk$$'!CH83/'at-risk$$'!CH$120</f>
        <v>0</v>
      </c>
      <c r="CI83" s="6">
        <f>'at-risk$$'!CI83/'at-risk$$'!CI$120</f>
        <v>0</v>
      </c>
      <c r="CL83" s="6">
        <f>'at-risk$$'!CL83/'at-risk$$'!CL$120</f>
        <v>2.0000087848759573</v>
      </c>
      <c r="CM83" s="6">
        <f>'at-risk$$'!CM83/'at-risk$$'!CM$120</f>
        <v>0</v>
      </c>
      <c r="CN83" s="6">
        <f>'at-risk$$'!CN83/'at-risk$$'!CN$120</f>
        <v>0</v>
      </c>
      <c r="CO83" s="6">
        <f>'at-risk$$'!CO83/'at-risk$$'!CO$120</f>
        <v>0</v>
      </c>
      <c r="CP83" s="6">
        <f>'at-risk$$'!CP83/'at-risk$$'!CP$120</f>
        <v>0</v>
      </c>
      <c r="CQ83" s="6">
        <f>'at-risk$$'!CQ83/'at-risk$$'!CQ$120</f>
        <v>0</v>
      </c>
      <c r="CR83" s="6">
        <f>'at-risk$$'!CR83/'at-risk$$'!CR$120</f>
        <v>0</v>
      </c>
      <c r="CS83" s="6">
        <f>'at-risk$$'!CS83/'at-risk$$'!CS$120</f>
        <v>0</v>
      </c>
      <c r="CT83" s="6">
        <f>'at-risk$$'!CT83/'at-risk$$'!CT$120</f>
        <v>0</v>
      </c>
      <c r="CU83" s="6">
        <f>'at-risk$$'!CU83/'at-risk$$'!CU$120</f>
        <v>0</v>
      </c>
      <c r="CV83" s="3">
        <v>10200</v>
      </c>
      <c r="CW83" s="3">
        <v>0</v>
      </c>
      <c r="CX83" s="3">
        <v>10200</v>
      </c>
      <c r="CY83" s="3">
        <v>0</v>
      </c>
      <c r="DD83" s="6">
        <f>'at-risk$$'!DD83/'at-risk$$'!DD$120</f>
        <v>0</v>
      </c>
      <c r="DE83" s="6">
        <f>'at-risk$$'!DE83/'at-risk$$'!DE$120</f>
        <v>0</v>
      </c>
      <c r="DX83" s="6">
        <f>'at-risk$$'!DX83/'at-risk$$'!DX$120</f>
        <v>0</v>
      </c>
      <c r="DY83" s="6">
        <f>'at-risk$$'!DY83/'at-risk$$'!DY$120</f>
        <v>0</v>
      </c>
      <c r="DZ83" s="6">
        <f>'at-risk$$'!DZ83/'at-risk$$'!DZ$120</f>
        <v>0</v>
      </c>
      <c r="EA83" s="6">
        <f>'at-risk$$'!EA83/'at-risk$$'!EA$120</f>
        <v>0</v>
      </c>
      <c r="EB83" s="6">
        <f>'at-risk$$'!EB83/'at-risk$$'!EB$120</f>
        <v>0</v>
      </c>
      <c r="EC83" s="6">
        <f>'at-risk$$'!EC83/'at-risk$$'!EC$120</f>
        <v>0</v>
      </c>
      <c r="EH83" s="3">
        <v>15325</v>
      </c>
      <c r="EI83" s="3">
        <v>0</v>
      </c>
      <c r="EL83" s="6">
        <f>'at-risk$$'!EL83/'at-risk$$'!EL$120</f>
        <v>0</v>
      </c>
      <c r="EM83" s="6">
        <f>'at-risk$$'!EM83/'at-risk$$'!EM$120</f>
        <v>0</v>
      </c>
      <c r="EN83" s="6">
        <f>'at-risk$$'!EN83/'at-risk$$'!EN$120</f>
        <v>0</v>
      </c>
      <c r="EO83" s="6">
        <f>'at-risk$$'!EO83/'at-risk$$'!EO$120</f>
        <v>0</v>
      </c>
      <c r="EP83" s="6">
        <f>'at-risk$$'!EP83/'at-risk$$'!EP$120</f>
        <v>0</v>
      </c>
      <c r="EQ83" s="6">
        <f>'at-risk$$'!EQ83/'at-risk$$'!EQ$120</f>
        <v>0</v>
      </c>
      <c r="ES83" s="6">
        <f>'at-risk$$'!ES83/'at-risk$$'!ES$120</f>
        <v>0</v>
      </c>
      <c r="ET83" s="6">
        <f>'at-risk$$'!ET83/'at-risk$$'!ET$120</f>
        <v>0</v>
      </c>
      <c r="EU83" s="6">
        <f>'at-risk$$'!EU83/'at-risk$$'!EU$120</f>
        <v>0</v>
      </c>
      <c r="EV83" s="6">
        <f>'at-risk$$'!EV83/'at-risk$$'!EV$120</f>
        <v>0</v>
      </c>
      <c r="EW83" s="6">
        <f>'at-risk$$'!EW83/'at-risk$$'!EW$120</f>
        <v>0</v>
      </c>
      <c r="EX83" s="6">
        <f>'at-risk$$'!EX83/'at-risk$$'!EX$120</f>
        <v>0</v>
      </c>
      <c r="EY83" s="6">
        <f>'at-risk$$'!EY83/'at-risk$$'!EY$120</f>
        <v>0</v>
      </c>
      <c r="EZ83" s="6">
        <f>'at-risk$$'!EZ83/'at-risk$$'!EZ$120</f>
        <v>0</v>
      </c>
      <c r="FA83" s="6">
        <f>'at-risk$$'!FA83/'at-risk$$'!FA$120</f>
        <v>0</v>
      </c>
      <c r="FB83" s="6">
        <f>'at-risk$$'!FB83/'at-risk$$'!FB$120</f>
        <v>0</v>
      </c>
      <c r="FC83" s="6">
        <f>'at-risk$$'!FC83/'at-risk$$'!FC$120</f>
        <v>0</v>
      </c>
      <c r="FD83" s="6">
        <f>'at-risk$$'!FD83/'at-risk$$'!FD$120</f>
        <v>0</v>
      </c>
      <c r="FE83" s="6">
        <f>'at-risk$$'!FE83/'at-risk$$'!FE$120</f>
        <v>0</v>
      </c>
      <c r="FF83" s="6">
        <f>'at-risk$$'!FF83/'at-risk$$'!FF$120</f>
        <v>0</v>
      </c>
      <c r="FG83" s="6">
        <f>'at-risk$$'!FG83/'at-risk$$'!FG$120</f>
        <v>0</v>
      </c>
      <c r="FH83" s="6">
        <f>'at-risk$$'!FH83/'at-risk$$'!FH$120</f>
        <v>1</v>
      </c>
      <c r="FI83" s="6">
        <f>'at-risk$$'!FI83/'at-risk$$'!FI$120</f>
        <v>1</v>
      </c>
      <c r="FJ83" s="6">
        <f>'at-risk$$'!FJ83/'at-risk$$'!FJ$120</f>
        <v>0</v>
      </c>
      <c r="FK83" s="6">
        <f>'at-risk$$'!FK83/'at-risk$$'!FK$120</f>
        <v>0</v>
      </c>
      <c r="FL83" s="6">
        <f>'at-risk$$'!FL83/'at-risk$$'!FL$120</f>
        <v>0</v>
      </c>
      <c r="FM83" s="6">
        <f>'at-risk$$'!FM83/'at-risk$$'!FM$120</f>
        <v>0</v>
      </c>
      <c r="FN83" s="6">
        <f>'at-risk$$'!FN83/'at-risk$$'!FN$120</f>
        <v>0</v>
      </c>
      <c r="FO83" s="6">
        <f>'at-risk$$'!FO83/'at-risk$$'!FO$120</f>
        <v>0</v>
      </c>
      <c r="FP83" s="6">
        <f>'at-risk$$'!FP83/'at-risk$$'!FP$120</f>
        <v>0</v>
      </c>
      <c r="FQ83" s="6">
        <f>'at-risk$$'!FQ83/'at-risk$$'!FQ$120</f>
        <v>0</v>
      </c>
      <c r="FR83" s="6">
        <f>'at-risk$$'!FR83/'at-risk$$'!FR$120</f>
        <v>0</v>
      </c>
      <c r="FS83" s="6">
        <f>'at-risk$$'!FS83/'at-risk$$'!FS$120</f>
        <v>0</v>
      </c>
      <c r="FT83" s="6">
        <f>'at-risk$$'!FT83/'at-risk$$'!FT$120</f>
        <v>0</v>
      </c>
      <c r="FU83" s="6">
        <f>'at-risk$$'!FU83/'at-risk$$'!FU$120</f>
        <v>0</v>
      </c>
      <c r="FV83" s="6">
        <f>'at-risk$$'!FV83/'at-risk$$'!FV$120</f>
        <v>0</v>
      </c>
      <c r="FW83" s="6">
        <f>'at-risk$$'!FW83/'at-risk$$'!FW$120</f>
        <v>0</v>
      </c>
      <c r="FX83" s="6">
        <f>'at-risk$$'!FX83/'at-risk$$'!FX$120</f>
        <v>1</v>
      </c>
      <c r="FY83" s="6">
        <f>'at-risk$$'!FY83/'at-risk$$'!FY$120</f>
        <v>0</v>
      </c>
      <c r="FZ83" s="6">
        <f>'at-risk$$'!FZ83/'at-risk$$'!FZ$120</f>
        <v>0</v>
      </c>
      <c r="GA83" s="6">
        <f>'at-risk$$'!GA83/'at-risk$$'!GA$120</f>
        <v>0</v>
      </c>
      <c r="GB83" s="6">
        <f>'at-risk$$'!GB83/'at-risk$$'!GB$120</f>
        <v>1</v>
      </c>
      <c r="GC83" s="6">
        <f>'at-risk$$'!GC83/'at-risk$$'!GC$120</f>
        <v>0</v>
      </c>
      <c r="GD83" s="6">
        <f>'at-risk$$'!GD83/'at-risk$$'!GD$120</f>
        <v>0</v>
      </c>
      <c r="GE83" s="6">
        <f>'at-risk$$'!GE83/'at-risk$$'!GE$120</f>
        <v>0</v>
      </c>
      <c r="GF83" s="6">
        <f>'at-risk$$'!GF83/'at-risk$$'!GF$120</f>
        <v>1</v>
      </c>
      <c r="GG83" s="6">
        <f>'at-risk$$'!GG83/'at-risk$$'!GG$120</f>
        <v>0</v>
      </c>
      <c r="GH83" s="6">
        <f>'at-risk$$'!GH83/'at-risk$$'!GH$120</f>
        <v>1.3391664909691474</v>
      </c>
      <c r="GI83" s="6">
        <f>'at-risk$$'!GI83/'at-risk$$'!GI$120</f>
        <v>0.66075444514723447</v>
      </c>
      <c r="GJ83" s="6">
        <f>'at-risk$$'!GJ83/'at-risk$$'!GJ$120</f>
        <v>1</v>
      </c>
      <c r="GK83" s="6">
        <f>'at-risk$$'!GK83/'at-risk$$'!GK$120</f>
        <v>0</v>
      </c>
      <c r="GL83" s="6">
        <f>'at-risk$$'!GL83/'at-risk$$'!GL$120</f>
        <v>0</v>
      </c>
      <c r="GM83" s="6">
        <f>'at-risk$$'!GM83/'at-risk$$'!GM$120</f>
        <v>0</v>
      </c>
      <c r="GN83" s="6">
        <f>'at-risk$$'!GN83/'at-risk$$'!GN$120</f>
        <v>0</v>
      </c>
      <c r="GO83" s="6">
        <f>'at-risk$$'!GO83/'at-risk$$'!GO$120</f>
        <v>0</v>
      </c>
      <c r="GP83" s="6">
        <f>'at-risk$$'!GP83/'at-risk$$'!GP$120</f>
        <v>1</v>
      </c>
      <c r="GQ83" s="6">
        <f>'at-risk$$'!GQ83/'at-risk$$'!GQ$120</f>
        <v>0</v>
      </c>
      <c r="GR83" s="6">
        <f>'at-risk$$'!GR83/'at-risk$$'!GR$120</f>
        <v>0.31226720078712489</v>
      </c>
      <c r="GS83" s="6">
        <f>'at-risk$$'!GS83/'at-risk$$'!GS$120</f>
        <v>0</v>
      </c>
      <c r="GT83" s="6">
        <f>'at-risk$$'!GT83/'at-risk$$'!GT$120</f>
        <v>2.0000087848759573</v>
      </c>
      <c r="GU83" s="6">
        <f>'at-risk$$'!GU83/'at-risk$$'!GU$120</f>
        <v>0</v>
      </c>
      <c r="GV83" s="6">
        <f>'at-risk$$'!GV83/'at-risk$$'!GV$120</f>
        <v>2.0000087848759573</v>
      </c>
      <c r="GW83" s="6">
        <f>'at-risk$$'!GW83/'at-risk$$'!GW$120</f>
        <v>0</v>
      </c>
      <c r="GX83" s="6">
        <f>'at-risk$$'!GX83/'at-risk$$'!GX$120</f>
        <v>2.0000087848759573</v>
      </c>
      <c r="GY83" s="6">
        <f>'at-risk$$'!GY83/'at-risk$$'!GY$120</f>
        <v>0</v>
      </c>
      <c r="GZ83" s="6">
        <f>'at-risk$$'!GZ83/'at-risk$$'!GZ$120</f>
        <v>2.0000087848759573</v>
      </c>
      <c r="HA83" s="6">
        <f>'at-risk$$'!HA83/'at-risk$$'!HA$120</f>
        <v>0</v>
      </c>
      <c r="HB83" s="6">
        <f>'at-risk$$'!HB83/'at-risk$$'!HB$120</f>
        <v>2.0000087848759573</v>
      </c>
      <c r="HC83" s="6">
        <f>'at-risk$$'!HC83/'at-risk$$'!HC$120</f>
        <v>0</v>
      </c>
      <c r="HD83" s="6">
        <f>'at-risk$$'!HD83/'at-risk$$'!HD$120</f>
        <v>1</v>
      </c>
      <c r="HE83" s="6">
        <f>'at-risk$$'!HE83/'at-risk$$'!HE$120</f>
        <v>0</v>
      </c>
      <c r="HF83" s="6">
        <f>'at-risk$$'!HF83/'at-risk$$'!HF$120</f>
        <v>0</v>
      </c>
      <c r="HG83" s="6">
        <f>'at-risk$$'!HG83/'at-risk$$'!HG$120</f>
        <v>0</v>
      </c>
      <c r="HH83" s="6">
        <f>'at-risk$$'!HH83/'at-risk$$'!HH$120</f>
        <v>1</v>
      </c>
      <c r="HI83" s="6">
        <f>'at-risk$$'!HI83/'at-risk$$'!HI$120</f>
        <v>0</v>
      </c>
      <c r="HJ83" s="6">
        <f>'at-risk$$'!HJ83/'at-risk$$'!HJ$120</f>
        <v>0</v>
      </c>
      <c r="HK83" s="6">
        <f>'at-risk$$'!HK83/'at-risk$$'!HK$120</f>
        <v>0</v>
      </c>
      <c r="HL83" s="6">
        <f>'at-risk$$'!HL83/'at-risk$$'!HL$120</f>
        <v>0</v>
      </c>
      <c r="HM83" s="6">
        <f>'at-risk$$'!HM83/'at-risk$$'!HM$120</f>
        <v>0</v>
      </c>
      <c r="HN83" s="6">
        <f>'at-risk$$'!HN83/'at-risk$$'!HN$120</f>
        <v>1</v>
      </c>
      <c r="HO83" s="6">
        <f>'at-risk$$'!HO83/'at-risk$$'!HO$120</f>
        <v>0</v>
      </c>
      <c r="HP83" s="6">
        <f>'at-risk$$'!HP83/'at-risk$$'!HP$120</f>
        <v>0</v>
      </c>
      <c r="HQ83" s="6">
        <f>'at-risk$$'!HQ83/'at-risk$$'!HQ$120</f>
        <v>0</v>
      </c>
      <c r="HR83" s="6">
        <f>'at-risk$$'!HR83/'at-risk$$'!HR$120</f>
        <v>1</v>
      </c>
      <c r="HS83" s="6">
        <f>'at-risk$$'!HS83/'at-risk$$'!HS$120</f>
        <v>0</v>
      </c>
      <c r="HT83" s="6">
        <f>'at-risk$$'!HT83/'at-risk$$'!HT$120</f>
        <v>0</v>
      </c>
      <c r="HU83" s="6">
        <f>'at-risk$$'!HU83/'at-risk$$'!HU$120</f>
        <v>0</v>
      </c>
      <c r="HV83" s="6">
        <f>'at-risk$$'!HV83/'at-risk$$'!HV$120</f>
        <v>1</v>
      </c>
      <c r="HW83" s="6">
        <f>'at-risk$$'!HW83/'at-risk$$'!HW$120</f>
        <v>0</v>
      </c>
      <c r="HX83" s="6">
        <f>'at-risk$$'!HX83/'at-risk$$'!HX$120</f>
        <v>0</v>
      </c>
      <c r="HY83" s="6">
        <f>'at-risk$$'!HY83/'at-risk$$'!HY$120</f>
        <v>0</v>
      </c>
      <c r="HZ83" s="6">
        <f>'at-risk$$'!HZ83/'at-risk$$'!HZ$120</f>
        <v>0</v>
      </c>
      <c r="IA83" s="6">
        <f>'at-risk$$'!IA83/'at-risk$$'!IA$120</f>
        <v>0</v>
      </c>
      <c r="IB83" s="6">
        <f>'at-risk$$'!IB83/'at-risk$$'!IB$120</f>
        <v>0</v>
      </c>
      <c r="IC83" s="6">
        <f>'at-risk$$'!IC83/'at-risk$$'!IC$120</f>
        <v>0</v>
      </c>
      <c r="ID83" s="6">
        <f>'at-risk$$'!ID83/'at-risk$$'!ID$120</f>
        <v>0</v>
      </c>
      <c r="IE83" s="6">
        <f>'at-risk$$'!IE83/'at-risk$$'!IE$120</f>
        <v>0</v>
      </c>
      <c r="IF83" s="6">
        <f>'at-risk$$'!IF83/'at-risk$$'!IF$120</f>
        <v>0</v>
      </c>
      <c r="IG83" s="6">
        <f>'at-risk$$'!IG83/'at-risk$$'!IG$120</f>
        <v>0</v>
      </c>
      <c r="IH83" s="6">
        <f>'at-risk$$'!IH83/'at-risk$$'!IH$120</f>
        <v>0</v>
      </c>
      <c r="II83" s="6">
        <f>'at-risk$$'!II83/'at-risk$$'!II$120</f>
        <v>0</v>
      </c>
      <c r="IJ83" s="6">
        <f>'at-risk$$'!IJ83/'at-risk$$'!IJ$120</f>
        <v>0</v>
      </c>
      <c r="IK83" s="6">
        <f>'at-risk$$'!IK83/'at-risk$$'!IK$120</f>
        <v>0</v>
      </c>
      <c r="IL83" s="6">
        <f>'at-risk$$'!IL83/'at-risk$$'!IL$120</f>
        <v>0</v>
      </c>
      <c r="IM83" s="6">
        <f>'at-risk$$'!IM83/'at-risk$$'!IM$120</f>
        <v>0</v>
      </c>
      <c r="IN83" s="6">
        <f>'at-risk$$'!IN83/'at-risk$$'!IN$120</f>
        <v>0</v>
      </c>
      <c r="IO83" s="6">
        <f>'at-risk$$'!IO83/'at-risk$$'!IO$120</f>
        <v>0</v>
      </c>
      <c r="IP83" s="6">
        <f>'at-risk$$'!IP83/'at-risk$$'!IP$120</f>
        <v>0</v>
      </c>
      <c r="IQ83" s="6">
        <f>'at-risk$$'!IQ83/'at-risk$$'!IQ$120</f>
        <v>0</v>
      </c>
      <c r="IR83" s="6">
        <f>'at-risk$$'!IR83/'at-risk$$'!IR$120</f>
        <v>0</v>
      </c>
      <c r="IS83" s="6">
        <f>'at-risk$$'!IS83/'at-risk$$'!IS$120</f>
        <v>0</v>
      </c>
      <c r="IT83" s="6">
        <f>'at-risk$$'!IT83/'at-risk$$'!IT$120</f>
        <v>0</v>
      </c>
      <c r="IU83" s="6">
        <f>'at-risk$$'!IU83/'at-risk$$'!IU$120</f>
        <v>0</v>
      </c>
      <c r="IV83" s="6">
        <f>'at-risk$$'!IV83/'at-risk$$'!IV$120</f>
        <v>0</v>
      </c>
      <c r="IW83" s="6">
        <f>'at-risk$$'!IW83/'at-risk$$'!IW$120</f>
        <v>0</v>
      </c>
      <c r="IX83" s="6">
        <f>'at-risk$$'!IX83/'at-risk$$'!IX$120</f>
        <v>0</v>
      </c>
      <c r="IY83" s="6">
        <f>'at-risk$$'!IY83/'at-risk$$'!IY$120</f>
        <v>0</v>
      </c>
      <c r="IZ83" s="6">
        <f>'at-risk$$'!IZ83/'at-risk$$'!IZ$120</f>
        <v>0</v>
      </c>
      <c r="JA83" s="6">
        <f>'at-risk$$'!JA83/'at-risk$$'!JA$120</f>
        <v>0</v>
      </c>
      <c r="JB83" s="6">
        <f>'at-risk$$'!JB83/'at-risk$$'!JB$120</f>
        <v>0</v>
      </c>
      <c r="JC83" s="6">
        <f>'at-risk$$'!JC83/'at-risk$$'!JC$120</f>
        <v>0</v>
      </c>
      <c r="JD83" s="6">
        <f>'at-risk$$'!JD83/'at-risk$$'!JD$120</f>
        <v>0</v>
      </c>
      <c r="JE83" s="6">
        <f>'at-risk$$'!JE83/'at-risk$$'!JE$120</f>
        <v>0</v>
      </c>
      <c r="JF83" s="6">
        <f>'at-risk$$'!JF83/'at-risk$$'!JF$120</f>
        <v>0</v>
      </c>
      <c r="JG83" s="6">
        <f>'at-risk$$'!JG83/'at-risk$$'!JG$120</f>
        <v>0</v>
      </c>
      <c r="JH83" s="6">
        <f>'at-risk$$'!JH83/'at-risk$$'!JH$120</f>
        <v>0</v>
      </c>
      <c r="JI83" s="6">
        <f>'at-risk$$'!JI83/'at-risk$$'!JI$120</f>
        <v>0</v>
      </c>
      <c r="JJ83" s="6">
        <f>'at-risk$$'!JJ83/'at-risk$$'!JJ$120</f>
        <v>0</v>
      </c>
      <c r="JK83" s="6">
        <f>'at-risk$$'!JK83/'at-risk$$'!JK$120</f>
        <v>0</v>
      </c>
      <c r="JL83" s="6">
        <f>'at-risk$$'!JL83/'at-risk$$'!JL$120</f>
        <v>0</v>
      </c>
      <c r="JM83" s="6">
        <f>'at-risk$$'!JM83/'at-risk$$'!JM$120</f>
        <v>0</v>
      </c>
      <c r="JN83" s="6">
        <f>'at-risk$$'!JN83/'at-risk$$'!JN$120</f>
        <v>0</v>
      </c>
      <c r="JO83" s="6">
        <f>'at-risk$$'!JO83/'at-risk$$'!JO$120</f>
        <v>0</v>
      </c>
      <c r="JP83" s="6">
        <f>'at-risk$$'!JP83/'at-risk$$'!JP$120</f>
        <v>1</v>
      </c>
      <c r="JQ83" s="6">
        <f>'at-risk$$'!JQ83/'at-risk$$'!JQ$120</f>
        <v>0</v>
      </c>
      <c r="JR83" s="6">
        <f>'at-risk$$'!JR83/'at-risk$$'!JR$120</f>
        <v>0</v>
      </c>
      <c r="JS83" s="6">
        <f>'at-risk$$'!JS83/'at-risk$$'!JS$120</f>
        <v>0</v>
      </c>
      <c r="JT83" s="6">
        <f>'at-risk$$'!JT83/'at-risk$$'!JT$120</f>
        <v>0</v>
      </c>
      <c r="JU83" s="6">
        <f>'at-risk$$'!JU83/'at-risk$$'!JU$120</f>
        <v>1</v>
      </c>
      <c r="JV83" s="6">
        <f>'at-risk$$'!JV83/'at-risk$$'!JV$120</f>
        <v>0</v>
      </c>
      <c r="JW83" s="6">
        <f>'at-risk$$'!JW83/'at-risk$$'!JW$120</f>
        <v>0</v>
      </c>
      <c r="JX83" s="6">
        <f>'at-risk$$'!JX83/'at-risk$$'!JX$120</f>
        <v>0</v>
      </c>
      <c r="JY83" s="6">
        <f>'at-risk$$'!JY83/'at-risk$$'!JY$120</f>
        <v>0</v>
      </c>
      <c r="JZ83" s="6">
        <f>'at-risk$$'!JZ83/'at-risk$$'!JZ$120</f>
        <v>0</v>
      </c>
      <c r="KA83" s="6">
        <f>'at-risk$$'!KA83/'at-risk$$'!KA$120</f>
        <v>1</v>
      </c>
      <c r="KB83" s="6">
        <f>'at-risk$$'!KB83/'at-risk$$'!KB$120</f>
        <v>0</v>
      </c>
      <c r="KC83" s="6">
        <f>'at-risk$$'!KC83/'at-risk$$'!KC$120</f>
        <v>0</v>
      </c>
      <c r="KD83" s="6">
        <f>'at-risk$$'!KD83/'at-risk$$'!KD$120</f>
        <v>0</v>
      </c>
      <c r="KE83" s="6">
        <f>'at-risk$$'!KE83/'at-risk$$'!KE$120</f>
        <v>0</v>
      </c>
      <c r="KF83" s="6">
        <f>'at-risk$$'!KF83/'at-risk$$'!KF$120</f>
        <v>0</v>
      </c>
      <c r="KG83" s="6">
        <f>'at-risk$$'!KG83/'at-risk$$'!KG$120</f>
        <v>0</v>
      </c>
      <c r="KH83" s="6">
        <f>'at-risk$$'!KH83/'at-risk$$'!KH$120</f>
        <v>1</v>
      </c>
      <c r="KI83" s="6">
        <f>'at-risk$$'!KI83/'at-risk$$'!KI$120</f>
        <v>0</v>
      </c>
      <c r="KJ83" s="6">
        <f>'at-risk$$'!KJ83/'at-risk$$'!KJ$120</f>
        <v>0</v>
      </c>
      <c r="KK83" s="6">
        <f>'at-risk$$'!KK83/'at-risk$$'!KK$120</f>
        <v>0</v>
      </c>
      <c r="KL83" s="6">
        <f>'at-risk$$'!KL83/'at-risk$$'!KL$120</f>
        <v>0</v>
      </c>
      <c r="KM83" s="6">
        <f>'at-risk$$'!KM83/'at-risk$$'!KM$120</f>
        <v>0</v>
      </c>
      <c r="KN83" s="6">
        <f>'at-risk$$'!KN83/'at-risk$$'!KN$120</f>
        <v>0</v>
      </c>
      <c r="KO83" s="6">
        <f>'at-risk$$'!KO83/'at-risk$$'!KO$120</f>
        <v>0</v>
      </c>
      <c r="KP83" s="6">
        <f>'at-risk$$'!KP83/'at-risk$$'!KP$120</f>
        <v>9.6376760082023232</v>
      </c>
      <c r="KQ83" s="6">
        <f>'at-risk$$'!KQ83/'at-risk$$'!KQ$120</f>
        <v>1.3623239917976759</v>
      </c>
      <c r="KU83" s="3">
        <v>35920</v>
      </c>
      <c r="KV83" s="3">
        <v>0</v>
      </c>
      <c r="KW83" s="3">
        <v>10753</v>
      </c>
      <c r="KX83" s="3">
        <v>0</v>
      </c>
      <c r="LC83" s="3">
        <v>13000</v>
      </c>
      <c r="LD83" s="3">
        <v>0</v>
      </c>
      <c r="LE83" s="3">
        <v>2000</v>
      </c>
      <c r="LF83" s="3">
        <v>0</v>
      </c>
      <c r="LI83" s="3">
        <v>15000</v>
      </c>
      <c r="LJ83" s="3">
        <v>0</v>
      </c>
      <c r="LK83" s="3">
        <v>1000</v>
      </c>
      <c r="LL83" s="3">
        <v>0</v>
      </c>
      <c r="LM83" s="3">
        <v>1619</v>
      </c>
      <c r="LN83" s="3">
        <v>0</v>
      </c>
      <c r="LS83" s="3">
        <v>600</v>
      </c>
      <c r="LT83" s="3">
        <v>0</v>
      </c>
      <c r="LY83" s="3">
        <v>242</v>
      </c>
      <c r="LZ83" s="3">
        <v>9</v>
      </c>
      <c r="MA83" s="3">
        <v>9100</v>
      </c>
      <c r="MB83" s="3">
        <v>0</v>
      </c>
      <c r="MC83" s="3">
        <v>4000</v>
      </c>
      <c r="MD83" s="3">
        <v>0</v>
      </c>
      <c r="ME83" s="3">
        <v>5936</v>
      </c>
      <c r="MF83" s="3">
        <v>0</v>
      </c>
      <c r="MM83" s="3">
        <v>10000</v>
      </c>
      <c r="MN83" s="3">
        <v>0</v>
      </c>
      <c r="MY83" s="3">
        <v>20000</v>
      </c>
      <c r="MZ83" s="3">
        <v>0</v>
      </c>
      <c r="NJ83" s="6">
        <f>'at-risk$$'!NJ83/'at-risk$$'!NJ$120</f>
        <v>0</v>
      </c>
      <c r="NK83" s="6">
        <f>'at-risk$$'!NK83/'at-risk$$'!NK$120</f>
        <v>0</v>
      </c>
      <c r="OF83" s="3">
        <v>6048520</v>
      </c>
      <c r="OG83" s="3">
        <v>689402</v>
      </c>
      <c r="OK83" s="6">
        <f t="shared" si="44"/>
        <v>3.0000087848759573</v>
      </c>
      <c r="OL83" s="6">
        <f t="shared" si="31"/>
        <v>0</v>
      </c>
      <c r="OM83" s="6">
        <f t="shared" si="32"/>
        <v>6.0000263546278729</v>
      </c>
      <c r="ON83" s="6">
        <f t="shared" si="33"/>
        <v>0</v>
      </c>
      <c r="OO83" s="6">
        <f t="shared" si="34"/>
        <v>0</v>
      </c>
      <c r="OP83" s="6">
        <f t="shared" si="35"/>
        <v>0</v>
      </c>
      <c r="OQ83" s="3">
        <f t="shared" si="36"/>
        <v>0</v>
      </c>
      <c r="OR83" s="6">
        <f t="shared" si="37"/>
        <v>0</v>
      </c>
      <c r="OS83" s="6">
        <f>'at-risk$$'!OS83/'at-risk$$'!OS$120</f>
        <v>0</v>
      </c>
      <c r="OT83" s="6">
        <f>'at-risk$$'!OT83/'at-risk$$'!OT$120</f>
        <v>0</v>
      </c>
      <c r="OU83" s="6">
        <f>'at-risk$$'!OU83/'at-risk$$'!OU$120</f>
        <v>0</v>
      </c>
      <c r="OV83" s="6">
        <f>'at-risk$$'!OV83/'at-risk$$'!OV$120</f>
        <v>1</v>
      </c>
      <c r="OW83" s="6">
        <f>'at-risk$$'!OW83/'at-risk$$'!OW$120</f>
        <v>0</v>
      </c>
      <c r="OX83" s="6">
        <f>'at-risk$$'!OX83/'at-risk$$'!OX$120</f>
        <v>1</v>
      </c>
      <c r="OY83" s="6">
        <f>'at-risk$$'!OY83/'at-risk$$'!OY$120</f>
        <v>0</v>
      </c>
      <c r="OZ83" s="6">
        <f>'at-risk$$'!OZ83/'at-risk$$'!OZ$120</f>
        <v>0</v>
      </c>
      <c r="PA83" s="6">
        <f>'at-risk$$'!PA83/'at-risk$$'!PA$120</f>
        <v>0</v>
      </c>
      <c r="PB83" s="6">
        <f t="shared" si="38"/>
        <v>0</v>
      </c>
      <c r="PC83" s="6">
        <f t="shared" si="39"/>
        <v>1</v>
      </c>
      <c r="PD83" s="6"/>
      <c r="PE83" s="6"/>
      <c r="PF83" s="6">
        <f t="shared" si="40"/>
        <v>4.3391664909691476</v>
      </c>
      <c r="PG83" s="6">
        <f t="shared" si="41"/>
        <v>0.66075444514723447</v>
      </c>
      <c r="PI83" s="6">
        <f t="shared" si="47"/>
        <v>15.312311125166913</v>
      </c>
      <c r="PJ83" s="6">
        <f>'at-risk$$'!PJ83/'at-risk$$'!PJ$120</f>
        <v>0</v>
      </c>
      <c r="PK83" s="6">
        <f>'at-risk$$'!PK83/'at-risk$$'!PK$120</f>
        <v>0</v>
      </c>
      <c r="PL83" s="5">
        <f t="shared" si="45"/>
        <v>129170</v>
      </c>
      <c r="PM83" s="5">
        <f>SUM(KV83,KX83,KZ83,LB83,LD83,LF83,LH83,LJ83,LL83,LN83,LP83,LR83,LT83,LV83,LX83,LZ83,MB83,MD83,MF83,MH83,MJ83,ML83,MN83,MP83,MR83,MT83,MV83,MX83,MZ83,NB83,ND83,NF83,NH83,)</f>
        <v>9</v>
      </c>
      <c r="PN83" s="5"/>
      <c r="PO83" s="5">
        <v>117150</v>
      </c>
      <c r="PQ83" s="6">
        <f t="shared" si="43"/>
        <v>37.312293555415003</v>
      </c>
    </row>
    <row r="84" spans="1:433" x14ac:dyDescent="0.25">
      <c r="A84" t="s">
        <v>121</v>
      </c>
      <c r="B84" s="2">
        <v>347</v>
      </c>
      <c r="C84" t="s">
        <v>340</v>
      </c>
      <c r="D84">
        <v>5</v>
      </c>
      <c r="E84">
        <v>329</v>
      </c>
      <c r="F84">
        <v>329</v>
      </c>
      <c r="G84" s="6">
        <f>'at-risk$$'!G84/'at-risk$$'!G$120</f>
        <v>1</v>
      </c>
      <c r="H84" s="6">
        <f>'at-risk$$'!H84/'at-risk$$'!H$120</f>
        <v>0</v>
      </c>
      <c r="I84" s="6">
        <f>'at-risk$$'!I84/'at-risk$$'!I$120</f>
        <v>1</v>
      </c>
      <c r="J84" s="6">
        <f>'at-risk$$'!J84/'at-risk$$'!J$120</f>
        <v>0</v>
      </c>
      <c r="K84" s="6"/>
      <c r="L84" s="6">
        <f>'at-risk$$'!L84/'at-risk$$'!L$120</f>
        <v>0</v>
      </c>
      <c r="M84" s="6">
        <f>'at-risk$$'!M84/'at-risk$$'!M$120</f>
        <v>0</v>
      </c>
      <c r="N84" s="6">
        <f>'at-risk$$'!N84/'at-risk$$'!N$120</f>
        <v>0</v>
      </c>
      <c r="O84" s="6">
        <f>'at-risk$$'!O84/'at-risk$$'!O$120</f>
        <v>0</v>
      </c>
      <c r="P84" s="3">
        <v>0</v>
      </c>
      <c r="Q84" s="3">
        <v>4257</v>
      </c>
      <c r="R84" s="6">
        <f>'at-risk$$'!R84/'at-risk$$'!R$120</f>
        <v>1.0000062006078874</v>
      </c>
      <c r="S84" s="6">
        <f>'at-risk$$'!S84/'at-risk$$'!S$120</f>
        <v>0</v>
      </c>
      <c r="T84" s="6">
        <f>'at-risk$$'!T84/'at-risk$$'!T$120</f>
        <v>1.0000028305579711</v>
      </c>
      <c r="U84" s="6">
        <f>'at-risk$$'!U84/'at-risk$$'!U$120</f>
        <v>0</v>
      </c>
      <c r="V84" s="6">
        <f>'at-risk$$'!V84/'at-risk$$'!V$120</f>
        <v>2.0000093773333441</v>
      </c>
      <c r="W84" s="6">
        <f>'at-risk$$'!W84/'at-risk$$'!W$120</f>
        <v>0</v>
      </c>
      <c r="X84" s="6">
        <f>'at-risk$$'!X84/'at-risk$$'!X$120</f>
        <v>1</v>
      </c>
      <c r="Y84" s="6">
        <f>'at-risk$$'!Y84/'at-risk$$'!Y$120</f>
        <v>0</v>
      </c>
      <c r="Z84" s="6">
        <f>'at-risk$$'!Z84/'at-risk$$'!Z$120</f>
        <v>0</v>
      </c>
      <c r="AA84" s="6">
        <f>'at-risk$$'!AA84/'at-risk$$'!AA$120</f>
        <v>0</v>
      </c>
      <c r="AB84" s="6">
        <f>'at-risk$$'!AB84/'at-risk$$'!AB$120</f>
        <v>0</v>
      </c>
      <c r="AC84" s="6">
        <f>'at-risk$$'!AC84/'at-risk$$'!AC$120</f>
        <v>0</v>
      </c>
      <c r="AD84" s="6">
        <f>'at-risk$$'!AD84/'at-risk$$'!AD$120</f>
        <v>0</v>
      </c>
      <c r="AE84" s="6">
        <f>'at-risk$$'!AE84/'at-risk$$'!AE$120</f>
        <v>0</v>
      </c>
      <c r="AF84" s="6">
        <f>'at-risk$$'!AF84/'at-risk$$'!AF$120</f>
        <v>0</v>
      </c>
      <c r="AG84" s="6">
        <f>'at-risk$$'!AG84/'at-risk$$'!AG$120</f>
        <v>0</v>
      </c>
      <c r="AH84" s="6">
        <f>'at-risk$$'!AH84/'at-risk$$'!AH$120</f>
        <v>0</v>
      </c>
      <c r="AI84" s="6">
        <f>'at-risk$$'!AI84/'at-risk$$'!AI$120</f>
        <v>0</v>
      </c>
      <c r="AJ84" s="6">
        <f>'at-risk$$'!AJ84/'at-risk$$'!AJ$120</f>
        <v>0</v>
      </c>
      <c r="AK84" s="6">
        <f>'at-risk$$'!AK84/'at-risk$$'!AK$120</f>
        <v>0</v>
      </c>
      <c r="AL84" s="6">
        <f>'at-risk$$'!AL84/'at-risk$$'!AL$120</f>
        <v>0</v>
      </c>
      <c r="AM84" s="6">
        <f>'at-risk$$'!AM84/'at-risk$$'!AM$120</f>
        <v>0</v>
      </c>
      <c r="AN84" s="6">
        <f>'at-risk$$'!AN84/'at-risk$$'!AN$120</f>
        <v>0</v>
      </c>
      <c r="AO84" s="6">
        <f>'at-risk$$'!AO84/'at-risk$$'!AO$120</f>
        <v>0</v>
      </c>
      <c r="AP84" s="6">
        <f>'at-risk$$'!AP84/'at-risk$$'!AP$120</f>
        <v>0</v>
      </c>
      <c r="AQ84" s="6">
        <f>'at-risk$$'!AQ84/'at-risk$$'!AQ$120</f>
        <v>1</v>
      </c>
      <c r="AR84" s="6">
        <f>'at-risk$$'!AR84/'at-risk$$'!AR$120</f>
        <v>0</v>
      </c>
      <c r="AS84" s="6">
        <f>'at-risk$$'!AS84/'at-risk$$'!AS$120</f>
        <v>0</v>
      </c>
      <c r="AT84" s="6">
        <f>'at-risk$$'!AT84/'at-risk$$'!AT$120</f>
        <v>0</v>
      </c>
      <c r="AU84" s="6">
        <f>'at-risk$$'!AU84/'at-risk$$'!AU$120</f>
        <v>2.0000087848759573</v>
      </c>
      <c r="AV84" s="6"/>
      <c r="AW84" s="6">
        <f>'at-risk$$'!AW84/'at-risk$$'!AW$120</f>
        <v>0</v>
      </c>
      <c r="AX84" s="6">
        <f>'at-risk$$'!AX84/'at-risk$$'!AX$120</f>
        <v>0</v>
      </c>
      <c r="AY84" s="6">
        <f>'at-risk$$'!AY84/'at-risk$$'!AY$120</f>
        <v>0</v>
      </c>
      <c r="AZ84" s="6">
        <f>'at-risk$$'!AZ84/'at-risk$$'!AZ$120</f>
        <v>2.0000087848759573</v>
      </c>
      <c r="BA84" s="6">
        <f>'at-risk$$'!BA84/'at-risk$$'!BA$120</f>
        <v>0</v>
      </c>
      <c r="BB84" s="6">
        <f>'at-risk$$'!BB84/'at-risk$$'!BB$120</f>
        <v>0</v>
      </c>
      <c r="BC84" s="6">
        <f>'at-risk$$'!BC84/'at-risk$$'!BC$120</f>
        <v>0</v>
      </c>
      <c r="BD84" s="6">
        <f>'at-risk$$'!BD84/'at-risk$$'!BD$120</f>
        <v>0</v>
      </c>
      <c r="BE84" s="6">
        <f>'at-risk$$'!BE84/'at-risk$$'!BE$120</f>
        <v>0</v>
      </c>
      <c r="BF84" s="6">
        <f>'at-risk$$'!BF84/'at-risk$$'!BF$120</f>
        <v>0</v>
      </c>
      <c r="BG84" s="6">
        <f>'at-risk$$'!BG84/'at-risk$$'!BG$120</f>
        <v>0</v>
      </c>
      <c r="BH84" s="6">
        <f>'at-risk$$'!BH84/'at-risk$$'!BH$120</f>
        <v>0</v>
      </c>
      <c r="BI84" s="6">
        <f>'at-risk$$'!BI84/'at-risk$$'!BI$120</f>
        <v>0</v>
      </c>
      <c r="BJ84" s="6">
        <f>'at-risk$$'!BJ84/'at-risk$$'!BJ$120</f>
        <v>2.0000087848759573</v>
      </c>
      <c r="BK84" s="6">
        <f>'at-risk$$'!BK84/'at-risk$$'!BK$120</f>
        <v>0</v>
      </c>
      <c r="BL84" s="6">
        <f>'at-risk$$'!BL84/'at-risk$$'!BL$120</f>
        <v>0</v>
      </c>
      <c r="BM84" s="6">
        <f>'at-risk$$'!BM84/'at-risk$$'!BM$120</f>
        <v>0</v>
      </c>
      <c r="BN84" s="6">
        <f>'at-risk$$'!BN84/'at-risk$$'!BN$120</f>
        <v>0</v>
      </c>
      <c r="BO84" s="6">
        <f>'at-risk$$'!BO84/'at-risk$$'!BO$120</f>
        <v>0</v>
      </c>
      <c r="BP84" s="6">
        <f>'at-risk$$'!BP84/'at-risk$$'!BP$120</f>
        <v>0</v>
      </c>
      <c r="BQ84" s="6">
        <f>'at-risk$$'!BQ84/'at-risk$$'!BQ$120</f>
        <v>0</v>
      </c>
      <c r="BR84" s="6">
        <f>'at-risk$$'!BR84/'at-risk$$'!BR$120</f>
        <v>0</v>
      </c>
      <c r="BS84" s="6">
        <f>'at-risk$$'!BS84/'at-risk$$'!BS$120</f>
        <v>0</v>
      </c>
      <c r="BT84" s="6">
        <f>'at-risk$$'!BT84/'at-risk$$'!BT$120</f>
        <v>0</v>
      </c>
      <c r="BU84" s="6">
        <f>'at-risk$$'!BU84/'at-risk$$'!BU$120</f>
        <v>0</v>
      </c>
      <c r="BV84" s="6">
        <f>'at-risk$$'!BV84/'at-risk$$'!BV$120</f>
        <v>7.0000351395038303</v>
      </c>
      <c r="BW84" s="6">
        <f>'at-risk$$'!BW84/'at-risk$$'!BW$120</f>
        <v>0</v>
      </c>
      <c r="BX84" s="6">
        <f>'at-risk$$'!BX84/'at-risk$$'!BX$120</f>
        <v>0</v>
      </c>
      <c r="BY84" s="6">
        <f>'at-risk$$'!BY84/'at-risk$$'!BY$120</f>
        <v>0</v>
      </c>
      <c r="BZ84" s="6">
        <f>'at-risk$$'!BZ84/'at-risk$$'!BZ$120</f>
        <v>6.0000107234690523</v>
      </c>
      <c r="CA84" s="6">
        <f>'at-risk$$'!CA84/'at-risk$$'!CA$120</f>
        <v>0</v>
      </c>
      <c r="CB84" s="6">
        <f>'at-risk$$'!CB84/'at-risk$$'!CB$120</f>
        <v>0</v>
      </c>
      <c r="CC84" s="6">
        <f>'at-risk$$'!CC84/'at-risk$$'!CC$120</f>
        <v>0</v>
      </c>
      <c r="CD84" s="6">
        <f>'at-risk$$'!CD84/'at-risk$$'!CD$120</f>
        <v>2</v>
      </c>
      <c r="CE84" s="6">
        <f>'at-risk$$'!CE84/'at-risk$$'!CE$120</f>
        <v>0</v>
      </c>
      <c r="CF84" s="6">
        <f>'at-risk$$'!CF84/'at-risk$$'!CF$120</f>
        <v>0</v>
      </c>
      <c r="CG84" s="6">
        <f>'at-risk$$'!CG84/'at-risk$$'!CG$120</f>
        <v>0</v>
      </c>
      <c r="CH84" s="6">
        <f>'at-risk$$'!CH84/'at-risk$$'!CH$120</f>
        <v>0</v>
      </c>
      <c r="CI84" s="6">
        <f>'at-risk$$'!CI84/'at-risk$$'!CI$120</f>
        <v>0</v>
      </c>
      <c r="CL84" s="6">
        <f>'at-risk$$'!CL84/'at-risk$$'!CL$120</f>
        <v>2.0000087848759573</v>
      </c>
      <c r="CM84" s="6">
        <f>'at-risk$$'!CM84/'at-risk$$'!CM$120</f>
        <v>0</v>
      </c>
      <c r="CN84" s="6">
        <f>'at-risk$$'!CN84/'at-risk$$'!CN$120</f>
        <v>0</v>
      </c>
      <c r="CO84" s="6">
        <f>'at-risk$$'!CO84/'at-risk$$'!CO$120</f>
        <v>0</v>
      </c>
      <c r="CP84" s="6">
        <f>'at-risk$$'!CP84/'at-risk$$'!CP$120</f>
        <v>0</v>
      </c>
      <c r="CQ84" s="6">
        <f>'at-risk$$'!CQ84/'at-risk$$'!CQ$120</f>
        <v>0</v>
      </c>
      <c r="CR84" s="6">
        <f>'at-risk$$'!CR84/'at-risk$$'!CR$120</f>
        <v>0</v>
      </c>
      <c r="CS84" s="6">
        <f>'at-risk$$'!CS84/'at-risk$$'!CS$120</f>
        <v>0</v>
      </c>
      <c r="CT84" s="6">
        <f>'at-risk$$'!CT84/'at-risk$$'!CT$120</f>
        <v>0</v>
      </c>
      <c r="CU84" s="6">
        <f>'at-risk$$'!CU84/'at-risk$$'!CU$120</f>
        <v>0</v>
      </c>
      <c r="DD84" s="6">
        <f>'at-risk$$'!DD84/'at-risk$$'!DD$120</f>
        <v>0</v>
      </c>
      <c r="DE84" s="6">
        <f>'at-risk$$'!DE84/'at-risk$$'!DE$120</f>
        <v>0</v>
      </c>
      <c r="DX84" s="6">
        <f>'at-risk$$'!DX84/'at-risk$$'!DX$120</f>
        <v>0</v>
      </c>
      <c r="DY84" s="6">
        <f>'at-risk$$'!DY84/'at-risk$$'!DY$120</f>
        <v>0</v>
      </c>
      <c r="DZ84" s="6">
        <f>'at-risk$$'!DZ84/'at-risk$$'!DZ$120</f>
        <v>0</v>
      </c>
      <c r="EA84" s="6">
        <f>'at-risk$$'!EA84/'at-risk$$'!EA$120</f>
        <v>0</v>
      </c>
      <c r="EB84" s="6">
        <f>'at-risk$$'!EB84/'at-risk$$'!EB$120</f>
        <v>0</v>
      </c>
      <c r="EC84" s="6">
        <f>'at-risk$$'!EC84/'at-risk$$'!EC$120</f>
        <v>0</v>
      </c>
      <c r="EL84" s="6">
        <f>'at-risk$$'!EL84/'at-risk$$'!EL$120</f>
        <v>0</v>
      </c>
      <c r="EM84" s="6">
        <f>'at-risk$$'!EM84/'at-risk$$'!EM$120</f>
        <v>0</v>
      </c>
      <c r="EN84" s="6">
        <f>'at-risk$$'!EN84/'at-risk$$'!EN$120</f>
        <v>0</v>
      </c>
      <c r="EO84" s="6">
        <f>'at-risk$$'!EO84/'at-risk$$'!EO$120</f>
        <v>0</v>
      </c>
      <c r="EP84" s="6">
        <f>'at-risk$$'!EP84/'at-risk$$'!EP$120</f>
        <v>0</v>
      </c>
      <c r="EQ84" s="6">
        <f>'at-risk$$'!EQ84/'at-risk$$'!EQ$120</f>
        <v>0</v>
      </c>
      <c r="ES84" s="6">
        <f>'at-risk$$'!ES84/'at-risk$$'!ES$120</f>
        <v>0</v>
      </c>
      <c r="ET84" s="6">
        <f>'at-risk$$'!ET84/'at-risk$$'!ET$120</f>
        <v>0</v>
      </c>
      <c r="EU84" s="6">
        <f>'at-risk$$'!EU84/'at-risk$$'!EU$120</f>
        <v>0</v>
      </c>
      <c r="EV84" s="6">
        <f>'at-risk$$'!EV84/'at-risk$$'!EV$120</f>
        <v>0</v>
      </c>
      <c r="EW84" s="6">
        <f>'at-risk$$'!EW84/'at-risk$$'!EW$120</f>
        <v>1</v>
      </c>
      <c r="EX84" s="6">
        <f>'at-risk$$'!EX84/'at-risk$$'!EX$120</f>
        <v>0</v>
      </c>
      <c r="EY84" s="6">
        <f>'at-risk$$'!EY84/'at-risk$$'!EY$120</f>
        <v>1</v>
      </c>
      <c r="EZ84" s="6">
        <f>'at-risk$$'!EZ84/'at-risk$$'!EZ$120</f>
        <v>0</v>
      </c>
      <c r="FA84" s="6">
        <f>'at-risk$$'!FA84/'at-risk$$'!FA$120</f>
        <v>0</v>
      </c>
      <c r="FB84" s="6">
        <f>'at-risk$$'!FB84/'at-risk$$'!FB$120</f>
        <v>0</v>
      </c>
      <c r="FC84" s="6">
        <f>'at-risk$$'!FC84/'at-risk$$'!FC$120</f>
        <v>0</v>
      </c>
      <c r="FD84" s="6">
        <f>'at-risk$$'!FD84/'at-risk$$'!FD$120</f>
        <v>0</v>
      </c>
      <c r="FE84" s="6">
        <f>'at-risk$$'!FE84/'at-risk$$'!FE$120</f>
        <v>0</v>
      </c>
      <c r="FF84" s="6">
        <f>'at-risk$$'!FF84/'at-risk$$'!FF$120</f>
        <v>0</v>
      </c>
      <c r="FG84" s="6">
        <f>'at-risk$$'!FG84/'at-risk$$'!FG$120</f>
        <v>0</v>
      </c>
      <c r="FH84" s="6">
        <f>'at-risk$$'!FH84/'at-risk$$'!FH$120</f>
        <v>1</v>
      </c>
      <c r="FI84" s="6">
        <f>'at-risk$$'!FI84/'at-risk$$'!FI$120</f>
        <v>0</v>
      </c>
      <c r="FJ84" s="6">
        <f>'at-risk$$'!FJ84/'at-risk$$'!FJ$120</f>
        <v>0</v>
      </c>
      <c r="FK84" s="6">
        <f>'at-risk$$'!FK84/'at-risk$$'!FK$120</f>
        <v>0</v>
      </c>
      <c r="FL84" s="6">
        <f>'at-risk$$'!FL84/'at-risk$$'!FL$120</f>
        <v>0</v>
      </c>
      <c r="FM84" s="6">
        <f>'at-risk$$'!FM84/'at-risk$$'!FM$120</f>
        <v>0</v>
      </c>
      <c r="FN84" s="6">
        <f>'at-risk$$'!FN84/'at-risk$$'!FN$120</f>
        <v>1.0000186469754606</v>
      </c>
      <c r="FO84" s="6">
        <f>'at-risk$$'!FO84/'at-risk$$'!FO$120</f>
        <v>0</v>
      </c>
      <c r="FP84" s="6">
        <f>'at-risk$$'!FP84/'at-risk$$'!FP$120</f>
        <v>0</v>
      </c>
      <c r="FQ84" s="6">
        <f>'at-risk$$'!FQ84/'at-risk$$'!FQ$120</f>
        <v>0</v>
      </c>
      <c r="FR84" s="6">
        <f>'at-risk$$'!FR84/'at-risk$$'!FR$120</f>
        <v>0</v>
      </c>
      <c r="FS84" s="6">
        <f>'at-risk$$'!FS84/'at-risk$$'!FS$120</f>
        <v>0</v>
      </c>
      <c r="FT84" s="6">
        <f>'at-risk$$'!FT84/'at-risk$$'!FT$120</f>
        <v>0</v>
      </c>
      <c r="FU84" s="6">
        <f>'at-risk$$'!FU84/'at-risk$$'!FU$120</f>
        <v>0</v>
      </c>
      <c r="FV84" s="6">
        <f>'at-risk$$'!FV84/'at-risk$$'!FV$120</f>
        <v>0</v>
      </c>
      <c r="FW84" s="6">
        <f>'at-risk$$'!FW84/'at-risk$$'!FW$120</f>
        <v>0</v>
      </c>
      <c r="FX84" s="6">
        <f>'at-risk$$'!FX84/'at-risk$$'!FX$120</f>
        <v>1</v>
      </c>
      <c r="FY84" s="6">
        <f>'at-risk$$'!FY84/'at-risk$$'!FY$120</f>
        <v>0</v>
      </c>
      <c r="FZ84" s="6">
        <f>'at-risk$$'!FZ84/'at-risk$$'!FZ$120</f>
        <v>0</v>
      </c>
      <c r="GA84" s="6">
        <f>'at-risk$$'!GA84/'at-risk$$'!GA$120</f>
        <v>0</v>
      </c>
      <c r="GB84" s="6">
        <f>'at-risk$$'!GB84/'at-risk$$'!GB$120</f>
        <v>0</v>
      </c>
      <c r="GC84" s="6">
        <f>'at-risk$$'!GC84/'at-risk$$'!GC$120</f>
        <v>0</v>
      </c>
      <c r="GD84" s="6">
        <f>'at-risk$$'!GD84/'at-risk$$'!GD$120</f>
        <v>1</v>
      </c>
      <c r="GE84" s="6">
        <f>'at-risk$$'!GE84/'at-risk$$'!GE$120</f>
        <v>0</v>
      </c>
      <c r="GF84" s="6">
        <f>'at-risk$$'!GF84/'at-risk$$'!GF$120</f>
        <v>1</v>
      </c>
      <c r="GG84" s="6">
        <f>'at-risk$$'!GG84/'at-risk$$'!GG$120</f>
        <v>0</v>
      </c>
      <c r="GH84" s="6">
        <f>'at-risk$$'!GH84/'at-risk$$'!GH$120</f>
        <v>2.0000087848759573</v>
      </c>
      <c r="GI84" s="6">
        <f>'at-risk$$'!GI84/'at-risk$$'!GI$120</f>
        <v>0</v>
      </c>
      <c r="GJ84" s="6">
        <f>'at-risk$$'!GJ84/'at-risk$$'!GJ$120</f>
        <v>1</v>
      </c>
      <c r="GK84" s="6">
        <f>'at-risk$$'!GK84/'at-risk$$'!GK$120</f>
        <v>0</v>
      </c>
      <c r="GL84" s="6">
        <f>'at-risk$$'!GL84/'at-risk$$'!GL$120</f>
        <v>1</v>
      </c>
      <c r="GM84" s="6">
        <f>'at-risk$$'!GM84/'at-risk$$'!GM$120</f>
        <v>0</v>
      </c>
      <c r="GN84" s="6">
        <f>'at-risk$$'!GN84/'at-risk$$'!GN$120</f>
        <v>0</v>
      </c>
      <c r="GO84" s="6">
        <f>'at-risk$$'!GO84/'at-risk$$'!GO$120</f>
        <v>0</v>
      </c>
      <c r="GP84" s="6">
        <f>'at-risk$$'!GP84/'at-risk$$'!GP$120</f>
        <v>0</v>
      </c>
      <c r="GQ84" s="6">
        <f>'at-risk$$'!GQ84/'at-risk$$'!GQ$120</f>
        <v>0</v>
      </c>
      <c r="GR84" s="6">
        <f>'at-risk$$'!GR84/'at-risk$$'!GR$120</f>
        <v>0</v>
      </c>
      <c r="GS84" s="6">
        <f>'at-risk$$'!GS84/'at-risk$$'!GS$120</f>
        <v>0</v>
      </c>
      <c r="GT84" s="6">
        <f>'at-risk$$'!GT84/'at-risk$$'!GT$120</f>
        <v>0</v>
      </c>
      <c r="GU84" s="6">
        <f>'at-risk$$'!GU84/'at-risk$$'!GU$120</f>
        <v>0</v>
      </c>
      <c r="GV84" s="6">
        <f>'at-risk$$'!GV84/'at-risk$$'!GV$120</f>
        <v>0</v>
      </c>
      <c r="GW84" s="6">
        <f>'at-risk$$'!GW84/'at-risk$$'!GW$120</f>
        <v>0</v>
      </c>
      <c r="GX84" s="6">
        <f>'at-risk$$'!GX84/'at-risk$$'!GX$120</f>
        <v>0</v>
      </c>
      <c r="GY84" s="6">
        <f>'at-risk$$'!GY84/'at-risk$$'!GY$120</f>
        <v>0</v>
      </c>
      <c r="GZ84" s="6">
        <f>'at-risk$$'!GZ84/'at-risk$$'!GZ$120</f>
        <v>0</v>
      </c>
      <c r="HA84" s="6">
        <f>'at-risk$$'!HA84/'at-risk$$'!HA$120</f>
        <v>0</v>
      </c>
      <c r="HB84" s="6">
        <f>'at-risk$$'!HB84/'at-risk$$'!HB$120</f>
        <v>0</v>
      </c>
      <c r="HC84" s="6">
        <f>'at-risk$$'!HC84/'at-risk$$'!HC$120</f>
        <v>0</v>
      </c>
      <c r="HD84" s="6">
        <f>'at-risk$$'!HD84/'at-risk$$'!HD$120</f>
        <v>0</v>
      </c>
      <c r="HE84" s="6">
        <f>'at-risk$$'!HE84/'at-risk$$'!HE$120</f>
        <v>0</v>
      </c>
      <c r="HF84" s="6">
        <f>'at-risk$$'!HF84/'at-risk$$'!HF$120</f>
        <v>1.7068662590484223</v>
      </c>
      <c r="HG84" s="6">
        <f>'at-risk$$'!HG84/'at-risk$$'!HG$120</f>
        <v>0</v>
      </c>
      <c r="HH84" s="6">
        <f>'at-risk$$'!HH84/'at-risk$$'!HH$120</f>
        <v>3.0000087848759573</v>
      </c>
      <c r="HI84" s="6">
        <f>'at-risk$$'!HI84/'at-risk$$'!HI$120</f>
        <v>0</v>
      </c>
      <c r="HJ84" s="6">
        <f>'at-risk$$'!HJ84/'at-risk$$'!HJ$120</f>
        <v>0</v>
      </c>
      <c r="HK84" s="6">
        <f>'at-risk$$'!HK84/'at-risk$$'!HK$120</f>
        <v>0</v>
      </c>
      <c r="HL84" s="6">
        <f>'at-risk$$'!HL84/'at-risk$$'!HL$120</f>
        <v>0</v>
      </c>
      <c r="HM84" s="6">
        <f>'at-risk$$'!HM84/'at-risk$$'!HM$120</f>
        <v>0</v>
      </c>
      <c r="HN84" s="6">
        <f>'at-risk$$'!HN84/'at-risk$$'!HN$120</f>
        <v>3.0000087848759573</v>
      </c>
      <c r="HO84" s="6">
        <f>'at-risk$$'!HO84/'at-risk$$'!HO$120</f>
        <v>0</v>
      </c>
      <c r="HP84" s="6">
        <f>'at-risk$$'!HP84/'at-risk$$'!HP$120</f>
        <v>0</v>
      </c>
      <c r="HQ84" s="6">
        <f>'at-risk$$'!HQ84/'at-risk$$'!HQ$120</f>
        <v>0</v>
      </c>
      <c r="HR84" s="6">
        <f>'at-risk$$'!HR84/'at-risk$$'!HR$120</f>
        <v>3.0000087848759573</v>
      </c>
      <c r="HS84" s="6">
        <f>'at-risk$$'!HS84/'at-risk$$'!HS$120</f>
        <v>0</v>
      </c>
      <c r="HT84" s="6">
        <f>'at-risk$$'!HT84/'at-risk$$'!HT$120</f>
        <v>0</v>
      </c>
      <c r="HU84" s="6">
        <f>'at-risk$$'!HU84/'at-risk$$'!HU$120</f>
        <v>0</v>
      </c>
      <c r="HV84" s="6">
        <f>'at-risk$$'!HV84/'at-risk$$'!HV$120</f>
        <v>2.0000087848759573</v>
      </c>
      <c r="HW84" s="6">
        <f>'at-risk$$'!HW84/'at-risk$$'!HW$120</f>
        <v>0</v>
      </c>
      <c r="HX84" s="6">
        <f>'at-risk$$'!HX84/'at-risk$$'!HX$120</f>
        <v>0</v>
      </c>
      <c r="HY84" s="6">
        <f>'at-risk$$'!HY84/'at-risk$$'!HY$120</f>
        <v>0</v>
      </c>
      <c r="HZ84" s="6">
        <f>'at-risk$$'!HZ84/'at-risk$$'!HZ$120</f>
        <v>0</v>
      </c>
      <c r="IA84" s="6">
        <f>'at-risk$$'!IA84/'at-risk$$'!IA$120</f>
        <v>0</v>
      </c>
      <c r="IB84" s="6">
        <f>'at-risk$$'!IB84/'at-risk$$'!IB$120</f>
        <v>0</v>
      </c>
      <c r="IC84" s="6">
        <f>'at-risk$$'!IC84/'at-risk$$'!IC$120</f>
        <v>0</v>
      </c>
      <c r="ID84" s="6">
        <f>'at-risk$$'!ID84/'at-risk$$'!ID$120</f>
        <v>0</v>
      </c>
      <c r="IE84" s="6">
        <f>'at-risk$$'!IE84/'at-risk$$'!IE$120</f>
        <v>0</v>
      </c>
      <c r="IF84" s="6">
        <f>'at-risk$$'!IF84/'at-risk$$'!IF$120</f>
        <v>1</v>
      </c>
      <c r="IG84" s="6">
        <f>'at-risk$$'!IG84/'at-risk$$'!IG$120</f>
        <v>0</v>
      </c>
      <c r="IH84" s="6">
        <f>'at-risk$$'!IH84/'at-risk$$'!IH$120</f>
        <v>0</v>
      </c>
      <c r="II84" s="6">
        <f>'at-risk$$'!II84/'at-risk$$'!II$120</f>
        <v>0</v>
      </c>
      <c r="IJ84" s="6">
        <f>'at-risk$$'!IJ84/'at-risk$$'!IJ$120</f>
        <v>0</v>
      </c>
      <c r="IK84" s="6">
        <f>'at-risk$$'!IK84/'at-risk$$'!IK$120</f>
        <v>0</v>
      </c>
      <c r="IL84" s="6">
        <f>'at-risk$$'!IL84/'at-risk$$'!IL$120</f>
        <v>0</v>
      </c>
      <c r="IM84" s="6">
        <f>'at-risk$$'!IM84/'at-risk$$'!IM$120</f>
        <v>0</v>
      </c>
      <c r="IN84" s="6">
        <f>'at-risk$$'!IN84/'at-risk$$'!IN$120</f>
        <v>0</v>
      </c>
      <c r="IO84" s="6">
        <f>'at-risk$$'!IO84/'at-risk$$'!IO$120</f>
        <v>0</v>
      </c>
      <c r="IP84" s="6">
        <f>'at-risk$$'!IP84/'at-risk$$'!IP$120</f>
        <v>0</v>
      </c>
      <c r="IQ84" s="6">
        <f>'at-risk$$'!IQ84/'at-risk$$'!IQ$120</f>
        <v>0</v>
      </c>
      <c r="IR84" s="6">
        <f>'at-risk$$'!IR84/'at-risk$$'!IR$120</f>
        <v>0</v>
      </c>
      <c r="IS84" s="6">
        <f>'at-risk$$'!IS84/'at-risk$$'!IS$120</f>
        <v>0</v>
      </c>
      <c r="IT84" s="6">
        <f>'at-risk$$'!IT84/'at-risk$$'!IT$120</f>
        <v>0</v>
      </c>
      <c r="IU84" s="6">
        <f>'at-risk$$'!IU84/'at-risk$$'!IU$120</f>
        <v>0</v>
      </c>
      <c r="IV84" s="6">
        <f>'at-risk$$'!IV84/'at-risk$$'!IV$120</f>
        <v>0</v>
      </c>
      <c r="IW84" s="6">
        <f>'at-risk$$'!IW84/'at-risk$$'!IW$120</f>
        <v>0</v>
      </c>
      <c r="IX84" s="6">
        <f>'at-risk$$'!IX84/'at-risk$$'!IX$120</f>
        <v>0</v>
      </c>
      <c r="IY84" s="6">
        <f>'at-risk$$'!IY84/'at-risk$$'!IY$120</f>
        <v>0</v>
      </c>
      <c r="IZ84" s="6">
        <f>'at-risk$$'!IZ84/'at-risk$$'!IZ$120</f>
        <v>0</v>
      </c>
      <c r="JA84" s="6">
        <f>'at-risk$$'!JA84/'at-risk$$'!JA$120</f>
        <v>0</v>
      </c>
      <c r="JB84" s="6">
        <f>'at-risk$$'!JB84/'at-risk$$'!JB$120</f>
        <v>0</v>
      </c>
      <c r="JC84" s="6">
        <f>'at-risk$$'!JC84/'at-risk$$'!JC$120</f>
        <v>0</v>
      </c>
      <c r="JD84" s="6">
        <f>'at-risk$$'!JD84/'at-risk$$'!JD$120</f>
        <v>1</v>
      </c>
      <c r="JE84" s="6">
        <f>'at-risk$$'!JE84/'at-risk$$'!JE$120</f>
        <v>0</v>
      </c>
      <c r="JF84" s="6">
        <f>'at-risk$$'!JF84/'at-risk$$'!JF$120</f>
        <v>0.608911859198212</v>
      </c>
      <c r="JG84" s="6">
        <f>'at-risk$$'!JG84/'at-risk$$'!JG$120</f>
        <v>0.39107417237044279</v>
      </c>
      <c r="JH84" s="6">
        <f>'at-risk$$'!JH84/'at-risk$$'!JH$120</f>
        <v>0</v>
      </c>
      <c r="JI84" s="6">
        <f>'at-risk$$'!JI84/'at-risk$$'!JI$120</f>
        <v>0</v>
      </c>
      <c r="JJ84" s="6">
        <f>'at-risk$$'!JJ84/'at-risk$$'!JJ$120</f>
        <v>0</v>
      </c>
      <c r="JK84" s="6">
        <f>'at-risk$$'!JK84/'at-risk$$'!JK$120</f>
        <v>0</v>
      </c>
      <c r="JL84" s="6">
        <f>'at-risk$$'!JL84/'at-risk$$'!JL$120</f>
        <v>0</v>
      </c>
      <c r="JM84" s="6">
        <f>'at-risk$$'!JM84/'at-risk$$'!JM$120</f>
        <v>0</v>
      </c>
      <c r="JN84" s="6">
        <f>'at-risk$$'!JN84/'at-risk$$'!JN$120</f>
        <v>0</v>
      </c>
      <c r="JO84" s="6">
        <f>'at-risk$$'!JO84/'at-risk$$'!JO$120</f>
        <v>0</v>
      </c>
      <c r="JP84" s="6">
        <f>'at-risk$$'!JP84/'at-risk$$'!JP$120</f>
        <v>1</v>
      </c>
      <c r="JQ84" s="6">
        <f>'at-risk$$'!JQ84/'at-risk$$'!JQ$120</f>
        <v>0</v>
      </c>
      <c r="JR84" s="6">
        <f>'at-risk$$'!JR84/'at-risk$$'!JR$120</f>
        <v>0</v>
      </c>
      <c r="JS84" s="6">
        <f>'at-risk$$'!JS84/'at-risk$$'!JS$120</f>
        <v>0</v>
      </c>
      <c r="JT84" s="6">
        <f>'at-risk$$'!JT84/'at-risk$$'!JT$120</f>
        <v>0</v>
      </c>
      <c r="JU84" s="6">
        <f>'at-risk$$'!JU84/'at-risk$$'!JU$120</f>
        <v>0</v>
      </c>
      <c r="JV84" s="6">
        <f>'at-risk$$'!JV84/'at-risk$$'!JV$120</f>
        <v>0</v>
      </c>
      <c r="JW84" s="6">
        <f>'at-risk$$'!JW84/'at-risk$$'!JW$120</f>
        <v>0</v>
      </c>
      <c r="JX84" s="6">
        <f>'at-risk$$'!JX84/'at-risk$$'!JX$120</f>
        <v>0</v>
      </c>
      <c r="JY84" s="6">
        <f>'at-risk$$'!JY84/'at-risk$$'!JY$120</f>
        <v>0</v>
      </c>
      <c r="JZ84" s="6">
        <f>'at-risk$$'!JZ84/'at-risk$$'!JZ$120</f>
        <v>0</v>
      </c>
      <c r="KA84" s="6">
        <f>'at-risk$$'!KA84/'at-risk$$'!KA$120</f>
        <v>0</v>
      </c>
      <c r="KB84" s="6">
        <f>'at-risk$$'!KB84/'at-risk$$'!KB$120</f>
        <v>0</v>
      </c>
      <c r="KC84" s="6">
        <f>'at-risk$$'!KC84/'at-risk$$'!KC$120</f>
        <v>0</v>
      </c>
      <c r="KD84" s="6">
        <f>'at-risk$$'!KD84/'at-risk$$'!KD$120</f>
        <v>0</v>
      </c>
      <c r="KE84" s="6">
        <f>'at-risk$$'!KE84/'at-risk$$'!KE$120</f>
        <v>0</v>
      </c>
      <c r="KF84" s="6">
        <f>'at-risk$$'!KF84/'at-risk$$'!KF$120</f>
        <v>0</v>
      </c>
      <c r="KG84" s="6">
        <f>'at-risk$$'!KG84/'at-risk$$'!KG$120</f>
        <v>0</v>
      </c>
      <c r="KH84" s="6">
        <f>'at-risk$$'!KH84/'at-risk$$'!KH$120</f>
        <v>0</v>
      </c>
      <c r="KI84" s="6">
        <f>'at-risk$$'!KI84/'at-risk$$'!KI$120</f>
        <v>0</v>
      </c>
      <c r="KJ84" s="6">
        <f>'at-risk$$'!KJ84/'at-risk$$'!KJ$120</f>
        <v>0</v>
      </c>
      <c r="KK84" s="6">
        <f>'at-risk$$'!KK84/'at-risk$$'!KK$120</f>
        <v>0</v>
      </c>
      <c r="KL84" s="6">
        <f>'at-risk$$'!KL84/'at-risk$$'!KL$120</f>
        <v>1</v>
      </c>
      <c r="KM84" s="6">
        <f>'at-risk$$'!KM84/'at-risk$$'!KM$120</f>
        <v>0</v>
      </c>
      <c r="KN84" s="6">
        <f>'at-risk$$'!KN84/'at-risk$$'!KN$120</f>
        <v>0</v>
      </c>
      <c r="KO84" s="6">
        <f>'at-risk$$'!KO84/'at-risk$$'!KO$120</f>
        <v>0</v>
      </c>
      <c r="KP84" s="6">
        <f>'at-risk$$'!KP84/'at-risk$$'!KP$120</f>
        <v>0</v>
      </c>
      <c r="KQ84" s="6">
        <f>'at-risk$$'!KQ84/'at-risk$$'!KQ$120</f>
        <v>0</v>
      </c>
      <c r="KU84" s="3">
        <v>4257</v>
      </c>
      <c r="KV84" s="3">
        <v>20743</v>
      </c>
      <c r="KW84" s="3">
        <v>9000</v>
      </c>
      <c r="KX84" s="3">
        <v>0</v>
      </c>
      <c r="LC84" s="3">
        <v>0</v>
      </c>
      <c r="LD84" s="3">
        <v>40000</v>
      </c>
      <c r="LI84" s="3">
        <v>0</v>
      </c>
      <c r="LJ84" s="3">
        <v>12000</v>
      </c>
      <c r="LK84" s="3">
        <v>0</v>
      </c>
      <c r="LL84" s="3">
        <v>600</v>
      </c>
      <c r="LM84" s="3">
        <v>1501</v>
      </c>
      <c r="LN84" s="3">
        <v>0</v>
      </c>
      <c r="LS84" s="3">
        <v>0</v>
      </c>
      <c r="LT84" s="3">
        <v>3175</v>
      </c>
      <c r="ME84" s="3">
        <v>5501</v>
      </c>
      <c r="MF84" s="3">
        <v>0</v>
      </c>
      <c r="MM84" s="3">
        <v>0</v>
      </c>
      <c r="MN84" s="3">
        <v>9000</v>
      </c>
      <c r="MY84" s="3">
        <v>0</v>
      </c>
      <c r="MZ84" s="3">
        <v>8000</v>
      </c>
      <c r="NJ84" s="6">
        <f>'at-risk$$'!NJ84/'at-risk$$'!NJ$120</f>
        <v>0</v>
      </c>
      <c r="NK84" s="6">
        <f>'at-risk$$'!NK84/'at-risk$$'!NK$120</f>
        <v>0</v>
      </c>
      <c r="OF84" s="3">
        <v>5643290</v>
      </c>
      <c r="OG84" s="3">
        <v>480167</v>
      </c>
      <c r="OK84" s="6">
        <f t="shared" si="44"/>
        <v>4.0000175697519147</v>
      </c>
      <c r="OL84" s="6">
        <f t="shared" si="31"/>
        <v>0</v>
      </c>
      <c r="OM84" s="6">
        <f t="shared" si="32"/>
        <v>7.0000351395038303</v>
      </c>
      <c r="ON84" s="6">
        <f t="shared" si="33"/>
        <v>0</v>
      </c>
      <c r="OO84" s="6">
        <f t="shared" si="34"/>
        <v>2</v>
      </c>
      <c r="OP84" s="6">
        <f t="shared" si="35"/>
        <v>0</v>
      </c>
      <c r="OQ84" s="3">
        <f t="shared" si="36"/>
        <v>0</v>
      </c>
      <c r="OR84" s="6">
        <f t="shared" si="37"/>
        <v>0</v>
      </c>
      <c r="OS84" s="6">
        <f>'at-risk$$'!OS84/'at-risk$$'!OS$120</f>
        <v>2</v>
      </c>
      <c r="OT84" s="6">
        <f>'at-risk$$'!OT84/'at-risk$$'!OT$120</f>
        <v>0</v>
      </c>
      <c r="OU84" s="6">
        <f>'at-risk$$'!OU84/'at-risk$$'!OU$120</f>
        <v>0</v>
      </c>
      <c r="OV84" s="6">
        <f>'at-risk$$'!OV84/'at-risk$$'!OV$120</f>
        <v>0</v>
      </c>
      <c r="OW84" s="6">
        <f>'at-risk$$'!OW84/'at-risk$$'!OW$120</f>
        <v>0</v>
      </c>
      <c r="OX84" s="6">
        <f>'at-risk$$'!OX84/'at-risk$$'!OX$120</f>
        <v>1</v>
      </c>
      <c r="OY84" s="6">
        <f>'at-risk$$'!OY84/'at-risk$$'!OY$120</f>
        <v>1</v>
      </c>
      <c r="OZ84" s="6">
        <f>'at-risk$$'!OZ84/'at-risk$$'!OZ$120</f>
        <v>0</v>
      </c>
      <c r="PA84" s="6">
        <f>'at-risk$$'!PA84/'at-risk$$'!PA$120</f>
        <v>0</v>
      </c>
      <c r="PB84" s="6">
        <f t="shared" si="38"/>
        <v>0</v>
      </c>
      <c r="PC84" s="6">
        <f t="shared" si="39"/>
        <v>1</v>
      </c>
      <c r="PD84" s="6"/>
      <c r="PE84" s="6"/>
      <c r="PI84" s="6">
        <f t="shared" ref="PI84:PI118" si="48">SUM(GF84,GH84,GJ84,GL84,HB84,HD84,HF84,HH84,HJ84,HL84,HN84,HP84,HR84,HT84,HV84)</f>
        <v>17.706910183428207</v>
      </c>
      <c r="PJ84" s="6">
        <f>'at-risk$$'!PJ84/'at-risk$$'!PJ$120</f>
        <v>0</v>
      </c>
      <c r="PK84" s="6">
        <f>'at-risk$$'!PK84/'at-risk$$'!PK$120</f>
        <v>0</v>
      </c>
      <c r="PL84" s="5">
        <f t="shared" si="45"/>
        <v>20259</v>
      </c>
      <c r="PN84" s="5">
        <f>SUM(KV84,KX84,KZ84,LB84,LD84,LF84,LH84,LJ84,LL84,LN84,LP84,LR84,LT84,LV84,LX84,LZ84,MB84,MD84,MF84,MH84,MJ84,ML84,MN84,MP84,MR84,MT84,MV84,MX84,MZ84,NB84,ND84,NF84,NH84,)</f>
        <v>93518</v>
      </c>
      <c r="PO84" s="5">
        <v>112518</v>
      </c>
      <c r="PQ84" s="6">
        <f t="shared" si="43"/>
        <v>32.706971677559913</v>
      </c>
    </row>
    <row r="85" spans="1:433" x14ac:dyDescent="0.25">
      <c r="A85" t="s">
        <v>141</v>
      </c>
      <c r="B85" s="2">
        <v>405</v>
      </c>
      <c r="C85" t="s">
        <v>340</v>
      </c>
      <c r="D85">
        <v>3</v>
      </c>
      <c r="E85">
        <v>1405</v>
      </c>
      <c r="F85">
        <v>1405</v>
      </c>
      <c r="G85" s="6">
        <f>'at-risk$$'!G85/'at-risk$$'!G$120</f>
        <v>1</v>
      </c>
      <c r="H85" s="6">
        <f>'at-risk$$'!H85/'at-risk$$'!H$120</f>
        <v>0</v>
      </c>
      <c r="I85" s="6">
        <f>'at-risk$$'!I85/'at-risk$$'!I$120</f>
        <v>3.0000087848759573</v>
      </c>
      <c r="J85" s="6">
        <f>'at-risk$$'!J85/'at-risk$$'!J$120</f>
        <v>0</v>
      </c>
      <c r="K85" s="6"/>
      <c r="L85" s="6">
        <f>'at-risk$$'!L85/'at-risk$$'!L$120</f>
        <v>0</v>
      </c>
      <c r="M85" s="6">
        <f>'at-risk$$'!M85/'at-risk$$'!M$120</f>
        <v>0</v>
      </c>
      <c r="N85" s="6">
        <f>'at-risk$$'!N85/'at-risk$$'!N$120</f>
        <v>0.99999958310769044</v>
      </c>
      <c r="O85" s="6">
        <f>'at-risk$$'!O85/'at-risk$$'!O$120</f>
        <v>0</v>
      </c>
      <c r="P85" s="3">
        <v>10000</v>
      </c>
      <c r="Q85" s="3">
        <v>0</v>
      </c>
      <c r="R85" s="6">
        <f>'at-risk$$'!R85/'at-risk$$'!R$120</f>
        <v>1.0000062006078874</v>
      </c>
      <c r="S85" s="6">
        <f>'at-risk$$'!S85/'at-risk$$'!S$120</f>
        <v>0</v>
      </c>
      <c r="T85" s="6">
        <f>'at-risk$$'!T85/'at-risk$$'!T$120</f>
        <v>1.0000028305579711</v>
      </c>
      <c r="U85" s="6">
        <f>'at-risk$$'!U85/'at-risk$$'!U$120</f>
        <v>0</v>
      </c>
      <c r="V85" s="6">
        <f>'at-risk$$'!V85/'at-risk$$'!V$120</f>
        <v>6.0000085958888985</v>
      </c>
      <c r="W85" s="6">
        <f>'at-risk$$'!W85/'at-risk$$'!W$120</f>
        <v>0</v>
      </c>
      <c r="X85" s="6">
        <f>'at-risk$$'!X85/'at-risk$$'!X$120</f>
        <v>1</v>
      </c>
      <c r="Y85" s="6">
        <f>'at-risk$$'!Y85/'at-risk$$'!Y$120</f>
        <v>0</v>
      </c>
      <c r="Z85" s="6">
        <f>'at-risk$$'!Z85/'at-risk$$'!Z$120</f>
        <v>0</v>
      </c>
      <c r="AA85" s="6">
        <f>'at-risk$$'!AA85/'at-risk$$'!AA$120</f>
        <v>0</v>
      </c>
      <c r="AB85" s="6">
        <f>'at-risk$$'!AB85/'at-risk$$'!AB$120</f>
        <v>0</v>
      </c>
      <c r="AC85" s="6">
        <f>'at-risk$$'!AC85/'at-risk$$'!AC$120</f>
        <v>0</v>
      </c>
      <c r="AD85" s="6">
        <f>'at-risk$$'!AD85/'at-risk$$'!AD$120</f>
        <v>0</v>
      </c>
      <c r="AE85" s="6">
        <f>'at-risk$$'!AE85/'at-risk$$'!AE$120</f>
        <v>0</v>
      </c>
      <c r="AF85" s="6">
        <f>'at-risk$$'!AF85/'at-risk$$'!AF$120</f>
        <v>0</v>
      </c>
      <c r="AG85" s="6">
        <f>'at-risk$$'!AG85/'at-risk$$'!AG$120</f>
        <v>0</v>
      </c>
      <c r="AH85" s="6">
        <f>'at-risk$$'!AH85/'at-risk$$'!AH$120</f>
        <v>0</v>
      </c>
      <c r="AI85" s="6">
        <f>'at-risk$$'!AI85/'at-risk$$'!AI$120</f>
        <v>0</v>
      </c>
      <c r="AJ85" s="6">
        <f>'at-risk$$'!AJ85/'at-risk$$'!AJ$120</f>
        <v>0</v>
      </c>
      <c r="AK85" s="6">
        <f>'at-risk$$'!AK85/'at-risk$$'!AK$120</f>
        <v>0</v>
      </c>
      <c r="AL85" s="6">
        <f>'at-risk$$'!AL85/'at-risk$$'!AL$120</f>
        <v>0</v>
      </c>
      <c r="AM85" s="6">
        <f>'at-risk$$'!AM85/'at-risk$$'!AM$120</f>
        <v>0</v>
      </c>
      <c r="AN85" s="6">
        <f>'at-risk$$'!AN85/'at-risk$$'!AN$120</f>
        <v>0</v>
      </c>
      <c r="AO85" s="6">
        <f>'at-risk$$'!AO85/'at-risk$$'!AO$120</f>
        <v>0</v>
      </c>
      <c r="AP85" s="6">
        <f>'at-risk$$'!AP85/'at-risk$$'!AP$120</f>
        <v>0</v>
      </c>
      <c r="AQ85" s="6">
        <f>'at-risk$$'!AQ85/'at-risk$$'!AQ$120</f>
        <v>1</v>
      </c>
      <c r="AR85" s="6">
        <f>'at-risk$$'!AR85/'at-risk$$'!AR$120</f>
        <v>0</v>
      </c>
      <c r="AS85" s="6">
        <f>'at-risk$$'!AS85/'at-risk$$'!AS$120</f>
        <v>0</v>
      </c>
      <c r="AT85" s="6">
        <f>'at-risk$$'!AT85/'at-risk$$'!AT$120</f>
        <v>0</v>
      </c>
      <c r="AU85" s="6">
        <f>'at-risk$$'!AU85/'at-risk$$'!AU$120</f>
        <v>3.5000175697519151</v>
      </c>
      <c r="AV85" s="6"/>
      <c r="AW85" s="6">
        <f>'at-risk$$'!AW85/'at-risk$$'!AW$120</f>
        <v>0</v>
      </c>
      <c r="AX85" s="6">
        <f>'at-risk$$'!AX85/'at-risk$$'!AX$120</f>
        <v>1</v>
      </c>
      <c r="AY85" s="6">
        <f>'at-risk$$'!AY85/'at-risk$$'!AY$120</f>
        <v>0</v>
      </c>
      <c r="AZ85" s="6">
        <f>'at-risk$$'!AZ85/'at-risk$$'!AZ$120</f>
        <v>0</v>
      </c>
      <c r="BA85" s="6">
        <f>'at-risk$$'!BA85/'at-risk$$'!BA$120</f>
        <v>0</v>
      </c>
      <c r="BB85" s="6">
        <f>'at-risk$$'!BB85/'at-risk$$'!BB$120</f>
        <v>0</v>
      </c>
      <c r="BC85" s="6">
        <f>'at-risk$$'!BC85/'at-risk$$'!BC$120</f>
        <v>0</v>
      </c>
      <c r="BD85" s="6">
        <f>'at-risk$$'!BD85/'at-risk$$'!BD$120</f>
        <v>0</v>
      </c>
      <c r="BE85" s="6">
        <f>'at-risk$$'!BE85/'at-risk$$'!BE$120</f>
        <v>0</v>
      </c>
      <c r="BF85" s="6">
        <f>'at-risk$$'!BF85/'at-risk$$'!BF$120</f>
        <v>0</v>
      </c>
      <c r="BG85" s="6">
        <f>'at-risk$$'!BG85/'at-risk$$'!BG$120</f>
        <v>0</v>
      </c>
      <c r="BH85" s="6">
        <f>'at-risk$$'!BH85/'at-risk$$'!BH$120</f>
        <v>0</v>
      </c>
      <c r="BI85" s="6">
        <f>'at-risk$$'!BI85/'at-risk$$'!BI$120</f>
        <v>0</v>
      </c>
      <c r="BJ85" s="6">
        <f>'at-risk$$'!BJ85/'at-risk$$'!BJ$120</f>
        <v>0</v>
      </c>
      <c r="BK85" s="6">
        <f>'at-risk$$'!BK85/'at-risk$$'!BK$120</f>
        <v>0</v>
      </c>
      <c r="BL85" s="6">
        <f>'at-risk$$'!BL85/'at-risk$$'!BL$120</f>
        <v>0</v>
      </c>
      <c r="BM85" s="6">
        <f>'at-risk$$'!BM85/'at-risk$$'!BM$120</f>
        <v>0</v>
      </c>
      <c r="BN85" s="6">
        <f>'at-risk$$'!BN85/'at-risk$$'!BN$120</f>
        <v>0</v>
      </c>
      <c r="BO85" s="6">
        <f>'at-risk$$'!BO85/'at-risk$$'!BO$120</f>
        <v>0</v>
      </c>
      <c r="BP85" s="6">
        <f>'at-risk$$'!BP85/'at-risk$$'!BP$120</f>
        <v>0</v>
      </c>
      <c r="BQ85" s="6">
        <f>'at-risk$$'!BQ85/'at-risk$$'!BQ$120</f>
        <v>0</v>
      </c>
      <c r="BR85" s="6">
        <f>'at-risk$$'!BR85/'at-risk$$'!BR$120</f>
        <v>0</v>
      </c>
      <c r="BS85" s="6">
        <f>'at-risk$$'!BS85/'at-risk$$'!BS$120</f>
        <v>0</v>
      </c>
      <c r="BT85" s="6">
        <f>'at-risk$$'!BT85/'at-risk$$'!BT$120</f>
        <v>2.0000087848759573</v>
      </c>
      <c r="BU85" s="6">
        <f>'at-risk$$'!BU85/'at-risk$$'!BU$120</f>
        <v>0</v>
      </c>
      <c r="BV85" s="6">
        <f>'at-risk$$'!BV85/'at-risk$$'!BV$120</f>
        <v>13.000051391524352</v>
      </c>
      <c r="BW85" s="6">
        <f>'at-risk$$'!BW85/'at-risk$$'!BW$120</f>
        <v>0</v>
      </c>
      <c r="BX85" s="6">
        <f>'at-risk$$'!BX85/'at-risk$$'!BX$120</f>
        <v>0</v>
      </c>
      <c r="BY85" s="6">
        <f>'at-risk$$'!BY85/'at-risk$$'!BY$120</f>
        <v>0</v>
      </c>
      <c r="BZ85" s="6">
        <f>'at-risk$$'!BZ85/'at-risk$$'!BZ$120</f>
        <v>2.9999925956999398</v>
      </c>
      <c r="CA85" s="6">
        <f>'at-risk$$'!CA85/'at-risk$$'!CA$120</f>
        <v>0</v>
      </c>
      <c r="CB85" s="6">
        <f>'at-risk$$'!CB85/'at-risk$$'!CB$120</f>
        <v>0</v>
      </c>
      <c r="CC85" s="6">
        <f>'at-risk$$'!CC85/'at-risk$$'!CC$120</f>
        <v>0</v>
      </c>
      <c r="CD85" s="6">
        <f>'at-risk$$'!CD85/'at-risk$$'!CD$120</f>
        <v>3</v>
      </c>
      <c r="CE85" s="6">
        <f>'at-risk$$'!CE85/'at-risk$$'!CE$120</f>
        <v>0</v>
      </c>
      <c r="CF85" s="6">
        <f>'at-risk$$'!CF85/'at-risk$$'!CF$120</f>
        <v>1</v>
      </c>
      <c r="CG85" s="6">
        <f>'at-risk$$'!CG85/'at-risk$$'!CG$120</f>
        <v>0</v>
      </c>
      <c r="CH85" s="6">
        <f>'at-risk$$'!CH85/'at-risk$$'!CH$120</f>
        <v>0</v>
      </c>
      <c r="CI85" s="6">
        <f>'at-risk$$'!CI85/'at-risk$$'!CI$120</f>
        <v>0</v>
      </c>
      <c r="CL85" s="6">
        <f>'at-risk$$'!CL85/'at-risk$$'!CL$120</f>
        <v>6.0000263546278729</v>
      </c>
      <c r="CM85" s="6">
        <f>'at-risk$$'!CM85/'at-risk$$'!CM$120</f>
        <v>0</v>
      </c>
      <c r="CN85" s="6">
        <f>'at-risk$$'!CN85/'at-risk$$'!CN$120</f>
        <v>0</v>
      </c>
      <c r="CO85" s="6">
        <f>'at-risk$$'!CO85/'at-risk$$'!CO$120</f>
        <v>0</v>
      </c>
      <c r="CP85" s="6">
        <f>'at-risk$$'!CP85/'at-risk$$'!CP$120</f>
        <v>0</v>
      </c>
      <c r="CQ85" s="6">
        <f>'at-risk$$'!CQ85/'at-risk$$'!CQ$120</f>
        <v>0</v>
      </c>
      <c r="CR85" s="6">
        <f>'at-risk$$'!CR85/'at-risk$$'!CR$120</f>
        <v>0</v>
      </c>
      <c r="CS85" s="6">
        <f>'at-risk$$'!CS85/'at-risk$$'!CS$120</f>
        <v>0</v>
      </c>
      <c r="CT85" s="6">
        <f>'at-risk$$'!CT85/'at-risk$$'!CT$120</f>
        <v>0</v>
      </c>
      <c r="CU85" s="6">
        <f>'at-risk$$'!CU85/'at-risk$$'!CU$120</f>
        <v>0</v>
      </c>
      <c r="DD85" s="6">
        <f>'at-risk$$'!DD85/'at-risk$$'!DD$120</f>
        <v>0.9999965685612755</v>
      </c>
      <c r="DE85" s="6">
        <f>'at-risk$$'!DE85/'at-risk$$'!DE$120</f>
        <v>0</v>
      </c>
      <c r="DF85" s="3">
        <v>3300</v>
      </c>
      <c r="DG85" s="3">
        <v>0</v>
      </c>
      <c r="DH85" s="3">
        <v>10100</v>
      </c>
      <c r="DI85" s="3">
        <v>0</v>
      </c>
      <c r="DJ85" s="3">
        <v>1787</v>
      </c>
      <c r="DK85" s="3">
        <v>0</v>
      </c>
      <c r="DR85" s="3">
        <v>3400</v>
      </c>
      <c r="DS85" s="3">
        <v>0</v>
      </c>
      <c r="DV85" s="3">
        <v>300</v>
      </c>
      <c r="DW85" s="3">
        <v>0</v>
      </c>
      <c r="DX85" s="6">
        <f>'at-risk$$'!DX85/'at-risk$$'!DX$120</f>
        <v>0</v>
      </c>
      <c r="DY85" s="6">
        <f>'at-risk$$'!DY85/'at-risk$$'!DY$120</f>
        <v>0</v>
      </c>
      <c r="DZ85" s="6">
        <f>'at-risk$$'!DZ85/'at-risk$$'!DZ$120</f>
        <v>0</v>
      </c>
      <c r="EA85" s="6">
        <f>'at-risk$$'!EA85/'at-risk$$'!EA$120</f>
        <v>0</v>
      </c>
      <c r="EB85" s="6">
        <f>'at-risk$$'!EB85/'at-risk$$'!EB$120</f>
        <v>0</v>
      </c>
      <c r="EC85" s="6">
        <f>'at-risk$$'!EC85/'at-risk$$'!EC$120</f>
        <v>0</v>
      </c>
      <c r="EL85" s="6">
        <f>'at-risk$$'!EL85/'at-risk$$'!EL$120</f>
        <v>0</v>
      </c>
      <c r="EM85" s="6">
        <f>'at-risk$$'!EM85/'at-risk$$'!EM$120</f>
        <v>0</v>
      </c>
      <c r="EN85" s="6">
        <f>'at-risk$$'!EN85/'at-risk$$'!EN$120</f>
        <v>0</v>
      </c>
      <c r="EO85" s="6">
        <f>'at-risk$$'!EO85/'at-risk$$'!EO$120</f>
        <v>0</v>
      </c>
      <c r="EP85" s="6">
        <f>'at-risk$$'!EP85/'at-risk$$'!EP$120</f>
        <v>0</v>
      </c>
      <c r="EQ85" s="6">
        <f>'at-risk$$'!EQ85/'at-risk$$'!EQ$120</f>
        <v>0</v>
      </c>
      <c r="ES85" s="6">
        <f>'at-risk$$'!ES85/'at-risk$$'!ES$120</f>
        <v>0</v>
      </c>
      <c r="ET85" s="6">
        <f>'at-risk$$'!ET85/'at-risk$$'!ET$120</f>
        <v>0</v>
      </c>
      <c r="EU85" s="6">
        <f>'at-risk$$'!EU85/'at-risk$$'!EU$120</f>
        <v>0</v>
      </c>
      <c r="EV85" s="6">
        <f>'at-risk$$'!EV85/'at-risk$$'!EV$120</f>
        <v>0</v>
      </c>
      <c r="EW85" s="6">
        <f>'at-risk$$'!EW85/'at-risk$$'!EW$120</f>
        <v>0</v>
      </c>
      <c r="EX85" s="6">
        <f>'at-risk$$'!EX85/'at-risk$$'!EX$120</f>
        <v>0</v>
      </c>
      <c r="EY85" s="6">
        <f>'at-risk$$'!EY85/'at-risk$$'!EY$120</f>
        <v>3.9999936932391522</v>
      </c>
      <c r="EZ85" s="6">
        <f>'at-risk$$'!EZ85/'at-risk$$'!EZ$120</f>
        <v>0</v>
      </c>
      <c r="FA85" s="6">
        <f>'at-risk$$'!FA85/'at-risk$$'!FA$120</f>
        <v>0</v>
      </c>
      <c r="FB85" s="6">
        <f>'at-risk$$'!FB85/'at-risk$$'!FB$120</f>
        <v>0</v>
      </c>
      <c r="FC85" s="6">
        <f>'at-risk$$'!FC85/'at-risk$$'!FC$120</f>
        <v>0</v>
      </c>
      <c r="FD85" s="6">
        <f>'at-risk$$'!FD85/'at-risk$$'!FD$120</f>
        <v>0</v>
      </c>
      <c r="FE85" s="6">
        <f>'at-risk$$'!FE85/'at-risk$$'!FE$120</f>
        <v>0</v>
      </c>
      <c r="FF85" s="6">
        <f>'at-risk$$'!FF85/'at-risk$$'!FF$120</f>
        <v>0</v>
      </c>
      <c r="FG85" s="6">
        <f>'at-risk$$'!FG85/'at-risk$$'!FG$120</f>
        <v>0</v>
      </c>
      <c r="FH85" s="6">
        <f>'at-risk$$'!FH85/'at-risk$$'!FH$120</f>
        <v>0</v>
      </c>
      <c r="FI85" s="6">
        <f>'at-risk$$'!FI85/'at-risk$$'!FI$120</f>
        <v>1</v>
      </c>
      <c r="FJ85" s="6">
        <f>'at-risk$$'!FJ85/'at-risk$$'!FJ$120</f>
        <v>0</v>
      </c>
      <c r="FK85" s="6">
        <f>'at-risk$$'!FK85/'at-risk$$'!FK$120</f>
        <v>0.99998917596631565</v>
      </c>
      <c r="FL85" s="6">
        <f>'at-risk$$'!FL85/'at-risk$$'!FL$120</f>
        <v>0</v>
      </c>
      <c r="FM85" s="6">
        <f>'at-risk$$'!FM85/'at-risk$$'!FM$120</f>
        <v>0</v>
      </c>
      <c r="FN85" s="6">
        <f>'at-risk$$'!FN85/'at-risk$$'!FN$120</f>
        <v>0</v>
      </c>
      <c r="FO85" s="6">
        <f>'at-risk$$'!FO85/'at-risk$$'!FO$120</f>
        <v>0</v>
      </c>
      <c r="FP85" s="6">
        <f>'at-risk$$'!FP85/'at-risk$$'!FP$120</f>
        <v>0</v>
      </c>
      <c r="FQ85" s="6">
        <f>'at-risk$$'!FQ85/'at-risk$$'!FQ$120</f>
        <v>1</v>
      </c>
      <c r="FR85" s="6">
        <f>'at-risk$$'!FR85/'at-risk$$'!FR$120</f>
        <v>0</v>
      </c>
      <c r="FS85" s="6">
        <f>'at-risk$$'!FS85/'at-risk$$'!FS$120</f>
        <v>0</v>
      </c>
      <c r="FT85" s="6">
        <f>'at-risk$$'!FT85/'at-risk$$'!FT$120</f>
        <v>0</v>
      </c>
      <c r="FU85" s="6">
        <f>'at-risk$$'!FU85/'at-risk$$'!FU$120</f>
        <v>0</v>
      </c>
      <c r="FV85" s="6">
        <f>'at-risk$$'!FV85/'at-risk$$'!FV$120</f>
        <v>0</v>
      </c>
      <c r="FW85" s="6">
        <f>'at-risk$$'!FW85/'at-risk$$'!FW$120</f>
        <v>0</v>
      </c>
      <c r="FX85" s="6">
        <f>'at-risk$$'!FX85/'at-risk$$'!FX$120</f>
        <v>0</v>
      </c>
      <c r="FY85" s="6">
        <f>'at-risk$$'!FY85/'at-risk$$'!FY$120</f>
        <v>1</v>
      </c>
      <c r="FZ85" s="6">
        <f>'at-risk$$'!FZ85/'at-risk$$'!FZ$120</f>
        <v>0</v>
      </c>
      <c r="GA85" s="6">
        <f>'at-risk$$'!GA85/'at-risk$$'!GA$120</f>
        <v>1</v>
      </c>
      <c r="GB85" s="6">
        <f>'at-risk$$'!GB85/'at-risk$$'!GB$120</f>
        <v>0</v>
      </c>
      <c r="GC85" s="6">
        <f>'at-risk$$'!GC85/'at-risk$$'!GC$120</f>
        <v>1</v>
      </c>
      <c r="GD85" s="6">
        <f>'at-risk$$'!GD85/'at-risk$$'!GD$120</f>
        <v>0</v>
      </c>
      <c r="GE85" s="6">
        <f>'at-risk$$'!GE85/'at-risk$$'!GE$120</f>
        <v>0</v>
      </c>
      <c r="GF85" s="6">
        <f>'at-risk$$'!GF85/'at-risk$$'!GF$120</f>
        <v>3.0000087848759573</v>
      </c>
      <c r="GG85" s="6">
        <f>'at-risk$$'!GG85/'at-risk$$'!GG$120</f>
        <v>0</v>
      </c>
      <c r="GH85" s="6">
        <f>'at-risk$$'!GH85/'at-risk$$'!GH$120</f>
        <v>6.0000263546278729</v>
      </c>
      <c r="GI85" s="6">
        <f>'at-risk$$'!GI85/'at-risk$$'!GI$120</f>
        <v>0</v>
      </c>
      <c r="GJ85" s="6">
        <f>'at-risk$$'!GJ85/'at-risk$$'!GJ$120</f>
        <v>3.0000087848759573</v>
      </c>
      <c r="GK85" s="6">
        <f>'at-risk$$'!GK85/'at-risk$$'!GK$120</f>
        <v>0</v>
      </c>
      <c r="GL85" s="6">
        <f>'at-risk$$'!GL85/'at-risk$$'!GL$120</f>
        <v>0</v>
      </c>
      <c r="GM85" s="6">
        <f>'at-risk$$'!GM85/'at-risk$$'!GM$120</f>
        <v>0</v>
      </c>
      <c r="GN85" s="6">
        <f>'at-risk$$'!GN85/'at-risk$$'!GN$120</f>
        <v>0</v>
      </c>
      <c r="GO85" s="6">
        <f>'at-risk$$'!GO85/'at-risk$$'!GO$120</f>
        <v>0</v>
      </c>
      <c r="GP85" s="6">
        <f>'at-risk$$'!GP85/'at-risk$$'!GP$120</f>
        <v>0</v>
      </c>
      <c r="GQ85" s="6">
        <f>'at-risk$$'!GQ85/'at-risk$$'!GQ$120</f>
        <v>0</v>
      </c>
      <c r="GR85" s="6">
        <f>'at-risk$$'!GR85/'at-risk$$'!GR$120</f>
        <v>0</v>
      </c>
      <c r="GS85" s="6">
        <f>'at-risk$$'!GS85/'at-risk$$'!GS$120</f>
        <v>0</v>
      </c>
      <c r="GT85" s="6">
        <f>'at-risk$$'!GT85/'at-risk$$'!GT$120</f>
        <v>0</v>
      </c>
      <c r="GU85" s="6">
        <f>'at-risk$$'!GU85/'at-risk$$'!GU$120</f>
        <v>0</v>
      </c>
      <c r="GV85" s="6">
        <f>'at-risk$$'!GV85/'at-risk$$'!GV$120</f>
        <v>0</v>
      </c>
      <c r="GW85" s="6">
        <f>'at-risk$$'!GW85/'at-risk$$'!GW$120</f>
        <v>0</v>
      </c>
      <c r="GX85" s="6">
        <f>'at-risk$$'!GX85/'at-risk$$'!GX$120</f>
        <v>0</v>
      </c>
      <c r="GY85" s="6">
        <f>'at-risk$$'!GY85/'at-risk$$'!GY$120</f>
        <v>0</v>
      </c>
      <c r="GZ85" s="6">
        <f>'at-risk$$'!GZ85/'at-risk$$'!GZ$120</f>
        <v>0</v>
      </c>
      <c r="HA85" s="6">
        <f>'at-risk$$'!HA85/'at-risk$$'!HA$120</f>
        <v>0</v>
      </c>
      <c r="HB85" s="6">
        <f>'at-risk$$'!HB85/'at-risk$$'!HB$120</f>
        <v>0</v>
      </c>
      <c r="HC85" s="6">
        <f>'at-risk$$'!HC85/'at-risk$$'!HC$120</f>
        <v>0</v>
      </c>
      <c r="HD85" s="6">
        <f>'at-risk$$'!HD85/'at-risk$$'!HD$120</f>
        <v>0</v>
      </c>
      <c r="HE85" s="6">
        <f>'at-risk$$'!HE85/'at-risk$$'!HE$120</f>
        <v>0</v>
      </c>
      <c r="HF85" s="6">
        <f>'at-risk$$'!HF85/'at-risk$$'!HF$120</f>
        <v>14.535945516199313</v>
      </c>
      <c r="HG85" s="6">
        <f>'at-risk$$'!HG85/'at-risk$$'!HG$120</f>
        <v>0.46411378171340223</v>
      </c>
      <c r="HH85" s="6">
        <f>'at-risk$$'!HH85/'at-risk$$'!HH$120</f>
        <v>16.000063251106894</v>
      </c>
      <c r="HI85" s="6">
        <f>'at-risk$$'!HI85/'at-risk$$'!HI$120</f>
        <v>0</v>
      </c>
      <c r="HJ85" s="6">
        <f>'at-risk$$'!HJ85/'at-risk$$'!HJ$120</f>
        <v>0</v>
      </c>
      <c r="HK85" s="6">
        <f>'at-risk$$'!HK85/'at-risk$$'!HK$120</f>
        <v>0</v>
      </c>
      <c r="HL85" s="6">
        <f>'at-risk$$'!HL85/'at-risk$$'!HL$120</f>
        <v>0</v>
      </c>
      <c r="HM85" s="6">
        <f>'at-risk$$'!HM85/'at-risk$$'!HM$120</f>
        <v>0</v>
      </c>
      <c r="HN85" s="6">
        <f>'at-risk$$'!HN85/'at-risk$$'!HN$120</f>
        <v>15.000059297912715</v>
      </c>
      <c r="HO85" s="6">
        <f>'at-risk$$'!HO85/'at-risk$$'!HO$120</f>
        <v>0</v>
      </c>
      <c r="HP85" s="6">
        <f>'at-risk$$'!HP85/'at-risk$$'!HP$120</f>
        <v>0</v>
      </c>
      <c r="HQ85" s="6">
        <f>'at-risk$$'!HQ85/'at-risk$$'!HQ$120</f>
        <v>0</v>
      </c>
      <c r="HR85" s="6">
        <f>'at-risk$$'!HR85/'at-risk$$'!HR$120</f>
        <v>15.000059297912715</v>
      </c>
      <c r="HS85" s="6">
        <f>'at-risk$$'!HS85/'at-risk$$'!HS$120</f>
        <v>0</v>
      </c>
      <c r="HT85" s="6">
        <f>'at-risk$$'!HT85/'at-risk$$'!HT$120</f>
        <v>0</v>
      </c>
      <c r="HU85" s="6">
        <f>'at-risk$$'!HU85/'at-risk$$'!HU$120</f>
        <v>0</v>
      </c>
      <c r="HV85" s="6">
        <f>'at-risk$$'!HV85/'at-risk$$'!HV$120</f>
        <v>12.000047438330173</v>
      </c>
      <c r="HW85" s="6">
        <f>'at-risk$$'!HW85/'at-risk$$'!HW$120</f>
        <v>0</v>
      </c>
      <c r="HX85" s="6">
        <f>'at-risk$$'!HX85/'at-risk$$'!HX$120</f>
        <v>1</v>
      </c>
      <c r="HY85" s="6">
        <f>'at-risk$$'!HY85/'at-risk$$'!HY$120</f>
        <v>0</v>
      </c>
      <c r="HZ85" s="6">
        <f>'at-risk$$'!HZ85/'at-risk$$'!HZ$120</f>
        <v>0</v>
      </c>
      <c r="IA85" s="6">
        <f>'at-risk$$'!IA85/'at-risk$$'!IA$120</f>
        <v>0</v>
      </c>
      <c r="IB85" s="6">
        <f>'at-risk$$'!IB85/'at-risk$$'!IB$120</f>
        <v>2.0000087848759573</v>
      </c>
      <c r="IC85" s="6">
        <f>'at-risk$$'!IC85/'at-risk$$'!IC$120</f>
        <v>0</v>
      </c>
      <c r="ID85" s="6">
        <f>'at-risk$$'!ID85/'at-risk$$'!ID$120</f>
        <v>0</v>
      </c>
      <c r="IE85" s="6">
        <f>'at-risk$$'!IE85/'at-risk$$'!IE$120</f>
        <v>3.0000087848759573</v>
      </c>
      <c r="IF85" s="6">
        <f>'at-risk$$'!IF85/'at-risk$$'!IF$120</f>
        <v>0</v>
      </c>
      <c r="IG85" s="6">
        <f>'at-risk$$'!IG85/'at-risk$$'!IG$120</f>
        <v>0</v>
      </c>
      <c r="IH85" s="6">
        <f>'at-risk$$'!IH85/'at-risk$$'!IH$120</f>
        <v>0</v>
      </c>
      <c r="II85" s="6">
        <f>'at-risk$$'!II85/'at-risk$$'!II$120</f>
        <v>0</v>
      </c>
      <c r="IJ85" s="6">
        <f>'at-risk$$'!IJ85/'at-risk$$'!IJ$120</f>
        <v>1</v>
      </c>
      <c r="IK85" s="6">
        <f>'at-risk$$'!IK85/'at-risk$$'!IK$120</f>
        <v>0</v>
      </c>
      <c r="IL85" s="6">
        <f>'at-risk$$'!IL85/'at-risk$$'!IL$120</f>
        <v>0</v>
      </c>
      <c r="IM85" s="6">
        <f>'at-risk$$'!IM85/'at-risk$$'!IM$120</f>
        <v>0</v>
      </c>
      <c r="IN85" s="6">
        <f>'at-risk$$'!IN85/'at-risk$$'!IN$120</f>
        <v>0</v>
      </c>
      <c r="IO85" s="6">
        <f>'at-risk$$'!IO85/'at-risk$$'!IO$120</f>
        <v>0</v>
      </c>
      <c r="IP85" s="6">
        <f>'at-risk$$'!IP85/'at-risk$$'!IP$120</f>
        <v>0</v>
      </c>
      <c r="IQ85" s="6">
        <f>'at-risk$$'!IQ85/'at-risk$$'!IQ$120</f>
        <v>0</v>
      </c>
      <c r="IR85" s="6">
        <f>'at-risk$$'!IR85/'at-risk$$'!IR$120</f>
        <v>0</v>
      </c>
      <c r="IS85" s="6">
        <f>'at-risk$$'!IS85/'at-risk$$'!IS$120</f>
        <v>0</v>
      </c>
      <c r="IT85" s="6">
        <f>'at-risk$$'!IT85/'at-risk$$'!IT$120</f>
        <v>0</v>
      </c>
      <c r="IU85" s="6">
        <f>'at-risk$$'!IU85/'at-risk$$'!IU$120</f>
        <v>0</v>
      </c>
      <c r="IV85" s="6">
        <f>'at-risk$$'!IV85/'at-risk$$'!IV$120</f>
        <v>1</v>
      </c>
      <c r="IW85" s="6">
        <f>'at-risk$$'!IW85/'at-risk$$'!IW$120</f>
        <v>0</v>
      </c>
      <c r="IX85" s="6">
        <f>'at-risk$$'!IX85/'at-risk$$'!IX$120</f>
        <v>0</v>
      </c>
      <c r="IY85" s="6">
        <f>'at-risk$$'!IY85/'at-risk$$'!IY$120</f>
        <v>0</v>
      </c>
      <c r="IZ85" s="6">
        <f>'at-risk$$'!IZ85/'at-risk$$'!IZ$120</f>
        <v>0</v>
      </c>
      <c r="JA85" s="6">
        <f>'at-risk$$'!JA85/'at-risk$$'!JA$120</f>
        <v>0</v>
      </c>
      <c r="JB85" s="6">
        <f>'at-risk$$'!JB85/'at-risk$$'!JB$120</f>
        <v>0</v>
      </c>
      <c r="JC85" s="6">
        <f>'at-risk$$'!JC85/'at-risk$$'!JC$120</f>
        <v>0</v>
      </c>
      <c r="JD85" s="6">
        <f>'at-risk$$'!JD85/'at-risk$$'!JD$120</f>
        <v>0</v>
      </c>
      <c r="JE85" s="6">
        <f>'at-risk$$'!JE85/'at-risk$$'!JE$120</f>
        <v>0</v>
      </c>
      <c r="JF85" s="6">
        <f>'at-risk$$'!JF85/'at-risk$$'!JF$120</f>
        <v>0</v>
      </c>
      <c r="JG85" s="6">
        <f>'at-risk$$'!JG85/'at-risk$$'!JG$120</f>
        <v>0</v>
      </c>
      <c r="JH85" s="6">
        <f>'at-risk$$'!JH85/'at-risk$$'!JH$120</f>
        <v>0</v>
      </c>
      <c r="JI85" s="6">
        <f>'at-risk$$'!JI85/'at-risk$$'!JI$120</f>
        <v>0</v>
      </c>
      <c r="JJ85" s="6">
        <f>'at-risk$$'!JJ85/'at-risk$$'!JJ$120</f>
        <v>0</v>
      </c>
      <c r="JK85" s="6">
        <f>'at-risk$$'!JK85/'at-risk$$'!JK$120</f>
        <v>0</v>
      </c>
      <c r="JL85" s="6">
        <f>'at-risk$$'!JL85/'at-risk$$'!JL$120</f>
        <v>0</v>
      </c>
      <c r="JM85" s="6">
        <f>'at-risk$$'!JM85/'at-risk$$'!JM$120</f>
        <v>0</v>
      </c>
      <c r="JN85" s="6">
        <f>'at-risk$$'!JN85/'at-risk$$'!JN$120</f>
        <v>0</v>
      </c>
      <c r="JO85" s="6">
        <f>'at-risk$$'!JO85/'at-risk$$'!JO$120</f>
        <v>0</v>
      </c>
      <c r="JP85" s="6">
        <f>'at-risk$$'!JP85/'at-risk$$'!JP$120</f>
        <v>0</v>
      </c>
      <c r="JQ85" s="6">
        <f>'at-risk$$'!JQ85/'at-risk$$'!JQ$120</f>
        <v>0</v>
      </c>
      <c r="JR85" s="6">
        <f>'at-risk$$'!JR85/'at-risk$$'!JR$120</f>
        <v>0</v>
      </c>
      <c r="JS85" s="6">
        <f>'at-risk$$'!JS85/'at-risk$$'!JS$120</f>
        <v>0</v>
      </c>
      <c r="JT85" s="6">
        <f>'at-risk$$'!JT85/'at-risk$$'!JT$120</f>
        <v>0</v>
      </c>
      <c r="JU85" s="6">
        <f>'at-risk$$'!JU85/'at-risk$$'!JU$120</f>
        <v>0</v>
      </c>
      <c r="JV85" s="6">
        <f>'at-risk$$'!JV85/'at-risk$$'!JV$120</f>
        <v>0</v>
      </c>
      <c r="JW85" s="6">
        <f>'at-risk$$'!JW85/'at-risk$$'!JW$120</f>
        <v>0</v>
      </c>
      <c r="JX85" s="6">
        <f>'at-risk$$'!JX85/'at-risk$$'!JX$120</f>
        <v>0</v>
      </c>
      <c r="JY85" s="6">
        <f>'at-risk$$'!JY85/'at-risk$$'!JY$120</f>
        <v>0</v>
      </c>
      <c r="JZ85" s="6">
        <f>'at-risk$$'!JZ85/'at-risk$$'!JZ$120</f>
        <v>1</v>
      </c>
      <c r="KA85" s="6">
        <f>'at-risk$$'!KA85/'at-risk$$'!KA$120</f>
        <v>0</v>
      </c>
      <c r="KB85" s="6">
        <f>'at-risk$$'!KB85/'at-risk$$'!KB$120</f>
        <v>0</v>
      </c>
      <c r="KC85" s="6">
        <f>'at-risk$$'!KC85/'at-risk$$'!KC$120</f>
        <v>0</v>
      </c>
      <c r="KD85" s="6">
        <f>'at-risk$$'!KD85/'at-risk$$'!KD$120</f>
        <v>0</v>
      </c>
      <c r="KE85" s="6">
        <f>'at-risk$$'!KE85/'at-risk$$'!KE$120</f>
        <v>0</v>
      </c>
      <c r="KF85" s="6">
        <f>'at-risk$$'!KF85/'at-risk$$'!KF$120</f>
        <v>0</v>
      </c>
      <c r="KG85" s="6">
        <f>'at-risk$$'!KG85/'at-risk$$'!KG$120</f>
        <v>0</v>
      </c>
      <c r="KH85" s="6">
        <f>'at-risk$$'!KH85/'at-risk$$'!KH$120</f>
        <v>0</v>
      </c>
      <c r="KI85" s="6">
        <f>'at-risk$$'!KI85/'at-risk$$'!KI$120</f>
        <v>0</v>
      </c>
      <c r="KJ85" s="6">
        <f>'at-risk$$'!KJ85/'at-risk$$'!KJ$120</f>
        <v>0</v>
      </c>
      <c r="KK85" s="6">
        <f>'at-risk$$'!KK85/'at-risk$$'!KK$120</f>
        <v>0</v>
      </c>
      <c r="KL85" s="6">
        <f>'at-risk$$'!KL85/'at-risk$$'!KL$120</f>
        <v>0</v>
      </c>
      <c r="KM85" s="6">
        <f>'at-risk$$'!KM85/'at-risk$$'!KM$120</f>
        <v>0</v>
      </c>
      <c r="KN85" s="6">
        <f>'at-risk$$'!KN85/'at-risk$$'!KN$120</f>
        <v>0</v>
      </c>
      <c r="KO85" s="6">
        <f>'at-risk$$'!KO85/'at-risk$$'!KO$120</f>
        <v>0</v>
      </c>
      <c r="KP85" s="6">
        <f>'at-risk$$'!KP85/'at-risk$$'!KP$120</f>
        <v>1</v>
      </c>
      <c r="KQ85" s="6">
        <f>'at-risk$$'!KQ85/'at-risk$$'!KQ$120</f>
        <v>0</v>
      </c>
      <c r="KU85" s="3">
        <v>45131</v>
      </c>
      <c r="KV85" s="3">
        <v>0</v>
      </c>
      <c r="KW85" s="3">
        <v>5000</v>
      </c>
      <c r="KX85" s="3">
        <v>0</v>
      </c>
      <c r="LI85" s="3">
        <v>24004</v>
      </c>
      <c r="LJ85" s="3">
        <v>0</v>
      </c>
      <c r="LK85" s="3">
        <v>10031</v>
      </c>
      <c r="LL85" s="3">
        <v>0</v>
      </c>
      <c r="LM85" s="3">
        <v>6408</v>
      </c>
      <c r="LN85" s="3">
        <v>0</v>
      </c>
      <c r="MA85" s="3">
        <v>25001</v>
      </c>
      <c r="MB85" s="3">
        <v>0</v>
      </c>
      <c r="ME85" s="3">
        <v>23492</v>
      </c>
      <c r="MF85" s="3">
        <v>0</v>
      </c>
      <c r="MY85" s="3">
        <v>38250</v>
      </c>
      <c r="MZ85" s="3">
        <v>0</v>
      </c>
      <c r="NJ85" s="6">
        <f>'at-risk$$'!NJ85/'at-risk$$'!NJ$120</f>
        <v>0</v>
      </c>
      <c r="NK85" s="6">
        <f>'at-risk$$'!NK85/'at-risk$$'!NK$120</f>
        <v>0</v>
      </c>
      <c r="OF85" s="3">
        <v>16323664.700000001</v>
      </c>
      <c r="OG85" s="3">
        <v>394328</v>
      </c>
      <c r="OK85" s="6">
        <f t="shared" si="44"/>
        <v>3.0000087848759573</v>
      </c>
      <c r="OL85" s="6">
        <f t="shared" si="31"/>
        <v>0</v>
      </c>
      <c r="OM85" s="6">
        <f t="shared" si="32"/>
        <v>13.000051391524352</v>
      </c>
      <c r="ON85" s="6">
        <f t="shared" si="33"/>
        <v>0</v>
      </c>
      <c r="OO85" s="6">
        <f t="shared" si="34"/>
        <v>4</v>
      </c>
      <c r="OP85" s="6">
        <f t="shared" si="35"/>
        <v>0</v>
      </c>
      <c r="OQ85" s="3">
        <f t="shared" si="36"/>
        <v>18887</v>
      </c>
      <c r="OR85" s="6">
        <f t="shared" si="37"/>
        <v>0</v>
      </c>
      <c r="OS85" s="6">
        <f>'at-risk$$'!OS85/'at-risk$$'!OS$120</f>
        <v>3.9999936932391522</v>
      </c>
      <c r="OT85" s="6">
        <f>'at-risk$$'!OT85/'at-risk$$'!OT$120</f>
        <v>0</v>
      </c>
      <c r="OU85" s="6">
        <f>'at-risk$$'!OU85/'at-risk$$'!OU$120</f>
        <v>0</v>
      </c>
      <c r="OV85" s="6">
        <f>'at-risk$$'!OV85/'at-risk$$'!OV$120</f>
        <v>1</v>
      </c>
      <c r="OW85" s="6">
        <f>'at-risk$$'!OW85/'at-risk$$'!OW$120</f>
        <v>0</v>
      </c>
      <c r="OX85" s="6">
        <f>'at-risk$$'!OX85/'at-risk$$'!OX$120</f>
        <v>0</v>
      </c>
      <c r="OY85" s="6">
        <f>'at-risk$$'!OY85/'at-risk$$'!OY$120</f>
        <v>4.0000087848759573</v>
      </c>
      <c r="OZ85" s="6">
        <f>'at-risk$$'!OZ85/'at-risk$$'!OZ$120</f>
        <v>3.0000087848759573</v>
      </c>
      <c r="PA85" s="6">
        <f>'at-risk$$'!PA85/'at-risk$$'!PA$120</f>
        <v>0</v>
      </c>
      <c r="PB85" s="6">
        <f t="shared" si="38"/>
        <v>2</v>
      </c>
      <c r="PC85" s="6">
        <f t="shared" si="39"/>
        <v>0</v>
      </c>
      <c r="PD85" s="6"/>
      <c r="PE85" s="6"/>
      <c r="PI85" s="6">
        <f t="shared" si="48"/>
        <v>84.536218725841593</v>
      </c>
      <c r="PJ85" s="6">
        <f>'at-risk$$'!PJ85/'at-risk$$'!PJ$120</f>
        <v>0.46411378171340223</v>
      </c>
      <c r="PK85" s="6">
        <f>'at-risk$$'!PK85/'at-risk$$'!PK$120</f>
        <v>0</v>
      </c>
      <c r="PL85" s="5">
        <f t="shared" si="45"/>
        <v>177317</v>
      </c>
      <c r="PM85" s="5">
        <f>SUM(KV85,KX85,KZ85,LB85,LD85,LF85,LH85,LJ85,LL85,LN85,LP85,LR85,LT85,LV85,LX85,LZ85,MB85,MD85,MF85,MH85,MJ85,ML85,MN85,MP85,MR85,MT85,MV85,MX85,MZ85,NB85,ND85,NF85,NH85,)</f>
        <v>0</v>
      </c>
      <c r="PN85" s="5"/>
      <c r="PO85" s="5">
        <v>480510</v>
      </c>
      <c r="PQ85" s="6">
        <f t="shared" si="43"/>
        <v>114.00043660833509</v>
      </c>
    </row>
    <row r="86" spans="1:433" x14ac:dyDescent="0.25">
      <c r="A86" t="s">
        <v>148</v>
      </c>
      <c r="B86" s="2">
        <v>407</v>
      </c>
      <c r="C86" t="s">
        <v>340</v>
      </c>
      <c r="D86">
        <v>6</v>
      </c>
      <c r="E86">
        <v>321</v>
      </c>
      <c r="F86">
        <v>321</v>
      </c>
      <c r="G86" s="6">
        <f>'at-risk$$'!G86/'at-risk$$'!G$120</f>
        <v>1</v>
      </c>
      <c r="H86" s="6">
        <f>'at-risk$$'!H86/'at-risk$$'!H$120</f>
        <v>0</v>
      </c>
      <c r="I86" s="6">
        <f>'at-risk$$'!I86/'at-risk$$'!I$120</f>
        <v>0</v>
      </c>
      <c r="J86" s="6">
        <f>'at-risk$$'!J86/'at-risk$$'!J$120</f>
        <v>0</v>
      </c>
      <c r="K86" s="6"/>
      <c r="L86" s="6">
        <f>'at-risk$$'!L86/'at-risk$$'!L$120</f>
        <v>0</v>
      </c>
      <c r="M86" s="6">
        <f>'at-risk$$'!M86/'at-risk$$'!M$120</f>
        <v>0</v>
      </c>
      <c r="N86" s="6">
        <f>'at-risk$$'!N86/'at-risk$$'!N$120</f>
        <v>0.99999958310769044</v>
      </c>
      <c r="O86" s="6">
        <f>'at-risk$$'!O86/'at-risk$$'!O$120</f>
        <v>0</v>
      </c>
      <c r="P86" s="3">
        <v>3000</v>
      </c>
      <c r="Q86" s="3">
        <v>0</v>
      </c>
      <c r="R86" s="6">
        <f>'at-risk$$'!R86/'at-risk$$'!R$120</f>
        <v>1.0000062006078874</v>
      </c>
      <c r="S86" s="6">
        <f>'at-risk$$'!S86/'at-risk$$'!S$120</f>
        <v>0</v>
      </c>
      <c r="T86" s="6">
        <f>'at-risk$$'!T86/'at-risk$$'!T$120</f>
        <v>2.0000056611159422</v>
      </c>
      <c r="U86" s="6">
        <f>'at-risk$$'!U86/'at-risk$$'!U$120</f>
        <v>0</v>
      </c>
      <c r="V86" s="6">
        <f>'at-risk$$'!V86/'at-risk$$'!V$120</f>
        <v>2.0000093773333441</v>
      </c>
      <c r="W86" s="6">
        <f>'at-risk$$'!W86/'at-risk$$'!W$120</f>
        <v>0</v>
      </c>
      <c r="X86" s="6">
        <f>'at-risk$$'!X86/'at-risk$$'!X$120</f>
        <v>1</v>
      </c>
      <c r="Y86" s="6">
        <f>'at-risk$$'!Y86/'at-risk$$'!Y$120</f>
        <v>0</v>
      </c>
      <c r="Z86" s="6">
        <f>'at-risk$$'!Z86/'at-risk$$'!Z$120</f>
        <v>0</v>
      </c>
      <c r="AA86" s="6">
        <f>'at-risk$$'!AA86/'at-risk$$'!AA$120</f>
        <v>0</v>
      </c>
      <c r="AB86" s="6">
        <f>'at-risk$$'!AB86/'at-risk$$'!AB$120</f>
        <v>0</v>
      </c>
      <c r="AC86" s="6">
        <f>'at-risk$$'!AC86/'at-risk$$'!AC$120</f>
        <v>0</v>
      </c>
      <c r="AD86" s="6">
        <f>'at-risk$$'!AD86/'at-risk$$'!AD$120</f>
        <v>0</v>
      </c>
      <c r="AE86" s="6">
        <f>'at-risk$$'!AE86/'at-risk$$'!AE$120</f>
        <v>0</v>
      </c>
      <c r="AF86" s="6">
        <f>'at-risk$$'!AF86/'at-risk$$'!AF$120</f>
        <v>0</v>
      </c>
      <c r="AG86" s="6">
        <f>'at-risk$$'!AG86/'at-risk$$'!AG$120</f>
        <v>0</v>
      </c>
      <c r="AH86" s="6">
        <f>'at-risk$$'!AH86/'at-risk$$'!AH$120</f>
        <v>0</v>
      </c>
      <c r="AI86" s="6">
        <f>'at-risk$$'!AI86/'at-risk$$'!AI$120</f>
        <v>0</v>
      </c>
      <c r="AJ86" s="6">
        <f>'at-risk$$'!AJ86/'at-risk$$'!AJ$120</f>
        <v>0</v>
      </c>
      <c r="AK86" s="6">
        <f>'at-risk$$'!AK86/'at-risk$$'!AK$120</f>
        <v>0</v>
      </c>
      <c r="AL86" s="6">
        <f>'at-risk$$'!AL86/'at-risk$$'!AL$120</f>
        <v>0</v>
      </c>
      <c r="AM86" s="6">
        <f>'at-risk$$'!AM86/'at-risk$$'!AM$120</f>
        <v>0</v>
      </c>
      <c r="AN86" s="6">
        <f>'at-risk$$'!AN86/'at-risk$$'!AN$120</f>
        <v>0</v>
      </c>
      <c r="AO86" s="6">
        <f>'at-risk$$'!AO86/'at-risk$$'!AO$120</f>
        <v>0</v>
      </c>
      <c r="AP86" s="6">
        <f>'at-risk$$'!AP86/'at-risk$$'!AP$120</f>
        <v>0</v>
      </c>
      <c r="AQ86" s="6">
        <f>'at-risk$$'!AQ86/'at-risk$$'!AQ$120</f>
        <v>0.5</v>
      </c>
      <c r="AR86" s="6">
        <f>'at-risk$$'!AR86/'at-risk$$'!AR$120</f>
        <v>0</v>
      </c>
      <c r="AS86" s="6">
        <f>'at-risk$$'!AS86/'at-risk$$'!AS$120</f>
        <v>0</v>
      </c>
      <c r="AT86" s="6">
        <f>'at-risk$$'!AT86/'at-risk$$'!AT$120</f>
        <v>0</v>
      </c>
      <c r="AU86" s="6">
        <f>'at-risk$$'!AU86/'at-risk$$'!AU$120</f>
        <v>1.4100077306908427</v>
      </c>
      <c r="AV86" s="6"/>
      <c r="AW86" s="6">
        <f>'at-risk$$'!AW86/'at-risk$$'!AW$120</f>
        <v>1.5900098390610724</v>
      </c>
      <c r="AX86" s="6">
        <f>'at-risk$$'!AX86/'at-risk$$'!AX$120</f>
        <v>0</v>
      </c>
      <c r="AY86" s="6">
        <f>'at-risk$$'!AY86/'at-risk$$'!AY$120</f>
        <v>0</v>
      </c>
      <c r="AZ86" s="6">
        <f>'at-risk$$'!AZ86/'at-risk$$'!AZ$120</f>
        <v>2.0000087848759573</v>
      </c>
      <c r="BA86" s="6">
        <f>'at-risk$$'!BA86/'at-risk$$'!BA$120</f>
        <v>0</v>
      </c>
      <c r="BB86" s="6">
        <f>'at-risk$$'!BB86/'at-risk$$'!BB$120</f>
        <v>0</v>
      </c>
      <c r="BC86" s="6">
        <f>'at-risk$$'!BC86/'at-risk$$'!BC$120</f>
        <v>0</v>
      </c>
      <c r="BD86" s="6">
        <f>'at-risk$$'!BD86/'at-risk$$'!BD$120</f>
        <v>0</v>
      </c>
      <c r="BE86" s="6">
        <f>'at-risk$$'!BE86/'at-risk$$'!BE$120</f>
        <v>0</v>
      </c>
      <c r="BF86" s="6">
        <f>'at-risk$$'!BF86/'at-risk$$'!BF$120</f>
        <v>0</v>
      </c>
      <c r="BG86" s="6">
        <f>'at-risk$$'!BG86/'at-risk$$'!BG$120</f>
        <v>0</v>
      </c>
      <c r="BH86" s="6">
        <f>'at-risk$$'!BH86/'at-risk$$'!BH$120</f>
        <v>0</v>
      </c>
      <c r="BI86" s="6">
        <f>'at-risk$$'!BI86/'at-risk$$'!BI$120</f>
        <v>0</v>
      </c>
      <c r="BJ86" s="6">
        <f>'at-risk$$'!BJ86/'at-risk$$'!BJ$120</f>
        <v>2.0000087848759573</v>
      </c>
      <c r="BK86" s="6">
        <f>'at-risk$$'!BK86/'at-risk$$'!BK$120</f>
        <v>0</v>
      </c>
      <c r="BL86" s="6">
        <f>'at-risk$$'!BL86/'at-risk$$'!BL$120</f>
        <v>0</v>
      </c>
      <c r="BM86" s="6">
        <f>'at-risk$$'!BM86/'at-risk$$'!BM$120</f>
        <v>0</v>
      </c>
      <c r="BN86" s="6">
        <f>'at-risk$$'!BN86/'at-risk$$'!BN$120</f>
        <v>0</v>
      </c>
      <c r="BO86" s="6">
        <f>'at-risk$$'!BO86/'at-risk$$'!BO$120</f>
        <v>0</v>
      </c>
      <c r="BP86" s="6">
        <f>'at-risk$$'!BP86/'at-risk$$'!BP$120</f>
        <v>0</v>
      </c>
      <c r="BQ86" s="6">
        <f>'at-risk$$'!BQ86/'at-risk$$'!BQ$120</f>
        <v>0</v>
      </c>
      <c r="BR86" s="6">
        <f>'at-risk$$'!BR86/'at-risk$$'!BR$120</f>
        <v>0</v>
      </c>
      <c r="BS86" s="6">
        <f>'at-risk$$'!BS86/'at-risk$$'!BS$120</f>
        <v>0</v>
      </c>
      <c r="BT86" s="6">
        <f>'at-risk$$'!BT86/'at-risk$$'!BT$120</f>
        <v>0</v>
      </c>
      <c r="BU86" s="6">
        <f>'at-risk$$'!BU86/'at-risk$$'!BU$120</f>
        <v>0</v>
      </c>
      <c r="BV86" s="6">
        <f>'at-risk$$'!BV86/'at-risk$$'!BV$120</f>
        <v>4.0000175697519147</v>
      </c>
      <c r="BW86" s="6">
        <f>'at-risk$$'!BW86/'at-risk$$'!BW$120</f>
        <v>0</v>
      </c>
      <c r="BX86" s="6">
        <f>'at-risk$$'!BX86/'at-risk$$'!BX$120</f>
        <v>0</v>
      </c>
      <c r="BY86" s="6">
        <f>'at-risk$$'!BY86/'at-risk$$'!BY$120</f>
        <v>0</v>
      </c>
      <c r="BZ86" s="6">
        <f>'at-risk$$'!BZ86/'at-risk$$'!BZ$120</f>
        <v>6.0000107234690523</v>
      </c>
      <c r="CA86" s="6">
        <f>'at-risk$$'!CA86/'at-risk$$'!CA$120</f>
        <v>0</v>
      </c>
      <c r="CB86" s="6">
        <f>'at-risk$$'!CB86/'at-risk$$'!CB$120</f>
        <v>0</v>
      </c>
      <c r="CC86" s="6">
        <f>'at-risk$$'!CC86/'at-risk$$'!CC$120</f>
        <v>0</v>
      </c>
      <c r="CD86" s="6">
        <f>'at-risk$$'!CD86/'at-risk$$'!CD$120</f>
        <v>0</v>
      </c>
      <c r="CE86" s="6">
        <f>'at-risk$$'!CE86/'at-risk$$'!CE$120</f>
        <v>2</v>
      </c>
      <c r="CF86" s="6">
        <f>'at-risk$$'!CF86/'at-risk$$'!CF$120</f>
        <v>0</v>
      </c>
      <c r="CG86" s="6">
        <f>'at-risk$$'!CG86/'at-risk$$'!CG$120</f>
        <v>0</v>
      </c>
      <c r="CH86" s="6">
        <f>'at-risk$$'!CH86/'at-risk$$'!CH$120</f>
        <v>0</v>
      </c>
      <c r="CI86" s="6">
        <f>'at-risk$$'!CI86/'at-risk$$'!CI$120</f>
        <v>0</v>
      </c>
      <c r="CL86" s="6">
        <f>'at-risk$$'!CL86/'at-risk$$'!CL$120</f>
        <v>0</v>
      </c>
      <c r="CM86" s="6">
        <f>'at-risk$$'!CM86/'at-risk$$'!CM$120</f>
        <v>0</v>
      </c>
      <c r="CN86" s="6">
        <f>'at-risk$$'!CN86/'at-risk$$'!CN$120</f>
        <v>0.18722327640733713</v>
      </c>
      <c r="CO86" s="6">
        <f>'at-risk$$'!CO86/'at-risk$$'!CO$120</f>
        <v>0</v>
      </c>
      <c r="CP86" s="6">
        <f>'at-risk$$'!CP86/'at-risk$$'!CP$120</f>
        <v>0</v>
      </c>
      <c r="CQ86" s="6">
        <f>'at-risk$$'!CQ86/'at-risk$$'!CQ$120</f>
        <v>0</v>
      </c>
      <c r="CR86" s="6">
        <f>'at-risk$$'!CR86/'at-risk$$'!CR$120</f>
        <v>0</v>
      </c>
      <c r="CS86" s="6">
        <f>'at-risk$$'!CS86/'at-risk$$'!CS$120</f>
        <v>0</v>
      </c>
      <c r="CT86" s="6">
        <f>'at-risk$$'!CT86/'at-risk$$'!CT$120</f>
        <v>0</v>
      </c>
      <c r="CU86" s="6">
        <f>'at-risk$$'!CU86/'at-risk$$'!CU$120</f>
        <v>0</v>
      </c>
      <c r="DD86" s="6">
        <f>'at-risk$$'!DD86/'at-risk$$'!DD$120</f>
        <v>0.9999965685612755</v>
      </c>
      <c r="DE86" s="6">
        <f>'at-risk$$'!DE86/'at-risk$$'!DE$120</f>
        <v>0</v>
      </c>
      <c r="DH86" s="3">
        <v>10100</v>
      </c>
      <c r="DI86" s="3">
        <v>0</v>
      </c>
      <c r="DR86" s="3">
        <v>5187</v>
      </c>
      <c r="DS86" s="3">
        <v>0</v>
      </c>
      <c r="DT86" s="3">
        <v>4100</v>
      </c>
      <c r="DU86" s="3">
        <v>0</v>
      </c>
      <c r="DV86" s="3">
        <v>300</v>
      </c>
      <c r="DW86" s="3">
        <v>0</v>
      </c>
      <c r="DX86" s="6">
        <f>'at-risk$$'!DX86/'at-risk$$'!DX$120</f>
        <v>0</v>
      </c>
      <c r="DY86" s="6">
        <f>'at-risk$$'!DY86/'at-risk$$'!DY$120</f>
        <v>0</v>
      </c>
      <c r="DZ86" s="6">
        <f>'at-risk$$'!DZ86/'at-risk$$'!DZ$120</f>
        <v>0</v>
      </c>
      <c r="EA86" s="6">
        <f>'at-risk$$'!EA86/'at-risk$$'!EA$120</f>
        <v>0</v>
      </c>
      <c r="EB86" s="6">
        <f>'at-risk$$'!EB86/'at-risk$$'!EB$120</f>
        <v>0</v>
      </c>
      <c r="EC86" s="6">
        <f>'at-risk$$'!EC86/'at-risk$$'!EC$120</f>
        <v>0</v>
      </c>
      <c r="EL86" s="6">
        <f>'at-risk$$'!EL86/'at-risk$$'!EL$120</f>
        <v>0</v>
      </c>
      <c r="EM86" s="6">
        <f>'at-risk$$'!EM86/'at-risk$$'!EM$120</f>
        <v>0</v>
      </c>
      <c r="EN86" s="6">
        <f>'at-risk$$'!EN86/'at-risk$$'!EN$120</f>
        <v>0</v>
      </c>
      <c r="EO86" s="6">
        <f>'at-risk$$'!EO86/'at-risk$$'!EO$120</f>
        <v>0</v>
      </c>
      <c r="EP86" s="6">
        <f>'at-risk$$'!EP86/'at-risk$$'!EP$120</f>
        <v>0</v>
      </c>
      <c r="EQ86" s="6">
        <f>'at-risk$$'!EQ86/'at-risk$$'!EQ$120</f>
        <v>0</v>
      </c>
      <c r="ES86" s="6">
        <f>'at-risk$$'!ES86/'at-risk$$'!ES$120</f>
        <v>0</v>
      </c>
      <c r="ET86" s="6">
        <f>'at-risk$$'!ET86/'at-risk$$'!ET$120</f>
        <v>0</v>
      </c>
      <c r="EU86" s="6">
        <f>'at-risk$$'!EU86/'at-risk$$'!EU$120</f>
        <v>0</v>
      </c>
      <c r="EV86" s="6">
        <f>'at-risk$$'!EV86/'at-risk$$'!EV$120</f>
        <v>0</v>
      </c>
      <c r="EW86" s="6">
        <f>'at-risk$$'!EW86/'at-risk$$'!EW$120</f>
        <v>0</v>
      </c>
      <c r="EX86" s="6">
        <f>'at-risk$$'!EX86/'at-risk$$'!EX$120</f>
        <v>0</v>
      </c>
      <c r="EY86" s="6">
        <f>'at-risk$$'!EY86/'at-risk$$'!EY$120</f>
        <v>0.6099962159434914</v>
      </c>
      <c r="EZ86" s="6">
        <f>'at-risk$$'!EZ86/'at-risk$$'!EZ$120</f>
        <v>0.38999747729566092</v>
      </c>
      <c r="FA86" s="6">
        <f>'at-risk$$'!FA86/'at-risk$$'!FA$120</f>
        <v>0</v>
      </c>
      <c r="FB86" s="6">
        <f>'at-risk$$'!FB86/'at-risk$$'!FB$120</f>
        <v>0</v>
      </c>
      <c r="FC86" s="6">
        <f>'at-risk$$'!FC86/'at-risk$$'!FC$120</f>
        <v>0</v>
      </c>
      <c r="FD86" s="6">
        <f>'at-risk$$'!FD86/'at-risk$$'!FD$120</f>
        <v>0</v>
      </c>
      <c r="FE86" s="6">
        <f>'at-risk$$'!FE86/'at-risk$$'!FE$120</f>
        <v>0</v>
      </c>
      <c r="FF86" s="6">
        <f>'at-risk$$'!FF86/'at-risk$$'!FF$120</f>
        <v>0</v>
      </c>
      <c r="FG86" s="6">
        <f>'at-risk$$'!FG86/'at-risk$$'!FG$120</f>
        <v>1</v>
      </c>
      <c r="FH86" s="6">
        <f>'at-risk$$'!FH86/'at-risk$$'!FH$120</f>
        <v>0</v>
      </c>
      <c r="FI86" s="6">
        <f>'at-risk$$'!FI86/'at-risk$$'!FI$120</f>
        <v>0</v>
      </c>
      <c r="FJ86" s="6">
        <f>'at-risk$$'!FJ86/'at-risk$$'!FJ$120</f>
        <v>0</v>
      </c>
      <c r="FK86" s="6">
        <f>'at-risk$$'!FK86/'at-risk$$'!FK$120</f>
        <v>0</v>
      </c>
      <c r="FL86" s="6">
        <f>'at-risk$$'!FL86/'at-risk$$'!FL$120</f>
        <v>0</v>
      </c>
      <c r="FM86" s="6">
        <f>'at-risk$$'!FM86/'at-risk$$'!FM$120</f>
        <v>1.0000186469754606</v>
      </c>
      <c r="FN86" s="6">
        <f>'at-risk$$'!FN86/'at-risk$$'!FN$120</f>
        <v>0</v>
      </c>
      <c r="FO86" s="6">
        <f>'at-risk$$'!FO86/'at-risk$$'!FO$120</f>
        <v>0</v>
      </c>
      <c r="FP86" s="6">
        <f>'at-risk$$'!FP86/'at-risk$$'!FP$120</f>
        <v>0</v>
      </c>
      <c r="FQ86" s="6">
        <f>'at-risk$$'!FQ86/'at-risk$$'!FQ$120</f>
        <v>0</v>
      </c>
      <c r="FR86" s="6">
        <f>'at-risk$$'!FR86/'at-risk$$'!FR$120</f>
        <v>0</v>
      </c>
      <c r="FS86" s="6">
        <f>'at-risk$$'!FS86/'at-risk$$'!FS$120</f>
        <v>1</v>
      </c>
      <c r="FT86" s="6">
        <f>'at-risk$$'!FT86/'at-risk$$'!FT$120</f>
        <v>0</v>
      </c>
      <c r="FU86" s="6">
        <f>'at-risk$$'!FU86/'at-risk$$'!FU$120</f>
        <v>0</v>
      </c>
      <c r="FV86" s="6">
        <f>'at-risk$$'!FV86/'at-risk$$'!FV$120</f>
        <v>0</v>
      </c>
      <c r="FW86" s="6">
        <f>'at-risk$$'!FW86/'at-risk$$'!FW$120</f>
        <v>0</v>
      </c>
      <c r="FX86" s="6">
        <f>'at-risk$$'!FX86/'at-risk$$'!FX$120</f>
        <v>0</v>
      </c>
      <c r="FY86" s="6">
        <f>'at-risk$$'!FY86/'at-risk$$'!FY$120</f>
        <v>1</v>
      </c>
      <c r="FZ86" s="6">
        <f>'at-risk$$'!FZ86/'at-risk$$'!FZ$120</f>
        <v>0</v>
      </c>
      <c r="GA86" s="6">
        <f>'at-risk$$'!GA86/'at-risk$$'!GA$120</f>
        <v>0</v>
      </c>
      <c r="GB86" s="6">
        <f>'at-risk$$'!GB86/'at-risk$$'!GB$120</f>
        <v>0</v>
      </c>
      <c r="GC86" s="6">
        <f>'at-risk$$'!GC86/'at-risk$$'!GC$120</f>
        <v>0</v>
      </c>
      <c r="GD86" s="6">
        <f>'at-risk$$'!GD86/'at-risk$$'!GD$120</f>
        <v>0</v>
      </c>
      <c r="GE86" s="6">
        <f>'at-risk$$'!GE86/'at-risk$$'!GE$120</f>
        <v>0</v>
      </c>
      <c r="GF86" s="6">
        <f>'at-risk$$'!GF86/'at-risk$$'!GF$120</f>
        <v>1</v>
      </c>
      <c r="GG86" s="6">
        <f>'at-risk$$'!GG86/'at-risk$$'!GG$120</f>
        <v>0</v>
      </c>
      <c r="GH86" s="6">
        <f>'at-risk$$'!GH86/'at-risk$$'!GH$120</f>
        <v>2.0000087848759573</v>
      </c>
      <c r="GI86" s="6">
        <f>'at-risk$$'!GI86/'at-risk$$'!GI$120</f>
        <v>0</v>
      </c>
      <c r="GJ86" s="6">
        <f>'at-risk$$'!GJ86/'at-risk$$'!GJ$120</f>
        <v>1</v>
      </c>
      <c r="GK86" s="6">
        <f>'at-risk$$'!GK86/'at-risk$$'!GK$120</f>
        <v>0</v>
      </c>
      <c r="GL86" s="6">
        <f>'at-risk$$'!GL86/'at-risk$$'!GL$120</f>
        <v>0</v>
      </c>
      <c r="GM86" s="6">
        <f>'at-risk$$'!GM86/'at-risk$$'!GM$120</f>
        <v>0</v>
      </c>
      <c r="GN86" s="6">
        <f>'at-risk$$'!GN86/'at-risk$$'!GN$120</f>
        <v>0</v>
      </c>
      <c r="GO86" s="6">
        <f>'at-risk$$'!GO86/'at-risk$$'!GO$120</f>
        <v>0</v>
      </c>
      <c r="GP86" s="6">
        <f>'at-risk$$'!GP86/'at-risk$$'!GP$120</f>
        <v>0</v>
      </c>
      <c r="GQ86" s="6">
        <f>'at-risk$$'!GQ86/'at-risk$$'!GQ$120</f>
        <v>0</v>
      </c>
      <c r="GR86" s="6">
        <f>'at-risk$$'!GR86/'at-risk$$'!GR$120</f>
        <v>0</v>
      </c>
      <c r="GS86" s="6">
        <f>'at-risk$$'!GS86/'at-risk$$'!GS$120</f>
        <v>0</v>
      </c>
      <c r="GT86" s="6">
        <f>'at-risk$$'!GT86/'at-risk$$'!GT$120</f>
        <v>0</v>
      </c>
      <c r="GU86" s="6">
        <f>'at-risk$$'!GU86/'at-risk$$'!GU$120</f>
        <v>0</v>
      </c>
      <c r="GV86" s="6">
        <f>'at-risk$$'!GV86/'at-risk$$'!GV$120</f>
        <v>0</v>
      </c>
      <c r="GW86" s="6">
        <f>'at-risk$$'!GW86/'at-risk$$'!GW$120</f>
        <v>0</v>
      </c>
      <c r="GX86" s="6">
        <f>'at-risk$$'!GX86/'at-risk$$'!GX$120</f>
        <v>0</v>
      </c>
      <c r="GY86" s="6">
        <f>'at-risk$$'!GY86/'at-risk$$'!GY$120</f>
        <v>0</v>
      </c>
      <c r="GZ86" s="6">
        <f>'at-risk$$'!GZ86/'at-risk$$'!GZ$120</f>
        <v>0</v>
      </c>
      <c r="HA86" s="6">
        <f>'at-risk$$'!HA86/'at-risk$$'!HA$120</f>
        <v>0</v>
      </c>
      <c r="HB86" s="6">
        <f>'at-risk$$'!HB86/'at-risk$$'!HB$120</f>
        <v>0</v>
      </c>
      <c r="HC86" s="6">
        <f>'at-risk$$'!HC86/'at-risk$$'!HC$120</f>
        <v>0</v>
      </c>
      <c r="HD86" s="6">
        <f>'at-risk$$'!HD86/'at-risk$$'!HD$120</f>
        <v>1</v>
      </c>
      <c r="HE86" s="6">
        <f>'at-risk$$'!HE86/'at-risk$$'!HE$120</f>
        <v>0</v>
      </c>
      <c r="HF86" s="6">
        <f>'at-risk$$'!HF86/'at-risk$$'!HF$120</f>
        <v>1.6916508538899431</v>
      </c>
      <c r="HG86" s="6">
        <f>'at-risk$$'!HG86/'at-risk$$'!HG$120</f>
        <v>0</v>
      </c>
      <c r="HH86" s="6">
        <f>'at-risk$$'!HH86/'at-risk$$'!HH$120</f>
        <v>2.0000087848759573</v>
      </c>
      <c r="HI86" s="6">
        <f>'at-risk$$'!HI86/'at-risk$$'!HI$120</f>
        <v>0</v>
      </c>
      <c r="HJ86" s="6">
        <f>'at-risk$$'!HJ86/'at-risk$$'!HJ$120</f>
        <v>0</v>
      </c>
      <c r="HK86" s="6">
        <f>'at-risk$$'!HK86/'at-risk$$'!HK$120</f>
        <v>0</v>
      </c>
      <c r="HL86" s="6">
        <f>'at-risk$$'!HL86/'at-risk$$'!HL$120</f>
        <v>0</v>
      </c>
      <c r="HM86" s="6">
        <f>'at-risk$$'!HM86/'at-risk$$'!HM$120</f>
        <v>0</v>
      </c>
      <c r="HN86" s="6">
        <f>'at-risk$$'!HN86/'at-risk$$'!HN$120</f>
        <v>3.0000087848759573</v>
      </c>
      <c r="HO86" s="6">
        <f>'at-risk$$'!HO86/'at-risk$$'!HO$120</f>
        <v>0</v>
      </c>
      <c r="HP86" s="6">
        <f>'at-risk$$'!HP86/'at-risk$$'!HP$120</f>
        <v>0</v>
      </c>
      <c r="HQ86" s="6">
        <f>'at-risk$$'!HQ86/'at-risk$$'!HQ$120</f>
        <v>0</v>
      </c>
      <c r="HR86" s="6">
        <f>'at-risk$$'!HR86/'at-risk$$'!HR$120</f>
        <v>3.0000087848759573</v>
      </c>
      <c r="HS86" s="6">
        <f>'at-risk$$'!HS86/'at-risk$$'!HS$120</f>
        <v>0</v>
      </c>
      <c r="HT86" s="6">
        <f>'at-risk$$'!HT86/'at-risk$$'!HT$120</f>
        <v>0</v>
      </c>
      <c r="HU86" s="6">
        <f>'at-risk$$'!HU86/'at-risk$$'!HU$120</f>
        <v>0</v>
      </c>
      <c r="HV86" s="6">
        <f>'at-risk$$'!HV86/'at-risk$$'!HV$120</f>
        <v>2.0000087848759573</v>
      </c>
      <c r="HW86" s="6">
        <f>'at-risk$$'!HW86/'at-risk$$'!HW$120</f>
        <v>0</v>
      </c>
      <c r="HX86" s="6">
        <f>'at-risk$$'!HX86/'at-risk$$'!HX$120</f>
        <v>0</v>
      </c>
      <c r="HY86" s="6">
        <f>'at-risk$$'!HY86/'at-risk$$'!HY$120</f>
        <v>0</v>
      </c>
      <c r="HZ86" s="6">
        <f>'at-risk$$'!HZ86/'at-risk$$'!HZ$120</f>
        <v>0</v>
      </c>
      <c r="IA86" s="6">
        <f>'at-risk$$'!IA86/'at-risk$$'!IA$120</f>
        <v>0</v>
      </c>
      <c r="IB86" s="6">
        <f>'at-risk$$'!IB86/'at-risk$$'!IB$120</f>
        <v>0</v>
      </c>
      <c r="IC86" s="6">
        <f>'at-risk$$'!IC86/'at-risk$$'!IC$120</f>
        <v>0</v>
      </c>
      <c r="ID86" s="6">
        <f>'at-risk$$'!ID86/'at-risk$$'!ID$120</f>
        <v>1</v>
      </c>
      <c r="IE86" s="6">
        <f>'at-risk$$'!IE86/'at-risk$$'!IE$120</f>
        <v>0</v>
      </c>
      <c r="IF86" s="6">
        <f>'at-risk$$'!IF86/'at-risk$$'!IF$120</f>
        <v>0</v>
      </c>
      <c r="IG86" s="6">
        <f>'at-risk$$'!IG86/'at-risk$$'!IG$120</f>
        <v>0</v>
      </c>
      <c r="IH86" s="6">
        <f>'at-risk$$'!IH86/'at-risk$$'!IH$120</f>
        <v>0</v>
      </c>
      <c r="II86" s="6">
        <f>'at-risk$$'!II86/'at-risk$$'!II$120</f>
        <v>0</v>
      </c>
      <c r="IJ86" s="6">
        <f>'at-risk$$'!IJ86/'at-risk$$'!IJ$120</f>
        <v>0</v>
      </c>
      <c r="IK86" s="6">
        <f>'at-risk$$'!IK86/'at-risk$$'!IK$120</f>
        <v>0</v>
      </c>
      <c r="IL86" s="6">
        <f>'at-risk$$'!IL86/'at-risk$$'!IL$120</f>
        <v>0</v>
      </c>
      <c r="IM86" s="6">
        <f>'at-risk$$'!IM86/'at-risk$$'!IM$120</f>
        <v>0</v>
      </c>
      <c r="IN86" s="6">
        <f>'at-risk$$'!IN86/'at-risk$$'!IN$120</f>
        <v>0</v>
      </c>
      <c r="IO86" s="6">
        <f>'at-risk$$'!IO86/'at-risk$$'!IO$120</f>
        <v>0</v>
      </c>
      <c r="IP86" s="6">
        <f>'at-risk$$'!IP86/'at-risk$$'!IP$120</f>
        <v>0</v>
      </c>
      <c r="IQ86" s="6">
        <f>'at-risk$$'!IQ86/'at-risk$$'!IQ$120</f>
        <v>0</v>
      </c>
      <c r="IR86" s="6">
        <f>'at-risk$$'!IR86/'at-risk$$'!IR$120</f>
        <v>0</v>
      </c>
      <c r="IS86" s="6">
        <f>'at-risk$$'!IS86/'at-risk$$'!IS$120</f>
        <v>0</v>
      </c>
      <c r="IT86" s="6">
        <f>'at-risk$$'!IT86/'at-risk$$'!IT$120</f>
        <v>0</v>
      </c>
      <c r="IU86" s="6">
        <f>'at-risk$$'!IU86/'at-risk$$'!IU$120</f>
        <v>0</v>
      </c>
      <c r="IV86" s="6">
        <f>'at-risk$$'!IV86/'at-risk$$'!IV$120</f>
        <v>0</v>
      </c>
      <c r="IW86" s="6">
        <f>'at-risk$$'!IW86/'at-risk$$'!IW$120</f>
        <v>0</v>
      </c>
      <c r="IX86" s="6">
        <f>'at-risk$$'!IX86/'at-risk$$'!IX$120</f>
        <v>0</v>
      </c>
      <c r="IY86" s="6">
        <f>'at-risk$$'!IY86/'at-risk$$'!IY$120</f>
        <v>0</v>
      </c>
      <c r="IZ86" s="6">
        <f>'at-risk$$'!IZ86/'at-risk$$'!IZ$120</f>
        <v>0</v>
      </c>
      <c r="JA86" s="6">
        <f>'at-risk$$'!JA86/'at-risk$$'!JA$120</f>
        <v>0</v>
      </c>
      <c r="JB86" s="6">
        <f>'at-risk$$'!JB86/'at-risk$$'!JB$120</f>
        <v>0</v>
      </c>
      <c r="JC86" s="6">
        <f>'at-risk$$'!JC86/'at-risk$$'!JC$120</f>
        <v>0</v>
      </c>
      <c r="JD86" s="6">
        <f>'at-risk$$'!JD86/'at-risk$$'!JD$120</f>
        <v>0</v>
      </c>
      <c r="JE86" s="6">
        <f>'at-risk$$'!JE86/'at-risk$$'!JE$120</f>
        <v>0</v>
      </c>
      <c r="JF86" s="6">
        <f>'at-risk$$'!JF86/'at-risk$$'!JF$120</f>
        <v>0</v>
      </c>
      <c r="JG86" s="6">
        <f>'at-risk$$'!JG86/'at-risk$$'!JG$120</f>
        <v>1.9999860315686548</v>
      </c>
      <c r="JH86" s="6">
        <f>'at-risk$$'!JH86/'at-risk$$'!JH$120</f>
        <v>0</v>
      </c>
      <c r="JI86" s="6">
        <f>'at-risk$$'!JI86/'at-risk$$'!JI$120</f>
        <v>0</v>
      </c>
      <c r="JJ86" s="6">
        <f>'at-risk$$'!JJ86/'at-risk$$'!JJ$120</f>
        <v>0</v>
      </c>
      <c r="JK86" s="6">
        <f>'at-risk$$'!JK86/'at-risk$$'!JK$120</f>
        <v>0</v>
      </c>
      <c r="JL86" s="6">
        <f>'at-risk$$'!JL86/'at-risk$$'!JL$120</f>
        <v>0.9999965685612755</v>
      </c>
      <c r="JM86" s="6">
        <f>'at-risk$$'!JM86/'at-risk$$'!JM$120</f>
        <v>0</v>
      </c>
      <c r="JN86" s="6">
        <f>'at-risk$$'!JN86/'at-risk$$'!JN$120</f>
        <v>0</v>
      </c>
      <c r="JO86" s="6">
        <f>'at-risk$$'!JO86/'at-risk$$'!JO$120</f>
        <v>0</v>
      </c>
      <c r="JP86" s="6">
        <f>'at-risk$$'!JP86/'at-risk$$'!JP$120</f>
        <v>1</v>
      </c>
      <c r="JQ86" s="6">
        <f>'at-risk$$'!JQ86/'at-risk$$'!JQ$120</f>
        <v>0</v>
      </c>
      <c r="JR86" s="6">
        <f>'at-risk$$'!JR86/'at-risk$$'!JR$120</f>
        <v>0</v>
      </c>
      <c r="JS86" s="6">
        <f>'at-risk$$'!JS86/'at-risk$$'!JS$120</f>
        <v>0</v>
      </c>
      <c r="JT86" s="6">
        <f>'at-risk$$'!JT86/'at-risk$$'!JT$120</f>
        <v>0</v>
      </c>
      <c r="JU86" s="6">
        <f>'at-risk$$'!JU86/'at-risk$$'!JU$120</f>
        <v>0</v>
      </c>
      <c r="JV86" s="6">
        <f>'at-risk$$'!JV86/'at-risk$$'!JV$120</f>
        <v>0</v>
      </c>
      <c r="JW86" s="6">
        <f>'at-risk$$'!JW86/'at-risk$$'!JW$120</f>
        <v>0</v>
      </c>
      <c r="JX86" s="6">
        <f>'at-risk$$'!JX86/'at-risk$$'!JX$120</f>
        <v>0</v>
      </c>
      <c r="JY86" s="6">
        <f>'at-risk$$'!JY86/'at-risk$$'!JY$120</f>
        <v>0</v>
      </c>
      <c r="JZ86" s="6">
        <f>'at-risk$$'!JZ86/'at-risk$$'!JZ$120</f>
        <v>0</v>
      </c>
      <c r="KA86" s="6">
        <f>'at-risk$$'!KA86/'at-risk$$'!KA$120</f>
        <v>0</v>
      </c>
      <c r="KB86" s="6">
        <f>'at-risk$$'!KB86/'at-risk$$'!KB$120</f>
        <v>0</v>
      </c>
      <c r="KC86" s="6">
        <f>'at-risk$$'!KC86/'at-risk$$'!KC$120</f>
        <v>0</v>
      </c>
      <c r="KD86" s="6">
        <f>'at-risk$$'!KD86/'at-risk$$'!KD$120</f>
        <v>0</v>
      </c>
      <c r="KE86" s="6">
        <f>'at-risk$$'!KE86/'at-risk$$'!KE$120</f>
        <v>0</v>
      </c>
      <c r="KF86" s="6">
        <f>'at-risk$$'!KF86/'at-risk$$'!KF$120</f>
        <v>0</v>
      </c>
      <c r="KG86" s="6">
        <f>'at-risk$$'!KG86/'at-risk$$'!KG$120</f>
        <v>0</v>
      </c>
      <c r="KH86" s="6">
        <f>'at-risk$$'!KH86/'at-risk$$'!KH$120</f>
        <v>1</v>
      </c>
      <c r="KI86" s="6">
        <f>'at-risk$$'!KI86/'at-risk$$'!KI$120</f>
        <v>0</v>
      </c>
      <c r="KJ86" s="6">
        <f>'at-risk$$'!KJ86/'at-risk$$'!KJ$120</f>
        <v>0</v>
      </c>
      <c r="KK86" s="6">
        <f>'at-risk$$'!KK86/'at-risk$$'!KK$120</f>
        <v>0</v>
      </c>
      <c r="KL86" s="6">
        <f>'at-risk$$'!KL86/'at-risk$$'!KL$120</f>
        <v>0</v>
      </c>
      <c r="KM86" s="6">
        <f>'at-risk$$'!KM86/'at-risk$$'!KM$120</f>
        <v>0</v>
      </c>
      <c r="KN86" s="6">
        <f>'at-risk$$'!KN86/'at-risk$$'!KN$120</f>
        <v>0</v>
      </c>
      <c r="KO86" s="6">
        <f>'at-risk$$'!KO86/'at-risk$$'!KO$120</f>
        <v>0</v>
      </c>
      <c r="KP86" s="6">
        <f>'at-risk$$'!KP86/'at-risk$$'!KP$120</f>
        <v>0</v>
      </c>
      <c r="KQ86" s="6">
        <f>'at-risk$$'!KQ86/'at-risk$$'!KQ$120</f>
        <v>0</v>
      </c>
      <c r="KU86" s="3">
        <v>2482</v>
      </c>
      <c r="KV86" s="3">
        <v>0</v>
      </c>
      <c r="KW86" s="3">
        <v>4500</v>
      </c>
      <c r="KX86" s="3">
        <v>0</v>
      </c>
      <c r="LC86" s="3">
        <v>8500</v>
      </c>
      <c r="LD86" s="3">
        <v>0</v>
      </c>
      <c r="LI86" s="3">
        <v>2000</v>
      </c>
      <c r="LJ86" s="3">
        <v>501</v>
      </c>
      <c r="LM86" s="3">
        <v>1464</v>
      </c>
      <c r="LN86" s="3">
        <v>0</v>
      </c>
      <c r="LW86" s="3">
        <v>40</v>
      </c>
      <c r="LX86" s="3">
        <v>0</v>
      </c>
      <c r="ME86" s="3">
        <v>5367</v>
      </c>
      <c r="MF86" s="3">
        <v>0</v>
      </c>
      <c r="MM86" s="3">
        <v>2000</v>
      </c>
      <c r="MN86" s="3">
        <v>0</v>
      </c>
      <c r="NJ86" s="6">
        <f>'at-risk$$'!NJ86/'at-risk$$'!NJ$120</f>
        <v>0</v>
      </c>
      <c r="NK86" s="6">
        <f>'at-risk$$'!NK86/'at-risk$$'!NK$120</f>
        <v>0</v>
      </c>
      <c r="OF86" s="3">
        <v>5120071</v>
      </c>
      <c r="OG86" s="3">
        <v>501628</v>
      </c>
      <c r="OK86" s="6">
        <f t="shared" si="44"/>
        <v>4.0000175697519147</v>
      </c>
      <c r="OL86" s="6">
        <f t="shared" si="31"/>
        <v>0</v>
      </c>
      <c r="OM86" s="6">
        <f t="shared" si="32"/>
        <v>4.0000175697519147</v>
      </c>
      <c r="ON86" s="6">
        <f t="shared" si="33"/>
        <v>0</v>
      </c>
      <c r="OO86" s="6">
        <f t="shared" si="34"/>
        <v>0</v>
      </c>
      <c r="OP86" s="6">
        <f t="shared" si="35"/>
        <v>2</v>
      </c>
      <c r="OQ86" s="3">
        <f t="shared" si="36"/>
        <v>19687</v>
      </c>
      <c r="OR86" s="6">
        <f t="shared" si="37"/>
        <v>0</v>
      </c>
      <c r="OS86" s="6">
        <f>'at-risk$$'!OS86/'at-risk$$'!OS$120</f>
        <v>0.6099962159434914</v>
      </c>
      <c r="OT86" s="6">
        <f>'at-risk$$'!OT86/'at-risk$$'!OT$120</f>
        <v>0</v>
      </c>
      <c r="OU86" s="6">
        <f>'at-risk$$'!OU86/'at-risk$$'!OU$120</f>
        <v>0.38999747729566092</v>
      </c>
      <c r="OV86" s="6">
        <f>'at-risk$$'!OV86/'at-risk$$'!OV$120</f>
        <v>1</v>
      </c>
      <c r="OW86" s="6">
        <f>'at-risk$$'!OW86/'at-risk$$'!OW$120</f>
        <v>0</v>
      </c>
      <c r="OX86" s="6">
        <f>'at-risk$$'!OX86/'at-risk$$'!OX$120</f>
        <v>0</v>
      </c>
      <c r="OY86" s="6">
        <f>'at-risk$$'!OY86/'at-risk$$'!OY$120</f>
        <v>1</v>
      </c>
      <c r="OZ86" s="6">
        <f>'at-risk$$'!OZ86/'at-risk$$'!OZ$120</f>
        <v>0</v>
      </c>
      <c r="PA86" s="6">
        <f>'at-risk$$'!PA86/'at-risk$$'!PA$120</f>
        <v>0</v>
      </c>
      <c r="PB86" s="6">
        <f t="shared" si="38"/>
        <v>2</v>
      </c>
      <c r="PC86" s="6">
        <f t="shared" si="39"/>
        <v>0</v>
      </c>
      <c r="PD86" s="6"/>
      <c r="PE86" s="6"/>
      <c r="PI86" s="6">
        <f t="shared" si="48"/>
        <v>16.691694778269728</v>
      </c>
      <c r="PJ86" s="6">
        <f>'at-risk$$'!PJ86/'at-risk$$'!PJ$120</f>
        <v>0</v>
      </c>
      <c r="PK86" s="6">
        <f>'at-risk$$'!PK86/'at-risk$$'!PK$120</f>
        <v>0</v>
      </c>
      <c r="PL86" s="5">
        <f t="shared" si="45"/>
        <v>26353</v>
      </c>
      <c r="PN86" s="5">
        <f>SUM(KV86,KX86,KZ86,LB86,LD86,LF86,LH86,LJ86,LL86,LN86,LP86,LR86,LT86,LV86,LX86,LZ86,MB86,MD86,MF86,MH86,MJ86,ML86,MN86,MP86,MR86,MT86,MV86,MX86,MZ86,NB86,ND86,NF86,NH86,)</f>
        <v>501</v>
      </c>
      <c r="PO86" s="5">
        <v>109782</v>
      </c>
      <c r="PQ86" s="6">
        <f t="shared" si="43"/>
        <v>26.878953194180902</v>
      </c>
    </row>
    <row r="87" spans="1:433" x14ac:dyDescent="0.25">
      <c r="A87" t="s">
        <v>156</v>
      </c>
      <c r="B87" s="2">
        <v>246</v>
      </c>
      <c r="C87" t="s">
        <v>340</v>
      </c>
      <c r="D87">
        <v>2</v>
      </c>
      <c r="E87">
        <v>556</v>
      </c>
      <c r="F87">
        <v>556</v>
      </c>
      <c r="G87" s="6">
        <f>'at-risk$$'!G87/'at-risk$$'!G$120</f>
        <v>1</v>
      </c>
      <c r="H87" s="6">
        <f>'at-risk$$'!H87/'at-risk$$'!H$120</f>
        <v>0</v>
      </c>
      <c r="I87" s="6">
        <f>'at-risk$$'!I87/'at-risk$$'!I$120</f>
        <v>1</v>
      </c>
      <c r="J87" s="6">
        <f>'at-risk$$'!J87/'at-risk$$'!J$120</f>
        <v>0</v>
      </c>
      <c r="K87" s="6"/>
      <c r="L87" s="6">
        <f>'at-risk$$'!L87/'at-risk$$'!L$120</f>
        <v>0</v>
      </c>
      <c r="M87" s="6">
        <f>'at-risk$$'!M87/'at-risk$$'!M$120</f>
        <v>0</v>
      </c>
      <c r="N87" s="6">
        <f>'at-risk$$'!N87/'at-risk$$'!N$120</f>
        <v>0</v>
      </c>
      <c r="O87" s="6">
        <f>'at-risk$$'!O87/'at-risk$$'!O$120</f>
        <v>0</v>
      </c>
      <c r="P87" s="3">
        <v>1000</v>
      </c>
      <c r="Q87" s="3">
        <v>0</v>
      </c>
      <c r="R87" s="6">
        <f>'at-risk$$'!R87/'at-risk$$'!R$120</f>
        <v>1.0000062006078874</v>
      </c>
      <c r="S87" s="6">
        <f>'at-risk$$'!S87/'at-risk$$'!S$120</f>
        <v>0</v>
      </c>
      <c r="T87" s="6">
        <f>'at-risk$$'!T87/'at-risk$$'!T$120</f>
        <v>2.0000056611159422</v>
      </c>
      <c r="U87" s="6">
        <f>'at-risk$$'!U87/'at-risk$$'!U$120</f>
        <v>0</v>
      </c>
      <c r="V87" s="6">
        <f>'at-risk$$'!V87/'at-risk$$'!V$120</f>
        <v>0.99999492061110518</v>
      </c>
      <c r="W87" s="6">
        <f>'at-risk$$'!W87/'at-risk$$'!W$120</f>
        <v>0</v>
      </c>
      <c r="X87" s="6">
        <f>'at-risk$$'!X87/'at-risk$$'!X$120</f>
        <v>1</v>
      </c>
      <c r="Y87" s="6">
        <f>'at-risk$$'!Y87/'at-risk$$'!Y$120</f>
        <v>0</v>
      </c>
      <c r="Z87" s="6">
        <f>'at-risk$$'!Z87/'at-risk$$'!Z$120</f>
        <v>0</v>
      </c>
      <c r="AA87" s="6">
        <f>'at-risk$$'!AA87/'at-risk$$'!AA$120</f>
        <v>0</v>
      </c>
      <c r="AB87" s="6">
        <f>'at-risk$$'!AB87/'at-risk$$'!AB$120</f>
        <v>0</v>
      </c>
      <c r="AC87" s="6">
        <f>'at-risk$$'!AC87/'at-risk$$'!AC$120</f>
        <v>0</v>
      </c>
      <c r="AD87" s="6">
        <f>'at-risk$$'!AD87/'at-risk$$'!AD$120</f>
        <v>0</v>
      </c>
      <c r="AE87" s="6">
        <f>'at-risk$$'!AE87/'at-risk$$'!AE$120</f>
        <v>0</v>
      </c>
      <c r="AF87" s="6">
        <f>'at-risk$$'!AF87/'at-risk$$'!AF$120</f>
        <v>0</v>
      </c>
      <c r="AG87" s="6">
        <f>'at-risk$$'!AG87/'at-risk$$'!AG$120</f>
        <v>0</v>
      </c>
      <c r="AH87" s="6">
        <f>'at-risk$$'!AH87/'at-risk$$'!AH$120</f>
        <v>0</v>
      </c>
      <c r="AI87" s="6">
        <f>'at-risk$$'!AI87/'at-risk$$'!AI$120</f>
        <v>0</v>
      </c>
      <c r="AJ87" s="6">
        <f>'at-risk$$'!AJ87/'at-risk$$'!AJ$120</f>
        <v>0</v>
      </c>
      <c r="AK87" s="6">
        <f>'at-risk$$'!AK87/'at-risk$$'!AK$120</f>
        <v>0</v>
      </c>
      <c r="AL87" s="6">
        <f>'at-risk$$'!AL87/'at-risk$$'!AL$120</f>
        <v>0</v>
      </c>
      <c r="AM87" s="6">
        <f>'at-risk$$'!AM87/'at-risk$$'!AM$120</f>
        <v>0</v>
      </c>
      <c r="AN87" s="6">
        <f>'at-risk$$'!AN87/'at-risk$$'!AN$120</f>
        <v>0</v>
      </c>
      <c r="AO87" s="6">
        <f>'at-risk$$'!AO87/'at-risk$$'!AO$120</f>
        <v>0</v>
      </c>
      <c r="AP87" s="6">
        <f>'at-risk$$'!AP87/'at-risk$$'!AP$120</f>
        <v>0</v>
      </c>
      <c r="AQ87" s="6">
        <f>'at-risk$$'!AQ87/'at-risk$$'!AQ$120</f>
        <v>1</v>
      </c>
      <c r="AR87" s="6">
        <f>'at-risk$$'!AR87/'at-risk$$'!AR$120</f>
        <v>0</v>
      </c>
      <c r="AS87" s="6">
        <f>'at-risk$$'!AS87/'at-risk$$'!AS$120</f>
        <v>0</v>
      </c>
      <c r="AT87" s="6">
        <f>'at-risk$$'!AT87/'at-risk$$'!AT$120</f>
        <v>0</v>
      </c>
      <c r="AU87" s="6">
        <f>'at-risk$$'!AU87/'at-risk$$'!AU$120</f>
        <v>2.0000087848759573</v>
      </c>
      <c r="AV87" s="6"/>
      <c r="AW87" s="6">
        <f>'at-risk$$'!AW87/'at-risk$$'!AW$120</f>
        <v>0</v>
      </c>
      <c r="AX87" s="6">
        <f>'at-risk$$'!AX87/'at-risk$$'!AX$120</f>
        <v>0</v>
      </c>
      <c r="AY87" s="6">
        <f>'at-risk$$'!AY87/'at-risk$$'!AY$120</f>
        <v>0</v>
      </c>
      <c r="AZ87" s="6">
        <f>'at-risk$$'!AZ87/'at-risk$$'!AZ$120</f>
        <v>2.0000087848759573</v>
      </c>
      <c r="BA87" s="6">
        <f>'at-risk$$'!BA87/'at-risk$$'!BA$120</f>
        <v>0</v>
      </c>
      <c r="BB87" s="6">
        <f>'at-risk$$'!BB87/'at-risk$$'!BB$120</f>
        <v>0</v>
      </c>
      <c r="BC87" s="6">
        <f>'at-risk$$'!BC87/'at-risk$$'!BC$120</f>
        <v>0</v>
      </c>
      <c r="BD87" s="6">
        <f>'at-risk$$'!BD87/'at-risk$$'!BD$120</f>
        <v>1</v>
      </c>
      <c r="BE87" s="6">
        <f>'at-risk$$'!BE87/'at-risk$$'!BE$120</f>
        <v>0</v>
      </c>
      <c r="BF87" s="6">
        <f>'at-risk$$'!BF87/'at-risk$$'!BF$120</f>
        <v>0</v>
      </c>
      <c r="BG87" s="6">
        <f>'at-risk$$'!BG87/'at-risk$$'!BG$120</f>
        <v>0</v>
      </c>
      <c r="BH87" s="6">
        <f>'at-risk$$'!BH87/'at-risk$$'!BH$120</f>
        <v>0</v>
      </c>
      <c r="BI87" s="6">
        <f>'at-risk$$'!BI87/'at-risk$$'!BI$120</f>
        <v>0</v>
      </c>
      <c r="BJ87" s="6">
        <f>'at-risk$$'!BJ87/'at-risk$$'!BJ$120</f>
        <v>2.0000087848759573</v>
      </c>
      <c r="BK87" s="6">
        <f>'at-risk$$'!BK87/'at-risk$$'!BK$120</f>
        <v>0</v>
      </c>
      <c r="BL87" s="6">
        <f>'at-risk$$'!BL87/'at-risk$$'!BL$120</f>
        <v>0</v>
      </c>
      <c r="BM87" s="6">
        <f>'at-risk$$'!BM87/'at-risk$$'!BM$120</f>
        <v>0</v>
      </c>
      <c r="BN87" s="6">
        <f>'at-risk$$'!BN87/'at-risk$$'!BN$120</f>
        <v>0</v>
      </c>
      <c r="BO87" s="6">
        <f>'at-risk$$'!BO87/'at-risk$$'!BO$120</f>
        <v>0</v>
      </c>
      <c r="BP87" s="6">
        <f>'at-risk$$'!BP87/'at-risk$$'!BP$120</f>
        <v>0</v>
      </c>
      <c r="BQ87" s="6">
        <f>'at-risk$$'!BQ87/'at-risk$$'!BQ$120</f>
        <v>0</v>
      </c>
      <c r="BR87" s="6">
        <f>'at-risk$$'!BR87/'at-risk$$'!BR$120</f>
        <v>0</v>
      </c>
      <c r="BS87" s="6">
        <f>'at-risk$$'!BS87/'at-risk$$'!BS$120</f>
        <v>0</v>
      </c>
      <c r="BT87" s="6">
        <f>'at-risk$$'!BT87/'at-risk$$'!BT$120</f>
        <v>0</v>
      </c>
      <c r="BU87" s="6">
        <f>'at-risk$$'!BU87/'at-risk$$'!BU$120</f>
        <v>0</v>
      </c>
      <c r="BV87" s="6">
        <f>'at-risk$$'!BV87/'at-risk$$'!BV$120</f>
        <v>6.0000263546278729</v>
      </c>
      <c r="BW87" s="6">
        <f>'at-risk$$'!BW87/'at-risk$$'!BW$120</f>
        <v>0</v>
      </c>
      <c r="BX87" s="6">
        <f>'at-risk$$'!BX87/'at-risk$$'!BX$120</f>
        <v>0</v>
      </c>
      <c r="BY87" s="6">
        <f>'at-risk$$'!BY87/'at-risk$$'!BY$120</f>
        <v>0</v>
      </c>
      <c r="BZ87" s="6">
        <f>'at-risk$$'!BZ87/'at-risk$$'!BZ$120</f>
        <v>6.9999997446793083</v>
      </c>
      <c r="CA87" s="6">
        <f>'at-risk$$'!CA87/'at-risk$$'!CA$120</f>
        <v>0</v>
      </c>
      <c r="CB87" s="6">
        <f>'at-risk$$'!CB87/'at-risk$$'!CB$120</f>
        <v>0</v>
      </c>
      <c r="CC87" s="6">
        <f>'at-risk$$'!CC87/'at-risk$$'!CC$120</f>
        <v>0</v>
      </c>
      <c r="CD87" s="6">
        <f>'at-risk$$'!CD87/'at-risk$$'!CD$120</f>
        <v>0</v>
      </c>
      <c r="CE87" s="6">
        <f>'at-risk$$'!CE87/'at-risk$$'!CE$120</f>
        <v>0</v>
      </c>
      <c r="CF87" s="6">
        <f>'at-risk$$'!CF87/'at-risk$$'!CF$120</f>
        <v>0</v>
      </c>
      <c r="CG87" s="6">
        <f>'at-risk$$'!CG87/'at-risk$$'!CG$120</f>
        <v>0</v>
      </c>
      <c r="CH87" s="6">
        <f>'at-risk$$'!CH87/'at-risk$$'!CH$120</f>
        <v>0</v>
      </c>
      <c r="CI87" s="6">
        <f>'at-risk$$'!CI87/'at-risk$$'!CI$120</f>
        <v>0</v>
      </c>
      <c r="CL87" s="6">
        <f>'at-risk$$'!CL87/'at-risk$$'!CL$120</f>
        <v>1</v>
      </c>
      <c r="CM87" s="6">
        <f>'at-risk$$'!CM87/'at-risk$$'!CM$120</f>
        <v>0</v>
      </c>
      <c r="CN87" s="6">
        <f>'at-risk$$'!CN87/'at-risk$$'!CN$120</f>
        <v>0</v>
      </c>
      <c r="CO87" s="6">
        <f>'at-risk$$'!CO87/'at-risk$$'!CO$120</f>
        <v>0</v>
      </c>
      <c r="CP87" s="6">
        <f>'at-risk$$'!CP87/'at-risk$$'!CP$120</f>
        <v>0</v>
      </c>
      <c r="CQ87" s="6">
        <f>'at-risk$$'!CQ87/'at-risk$$'!CQ$120</f>
        <v>0</v>
      </c>
      <c r="CR87" s="6">
        <f>'at-risk$$'!CR87/'at-risk$$'!CR$120</f>
        <v>0</v>
      </c>
      <c r="CS87" s="6">
        <f>'at-risk$$'!CS87/'at-risk$$'!CS$120</f>
        <v>0</v>
      </c>
      <c r="CT87" s="6">
        <f>'at-risk$$'!CT87/'at-risk$$'!CT$120</f>
        <v>0</v>
      </c>
      <c r="CU87" s="6">
        <f>'at-risk$$'!CU87/'at-risk$$'!CU$120</f>
        <v>0</v>
      </c>
      <c r="DD87" s="6">
        <f>'at-risk$$'!DD87/'at-risk$$'!DD$120</f>
        <v>0</v>
      </c>
      <c r="DE87" s="6">
        <f>'at-risk$$'!DE87/'at-risk$$'!DE$120</f>
        <v>0</v>
      </c>
      <c r="DX87" s="6">
        <f>'at-risk$$'!DX87/'at-risk$$'!DX$120</f>
        <v>0</v>
      </c>
      <c r="DY87" s="6">
        <f>'at-risk$$'!DY87/'at-risk$$'!DY$120</f>
        <v>0</v>
      </c>
      <c r="DZ87" s="6">
        <f>'at-risk$$'!DZ87/'at-risk$$'!DZ$120</f>
        <v>0</v>
      </c>
      <c r="EA87" s="6">
        <f>'at-risk$$'!EA87/'at-risk$$'!EA$120</f>
        <v>0</v>
      </c>
      <c r="EB87" s="6">
        <f>'at-risk$$'!EB87/'at-risk$$'!EB$120</f>
        <v>0</v>
      </c>
      <c r="EC87" s="6">
        <f>'at-risk$$'!EC87/'at-risk$$'!EC$120</f>
        <v>0</v>
      </c>
      <c r="EL87" s="6">
        <f>'at-risk$$'!EL87/'at-risk$$'!EL$120</f>
        <v>0</v>
      </c>
      <c r="EM87" s="6">
        <f>'at-risk$$'!EM87/'at-risk$$'!EM$120</f>
        <v>0</v>
      </c>
      <c r="EN87" s="6">
        <f>'at-risk$$'!EN87/'at-risk$$'!EN$120</f>
        <v>0</v>
      </c>
      <c r="EO87" s="6">
        <f>'at-risk$$'!EO87/'at-risk$$'!EO$120</f>
        <v>0</v>
      </c>
      <c r="EP87" s="6">
        <f>'at-risk$$'!EP87/'at-risk$$'!EP$120</f>
        <v>0</v>
      </c>
      <c r="EQ87" s="6">
        <f>'at-risk$$'!EQ87/'at-risk$$'!EQ$120</f>
        <v>0</v>
      </c>
      <c r="ES87" s="6">
        <f>'at-risk$$'!ES87/'at-risk$$'!ES$120</f>
        <v>0</v>
      </c>
      <c r="ET87" s="6">
        <f>'at-risk$$'!ET87/'at-risk$$'!ET$120</f>
        <v>0</v>
      </c>
      <c r="EU87" s="6">
        <f>'at-risk$$'!EU87/'at-risk$$'!EU$120</f>
        <v>0</v>
      </c>
      <c r="EV87" s="6">
        <f>'at-risk$$'!EV87/'at-risk$$'!EV$120</f>
        <v>0</v>
      </c>
      <c r="EW87" s="6">
        <f>'at-risk$$'!EW87/'at-risk$$'!EW$120</f>
        <v>0</v>
      </c>
      <c r="EX87" s="6">
        <f>'at-risk$$'!EX87/'at-risk$$'!EX$120</f>
        <v>0</v>
      </c>
      <c r="EY87" s="6">
        <f>'at-risk$$'!EY87/'at-risk$$'!EY$120</f>
        <v>2</v>
      </c>
      <c r="EZ87" s="6">
        <f>'at-risk$$'!EZ87/'at-risk$$'!EZ$120</f>
        <v>0</v>
      </c>
      <c r="FA87" s="6">
        <f>'at-risk$$'!FA87/'at-risk$$'!FA$120</f>
        <v>0</v>
      </c>
      <c r="FB87" s="6">
        <f>'at-risk$$'!FB87/'at-risk$$'!FB$120</f>
        <v>0</v>
      </c>
      <c r="FC87" s="6">
        <f>'at-risk$$'!FC87/'at-risk$$'!FC$120</f>
        <v>0</v>
      </c>
      <c r="FD87" s="6">
        <f>'at-risk$$'!FD87/'at-risk$$'!FD$120</f>
        <v>0</v>
      </c>
      <c r="FE87" s="6">
        <f>'at-risk$$'!FE87/'at-risk$$'!FE$120</f>
        <v>0</v>
      </c>
      <c r="FF87" s="6">
        <f>'at-risk$$'!FF87/'at-risk$$'!FF$120</f>
        <v>0</v>
      </c>
      <c r="FG87" s="6">
        <f>'at-risk$$'!FG87/'at-risk$$'!FG$120</f>
        <v>1</v>
      </c>
      <c r="FH87" s="6">
        <f>'at-risk$$'!FH87/'at-risk$$'!FH$120</f>
        <v>0</v>
      </c>
      <c r="FI87" s="6">
        <f>'at-risk$$'!FI87/'at-risk$$'!FI$120</f>
        <v>0</v>
      </c>
      <c r="FJ87" s="6">
        <f>'at-risk$$'!FJ87/'at-risk$$'!FJ$120</f>
        <v>0</v>
      </c>
      <c r="FK87" s="6">
        <f>'at-risk$$'!FK87/'at-risk$$'!FK$120</f>
        <v>0</v>
      </c>
      <c r="FL87" s="6">
        <f>'at-risk$$'!FL87/'at-risk$$'!FL$120</f>
        <v>0</v>
      </c>
      <c r="FM87" s="6">
        <f>'at-risk$$'!FM87/'at-risk$$'!FM$120</f>
        <v>2.0000372939509212</v>
      </c>
      <c r="FN87" s="6">
        <f>'at-risk$$'!FN87/'at-risk$$'!FN$120</f>
        <v>0</v>
      </c>
      <c r="FO87" s="6">
        <f>'at-risk$$'!FO87/'at-risk$$'!FO$120</f>
        <v>0</v>
      </c>
      <c r="FP87" s="6">
        <f>'at-risk$$'!FP87/'at-risk$$'!FP$120</f>
        <v>0</v>
      </c>
      <c r="FQ87" s="6">
        <f>'at-risk$$'!FQ87/'at-risk$$'!FQ$120</f>
        <v>0</v>
      </c>
      <c r="FR87" s="6">
        <f>'at-risk$$'!FR87/'at-risk$$'!FR$120</f>
        <v>0</v>
      </c>
      <c r="FS87" s="6">
        <f>'at-risk$$'!FS87/'at-risk$$'!FS$120</f>
        <v>0</v>
      </c>
      <c r="FT87" s="6">
        <f>'at-risk$$'!FT87/'at-risk$$'!FT$120</f>
        <v>0</v>
      </c>
      <c r="FU87" s="6">
        <f>'at-risk$$'!FU87/'at-risk$$'!FU$120</f>
        <v>0</v>
      </c>
      <c r="FV87" s="6">
        <f>'at-risk$$'!FV87/'at-risk$$'!FV$120</f>
        <v>0</v>
      </c>
      <c r="FW87" s="6">
        <f>'at-risk$$'!FW87/'at-risk$$'!FW$120</f>
        <v>0</v>
      </c>
      <c r="FX87" s="6">
        <f>'at-risk$$'!FX87/'at-risk$$'!FX$120</f>
        <v>1</v>
      </c>
      <c r="FY87" s="6">
        <f>'at-risk$$'!FY87/'at-risk$$'!FY$120</f>
        <v>0</v>
      </c>
      <c r="FZ87" s="6">
        <f>'at-risk$$'!FZ87/'at-risk$$'!FZ$120</f>
        <v>0</v>
      </c>
      <c r="GA87" s="6">
        <f>'at-risk$$'!GA87/'at-risk$$'!GA$120</f>
        <v>0</v>
      </c>
      <c r="GB87" s="6">
        <f>'at-risk$$'!GB87/'at-risk$$'!GB$120</f>
        <v>0</v>
      </c>
      <c r="GC87" s="6">
        <f>'at-risk$$'!GC87/'at-risk$$'!GC$120</f>
        <v>1</v>
      </c>
      <c r="GD87" s="6">
        <f>'at-risk$$'!GD87/'at-risk$$'!GD$120</f>
        <v>0</v>
      </c>
      <c r="GE87" s="6">
        <f>'at-risk$$'!GE87/'at-risk$$'!GE$120</f>
        <v>0</v>
      </c>
      <c r="GF87" s="6">
        <f>'at-risk$$'!GF87/'at-risk$$'!GF$120</f>
        <v>0</v>
      </c>
      <c r="GG87" s="6">
        <f>'at-risk$$'!GG87/'at-risk$$'!GG$120</f>
        <v>0</v>
      </c>
      <c r="GH87" s="6">
        <f>'at-risk$$'!GH87/'at-risk$$'!GH$120</f>
        <v>2.0000087848759573</v>
      </c>
      <c r="GI87" s="6">
        <f>'at-risk$$'!GI87/'at-risk$$'!GI$120</f>
        <v>0</v>
      </c>
      <c r="GJ87" s="6">
        <f>'at-risk$$'!GJ87/'at-risk$$'!GJ$120</f>
        <v>2.0000087848759573</v>
      </c>
      <c r="GK87" s="6">
        <f>'at-risk$$'!GK87/'at-risk$$'!GK$120</f>
        <v>0</v>
      </c>
      <c r="GL87" s="6">
        <f>'at-risk$$'!GL87/'at-risk$$'!GL$120</f>
        <v>1</v>
      </c>
      <c r="GM87" s="6">
        <f>'at-risk$$'!GM87/'at-risk$$'!GM$120</f>
        <v>0</v>
      </c>
      <c r="GN87" s="6">
        <f>'at-risk$$'!GN87/'at-risk$$'!GN$120</f>
        <v>0</v>
      </c>
      <c r="GO87" s="6">
        <f>'at-risk$$'!GO87/'at-risk$$'!GO$120</f>
        <v>0</v>
      </c>
      <c r="GP87" s="6">
        <f>'at-risk$$'!GP87/'at-risk$$'!GP$120</f>
        <v>0</v>
      </c>
      <c r="GQ87" s="6">
        <f>'at-risk$$'!GQ87/'at-risk$$'!GQ$120</f>
        <v>0</v>
      </c>
      <c r="GR87" s="6">
        <f>'at-risk$$'!GR87/'at-risk$$'!GR$120</f>
        <v>0</v>
      </c>
      <c r="GS87" s="6">
        <f>'at-risk$$'!GS87/'at-risk$$'!GS$120</f>
        <v>0</v>
      </c>
      <c r="GT87" s="6">
        <f>'at-risk$$'!GT87/'at-risk$$'!GT$120</f>
        <v>0</v>
      </c>
      <c r="GU87" s="6">
        <f>'at-risk$$'!GU87/'at-risk$$'!GU$120</f>
        <v>0</v>
      </c>
      <c r="GV87" s="6">
        <f>'at-risk$$'!GV87/'at-risk$$'!GV$120</f>
        <v>0</v>
      </c>
      <c r="GW87" s="6">
        <f>'at-risk$$'!GW87/'at-risk$$'!GW$120</f>
        <v>0</v>
      </c>
      <c r="GX87" s="6">
        <f>'at-risk$$'!GX87/'at-risk$$'!GX$120</f>
        <v>0</v>
      </c>
      <c r="GY87" s="6">
        <f>'at-risk$$'!GY87/'at-risk$$'!GY$120</f>
        <v>0</v>
      </c>
      <c r="GZ87" s="6">
        <f>'at-risk$$'!GZ87/'at-risk$$'!GZ$120</f>
        <v>0</v>
      </c>
      <c r="HA87" s="6">
        <f>'at-risk$$'!HA87/'at-risk$$'!HA$120</f>
        <v>0</v>
      </c>
      <c r="HB87" s="6">
        <f>'at-risk$$'!HB87/'at-risk$$'!HB$120</f>
        <v>0</v>
      </c>
      <c r="HC87" s="6">
        <f>'at-risk$$'!HC87/'at-risk$$'!HC$120</f>
        <v>0</v>
      </c>
      <c r="HD87" s="6">
        <f>'at-risk$$'!HD87/'at-risk$$'!HD$120</f>
        <v>0</v>
      </c>
      <c r="HE87" s="6">
        <f>'at-risk$$'!HE87/'at-risk$$'!HE$120</f>
        <v>0</v>
      </c>
      <c r="HF87" s="6">
        <f>'at-risk$$'!HF87/'at-risk$$'!HF$120</f>
        <v>4.0000175697519147</v>
      </c>
      <c r="HG87" s="6">
        <f>'at-risk$$'!HG87/'at-risk$$'!HG$120</f>
        <v>0</v>
      </c>
      <c r="HH87" s="6">
        <f>'at-risk$$'!HH87/'at-risk$$'!HH$120</f>
        <v>4.0000175697519147</v>
      </c>
      <c r="HI87" s="6">
        <f>'at-risk$$'!HI87/'at-risk$$'!HI$120</f>
        <v>0</v>
      </c>
      <c r="HJ87" s="6">
        <f>'at-risk$$'!HJ87/'at-risk$$'!HJ$120</f>
        <v>0</v>
      </c>
      <c r="HK87" s="6">
        <f>'at-risk$$'!HK87/'at-risk$$'!HK$120</f>
        <v>0</v>
      </c>
      <c r="HL87" s="6">
        <f>'at-risk$$'!HL87/'at-risk$$'!HL$120</f>
        <v>0</v>
      </c>
      <c r="HM87" s="6">
        <f>'at-risk$$'!HM87/'at-risk$$'!HM$120</f>
        <v>0</v>
      </c>
      <c r="HN87" s="6">
        <f>'at-risk$$'!HN87/'at-risk$$'!HN$120</f>
        <v>5.0000175697519147</v>
      </c>
      <c r="HO87" s="6">
        <f>'at-risk$$'!HO87/'at-risk$$'!HO$120</f>
        <v>0</v>
      </c>
      <c r="HP87" s="6">
        <f>'at-risk$$'!HP87/'at-risk$$'!HP$120</f>
        <v>0</v>
      </c>
      <c r="HQ87" s="6">
        <f>'at-risk$$'!HQ87/'at-risk$$'!HQ$120</f>
        <v>0</v>
      </c>
      <c r="HR87" s="6">
        <f>'at-risk$$'!HR87/'at-risk$$'!HR$120</f>
        <v>5.0000175697519147</v>
      </c>
      <c r="HS87" s="6">
        <f>'at-risk$$'!HS87/'at-risk$$'!HS$120</f>
        <v>0</v>
      </c>
      <c r="HT87" s="6">
        <f>'at-risk$$'!HT87/'at-risk$$'!HT$120</f>
        <v>0</v>
      </c>
      <c r="HU87" s="6">
        <f>'at-risk$$'!HU87/'at-risk$$'!HU$120</f>
        <v>0</v>
      </c>
      <c r="HV87" s="6">
        <f>'at-risk$$'!HV87/'at-risk$$'!HV$120</f>
        <v>3.0000087848759573</v>
      </c>
      <c r="HW87" s="6">
        <f>'at-risk$$'!HW87/'at-risk$$'!HW$120</f>
        <v>0</v>
      </c>
      <c r="HX87" s="6">
        <f>'at-risk$$'!HX87/'at-risk$$'!HX$120</f>
        <v>0</v>
      </c>
      <c r="HY87" s="6">
        <f>'at-risk$$'!HY87/'at-risk$$'!HY$120</f>
        <v>0</v>
      </c>
      <c r="HZ87" s="6">
        <f>'at-risk$$'!HZ87/'at-risk$$'!HZ$120</f>
        <v>0</v>
      </c>
      <c r="IA87" s="6">
        <f>'at-risk$$'!IA87/'at-risk$$'!IA$120</f>
        <v>0</v>
      </c>
      <c r="IB87" s="6">
        <f>'at-risk$$'!IB87/'at-risk$$'!IB$120</f>
        <v>0</v>
      </c>
      <c r="IC87" s="6">
        <f>'at-risk$$'!IC87/'at-risk$$'!IC$120</f>
        <v>0</v>
      </c>
      <c r="ID87" s="6">
        <f>'at-risk$$'!ID87/'at-risk$$'!ID$120</f>
        <v>1</v>
      </c>
      <c r="IE87" s="6">
        <f>'at-risk$$'!IE87/'at-risk$$'!IE$120</f>
        <v>0</v>
      </c>
      <c r="IF87" s="6">
        <f>'at-risk$$'!IF87/'at-risk$$'!IF$120</f>
        <v>0</v>
      </c>
      <c r="IG87" s="6">
        <f>'at-risk$$'!IG87/'at-risk$$'!IG$120</f>
        <v>0</v>
      </c>
      <c r="IH87" s="6">
        <f>'at-risk$$'!IH87/'at-risk$$'!IH$120</f>
        <v>0</v>
      </c>
      <c r="II87" s="6">
        <f>'at-risk$$'!II87/'at-risk$$'!II$120</f>
        <v>0</v>
      </c>
      <c r="IJ87" s="6">
        <f>'at-risk$$'!IJ87/'at-risk$$'!IJ$120</f>
        <v>0</v>
      </c>
      <c r="IK87" s="6">
        <f>'at-risk$$'!IK87/'at-risk$$'!IK$120</f>
        <v>0</v>
      </c>
      <c r="IL87" s="6">
        <f>'at-risk$$'!IL87/'at-risk$$'!IL$120</f>
        <v>0</v>
      </c>
      <c r="IM87" s="6">
        <f>'at-risk$$'!IM87/'at-risk$$'!IM$120</f>
        <v>0</v>
      </c>
      <c r="IN87" s="6">
        <f>'at-risk$$'!IN87/'at-risk$$'!IN$120</f>
        <v>0</v>
      </c>
      <c r="IO87" s="6">
        <f>'at-risk$$'!IO87/'at-risk$$'!IO$120</f>
        <v>0</v>
      </c>
      <c r="IP87" s="6">
        <f>'at-risk$$'!IP87/'at-risk$$'!IP$120</f>
        <v>0</v>
      </c>
      <c r="IQ87" s="6">
        <f>'at-risk$$'!IQ87/'at-risk$$'!IQ$120</f>
        <v>0</v>
      </c>
      <c r="IR87" s="6">
        <f>'at-risk$$'!IR87/'at-risk$$'!IR$120</f>
        <v>0</v>
      </c>
      <c r="IS87" s="6">
        <f>'at-risk$$'!IS87/'at-risk$$'!IS$120</f>
        <v>0</v>
      </c>
      <c r="IT87" s="6">
        <f>'at-risk$$'!IT87/'at-risk$$'!IT$120</f>
        <v>0</v>
      </c>
      <c r="IU87" s="6">
        <f>'at-risk$$'!IU87/'at-risk$$'!IU$120</f>
        <v>0</v>
      </c>
      <c r="IV87" s="6">
        <f>'at-risk$$'!IV87/'at-risk$$'!IV$120</f>
        <v>0</v>
      </c>
      <c r="IW87" s="6">
        <f>'at-risk$$'!IW87/'at-risk$$'!IW$120</f>
        <v>0</v>
      </c>
      <c r="IX87" s="6">
        <f>'at-risk$$'!IX87/'at-risk$$'!IX$120</f>
        <v>0</v>
      </c>
      <c r="IY87" s="6">
        <f>'at-risk$$'!IY87/'at-risk$$'!IY$120</f>
        <v>0</v>
      </c>
      <c r="IZ87" s="6">
        <f>'at-risk$$'!IZ87/'at-risk$$'!IZ$120</f>
        <v>0</v>
      </c>
      <c r="JA87" s="6">
        <f>'at-risk$$'!JA87/'at-risk$$'!JA$120</f>
        <v>0</v>
      </c>
      <c r="JB87" s="6">
        <f>'at-risk$$'!JB87/'at-risk$$'!JB$120</f>
        <v>0</v>
      </c>
      <c r="JC87" s="6">
        <f>'at-risk$$'!JC87/'at-risk$$'!JC$120</f>
        <v>0</v>
      </c>
      <c r="JD87" s="6">
        <f>'at-risk$$'!JD87/'at-risk$$'!JD$120</f>
        <v>1</v>
      </c>
      <c r="JE87" s="6">
        <f>'at-risk$$'!JE87/'at-risk$$'!JE$120</f>
        <v>0</v>
      </c>
      <c r="JF87" s="6">
        <f>'at-risk$$'!JF87/'at-risk$$'!JF$120</f>
        <v>0</v>
      </c>
      <c r="JG87" s="6">
        <f>'at-risk$$'!JG87/'at-risk$$'!JG$120</f>
        <v>0</v>
      </c>
      <c r="JH87" s="6">
        <f>'at-risk$$'!JH87/'at-risk$$'!JH$120</f>
        <v>0</v>
      </c>
      <c r="JI87" s="6">
        <f>'at-risk$$'!JI87/'at-risk$$'!JI$120</f>
        <v>0</v>
      </c>
      <c r="JJ87" s="6">
        <f>'at-risk$$'!JJ87/'at-risk$$'!JJ$120</f>
        <v>0.9999965685612755</v>
      </c>
      <c r="JK87" s="6">
        <f>'at-risk$$'!JK87/'at-risk$$'!JK$120</f>
        <v>0</v>
      </c>
      <c r="JL87" s="6">
        <f>'at-risk$$'!JL87/'at-risk$$'!JL$120</f>
        <v>0</v>
      </c>
      <c r="JM87" s="6">
        <f>'at-risk$$'!JM87/'at-risk$$'!JM$120</f>
        <v>0</v>
      </c>
      <c r="JN87" s="6">
        <f>'at-risk$$'!JN87/'at-risk$$'!JN$120</f>
        <v>0</v>
      </c>
      <c r="JO87" s="6">
        <f>'at-risk$$'!JO87/'at-risk$$'!JO$120</f>
        <v>0</v>
      </c>
      <c r="JP87" s="6">
        <f>'at-risk$$'!JP87/'at-risk$$'!JP$120</f>
        <v>0</v>
      </c>
      <c r="JQ87" s="6">
        <f>'at-risk$$'!JQ87/'at-risk$$'!JQ$120</f>
        <v>0</v>
      </c>
      <c r="JR87" s="6">
        <f>'at-risk$$'!JR87/'at-risk$$'!JR$120</f>
        <v>0</v>
      </c>
      <c r="JS87" s="6">
        <f>'at-risk$$'!JS87/'at-risk$$'!JS$120</f>
        <v>0</v>
      </c>
      <c r="JT87" s="6">
        <f>'at-risk$$'!JT87/'at-risk$$'!JT$120</f>
        <v>0</v>
      </c>
      <c r="JU87" s="6">
        <f>'at-risk$$'!JU87/'at-risk$$'!JU$120</f>
        <v>0</v>
      </c>
      <c r="JV87" s="6">
        <f>'at-risk$$'!JV87/'at-risk$$'!JV$120</f>
        <v>0</v>
      </c>
      <c r="JW87" s="6">
        <f>'at-risk$$'!JW87/'at-risk$$'!JW$120</f>
        <v>0</v>
      </c>
      <c r="JX87" s="6">
        <f>'at-risk$$'!JX87/'at-risk$$'!JX$120</f>
        <v>0</v>
      </c>
      <c r="JY87" s="6">
        <f>'at-risk$$'!JY87/'at-risk$$'!JY$120</f>
        <v>0</v>
      </c>
      <c r="JZ87" s="6">
        <f>'at-risk$$'!JZ87/'at-risk$$'!JZ$120</f>
        <v>0.14015941490729367</v>
      </c>
      <c r="KA87" s="6">
        <f>'at-risk$$'!KA87/'at-risk$$'!KA$120</f>
        <v>0.85984058509270633</v>
      </c>
      <c r="KB87" s="6">
        <f>'at-risk$$'!KB87/'at-risk$$'!KB$120</f>
        <v>0</v>
      </c>
      <c r="KC87" s="6">
        <f>'at-risk$$'!KC87/'at-risk$$'!KC$120</f>
        <v>0</v>
      </c>
      <c r="KD87" s="6">
        <f>'at-risk$$'!KD87/'at-risk$$'!KD$120</f>
        <v>0</v>
      </c>
      <c r="KE87" s="6">
        <f>'at-risk$$'!KE87/'at-risk$$'!KE$120</f>
        <v>0</v>
      </c>
      <c r="KF87" s="6">
        <f>'at-risk$$'!KF87/'at-risk$$'!KF$120</f>
        <v>0</v>
      </c>
      <c r="KG87" s="6">
        <f>'at-risk$$'!KG87/'at-risk$$'!KG$120</f>
        <v>0</v>
      </c>
      <c r="KH87" s="6">
        <f>'at-risk$$'!KH87/'at-risk$$'!KH$120</f>
        <v>0</v>
      </c>
      <c r="KI87" s="6">
        <f>'at-risk$$'!KI87/'at-risk$$'!KI$120</f>
        <v>0</v>
      </c>
      <c r="KJ87" s="6">
        <f>'at-risk$$'!KJ87/'at-risk$$'!KJ$120</f>
        <v>0</v>
      </c>
      <c r="KK87" s="6">
        <f>'at-risk$$'!KK87/'at-risk$$'!KK$120</f>
        <v>0</v>
      </c>
      <c r="KL87" s="6">
        <f>'at-risk$$'!KL87/'at-risk$$'!KL$120</f>
        <v>1</v>
      </c>
      <c r="KM87" s="6">
        <f>'at-risk$$'!KM87/'at-risk$$'!KM$120</f>
        <v>0</v>
      </c>
      <c r="KN87" s="6">
        <f>'at-risk$$'!KN87/'at-risk$$'!KN$120</f>
        <v>0</v>
      </c>
      <c r="KO87" s="6">
        <f>'at-risk$$'!KO87/'at-risk$$'!KO$120</f>
        <v>0</v>
      </c>
      <c r="KP87" s="6">
        <f>'at-risk$$'!KP87/'at-risk$$'!KP$120</f>
        <v>0</v>
      </c>
      <c r="KQ87" s="6">
        <f>'at-risk$$'!KQ87/'at-risk$$'!KQ$120</f>
        <v>0</v>
      </c>
      <c r="KU87" s="3">
        <v>37517</v>
      </c>
      <c r="KV87" s="3">
        <v>0</v>
      </c>
      <c r="KW87" s="3">
        <v>2038</v>
      </c>
      <c r="KX87" s="3">
        <v>0</v>
      </c>
      <c r="LM87" s="3">
        <v>2536</v>
      </c>
      <c r="LN87" s="3">
        <v>0</v>
      </c>
      <c r="ME87" s="3">
        <v>9296</v>
      </c>
      <c r="MF87" s="3">
        <v>0</v>
      </c>
      <c r="NJ87" s="6">
        <f>'at-risk$$'!NJ87/'at-risk$$'!NJ$120</f>
        <v>0</v>
      </c>
      <c r="NK87" s="6">
        <f>'at-risk$$'!NK87/'at-risk$$'!NK$120</f>
        <v>0</v>
      </c>
      <c r="OF87" s="3">
        <v>6700439</v>
      </c>
      <c r="OG87" s="3">
        <v>206553</v>
      </c>
      <c r="OK87" s="6">
        <f t="shared" si="44"/>
        <v>5.0000175697519147</v>
      </c>
      <c r="OL87" s="6">
        <f t="shared" si="31"/>
        <v>0</v>
      </c>
      <c r="OM87" s="6">
        <f t="shared" si="32"/>
        <v>6.0000263546278729</v>
      </c>
      <c r="ON87" s="6">
        <f t="shared" si="33"/>
        <v>0</v>
      </c>
      <c r="OO87" s="6">
        <f t="shared" si="34"/>
        <v>0</v>
      </c>
      <c r="OP87" s="6">
        <f t="shared" si="35"/>
        <v>0</v>
      </c>
      <c r="OQ87" s="3">
        <f t="shared" si="36"/>
        <v>0</v>
      </c>
      <c r="OR87" s="6">
        <f t="shared" si="37"/>
        <v>0</v>
      </c>
      <c r="OS87" s="6">
        <f>'at-risk$$'!OS87/'at-risk$$'!OS$120</f>
        <v>2</v>
      </c>
      <c r="OT87" s="6">
        <f>'at-risk$$'!OT87/'at-risk$$'!OT$120</f>
        <v>0</v>
      </c>
      <c r="OU87" s="6">
        <f>'at-risk$$'!OU87/'at-risk$$'!OU$120</f>
        <v>0</v>
      </c>
      <c r="OV87" s="6">
        <f>'at-risk$$'!OV87/'at-risk$$'!OV$120</f>
        <v>1</v>
      </c>
      <c r="OW87" s="6">
        <f>'at-risk$$'!OW87/'at-risk$$'!OW$120</f>
        <v>0</v>
      </c>
      <c r="OX87" s="6">
        <f>'at-risk$$'!OX87/'at-risk$$'!OX$120</f>
        <v>0</v>
      </c>
      <c r="OY87" s="6">
        <f>'at-risk$$'!OY87/'at-risk$$'!OY$120</f>
        <v>1</v>
      </c>
      <c r="OZ87" s="6">
        <f>'at-risk$$'!OZ87/'at-risk$$'!OZ$120</f>
        <v>0</v>
      </c>
      <c r="PA87" s="6">
        <f>'at-risk$$'!PA87/'at-risk$$'!PA$120</f>
        <v>0</v>
      </c>
      <c r="PB87" s="6">
        <f t="shared" si="38"/>
        <v>0</v>
      </c>
      <c r="PC87" s="6">
        <f t="shared" si="39"/>
        <v>1</v>
      </c>
      <c r="PD87" s="6"/>
      <c r="PE87" s="6"/>
      <c r="PI87" s="6">
        <f t="shared" si="48"/>
        <v>26.000096633635529</v>
      </c>
      <c r="PJ87" s="6">
        <f>'at-risk$$'!PJ87/'at-risk$$'!PJ$120</f>
        <v>0</v>
      </c>
      <c r="PK87" s="6">
        <f>'at-risk$$'!PK87/'at-risk$$'!PK$120</f>
        <v>0</v>
      </c>
      <c r="PL87" s="5">
        <f t="shared" si="45"/>
        <v>51387</v>
      </c>
      <c r="PM87" s="5">
        <f t="shared" ref="PM87:PM98" si="49">SUM(KV87,KX87,KZ87,LB87,LD87,LF87,LH87,LJ87,LL87,LN87,LP87,LR87,LT87,LV87,LX87,LZ87,MB87,MD87,MF87,MH87,MJ87,ML87,MN87,MP87,MR87,MT87,MV87,MX87,MZ87,NB87,ND87,NF87,NH87,)</f>
        <v>0</v>
      </c>
      <c r="PN87" s="5"/>
      <c r="PO87" s="5">
        <v>190152</v>
      </c>
      <c r="PQ87" s="6">
        <f t="shared" si="43"/>
        <v>40.000140558015318</v>
      </c>
    </row>
    <row r="88" spans="1:433" x14ac:dyDescent="0.25">
      <c r="A88" t="s">
        <v>158</v>
      </c>
      <c r="B88" s="2">
        <v>413</v>
      </c>
      <c r="C88" t="s">
        <v>340</v>
      </c>
      <c r="D88">
        <v>8</v>
      </c>
      <c r="E88">
        <v>431</v>
      </c>
      <c r="F88">
        <v>431</v>
      </c>
      <c r="G88" s="6">
        <f>'at-risk$$'!G88/'at-risk$$'!G$120</f>
        <v>1</v>
      </c>
      <c r="H88" s="6">
        <f>'at-risk$$'!H88/'at-risk$$'!H$120</f>
        <v>0</v>
      </c>
      <c r="I88" s="6">
        <f>'at-risk$$'!I88/'at-risk$$'!I$120</f>
        <v>1</v>
      </c>
      <c r="J88" s="6">
        <f>'at-risk$$'!J88/'at-risk$$'!J$120</f>
        <v>0</v>
      </c>
      <c r="K88" s="6"/>
      <c r="L88" s="6">
        <f>'at-risk$$'!L88/'at-risk$$'!L$120</f>
        <v>0</v>
      </c>
      <c r="M88" s="6">
        <f>'at-risk$$'!M88/'at-risk$$'!M$120</f>
        <v>0</v>
      </c>
      <c r="N88" s="6">
        <f>'at-risk$$'!N88/'at-risk$$'!N$120</f>
        <v>0</v>
      </c>
      <c r="O88" s="6">
        <f>'at-risk$$'!O88/'at-risk$$'!O$120</f>
        <v>1.9999991662153809</v>
      </c>
      <c r="P88" s="3">
        <v>20985</v>
      </c>
      <c r="Q88" s="3">
        <v>0</v>
      </c>
      <c r="R88" s="6">
        <f>'at-risk$$'!R88/'at-risk$$'!R$120</f>
        <v>1.0000062006078874</v>
      </c>
      <c r="S88" s="6">
        <f>'at-risk$$'!S88/'at-risk$$'!S$120</f>
        <v>0</v>
      </c>
      <c r="T88" s="6">
        <f>'at-risk$$'!T88/'at-risk$$'!T$120</f>
        <v>2.9999918413329065</v>
      </c>
      <c r="U88" s="6">
        <f>'at-risk$$'!U88/'at-risk$$'!U$120</f>
        <v>0</v>
      </c>
      <c r="V88" s="6">
        <f>'at-risk$$'!V88/'at-risk$$'!V$120</f>
        <v>2.0000093773333441</v>
      </c>
      <c r="W88" s="6">
        <f>'at-risk$$'!W88/'at-risk$$'!W$120</f>
        <v>0</v>
      </c>
      <c r="X88" s="6">
        <f>'at-risk$$'!X88/'at-risk$$'!X$120</f>
        <v>1</v>
      </c>
      <c r="Y88" s="6">
        <f>'at-risk$$'!Y88/'at-risk$$'!Y$120</f>
        <v>0</v>
      </c>
      <c r="Z88" s="6">
        <f>'at-risk$$'!Z88/'at-risk$$'!Z$120</f>
        <v>0</v>
      </c>
      <c r="AA88" s="6">
        <f>'at-risk$$'!AA88/'at-risk$$'!AA$120</f>
        <v>0</v>
      </c>
      <c r="AB88" s="6">
        <f>'at-risk$$'!AB88/'at-risk$$'!AB$120</f>
        <v>0</v>
      </c>
      <c r="AC88" s="6">
        <f>'at-risk$$'!AC88/'at-risk$$'!AC$120</f>
        <v>0</v>
      </c>
      <c r="AD88" s="6">
        <f>'at-risk$$'!AD88/'at-risk$$'!AD$120</f>
        <v>0</v>
      </c>
      <c r="AE88" s="6">
        <f>'at-risk$$'!AE88/'at-risk$$'!AE$120</f>
        <v>0</v>
      </c>
      <c r="AF88" s="6">
        <f>'at-risk$$'!AF88/'at-risk$$'!AF$120</f>
        <v>0</v>
      </c>
      <c r="AG88" s="6">
        <f>'at-risk$$'!AG88/'at-risk$$'!AG$120</f>
        <v>0</v>
      </c>
      <c r="AH88" s="6">
        <f>'at-risk$$'!AH88/'at-risk$$'!AH$120</f>
        <v>0</v>
      </c>
      <c r="AI88" s="6">
        <f>'at-risk$$'!AI88/'at-risk$$'!AI$120</f>
        <v>0</v>
      </c>
      <c r="AJ88" s="6">
        <f>'at-risk$$'!AJ88/'at-risk$$'!AJ$120</f>
        <v>0</v>
      </c>
      <c r="AK88" s="6">
        <f>'at-risk$$'!AK88/'at-risk$$'!AK$120</f>
        <v>0</v>
      </c>
      <c r="AL88" s="6">
        <f>'at-risk$$'!AL88/'at-risk$$'!AL$120</f>
        <v>0</v>
      </c>
      <c r="AM88" s="6">
        <f>'at-risk$$'!AM88/'at-risk$$'!AM$120</f>
        <v>0</v>
      </c>
      <c r="AN88" s="6">
        <f>'at-risk$$'!AN88/'at-risk$$'!AN$120</f>
        <v>0</v>
      </c>
      <c r="AO88" s="6">
        <f>'at-risk$$'!AO88/'at-risk$$'!AO$120</f>
        <v>0</v>
      </c>
      <c r="AP88" s="6">
        <f>'at-risk$$'!AP88/'at-risk$$'!AP$120</f>
        <v>0</v>
      </c>
      <c r="AQ88" s="6">
        <f>'at-risk$$'!AQ88/'at-risk$$'!AQ$120</f>
        <v>1</v>
      </c>
      <c r="AR88" s="6">
        <f>'at-risk$$'!AR88/'at-risk$$'!AR$120</f>
        <v>0</v>
      </c>
      <c r="AS88" s="6">
        <f>'at-risk$$'!AS88/'at-risk$$'!AS$120</f>
        <v>0</v>
      </c>
      <c r="AT88" s="6">
        <f>'at-risk$$'!AT88/'at-risk$$'!AT$120</f>
        <v>0</v>
      </c>
      <c r="AU88" s="6">
        <f>'at-risk$$'!AU88/'at-risk$$'!AU$120</f>
        <v>4.0000175697519147</v>
      </c>
      <c r="AV88" s="6"/>
      <c r="AW88" s="6">
        <f>'at-risk$$'!AW88/'at-risk$$'!AW$120</f>
        <v>0</v>
      </c>
      <c r="AX88" s="6">
        <f>'at-risk$$'!AX88/'at-risk$$'!AX$120</f>
        <v>2.0000087848759573</v>
      </c>
      <c r="AY88" s="6">
        <f>'at-risk$$'!AY88/'at-risk$$'!AY$120</f>
        <v>0</v>
      </c>
      <c r="AZ88" s="6">
        <f>'at-risk$$'!AZ88/'at-risk$$'!AZ$120</f>
        <v>0</v>
      </c>
      <c r="BA88" s="6">
        <f>'at-risk$$'!BA88/'at-risk$$'!BA$120</f>
        <v>0</v>
      </c>
      <c r="BB88" s="6">
        <f>'at-risk$$'!BB88/'at-risk$$'!BB$120</f>
        <v>0</v>
      </c>
      <c r="BC88" s="6">
        <f>'at-risk$$'!BC88/'at-risk$$'!BC$120</f>
        <v>0</v>
      </c>
      <c r="BD88" s="6">
        <f>'at-risk$$'!BD88/'at-risk$$'!BD$120</f>
        <v>0</v>
      </c>
      <c r="BE88" s="6">
        <f>'at-risk$$'!BE88/'at-risk$$'!BE$120</f>
        <v>0</v>
      </c>
      <c r="BF88" s="6">
        <f>'at-risk$$'!BF88/'at-risk$$'!BF$120</f>
        <v>0</v>
      </c>
      <c r="BG88" s="6">
        <f>'at-risk$$'!BG88/'at-risk$$'!BG$120</f>
        <v>0</v>
      </c>
      <c r="BH88" s="6">
        <f>'at-risk$$'!BH88/'at-risk$$'!BH$120</f>
        <v>0</v>
      </c>
      <c r="BI88" s="6">
        <f>'at-risk$$'!BI88/'at-risk$$'!BI$120</f>
        <v>0</v>
      </c>
      <c r="BJ88" s="6">
        <f>'at-risk$$'!BJ88/'at-risk$$'!BJ$120</f>
        <v>0</v>
      </c>
      <c r="BK88" s="6">
        <f>'at-risk$$'!BK88/'at-risk$$'!BK$120</f>
        <v>0</v>
      </c>
      <c r="BL88" s="6">
        <f>'at-risk$$'!BL88/'at-risk$$'!BL$120</f>
        <v>0</v>
      </c>
      <c r="BM88" s="6">
        <f>'at-risk$$'!BM88/'at-risk$$'!BM$120</f>
        <v>0</v>
      </c>
      <c r="BN88" s="6">
        <f>'at-risk$$'!BN88/'at-risk$$'!BN$120</f>
        <v>0</v>
      </c>
      <c r="BO88" s="6">
        <f>'at-risk$$'!BO88/'at-risk$$'!BO$120</f>
        <v>0</v>
      </c>
      <c r="BP88" s="6">
        <f>'at-risk$$'!BP88/'at-risk$$'!BP$120</f>
        <v>0</v>
      </c>
      <c r="BQ88" s="6">
        <f>'at-risk$$'!BQ88/'at-risk$$'!BQ$120</f>
        <v>0</v>
      </c>
      <c r="BR88" s="6">
        <f>'at-risk$$'!BR88/'at-risk$$'!BR$120</f>
        <v>0</v>
      </c>
      <c r="BS88" s="6">
        <f>'at-risk$$'!BS88/'at-risk$$'!BS$120</f>
        <v>0</v>
      </c>
      <c r="BT88" s="6">
        <f>'at-risk$$'!BT88/'at-risk$$'!BT$120</f>
        <v>2.0000087848759573</v>
      </c>
      <c r="BU88" s="6">
        <f>'at-risk$$'!BU88/'at-risk$$'!BU$120</f>
        <v>0</v>
      </c>
      <c r="BV88" s="6">
        <f>'at-risk$$'!BV88/'at-risk$$'!BV$120</f>
        <v>6.0000263546278729</v>
      </c>
      <c r="BW88" s="6">
        <f>'at-risk$$'!BW88/'at-risk$$'!BW$120</f>
        <v>0</v>
      </c>
      <c r="BX88" s="6">
        <f>'at-risk$$'!BX88/'at-risk$$'!BX$120</f>
        <v>0</v>
      </c>
      <c r="BY88" s="6">
        <f>'at-risk$$'!BY88/'at-risk$$'!BY$120</f>
        <v>0</v>
      </c>
      <c r="BZ88" s="6">
        <f>'at-risk$$'!BZ88/'at-risk$$'!BZ$120</f>
        <v>4.0000071489793685</v>
      </c>
      <c r="CA88" s="6">
        <f>'at-risk$$'!CA88/'at-risk$$'!CA$120</f>
        <v>0</v>
      </c>
      <c r="CB88" s="6">
        <f>'at-risk$$'!CB88/'at-risk$$'!CB$120</f>
        <v>0</v>
      </c>
      <c r="CC88" s="6">
        <f>'at-risk$$'!CC88/'at-risk$$'!CC$120</f>
        <v>0</v>
      </c>
      <c r="CD88" s="6">
        <f>'at-risk$$'!CD88/'at-risk$$'!CD$120</f>
        <v>0</v>
      </c>
      <c r="CE88" s="6">
        <f>'at-risk$$'!CE88/'at-risk$$'!CE$120</f>
        <v>1</v>
      </c>
      <c r="CF88" s="6">
        <f>'at-risk$$'!CF88/'at-risk$$'!CF$120</f>
        <v>2</v>
      </c>
      <c r="CG88" s="6">
        <f>'at-risk$$'!CG88/'at-risk$$'!CG$120</f>
        <v>0</v>
      </c>
      <c r="CH88" s="6">
        <f>'at-risk$$'!CH88/'at-risk$$'!CH$120</f>
        <v>0</v>
      </c>
      <c r="CI88" s="6">
        <f>'at-risk$$'!CI88/'at-risk$$'!CI$120</f>
        <v>0</v>
      </c>
      <c r="CL88" s="6">
        <f>'at-risk$$'!CL88/'at-risk$$'!CL$120</f>
        <v>0</v>
      </c>
      <c r="CM88" s="6">
        <f>'at-risk$$'!CM88/'at-risk$$'!CM$120</f>
        <v>0</v>
      </c>
      <c r="CN88" s="6">
        <f>'at-risk$$'!CN88/'at-risk$$'!CN$120</f>
        <v>0.36444936397498068</v>
      </c>
      <c r="CO88" s="6">
        <f>'at-risk$$'!CO88/'at-risk$$'!CO$120</f>
        <v>0</v>
      </c>
      <c r="CP88" s="6">
        <f>'at-risk$$'!CP88/'at-risk$$'!CP$120</f>
        <v>0</v>
      </c>
      <c r="CQ88" s="6">
        <f>'at-risk$$'!CQ88/'at-risk$$'!CQ$120</f>
        <v>0</v>
      </c>
      <c r="CR88" s="6">
        <f>'at-risk$$'!CR88/'at-risk$$'!CR$120</f>
        <v>0</v>
      </c>
      <c r="CS88" s="6">
        <f>'at-risk$$'!CS88/'at-risk$$'!CS$120</f>
        <v>0</v>
      </c>
      <c r="CT88" s="6">
        <f>'at-risk$$'!CT88/'at-risk$$'!CT$120</f>
        <v>0</v>
      </c>
      <c r="CU88" s="6">
        <f>'at-risk$$'!CU88/'at-risk$$'!CU$120</f>
        <v>0</v>
      </c>
      <c r="CV88" s="3">
        <v>13600</v>
      </c>
      <c r="CW88" s="3">
        <v>0</v>
      </c>
      <c r="CX88" s="3">
        <v>23800</v>
      </c>
      <c r="CY88" s="3">
        <v>0</v>
      </c>
      <c r="DD88" s="6">
        <f>'at-risk$$'!DD88/'at-risk$$'!DD$120</f>
        <v>0</v>
      </c>
      <c r="DE88" s="6">
        <f>'at-risk$$'!DE88/'at-risk$$'!DE$120</f>
        <v>0</v>
      </c>
      <c r="DX88" s="6">
        <f>'at-risk$$'!DX88/'at-risk$$'!DX$120</f>
        <v>0</v>
      </c>
      <c r="DY88" s="6">
        <f>'at-risk$$'!DY88/'at-risk$$'!DY$120</f>
        <v>0</v>
      </c>
      <c r="DZ88" s="6">
        <f>'at-risk$$'!DZ88/'at-risk$$'!DZ$120</f>
        <v>0</v>
      </c>
      <c r="EA88" s="6">
        <f>'at-risk$$'!EA88/'at-risk$$'!EA$120</f>
        <v>0</v>
      </c>
      <c r="EB88" s="6">
        <f>'at-risk$$'!EB88/'at-risk$$'!EB$120</f>
        <v>0</v>
      </c>
      <c r="EC88" s="6">
        <f>'at-risk$$'!EC88/'at-risk$$'!EC$120</f>
        <v>0</v>
      </c>
      <c r="EL88" s="6">
        <f>'at-risk$$'!EL88/'at-risk$$'!EL$120</f>
        <v>0</v>
      </c>
      <c r="EM88" s="6">
        <f>'at-risk$$'!EM88/'at-risk$$'!EM$120</f>
        <v>0</v>
      </c>
      <c r="EN88" s="6">
        <f>'at-risk$$'!EN88/'at-risk$$'!EN$120</f>
        <v>0</v>
      </c>
      <c r="EO88" s="6">
        <f>'at-risk$$'!EO88/'at-risk$$'!EO$120</f>
        <v>0</v>
      </c>
      <c r="EP88" s="6">
        <f>'at-risk$$'!EP88/'at-risk$$'!EP$120</f>
        <v>0</v>
      </c>
      <c r="EQ88" s="6">
        <f>'at-risk$$'!EQ88/'at-risk$$'!EQ$120</f>
        <v>0</v>
      </c>
      <c r="ES88" s="6">
        <f>'at-risk$$'!ES88/'at-risk$$'!ES$120</f>
        <v>0</v>
      </c>
      <c r="ET88" s="6">
        <f>'at-risk$$'!ET88/'at-risk$$'!ET$120</f>
        <v>0</v>
      </c>
      <c r="EU88" s="6">
        <f>'at-risk$$'!EU88/'at-risk$$'!EU$120</f>
        <v>0</v>
      </c>
      <c r="EV88" s="6">
        <f>'at-risk$$'!EV88/'at-risk$$'!EV$120</f>
        <v>0</v>
      </c>
      <c r="EW88" s="6">
        <f>'at-risk$$'!EW88/'at-risk$$'!EW$120</f>
        <v>0</v>
      </c>
      <c r="EX88" s="6">
        <f>'at-risk$$'!EX88/'at-risk$$'!EX$120</f>
        <v>0</v>
      </c>
      <c r="EY88" s="6">
        <f>'at-risk$$'!EY88/'at-risk$$'!EY$120</f>
        <v>0</v>
      </c>
      <c r="EZ88" s="6">
        <f>'at-risk$$'!EZ88/'at-risk$$'!EZ$120</f>
        <v>2</v>
      </c>
      <c r="FA88" s="6">
        <f>'at-risk$$'!FA88/'at-risk$$'!FA$120</f>
        <v>0</v>
      </c>
      <c r="FB88" s="6">
        <f>'at-risk$$'!FB88/'at-risk$$'!FB$120</f>
        <v>0</v>
      </c>
      <c r="FC88" s="6">
        <f>'at-risk$$'!FC88/'at-risk$$'!FC$120</f>
        <v>0</v>
      </c>
      <c r="FD88" s="6">
        <f>'at-risk$$'!FD88/'at-risk$$'!FD$120</f>
        <v>0</v>
      </c>
      <c r="FE88" s="6">
        <f>'at-risk$$'!FE88/'at-risk$$'!FE$120</f>
        <v>0</v>
      </c>
      <c r="FF88" s="6">
        <f>'at-risk$$'!FF88/'at-risk$$'!FF$120</f>
        <v>0</v>
      </c>
      <c r="FG88" s="6">
        <f>'at-risk$$'!FG88/'at-risk$$'!FG$120</f>
        <v>1</v>
      </c>
      <c r="FH88" s="6">
        <f>'at-risk$$'!FH88/'at-risk$$'!FH$120</f>
        <v>0</v>
      </c>
      <c r="FI88" s="6">
        <f>'at-risk$$'!FI88/'at-risk$$'!FI$120</f>
        <v>1</v>
      </c>
      <c r="FJ88" s="6">
        <f>'at-risk$$'!FJ88/'at-risk$$'!FJ$120</f>
        <v>0</v>
      </c>
      <c r="FK88" s="6">
        <f>'at-risk$$'!FK88/'at-risk$$'!FK$120</f>
        <v>0.99998917596631565</v>
      </c>
      <c r="FL88" s="6">
        <f>'at-risk$$'!FL88/'at-risk$$'!FL$120</f>
        <v>0</v>
      </c>
      <c r="FM88" s="6">
        <f>'at-risk$$'!FM88/'at-risk$$'!FM$120</f>
        <v>0</v>
      </c>
      <c r="FN88" s="6">
        <f>'at-risk$$'!FN88/'at-risk$$'!FN$120</f>
        <v>0</v>
      </c>
      <c r="FO88" s="6">
        <f>'at-risk$$'!FO88/'at-risk$$'!FO$120</f>
        <v>1</v>
      </c>
      <c r="FP88" s="6">
        <f>'at-risk$$'!FP88/'at-risk$$'!FP$120</f>
        <v>0</v>
      </c>
      <c r="FQ88" s="6">
        <f>'at-risk$$'!FQ88/'at-risk$$'!FQ$120</f>
        <v>0</v>
      </c>
      <c r="FR88" s="6">
        <f>'at-risk$$'!FR88/'at-risk$$'!FR$120</f>
        <v>0</v>
      </c>
      <c r="FS88" s="6">
        <f>'at-risk$$'!FS88/'at-risk$$'!FS$120</f>
        <v>0</v>
      </c>
      <c r="FT88" s="6">
        <f>'at-risk$$'!FT88/'at-risk$$'!FT$120</f>
        <v>0</v>
      </c>
      <c r="FU88" s="6">
        <f>'at-risk$$'!FU88/'at-risk$$'!FU$120</f>
        <v>0</v>
      </c>
      <c r="FV88" s="6">
        <f>'at-risk$$'!FV88/'at-risk$$'!FV$120</f>
        <v>0</v>
      </c>
      <c r="FW88" s="6">
        <f>'at-risk$$'!FW88/'at-risk$$'!FW$120</f>
        <v>0</v>
      </c>
      <c r="FX88" s="6">
        <f>'at-risk$$'!FX88/'at-risk$$'!FX$120</f>
        <v>0</v>
      </c>
      <c r="FY88" s="6">
        <f>'at-risk$$'!FY88/'at-risk$$'!FY$120</f>
        <v>0</v>
      </c>
      <c r="FZ88" s="6">
        <f>'at-risk$$'!FZ88/'at-risk$$'!FZ$120</f>
        <v>1</v>
      </c>
      <c r="GA88" s="6">
        <f>'at-risk$$'!GA88/'at-risk$$'!GA$120</f>
        <v>0</v>
      </c>
      <c r="GB88" s="6">
        <f>'at-risk$$'!GB88/'at-risk$$'!GB$120</f>
        <v>0</v>
      </c>
      <c r="GC88" s="6">
        <f>'at-risk$$'!GC88/'at-risk$$'!GC$120</f>
        <v>1</v>
      </c>
      <c r="GD88" s="6">
        <f>'at-risk$$'!GD88/'at-risk$$'!GD$120</f>
        <v>0</v>
      </c>
      <c r="GE88" s="6">
        <f>'at-risk$$'!GE88/'at-risk$$'!GE$120</f>
        <v>0</v>
      </c>
      <c r="GF88" s="6">
        <f>'at-risk$$'!GF88/'at-risk$$'!GF$120</f>
        <v>1</v>
      </c>
      <c r="GG88" s="6">
        <f>'at-risk$$'!GG88/'at-risk$$'!GG$120</f>
        <v>0</v>
      </c>
      <c r="GH88" s="6">
        <f>'at-risk$$'!GH88/'at-risk$$'!GH$120</f>
        <v>2.0000087848759573</v>
      </c>
      <c r="GI88" s="6">
        <f>'at-risk$$'!GI88/'at-risk$$'!GI$120</f>
        <v>0</v>
      </c>
      <c r="GJ88" s="6">
        <f>'at-risk$$'!GJ88/'at-risk$$'!GJ$120</f>
        <v>0</v>
      </c>
      <c r="GK88" s="6">
        <f>'at-risk$$'!GK88/'at-risk$$'!GK$120</f>
        <v>0</v>
      </c>
      <c r="GL88" s="6">
        <f>'at-risk$$'!GL88/'at-risk$$'!GL$120</f>
        <v>0</v>
      </c>
      <c r="GM88" s="6">
        <f>'at-risk$$'!GM88/'at-risk$$'!GM$120</f>
        <v>0</v>
      </c>
      <c r="GN88" s="6">
        <f>'at-risk$$'!GN88/'at-risk$$'!GN$120</f>
        <v>0</v>
      </c>
      <c r="GO88" s="6">
        <f>'at-risk$$'!GO88/'at-risk$$'!GO$120</f>
        <v>0</v>
      </c>
      <c r="GP88" s="6">
        <f>'at-risk$$'!GP88/'at-risk$$'!GP$120</f>
        <v>0</v>
      </c>
      <c r="GQ88" s="6">
        <f>'at-risk$$'!GQ88/'at-risk$$'!GQ$120</f>
        <v>0</v>
      </c>
      <c r="GR88" s="6">
        <f>'at-risk$$'!GR88/'at-risk$$'!GR$120</f>
        <v>0</v>
      </c>
      <c r="GS88" s="6">
        <f>'at-risk$$'!GS88/'at-risk$$'!GS$120</f>
        <v>0</v>
      </c>
      <c r="GT88" s="6">
        <f>'at-risk$$'!GT88/'at-risk$$'!GT$120</f>
        <v>0</v>
      </c>
      <c r="GU88" s="6">
        <f>'at-risk$$'!GU88/'at-risk$$'!GU$120</f>
        <v>0</v>
      </c>
      <c r="GV88" s="6">
        <f>'at-risk$$'!GV88/'at-risk$$'!GV$120</f>
        <v>0</v>
      </c>
      <c r="GW88" s="6">
        <f>'at-risk$$'!GW88/'at-risk$$'!GW$120</f>
        <v>0</v>
      </c>
      <c r="GX88" s="6">
        <f>'at-risk$$'!GX88/'at-risk$$'!GX$120</f>
        <v>0</v>
      </c>
      <c r="GY88" s="6">
        <f>'at-risk$$'!GY88/'at-risk$$'!GY$120</f>
        <v>0</v>
      </c>
      <c r="GZ88" s="6">
        <f>'at-risk$$'!GZ88/'at-risk$$'!GZ$120</f>
        <v>0</v>
      </c>
      <c r="HA88" s="6">
        <f>'at-risk$$'!HA88/'at-risk$$'!HA$120</f>
        <v>0</v>
      </c>
      <c r="HB88" s="6">
        <f>'at-risk$$'!HB88/'at-risk$$'!HB$120</f>
        <v>0</v>
      </c>
      <c r="HC88" s="6">
        <f>'at-risk$$'!HC88/'at-risk$$'!HC$120</f>
        <v>0</v>
      </c>
      <c r="HD88" s="6">
        <f>'at-risk$$'!HD88/'at-risk$$'!HD$120</f>
        <v>0</v>
      </c>
      <c r="HE88" s="6">
        <f>'at-risk$$'!HE88/'at-risk$$'!HE$120</f>
        <v>0</v>
      </c>
      <c r="HF88" s="6">
        <f>'at-risk$$'!HF88/'at-risk$$'!HF$120</f>
        <v>1.95095403752899</v>
      </c>
      <c r="HG88" s="6">
        <f>'at-risk$$'!HG88/'at-risk$$'!HG$120</f>
        <v>0</v>
      </c>
      <c r="HH88" s="6">
        <f>'at-risk$$'!HH88/'at-risk$$'!HH$120</f>
        <v>4.0000175697519147</v>
      </c>
      <c r="HI88" s="6">
        <f>'at-risk$$'!HI88/'at-risk$$'!HI$120</f>
        <v>0</v>
      </c>
      <c r="HJ88" s="6">
        <f>'at-risk$$'!HJ88/'at-risk$$'!HJ$120</f>
        <v>0</v>
      </c>
      <c r="HK88" s="6">
        <f>'at-risk$$'!HK88/'at-risk$$'!HK$120</f>
        <v>0</v>
      </c>
      <c r="HL88" s="6">
        <f>'at-risk$$'!HL88/'at-risk$$'!HL$120</f>
        <v>0</v>
      </c>
      <c r="HM88" s="6">
        <f>'at-risk$$'!HM88/'at-risk$$'!HM$120</f>
        <v>0</v>
      </c>
      <c r="HN88" s="6">
        <f>'at-risk$$'!HN88/'at-risk$$'!HN$120</f>
        <v>4.0000175697519147</v>
      </c>
      <c r="HO88" s="6">
        <f>'at-risk$$'!HO88/'at-risk$$'!HO$120</f>
        <v>0</v>
      </c>
      <c r="HP88" s="6">
        <f>'at-risk$$'!HP88/'at-risk$$'!HP$120</f>
        <v>0</v>
      </c>
      <c r="HQ88" s="6">
        <f>'at-risk$$'!HQ88/'at-risk$$'!HQ$120</f>
        <v>0</v>
      </c>
      <c r="HR88" s="6">
        <f>'at-risk$$'!HR88/'at-risk$$'!HR$120</f>
        <v>4.0000175697519147</v>
      </c>
      <c r="HS88" s="6">
        <f>'at-risk$$'!HS88/'at-risk$$'!HS$120</f>
        <v>0</v>
      </c>
      <c r="HT88" s="6">
        <f>'at-risk$$'!HT88/'at-risk$$'!HT$120</f>
        <v>0</v>
      </c>
      <c r="HU88" s="6">
        <f>'at-risk$$'!HU88/'at-risk$$'!HU$120</f>
        <v>0</v>
      </c>
      <c r="HV88" s="6">
        <f>'at-risk$$'!HV88/'at-risk$$'!HV$120</f>
        <v>0.5</v>
      </c>
      <c r="HW88" s="6">
        <f>'at-risk$$'!HW88/'at-risk$$'!HW$120</f>
        <v>0</v>
      </c>
      <c r="HX88" s="6">
        <f>'at-risk$$'!HX88/'at-risk$$'!HX$120</f>
        <v>0</v>
      </c>
      <c r="HY88" s="6">
        <f>'at-risk$$'!HY88/'at-risk$$'!HY$120</f>
        <v>0</v>
      </c>
      <c r="HZ88" s="6">
        <f>'at-risk$$'!HZ88/'at-risk$$'!HZ$120</f>
        <v>0</v>
      </c>
      <c r="IA88" s="6">
        <f>'at-risk$$'!IA88/'at-risk$$'!IA$120</f>
        <v>0</v>
      </c>
      <c r="IB88" s="6">
        <f>'at-risk$$'!IB88/'at-risk$$'!IB$120</f>
        <v>0</v>
      </c>
      <c r="IC88" s="6">
        <f>'at-risk$$'!IC88/'at-risk$$'!IC$120</f>
        <v>0</v>
      </c>
      <c r="ID88" s="6">
        <f>'at-risk$$'!ID88/'at-risk$$'!ID$120</f>
        <v>0</v>
      </c>
      <c r="IE88" s="6">
        <f>'at-risk$$'!IE88/'at-risk$$'!IE$120</f>
        <v>0</v>
      </c>
      <c r="IF88" s="6">
        <f>'at-risk$$'!IF88/'at-risk$$'!IF$120</f>
        <v>1</v>
      </c>
      <c r="IG88" s="6">
        <f>'at-risk$$'!IG88/'at-risk$$'!IG$120</f>
        <v>0</v>
      </c>
      <c r="IH88" s="6">
        <f>'at-risk$$'!IH88/'at-risk$$'!IH$120</f>
        <v>1</v>
      </c>
      <c r="II88" s="6">
        <f>'at-risk$$'!II88/'at-risk$$'!II$120</f>
        <v>0</v>
      </c>
      <c r="IJ88" s="6">
        <f>'at-risk$$'!IJ88/'at-risk$$'!IJ$120</f>
        <v>0</v>
      </c>
      <c r="IK88" s="6">
        <f>'at-risk$$'!IK88/'at-risk$$'!IK$120</f>
        <v>0</v>
      </c>
      <c r="IL88" s="6">
        <f>'at-risk$$'!IL88/'at-risk$$'!IL$120</f>
        <v>0</v>
      </c>
      <c r="IM88" s="6">
        <f>'at-risk$$'!IM88/'at-risk$$'!IM$120</f>
        <v>0</v>
      </c>
      <c r="IN88" s="6">
        <f>'at-risk$$'!IN88/'at-risk$$'!IN$120</f>
        <v>0</v>
      </c>
      <c r="IO88" s="6">
        <f>'at-risk$$'!IO88/'at-risk$$'!IO$120</f>
        <v>0</v>
      </c>
      <c r="IP88" s="6">
        <f>'at-risk$$'!IP88/'at-risk$$'!IP$120</f>
        <v>0</v>
      </c>
      <c r="IQ88" s="6">
        <f>'at-risk$$'!IQ88/'at-risk$$'!IQ$120</f>
        <v>0</v>
      </c>
      <c r="IR88" s="6">
        <f>'at-risk$$'!IR88/'at-risk$$'!IR$120</f>
        <v>1</v>
      </c>
      <c r="IS88" s="6">
        <f>'at-risk$$'!IS88/'at-risk$$'!IS$120</f>
        <v>0</v>
      </c>
      <c r="IT88" s="6">
        <f>'at-risk$$'!IT88/'at-risk$$'!IT$120</f>
        <v>0</v>
      </c>
      <c r="IU88" s="6">
        <f>'at-risk$$'!IU88/'at-risk$$'!IU$120</f>
        <v>0</v>
      </c>
      <c r="IV88" s="6">
        <f>'at-risk$$'!IV88/'at-risk$$'!IV$120</f>
        <v>0</v>
      </c>
      <c r="IW88" s="6">
        <f>'at-risk$$'!IW88/'at-risk$$'!IW$120</f>
        <v>0</v>
      </c>
      <c r="IX88" s="6">
        <f>'at-risk$$'!IX88/'at-risk$$'!IX$120</f>
        <v>0</v>
      </c>
      <c r="IY88" s="6">
        <f>'at-risk$$'!IY88/'at-risk$$'!IY$120</f>
        <v>0</v>
      </c>
      <c r="IZ88" s="6">
        <f>'at-risk$$'!IZ88/'at-risk$$'!IZ$120</f>
        <v>0</v>
      </c>
      <c r="JA88" s="6">
        <f>'at-risk$$'!JA88/'at-risk$$'!JA$120</f>
        <v>0</v>
      </c>
      <c r="JB88" s="6">
        <f>'at-risk$$'!JB88/'at-risk$$'!JB$120</f>
        <v>0</v>
      </c>
      <c r="JC88" s="6">
        <f>'at-risk$$'!JC88/'at-risk$$'!JC$120</f>
        <v>0</v>
      </c>
      <c r="JD88" s="6">
        <f>'at-risk$$'!JD88/'at-risk$$'!JD$120</f>
        <v>0</v>
      </c>
      <c r="JE88" s="6">
        <f>'at-risk$$'!JE88/'at-risk$$'!JE$120</f>
        <v>0</v>
      </c>
      <c r="JF88" s="6">
        <f>'at-risk$$'!JF88/'at-risk$$'!JF$120</f>
        <v>1</v>
      </c>
      <c r="JG88" s="6">
        <f>'at-risk$$'!JG88/'at-risk$$'!JG$120</f>
        <v>0</v>
      </c>
      <c r="JH88" s="6">
        <f>'at-risk$$'!JH88/'at-risk$$'!JH$120</f>
        <v>0</v>
      </c>
      <c r="JI88" s="6">
        <f>'at-risk$$'!JI88/'at-risk$$'!JI$120</f>
        <v>0</v>
      </c>
      <c r="JJ88" s="6">
        <f>'at-risk$$'!JJ88/'at-risk$$'!JJ$120</f>
        <v>0</v>
      </c>
      <c r="JK88" s="6">
        <f>'at-risk$$'!JK88/'at-risk$$'!JK$120</f>
        <v>0</v>
      </c>
      <c r="JL88" s="6">
        <f>'at-risk$$'!JL88/'at-risk$$'!JL$120</f>
        <v>0</v>
      </c>
      <c r="JM88" s="6">
        <f>'at-risk$$'!JM88/'at-risk$$'!JM$120</f>
        <v>0</v>
      </c>
      <c r="JN88" s="6">
        <f>'at-risk$$'!JN88/'at-risk$$'!JN$120</f>
        <v>0</v>
      </c>
      <c r="JO88" s="6">
        <f>'at-risk$$'!JO88/'at-risk$$'!JO$120</f>
        <v>0</v>
      </c>
      <c r="JP88" s="6">
        <f>'at-risk$$'!JP88/'at-risk$$'!JP$120</f>
        <v>0</v>
      </c>
      <c r="JQ88" s="6">
        <f>'at-risk$$'!JQ88/'at-risk$$'!JQ$120</f>
        <v>1.9999916989715025</v>
      </c>
      <c r="JR88" s="6">
        <f>'at-risk$$'!JR88/'at-risk$$'!JR$120</f>
        <v>0</v>
      </c>
      <c r="JS88" s="6">
        <f>'at-risk$$'!JS88/'at-risk$$'!JS$120</f>
        <v>0</v>
      </c>
      <c r="JT88" s="6">
        <f>'at-risk$$'!JT88/'at-risk$$'!JT$120</f>
        <v>0</v>
      </c>
      <c r="JU88" s="6">
        <f>'at-risk$$'!JU88/'at-risk$$'!JU$120</f>
        <v>0</v>
      </c>
      <c r="JV88" s="6">
        <f>'at-risk$$'!JV88/'at-risk$$'!JV$120</f>
        <v>0</v>
      </c>
      <c r="JW88" s="6">
        <f>'at-risk$$'!JW88/'at-risk$$'!JW$120</f>
        <v>0</v>
      </c>
      <c r="JX88" s="6">
        <f>'at-risk$$'!JX88/'at-risk$$'!JX$120</f>
        <v>0</v>
      </c>
      <c r="JY88" s="6">
        <f>'at-risk$$'!JY88/'at-risk$$'!JY$120</f>
        <v>0</v>
      </c>
      <c r="JZ88" s="6">
        <f>'at-risk$$'!JZ88/'at-risk$$'!JZ$120</f>
        <v>1</v>
      </c>
      <c r="KA88" s="6">
        <f>'at-risk$$'!KA88/'at-risk$$'!KA$120</f>
        <v>0</v>
      </c>
      <c r="KB88" s="6">
        <f>'at-risk$$'!KB88/'at-risk$$'!KB$120</f>
        <v>0</v>
      </c>
      <c r="KC88" s="6">
        <f>'at-risk$$'!KC88/'at-risk$$'!KC$120</f>
        <v>0</v>
      </c>
      <c r="KD88" s="6">
        <f>'at-risk$$'!KD88/'at-risk$$'!KD$120</f>
        <v>0</v>
      </c>
      <c r="KE88" s="6">
        <f>'at-risk$$'!KE88/'at-risk$$'!KE$120</f>
        <v>0</v>
      </c>
      <c r="KF88" s="6">
        <f>'at-risk$$'!KF88/'at-risk$$'!KF$120</f>
        <v>0</v>
      </c>
      <c r="KG88" s="6">
        <f>'at-risk$$'!KG88/'at-risk$$'!KG$120</f>
        <v>0</v>
      </c>
      <c r="KH88" s="6">
        <f>'at-risk$$'!KH88/'at-risk$$'!KH$120</f>
        <v>0</v>
      </c>
      <c r="KI88" s="6">
        <f>'at-risk$$'!KI88/'at-risk$$'!KI$120</f>
        <v>0</v>
      </c>
      <c r="KJ88" s="6">
        <f>'at-risk$$'!KJ88/'at-risk$$'!KJ$120</f>
        <v>1</v>
      </c>
      <c r="KK88" s="6">
        <f>'at-risk$$'!KK88/'at-risk$$'!KK$120</f>
        <v>0</v>
      </c>
      <c r="KL88" s="6">
        <f>'at-risk$$'!KL88/'at-risk$$'!KL$120</f>
        <v>0</v>
      </c>
      <c r="KM88" s="6">
        <f>'at-risk$$'!KM88/'at-risk$$'!KM$120</f>
        <v>0</v>
      </c>
      <c r="KN88" s="6">
        <f>'at-risk$$'!KN88/'at-risk$$'!KN$120</f>
        <v>0</v>
      </c>
      <c r="KO88" s="6">
        <f>'at-risk$$'!KO88/'at-risk$$'!KO$120</f>
        <v>0</v>
      </c>
      <c r="KP88" s="6">
        <f>'at-risk$$'!KP88/'at-risk$$'!KP$120</f>
        <v>0</v>
      </c>
      <c r="KQ88" s="6">
        <f>'at-risk$$'!KQ88/'at-risk$$'!KQ$120</f>
        <v>0</v>
      </c>
      <c r="KU88" s="3">
        <v>12000</v>
      </c>
      <c r="KV88" s="3">
        <v>0</v>
      </c>
      <c r="KW88" s="3">
        <v>12695</v>
      </c>
      <c r="KX88" s="3">
        <v>0</v>
      </c>
      <c r="LC88" s="3">
        <v>138739</v>
      </c>
      <c r="LD88" s="3">
        <v>0</v>
      </c>
      <c r="LI88" s="3">
        <v>25000</v>
      </c>
      <c r="LJ88" s="3">
        <v>0</v>
      </c>
      <c r="LM88" s="3">
        <v>1966</v>
      </c>
      <c r="LN88" s="3">
        <v>0</v>
      </c>
      <c r="LQ88" s="3">
        <v>4000</v>
      </c>
      <c r="LR88" s="3">
        <v>1322</v>
      </c>
      <c r="LW88" s="3">
        <v>7000</v>
      </c>
      <c r="LX88" s="3">
        <v>0</v>
      </c>
      <c r="ME88" s="3">
        <v>7206</v>
      </c>
      <c r="MF88" s="3">
        <v>0</v>
      </c>
      <c r="MI88" s="3">
        <v>5000</v>
      </c>
      <c r="MJ88" s="3">
        <v>0</v>
      </c>
      <c r="MM88" s="3">
        <v>5480</v>
      </c>
      <c r="MN88" s="3">
        <v>0</v>
      </c>
      <c r="MU88" s="3">
        <v>0</v>
      </c>
      <c r="MV88" s="3">
        <v>6000</v>
      </c>
      <c r="MW88" s="3">
        <v>10000</v>
      </c>
      <c r="MX88" s="3">
        <v>0</v>
      </c>
      <c r="NJ88" s="6">
        <f>'at-risk$$'!NJ88/'at-risk$$'!NJ$120</f>
        <v>0</v>
      </c>
      <c r="NK88" s="6">
        <f>'at-risk$$'!NK88/'at-risk$$'!NK$120</f>
        <v>0</v>
      </c>
      <c r="OF88" s="3">
        <v>6135884</v>
      </c>
      <c r="OG88" s="3">
        <v>914734</v>
      </c>
      <c r="OK88" s="6">
        <f t="shared" si="44"/>
        <v>4.0000175697519147</v>
      </c>
      <c r="OL88" s="6">
        <f t="shared" si="31"/>
        <v>0</v>
      </c>
      <c r="OM88" s="6">
        <f t="shared" si="32"/>
        <v>6.0000263546278729</v>
      </c>
      <c r="ON88" s="6">
        <f t="shared" si="33"/>
        <v>0</v>
      </c>
      <c r="OO88" s="6">
        <f t="shared" si="34"/>
        <v>2</v>
      </c>
      <c r="OP88" s="6">
        <f t="shared" si="35"/>
        <v>1</v>
      </c>
      <c r="OQ88" s="3">
        <f t="shared" si="36"/>
        <v>0</v>
      </c>
      <c r="OR88" s="6">
        <f t="shared" si="37"/>
        <v>0</v>
      </c>
      <c r="OS88" s="6">
        <f>'at-risk$$'!OS88/'at-risk$$'!OS$120</f>
        <v>0</v>
      </c>
      <c r="OT88" s="6">
        <f>'at-risk$$'!OT88/'at-risk$$'!OT$120</f>
        <v>2</v>
      </c>
      <c r="OU88" s="6">
        <f>'at-risk$$'!OU88/'at-risk$$'!OU$120</f>
        <v>0</v>
      </c>
      <c r="OV88" s="6">
        <f>'at-risk$$'!OV88/'at-risk$$'!OV$120</f>
        <v>2</v>
      </c>
      <c r="OW88" s="6">
        <f>'at-risk$$'!OW88/'at-risk$$'!OW$120</f>
        <v>0</v>
      </c>
      <c r="OX88" s="6">
        <f>'at-risk$$'!OX88/'at-risk$$'!OX$120</f>
        <v>0</v>
      </c>
      <c r="OY88" s="6">
        <f>'at-risk$$'!OY88/'at-risk$$'!OY$120</f>
        <v>2</v>
      </c>
      <c r="OZ88" s="6">
        <f>'at-risk$$'!OZ88/'at-risk$$'!OZ$120</f>
        <v>0</v>
      </c>
      <c r="PA88" s="6">
        <f>'at-risk$$'!PA88/'at-risk$$'!PA$120</f>
        <v>0</v>
      </c>
      <c r="PB88" s="6">
        <f t="shared" si="38"/>
        <v>1</v>
      </c>
      <c r="PC88" s="6">
        <f t="shared" si="39"/>
        <v>1</v>
      </c>
      <c r="PD88" s="6"/>
      <c r="PE88" s="6"/>
      <c r="PI88" s="6">
        <f t="shared" si="48"/>
        <v>17.451015531660691</v>
      </c>
      <c r="PJ88" s="6">
        <f>'at-risk$$'!PJ88/'at-risk$$'!PJ$120</f>
        <v>0</v>
      </c>
      <c r="PK88" s="6">
        <f>'at-risk$$'!PK88/'at-risk$$'!PK$120</f>
        <v>0</v>
      </c>
      <c r="PL88" s="5">
        <f t="shared" si="45"/>
        <v>229086</v>
      </c>
      <c r="PM88" s="5">
        <f t="shared" si="49"/>
        <v>7322</v>
      </c>
      <c r="PN88" s="5"/>
      <c r="PO88" s="5">
        <v>147402</v>
      </c>
      <c r="PQ88" s="6">
        <f t="shared" si="43"/>
        <v>30.815508820015459</v>
      </c>
    </row>
    <row r="89" spans="1:433" x14ac:dyDescent="0.25">
      <c r="A89" t="s">
        <v>164</v>
      </c>
      <c r="B89" s="2">
        <v>1071</v>
      </c>
      <c r="C89" t="s">
        <v>340</v>
      </c>
      <c r="D89">
        <v>4</v>
      </c>
      <c r="E89">
        <v>550</v>
      </c>
      <c r="F89">
        <v>550</v>
      </c>
      <c r="G89" s="6">
        <f>'at-risk$$'!G89/'at-risk$$'!G$120</f>
        <v>1</v>
      </c>
      <c r="H89" s="6">
        <f>'at-risk$$'!H89/'at-risk$$'!H$120</f>
        <v>0</v>
      </c>
      <c r="I89" s="6">
        <f>'at-risk$$'!I89/'at-risk$$'!I$120</f>
        <v>1</v>
      </c>
      <c r="J89" s="6">
        <f>'at-risk$$'!J89/'at-risk$$'!J$120</f>
        <v>0</v>
      </c>
      <c r="K89" s="6"/>
      <c r="L89" s="6">
        <f>'at-risk$$'!L89/'at-risk$$'!L$120</f>
        <v>0</v>
      </c>
      <c r="M89" s="6">
        <f>'at-risk$$'!M89/'at-risk$$'!M$120</f>
        <v>0</v>
      </c>
      <c r="N89" s="6">
        <f>'at-risk$$'!N89/'at-risk$$'!N$120</f>
        <v>0</v>
      </c>
      <c r="O89" s="6">
        <f>'at-risk$$'!O89/'at-risk$$'!O$120</f>
        <v>0</v>
      </c>
      <c r="P89" s="3">
        <v>18000</v>
      </c>
      <c r="Q89" s="3">
        <v>0</v>
      </c>
      <c r="R89" s="6">
        <f>'at-risk$$'!R89/'at-risk$$'!R$120</f>
        <v>1.0000062006078874</v>
      </c>
      <c r="S89" s="6">
        <f>'at-risk$$'!S89/'at-risk$$'!S$120</f>
        <v>0</v>
      </c>
      <c r="T89" s="6">
        <f>'at-risk$$'!T89/'at-risk$$'!T$120</f>
        <v>2.0000056611159422</v>
      </c>
      <c r="U89" s="6">
        <f>'at-risk$$'!U89/'at-risk$$'!U$120</f>
        <v>0</v>
      </c>
      <c r="V89" s="6">
        <f>'at-risk$$'!V89/'at-risk$$'!V$120</f>
        <v>2.0000093773333441</v>
      </c>
      <c r="W89" s="6">
        <f>'at-risk$$'!W89/'at-risk$$'!W$120</f>
        <v>0</v>
      </c>
      <c r="X89" s="6">
        <f>'at-risk$$'!X89/'at-risk$$'!X$120</f>
        <v>1</v>
      </c>
      <c r="Y89" s="6">
        <f>'at-risk$$'!Y89/'at-risk$$'!Y$120</f>
        <v>0</v>
      </c>
      <c r="Z89" s="6">
        <f>'at-risk$$'!Z89/'at-risk$$'!Z$120</f>
        <v>0</v>
      </c>
      <c r="AA89" s="6">
        <f>'at-risk$$'!AA89/'at-risk$$'!AA$120</f>
        <v>0</v>
      </c>
      <c r="AB89" s="6">
        <f>'at-risk$$'!AB89/'at-risk$$'!AB$120</f>
        <v>0</v>
      </c>
      <c r="AC89" s="6">
        <f>'at-risk$$'!AC89/'at-risk$$'!AC$120</f>
        <v>0</v>
      </c>
      <c r="AD89" s="6">
        <f>'at-risk$$'!AD89/'at-risk$$'!AD$120</f>
        <v>0</v>
      </c>
      <c r="AE89" s="6">
        <f>'at-risk$$'!AE89/'at-risk$$'!AE$120</f>
        <v>0</v>
      </c>
      <c r="AF89" s="6">
        <f>'at-risk$$'!AF89/'at-risk$$'!AF$120</f>
        <v>0</v>
      </c>
      <c r="AG89" s="6">
        <f>'at-risk$$'!AG89/'at-risk$$'!AG$120</f>
        <v>0</v>
      </c>
      <c r="AH89" s="6">
        <f>'at-risk$$'!AH89/'at-risk$$'!AH$120</f>
        <v>0</v>
      </c>
      <c r="AI89" s="6">
        <f>'at-risk$$'!AI89/'at-risk$$'!AI$120</f>
        <v>0</v>
      </c>
      <c r="AJ89" s="6">
        <f>'at-risk$$'!AJ89/'at-risk$$'!AJ$120</f>
        <v>0</v>
      </c>
      <c r="AK89" s="6">
        <f>'at-risk$$'!AK89/'at-risk$$'!AK$120</f>
        <v>0</v>
      </c>
      <c r="AL89" s="6">
        <f>'at-risk$$'!AL89/'at-risk$$'!AL$120</f>
        <v>0</v>
      </c>
      <c r="AM89" s="6">
        <f>'at-risk$$'!AM89/'at-risk$$'!AM$120</f>
        <v>0</v>
      </c>
      <c r="AN89" s="6">
        <f>'at-risk$$'!AN89/'at-risk$$'!AN$120</f>
        <v>0</v>
      </c>
      <c r="AO89" s="6">
        <f>'at-risk$$'!AO89/'at-risk$$'!AO$120</f>
        <v>0</v>
      </c>
      <c r="AP89" s="6">
        <f>'at-risk$$'!AP89/'at-risk$$'!AP$120</f>
        <v>0</v>
      </c>
      <c r="AQ89" s="6">
        <f>'at-risk$$'!AQ89/'at-risk$$'!AQ$120</f>
        <v>1</v>
      </c>
      <c r="AR89" s="6">
        <f>'at-risk$$'!AR89/'at-risk$$'!AR$120</f>
        <v>0</v>
      </c>
      <c r="AS89" s="6">
        <f>'at-risk$$'!AS89/'at-risk$$'!AS$120</f>
        <v>0</v>
      </c>
      <c r="AT89" s="6">
        <f>'at-risk$$'!AT89/'at-risk$$'!AT$120</f>
        <v>0</v>
      </c>
      <c r="AU89" s="6">
        <f>'at-risk$$'!AU89/'at-risk$$'!AU$120</f>
        <v>2.0000087848759573</v>
      </c>
      <c r="AV89" s="6"/>
      <c r="AW89" s="6">
        <f>'at-risk$$'!AW89/'at-risk$$'!AW$120</f>
        <v>0</v>
      </c>
      <c r="AX89" s="6">
        <f>'at-risk$$'!AX89/'at-risk$$'!AX$120</f>
        <v>0</v>
      </c>
      <c r="AY89" s="6">
        <f>'at-risk$$'!AY89/'at-risk$$'!AY$120</f>
        <v>0</v>
      </c>
      <c r="AZ89" s="6">
        <f>'at-risk$$'!AZ89/'at-risk$$'!AZ$120</f>
        <v>2.0000087848759573</v>
      </c>
      <c r="BA89" s="6">
        <f>'at-risk$$'!BA89/'at-risk$$'!BA$120</f>
        <v>0</v>
      </c>
      <c r="BB89" s="6">
        <f>'at-risk$$'!BB89/'at-risk$$'!BB$120</f>
        <v>0</v>
      </c>
      <c r="BC89" s="6">
        <f>'at-risk$$'!BC89/'at-risk$$'!BC$120</f>
        <v>0</v>
      </c>
      <c r="BD89" s="6">
        <f>'at-risk$$'!BD89/'at-risk$$'!BD$120</f>
        <v>0</v>
      </c>
      <c r="BE89" s="6">
        <f>'at-risk$$'!BE89/'at-risk$$'!BE$120</f>
        <v>0</v>
      </c>
      <c r="BF89" s="6">
        <f>'at-risk$$'!BF89/'at-risk$$'!BF$120</f>
        <v>0</v>
      </c>
      <c r="BG89" s="6">
        <f>'at-risk$$'!BG89/'at-risk$$'!BG$120</f>
        <v>0</v>
      </c>
      <c r="BH89" s="6">
        <f>'at-risk$$'!BH89/'at-risk$$'!BH$120</f>
        <v>0</v>
      </c>
      <c r="BI89" s="6">
        <f>'at-risk$$'!BI89/'at-risk$$'!BI$120</f>
        <v>0</v>
      </c>
      <c r="BJ89" s="6">
        <f>'at-risk$$'!BJ89/'at-risk$$'!BJ$120</f>
        <v>2.0000087848759573</v>
      </c>
      <c r="BK89" s="6">
        <f>'at-risk$$'!BK89/'at-risk$$'!BK$120</f>
        <v>0</v>
      </c>
      <c r="BL89" s="6">
        <f>'at-risk$$'!BL89/'at-risk$$'!BL$120</f>
        <v>0</v>
      </c>
      <c r="BM89" s="6">
        <f>'at-risk$$'!BM89/'at-risk$$'!BM$120</f>
        <v>0</v>
      </c>
      <c r="BN89" s="6">
        <f>'at-risk$$'!BN89/'at-risk$$'!BN$120</f>
        <v>0</v>
      </c>
      <c r="BO89" s="6">
        <f>'at-risk$$'!BO89/'at-risk$$'!BO$120</f>
        <v>0</v>
      </c>
      <c r="BP89" s="6">
        <f>'at-risk$$'!BP89/'at-risk$$'!BP$120</f>
        <v>0</v>
      </c>
      <c r="BQ89" s="6">
        <f>'at-risk$$'!BQ89/'at-risk$$'!BQ$120</f>
        <v>0</v>
      </c>
      <c r="BR89" s="6">
        <f>'at-risk$$'!BR89/'at-risk$$'!BR$120</f>
        <v>0</v>
      </c>
      <c r="BS89" s="6">
        <f>'at-risk$$'!BS89/'at-risk$$'!BS$120</f>
        <v>0</v>
      </c>
      <c r="BT89" s="6">
        <f>'at-risk$$'!BT89/'at-risk$$'!BT$120</f>
        <v>0</v>
      </c>
      <c r="BU89" s="6">
        <f>'at-risk$$'!BU89/'at-risk$$'!BU$120</f>
        <v>0</v>
      </c>
      <c r="BV89" s="6">
        <f>'at-risk$$'!BV89/'at-risk$$'!BV$120</f>
        <v>9.0000355787476281</v>
      </c>
      <c r="BW89" s="6">
        <f>'at-risk$$'!BW89/'at-risk$$'!BW$120</f>
        <v>0</v>
      </c>
      <c r="BX89" s="6">
        <f>'at-risk$$'!BX89/'at-risk$$'!BX$120</f>
        <v>0</v>
      </c>
      <c r="BY89" s="6">
        <f>'at-risk$$'!BY89/'at-risk$$'!BY$120</f>
        <v>0</v>
      </c>
      <c r="BZ89" s="6">
        <f>'at-risk$$'!BZ89/'at-risk$$'!BZ$120</f>
        <v>6.0000107234690523</v>
      </c>
      <c r="CA89" s="6">
        <f>'at-risk$$'!CA89/'at-risk$$'!CA$120</f>
        <v>0</v>
      </c>
      <c r="CB89" s="6">
        <f>'at-risk$$'!CB89/'at-risk$$'!CB$120</f>
        <v>0</v>
      </c>
      <c r="CC89" s="6">
        <f>'at-risk$$'!CC89/'at-risk$$'!CC$120</f>
        <v>0</v>
      </c>
      <c r="CD89" s="6">
        <f>'at-risk$$'!CD89/'at-risk$$'!CD$120</f>
        <v>4</v>
      </c>
      <c r="CE89" s="6">
        <f>'at-risk$$'!CE89/'at-risk$$'!CE$120</f>
        <v>0</v>
      </c>
      <c r="CF89" s="6">
        <f>'at-risk$$'!CF89/'at-risk$$'!CF$120</f>
        <v>0</v>
      </c>
      <c r="CG89" s="6">
        <f>'at-risk$$'!CG89/'at-risk$$'!CG$120</f>
        <v>0</v>
      </c>
      <c r="CH89" s="6">
        <f>'at-risk$$'!CH89/'at-risk$$'!CH$120</f>
        <v>0</v>
      </c>
      <c r="CI89" s="6">
        <f>'at-risk$$'!CI89/'at-risk$$'!CI$120</f>
        <v>0</v>
      </c>
      <c r="CL89" s="6">
        <f>'at-risk$$'!CL89/'at-risk$$'!CL$120</f>
        <v>9.0000355787476281</v>
      </c>
      <c r="CM89" s="6">
        <f>'at-risk$$'!CM89/'at-risk$$'!CM$120</f>
        <v>0</v>
      </c>
      <c r="CN89" s="6">
        <f>'at-risk$$'!CN89/'at-risk$$'!CN$120</f>
        <v>0</v>
      </c>
      <c r="CO89" s="6">
        <f>'at-risk$$'!CO89/'at-risk$$'!CO$120</f>
        <v>0</v>
      </c>
      <c r="CP89" s="6">
        <f>'at-risk$$'!CP89/'at-risk$$'!CP$120</f>
        <v>0</v>
      </c>
      <c r="CQ89" s="6">
        <f>'at-risk$$'!CQ89/'at-risk$$'!CQ$120</f>
        <v>0</v>
      </c>
      <c r="CR89" s="6">
        <f>'at-risk$$'!CR89/'at-risk$$'!CR$120</f>
        <v>2.0000087848759573</v>
      </c>
      <c r="CS89" s="6">
        <f>'at-risk$$'!CS89/'at-risk$$'!CS$120</f>
        <v>0</v>
      </c>
      <c r="CT89" s="6">
        <f>'at-risk$$'!CT89/'at-risk$$'!CT$120</f>
        <v>0</v>
      </c>
      <c r="CU89" s="6">
        <f>'at-risk$$'!CU89/'at-risk$$'!CU$120</f>
        <v>0</v>
      </c>
      <c r="DD89" s="6">
        <f>'at-risk$$'!DD89/'at-risk$$'!DD$120</f>
        <v>0</v>
      </c>
      <c r="DE89" s="6">
        <f>'at-risk$$'!DE89/'at-risk$$'!DE$120</f>
        <v>0</v>
      </c>
      <c r="DX89" s="6">
        <f>'at-risk$$'!DX89/'at-risk$$'!DX$120</f>
        <v>0</v>
      </c>
      <c r="DY89" s="6">
        <f>'at-risk$$'!DY89/'at-risk$$'!DY$120</f>
        <v>0</v>
      </c>
      <c r="DZ89" s="6">
        <f>'at-risk$$'!DZ89/'at-risk$$'!DZ$120</f>
        <v>0</v>
      </c>
      <c r="EA89" s="6">
        <f>'at-risk$$'!EA89/'at-risk$$'!EA$120</f>
        <v>0</v>
      </c>
      <c r="EB89" s="6">
        <f>'at-risk$$'!EB89/'at-risk$$'!EB$120</f>
        <v>0</v>
      </c>
      <c r="EC89" s="6">
        <f>'at-risk$$'!EC89/'at-risk$$'!EC$120</f>
        <v>0</v>
      </c>
      <c r="EL89" s="6">
        <f>'at-risk$$'!EL89/'at-risk$$'!EL$120</f>
        <v>0</v>
      </c>
      <c r="EM89" s="6">
        <f>'at-risk$$'!EM89/'at-risk$$'!EM$120</f>
        <v>0</v>
      </c>
      <c r="EN89" s="6">
        <f>'at-risk$$'!EN89/'at-risk$$'!EN$120</f>
        <v>0</v>
      </c>
      <c r="EO89" s="6">
        <f>'at-risk$$'!EO89/'at-risk$$'!EO$120</f>
        <v>0</v>
      </c>
      <c r="EP89" s="6">
        <f>'at-risk$$'!EP89/'at-risk$$'!EP$120</f>
        <v>0</v>
      </c>
      <c r="EQ89" s="6">
        <f>'at-risk$$'!EQ89/'at-risk$$'!EQ$120</f>
        <v>0</v>
      </c>
      <c r="ES89" s="6">
        <f>'at-risk$$'!ES89/'at-risk$$'!ES$120</f>
        <v>0</v>
      </c>
      <c r="ET89" s="6">
        <f>'at-risk$$'!ET89/'at-risk$$'!ET$120</f>
        <v>0</v>
      </c>
      <c r="EU89" s="6">
        <f>'at-risk$$'!EU89/'at-risk$$'!EU$120</f>
        <v>1</v>
      </c>
      <c r="EV89" s="6">
        <f>'at-risk$$'!EV89/'at-risk$$'!EV$120</f>
        <v>0</v>
      </c>
      <c r="EW89" s="6">
        <f>'at-risk$$'!EW89/'at-risk$$'!EW$120</f>
        <v>1</v>
      </c>
      <c r="EX89" s="6">
        <f>'at-risk$$'!EX89/'at-risk$$'!EX$120</f>
        <v>0</v>
      </c>
      <c r="EY89" s="6">
        <f>'at-risk$$'!EY89/'at-risk$$'!EY$120</f>
        <v>1</v>
      </c>
      <c r="EZ89" s="6">
        <f>'at-risk$$'!EZ89/'at-risk$$'!EZ$120</f>
        <v>0</v>
      </c>
      <c r="FA89" s="6">
        <f>'at-risk$$'!FA89/'at-risk$$'!FA$120</f>
        <v>0</v>
      </c>
      <c r="FB89" s="6">
        <f>'at-risk$$'!FB89/'at-risk$$'!FB$120</f>
        <v>0</v>
      </c>
      <c r="FC89" s="6">
        <f>'at-risk$$'!FC89/'at-risk$$'!FC$120</f>
        <v>0</v>
      </c>
      <c r="FD89" s="6">
        <f>'at-risk$$'!FD89/'at-risk$$'!FD$120</f>
        <v>0</v>
      </c>
      <c r="FE89" s="6">
        <f>'at-risk$$'!FE89/'at-risk$$'!FE$120</f>
        <v>0</v>
      </c>
      <c r="FF89" s="6">
        <f>'at-risk$$'!FF89/'at-risk$$'!FF$120</f>
        <v>0</v>
      </c>
      <c r="FG89" s="6">
        <f>'at-risk$$'!FG89/'at-risk$$'!FG$120</f>
        <v>1</v>
      </c>
      <c r="FH89" s="6">
        <f>'at-risk$$'!FH89/'at-risk$$'!FH$120</f>
        <v>0</v>
      </c>
      <c r="FI89" s="6">
        <f>'at-risk$$'!FI89/'at-risk$$'!FI$120</f>
        <v>1</v>
      </c>
      <c r="FJ89" s="6">
        <f>'at-risk$$'!FJ89/'at-risk$$'!FJ$120</f>
        <v>0</v>
      </c>
      <c r="FK89" s="6">
        <f>'at-risk$$'!FK89/'at-risk$$'!FK$120</f>
        <v>0.99998917596631565</v>
      </c>
      <c r="FL89" s="6">
        <f>'at-risk$$'!FL89/'at-risk$$'!FL$120</f>
        <v>0</v>
      </c>
      <c r="FM89" s="6">
        <f>'at-risk$$'!FM89/'at-risk$$'!FM$120</f>
        <v>1.0000186469754606</v>
      </c>
      <c r="FN89" s="6">
        <f>'at-risk$$'!FN89/'at-risk$$'!FN$120</f>
        <v>0</v>
      </c>
      <c r="FO89" s="6">
        <f>'at-risk$$'!FO89/'at-risk$$'!FO$120</f>
        <v>0</v>
      </c>
      <c r="FP89" s="6">
        <f>'at-risk$$'!FP89/'at-risk$$'!FP$120</f>
        <v>0</v>
      </c>
      <c r="FQ89" s="6">
        <f>'at-risk$$'!FQ89/'at-risk$$'!FQ$120</f>
        <v>0</v>
      </c>
      <c r="FR89" s="6">
        <f>'at-risk$$'!FR89/'at-risk$$'!FR$120</f>
        <v>0</v>
      </c>
      <c r="FS89" s="6">
        <f>'at-risk$$'!FS89/'at-risk$$'!FS$120</f>
        <v>0</v>
      </c>
      <c r="FT89" s="6">
        <f>'at-risk$$'!FT89/'at-risk$$'!FT$120</f>
        <v>0</v>
      </c>
      <c r="FU89" s="6">
        <f>'at-risk$$'!FU89/'at-risk$$'!FU$120</f>
        <v>0</v>
      </c>
      <c r="FV89" s="6">
        <f>'at-risk$$'!FV89/'at-risk$$'!FV$120</f>
        <v>0</v>
      </c>
      <c r="FW89" s="6">
        <f>'at-risk$$'!FW89/'at-risk$$'!FW$120</f>
        <v>0</v>
      </c>
      <c r="FX89" s="6">
        <f>'at-risk$$'!FX89/'at-risk$$'!FX$120</f>
        <v>0</v>
      </c>
      <c r="FY89" s="6">
        <f>'at-risk$$'!FY89/'at-risk$$'!FY$120</f>
        <v>0</v>
      </c>
      <c r="FZ89" s="6">
        <f>'at-risk$$'!FZ89/'at-risk$$'!FZ$120</f>
        <v>0</v>
      </c>
      <c r="GA89" s="6">
        <f>'at-risk$$'!GA89/'at-risk$$'!GA$120</f>
        <v>1</v>
      </c>
      <c r="GB89" s="6">
        <f>'at-risk$$'!GB89/'at-risk$$'!GB$120</f>
        <v>0</v>
      </c>
      <c r="GC89" s="6">
        <f>'at-risk$$'!GC89/'at-risk$$'!GC$120</f>
        <v>1</v>
      </c>
      <c r="GD89" s="6">
        <f>'at-risk$$'!GD89/'at-risk$$'!GD$120</f>
        <v>0</v>
      </c>
      <c r="GE89" s="6">
        <f>'at-risk$$'!GE89/'at-risk$$'!GE$120</f>
        <v>0</v>
      </c>
      <c r="GF89" s="6">
        <f>'at-risk$$'!GF89/'at-risk$$'!GF$120</f>
        <v>0</v>
      </c>
      <c r="GG89" s="6">
        <f>'at-risk$$'!GG89/'at-risk$$'!GG$120</f>
        <v>2.0000087848759573</v>
      </c>
      <c r="GH89" s="6">
        <f>'at-risk$$'!GH89/'at-risk$$'!GH$120</f>
        <v>3.0000087848759573</v>
      </c>
      <c r="GI89" s="6">
        <f>'at-risk$$'!GI89/'at-risk$$'!GI$120</f>
        <v>0</v>
      </c>
      <c r="GJ89" s="6">
        <f>'at-risk$$'!GJ89/'at-risk$$'!GJ$120</f>
        <v>0</v>
      </c>
      <c r="GK89" s="6">
        <f>'at-risk$$'!GK89/'at-risk$$'!GK$120</f>
        <v>1</v>
      </c>
      <c r="GL89" s="6">
        <f>'at-risk$$'!GL89/'at-risk$$'!GL$120</f>
        <v>0</v>
      </c>
      <c r="GM89" s="6">
        <f>'at-risk$$'!GM89/'at-risk$$'!GM$120</f>
        <v>0</v>
      </c>
      <c r="GN89" s="6">
        <f>'at-risk$$'!GN89/'at-risk$$'!GN$120</f>
        <v>0</v>
      </c>
      <c r="GO89" s="6">
        <f>'at-risk$$'!GO89/'at-risk$$'!GO$120</f>
        <v>0</v>
      </c>
      <c r="GP89" s="6">
        <f>'at-risk$$'!GP89/'at-risk$$'!GP$120</f>
        <v>0</v>
      </c>
      <c r="GQ89" s="6">
        <f>'at-risk$$'!GQ89/'at-risk$$'!GQ$120</f>
        <v>0</v>
      </c>
      <c r="GR89" s="6">
        <f>'at-risk$$'!GR89/'at-risk$$'!GR$120</f>
        <v>0</v>
      </c>
      <c r="GS89" s="6">
        <f>'at-risk$$'!GS89/'at-risk$$'!GS$120</f>
        <v>0</v>
      </c>
      <c r="GT89" s="6">
        <f>'at-risk$$'!GT89/'at-risk$$'!GT$120</f>
        <v>0</v>
      </c>
      <c r="GU89" s="6">
        <f>'at-risk$$'!GU89/'at-risk$$'!GU$120</f>
        <v>0</v>
      </c>
      <c r="GV89" s="6">
        <f>'at-risk$$'!GV89/'at-risk$$'!GV$120</f>
        <v>0</v>
      </c>
      <c r="GW89" s="6">
        <f>'at-risk$$'!GW89/'at-risk$$'!GW$120</f>
        <v>0</v>
      </c>
      <c r="GX89" s="6">
        <f>'at-risk$$'!GX89/'at-risk$$'!GX$120</f>
        <v>0</v>
      </c>
      <c r="GY89" s="6">
        <f>'at-risk$$'!GY89/'at-risk$$'!GY$120</f>
        <v>0</v>
      </c>
      <c r="GZ89" s="6">
        <f>'at-risk$$'!GZ89/'at-risk$$'!GZ$120</f>
        <v>0</v>
      </c>
      <c r="HA89" s="6">
        <f>'at-risk$$'!HA89/'at-risk$$'!HA$120</f>
        <v>0</v>
      </c>
      <c r="HB89" s="6">
        <f>'at-risk$$'!HB89/'at-risk$$'!HB$120</f>
        <v>6.0000263546278729</v>
      </c>
      <c r="HC89" s="6">
        <f>'at-risk$$'!HC89/'at-risk$$'!HC$120</f>
        <v>0</v>
      </c>
      <c r="HD89" s="6">
        <f>'at-risk$$'!HD89/'at-risk$$'!HD$120</f>
        <v>0</v>
      </c>
      <c r="HE89" s="6">
        <f>'at-risk$$'!HE89/'at-risk$$'!HE$120</f>
        <v>0</v>
      </c>
      <c r="HF89" s="6">
        <f>'at-risk$$'!HF89/'at-risk$$'!HF$120</f>
        <v>2.0907214140136343</v>
      </c>
      <c r="HG89" s="6">
        <f>'at-risk$$'!HG89/'at-risk$$'!HG$120</f>
        <v>0</v>
      </c>
      <c r="HH89" s="6">
        <f>'at-risk$$'!HH89/'at-risk$$'!HH$120</f>
        <v>4.0000175697519147</v>
      </c>
      <c r="HI89" s="6">
        <f>'at-risk$$'!HI89/'at-risk$$'!HI$120</f>
        <v>0</v>
      </c>
      <c r="HJ89" s="6">
        <f>'at-risk$$'!HJ89/'at-risk$$'!HJ$120</f>
        <v>0</v>
      </c>
      <c r="HK89" s="6">
        <f>'at-risk$$'!HK89/'at-risk$$'!HK$120</f>
        <v>0</v>
      </c>
      <c r="HL89" s="6">
        <f>'at-risk$$'!HL89/'at-risk$$'!HL$120</f>
        <v>0</v>
      </c>
      <c r="HM89" s="6">
        <f>'at-risk$$'!HM89/'at-risk$$'!HM$120</f>
        <v>0</v>
      </c>
      <c r="HN89" s="6">
        <f>'at-risk$$'!HN89/'at-risk$$'!HN$120</f>
        <v>2.0000087848759573</v>
      </c>
      <c r="HO89" s="6">
        <f>'at-risk$$'!HO89/'at-risk$$'!HO$120</f>
        <v>0</v>
      </c>
      <c r="HP89" s="6">
        <f>'at-risk$$'!HP89/'at-risk$$'!HP$120</f>
        <v>0</v>
      </c>
      <c r="HQ89" s="6">
        <f>'at-risk$$'!HQ89/'at-risk$$'!HQ$120</f>
        <v>0</v>
      </c>
      <c r="HR89" s="6">
        <f>'at-risk$$'!HR89/'at-risk$$'!HR$120</f>
        <v>2.0000087848759573</v>
      </c>
      <c r="HS89" s="6">
        <f>'at-risk$$'!HS89/'at-risk$$'!HS$120</f>
        <v>0</v>
      </c>
      <c r="HT89" s="6">
        <f>'at-risk$$'!HT89/'at-risk$$'!HT$120</f>
        <v>0</v>
      </c>
      <c r="HU89" s="6">
        <f>'at-risk$$'!HU89/'at-risk$$'!HU$120</f>
        <v>0</v>
      </c>
      <c r="HV89" s="6">
        <f>'at-risk$$'!HV89/'at-risk$$'!HV$120</f>
        <v>0</v>
      </c>
      <c r="HW89" s="6">
        <f>'at-risk$$'!HW89/'at-risk$$'!HW$120</f>
        <v>1</v>
      </c>
      <c r="HX89" s="6">
        <f>'at-risk$$'!HX89/'at-risk$$'!HX$120</f>
        <v>0</v>
      </c>
      <c r="HY89" s="6">
        <f>'at-risk$$'!HY89/'at-risk$$'!HY$120</f>
        <v>0</v>
      </c>
      <c r="HZ89" s="6">
        <f>'at-risk$$'!HZ89/'at-risk$$'!HZ$120</f>
        <v>0</v>
      </c>
      <c r="IA89" s="6">
        <f>'at-risk$$'!IA89/'at-risk$$'!IA$120</f>
        <v>0</v>
      </c>
      <c r="IB89" s="6">
        <f>'at-risk$$'!IB89/'at-risk$$'!IB$120</f>
        <v>0</v>
      </c>
      <c r="IC89" s="6">
        <f>'at-risk$$'!IC89/'at-risk$$'!IC$120</f>
        <v>0</v>
      </c>
      <c r="ID89" s="6">
        <f>'at-risk$$'!ID89/'at-risk$$'!ID$120</f>
        <v>0</v>
      </c>
      <c r="IE89" s="6">
        <f>'at-risk$$'!IE89/'at-risk$$'!IE$120</f>
        <v>0</v>
      </c>
      <c r="IF89" s="6">
        <f>'at-risk$$'!IF89/'at-risk$$'!IF$120</f>
        <v>0</v>
      </c>
      <c r="IG89" s="6">
        <f>'at-risk$$'!IG89/'at-risk$$'!IG$120</f>
        <v>0</v>
      </c>
      <c r="IH89" s="6">
        <f>'at-risk$$'!IH89/'at-risk$$'!IH$120</f>
        <v>0</v>
      </c>
      <c r="II89" s="6">
        <f>'at-risk$$'!II89/'at-risk$$'!II$120</f>
        <v>0</v>
      </c>
      <c r="IJ89" s="6">
        <f>'at-risk$$'!IJ89/'at-risk$$'!IJ$120</f>
        <v>1</v>
      </c>
      <c r="IK89" s="6">
        <f>'at-risk$$'!IK89/'at-risk$$'!IK$120</f>
        <v>0</v>
      </c>
      <c r="IL89" s="6">
        <f>'at-risk$$'!IL89/'at-risk$$'!IL$120</f>
        <v>0</v>
      </c>
      <c r="IM89" s="6">
        <f>'at-risk$$'!IM89/'at-risk$$'!IM$120</f>
        <v>0</v>
      </c>
      <c r="IN89" s="6">
        <f>'at-risk$$'!IN89/'at-risk$$'!IN$120</f>
        <v>0</v>
      </c>
      <c r="IO89" s="6">
        <f>'at-risk$$'!IO89/'at-risk$$'!IO$120</f>
        <v>0</v>
      </c>
      <c r="IP89" s="6">
        <f>'at-risk$$'!IP89/'at-risk$$'!IP$120</f>
        <v>0</v>
      </c>
      <c r="IQ89" s="6">
        <f>'at-risk$$'!IQ89/'at-risk$$'!IQ$120</f>
        <v>0</v>
      </c>
      <c r="IR89" s="6">
        <f>'at-risk$$'!IR89/'at-risk$$'!IR$120</f>
        <v>1</v>
      </c>
      <c r="IS89" s="6">
        <f>'at-risk$$'!IS89/'at-risk$$'!IS$120</f>
        <v>0</v>
      </c>
      <c r="IT89" s="6">
        <f>'at-risk$$'!IT89/'at-risk$$'!IT$120</f>
        <v>0</v>
      </c>
      <c r="IU89" s="6">
        <f>'at-risk$$'!IU89/'at-risk$$'!IU$120</f>
        <v>0</v>
      </c>
      <c r="IV89" s="6">
        <f>'at-risk$$'!IV89/'at-risk$$'!IV$120</f>
        <v>0</v>
      </c>
      <c r="IW89" s="6">
        <f>'at-risk$$'!IW89/'at-risk$$'!IW$120</f>
        <v>0</v>
      </c>
      <c r="IX89" s="6">
        <f>'at-risk$$'!IX89/'at-risk$$'!IX$120</f>
        <v>0</v>
      </c>
      <c r="IY89" s="6">
        <f>'at-risk$$'!IY89/'at-risk$$'!IY$120</f>
        <v>0</v>
      </c>
      <c r="IZ89" s="6">
        <f>'at-risk$$'!IZ89/'at-risk$$'!IZ$120</f>
        <v>0</v>
      </c>
      <c r="JA89" s="6">
        <f>'at-risk$$'!JA89/'at-risk$$'!JA$120</f>
        <v>0</v>
      </c>
      <c r="JB89" s="6">
        <f>'at-risk$$'!JB89/'at-risk$$'!JB$120</f>
        <v>0</v>
      </c>
      <c r="JC89" s="6">
        <f>'at-risk$$'!JC89/'at-risk$$'!JC$120</f>
        <v>0</v>
      </c>
      <c r="JD89" s="6">
        <f>'at-risk$$'!JD89/'at-risk$$'!JD$120</f>
        <v>0</v>
      </c>
      <c r="JE89" s="6">
        <f>'at-risk$$'!JE89/'at-risk$$'!JE$120</f>
        <v>0</v>
      </c>
      <c r="JF89" s="6">
        <f>'at-risk$$'!JF89/'at-risk$$'!JF$120</f>
        <v>0</v>
      </c>
      <c r="JG89" s="6">
        <f>'at-risk$$'!JG89/'at-risk$$'!JG$120</f>
        <v>0</v>
      </c>
      <c r="JH89" s="6">
        <f>'at-risk$$'!JH89/'at-risk$$'!JH$120</f>
        <v>0</v>
      </c>
      <c r="JI89" s="6">
        <f>'at-risk$$'!JI89/'at-risk$$'!JI$120</f>
        <v>0</v>
      </c>
      <c r="JJ89" s="6">
        <f>'at-risk$$'!JJ89/'at-risk$$'!JJ$120</f>
        <v>0</v>
      </c>
      <c r="JK89" s="6">
        <f>'at-risk$$'!JK89/'at-risk$$'!JK$120</f>
        <v>0</v>
      </c>
      <c r="JL89" s="6">
        <f>'at-risk$$'!JL89/'at-risk$$'!JL$120</f>
        <v>0.99000354944673907</v>
      </c>
      <c r="JM89" s="6">
        <f>'at-risk$$'!JM89/'at-risk$$'!JM$120</f>
        <v>1.0001388477278978E-2</v>
      </c>
      <c r="JN89" s="6">
        <f>'at-risk$$'!JN89/'at-risk$$'!JN$120</f>
        <v>0</v>
      </c>
      <c r="JO89" s="6">
        <f>'at-risk$$'!JO89/'at-risk$$'!JO$120</f>
        <v>0</v>
      </c>
      <c r="JP89" s="6">
        <f>'at-risk$$'!JP89/'at-risk$$'!JP$120</f>
        <v>0</v>
      </c>
      <c r="JQ89" s="6">
        <f>'at-risk$$'!JQ89/'at-risk$$'!JQ$120</f>
        <v>0</v>
      </c>
      <c r="JR89" s="6">
        <f>'at-risk$$'!JR89/'at-risk$$'!JR$120</f>
        <v>0</v>
      </c>
      <c r="JS89" s="6">
        <f>'at-risk$$'!JS89/'at-risk$$'!JS$120</f>
        <v>0</v>
      </c>
      <c r="JT89" s="6">
        <f>'at-risk$$'!JT89/'at-risk$$'!JT$120</f>
        <v>0</v>
      </c>
      <c r="JU89" s="6">
        <f>'at-risk$$'!JU89/'at-risk$$'!JU$120</f>
        <v>2.0000087848759573</v>
      </c>
      <c r="JV89" s="6">
        <f>'at-risk$$'!JV89/'at-risk$$'!JV$120</f>
        <v>0</v>
      </c>
      <c r="JW89" s="6">
        <f>'at-risk$$'!JW89/'at-risk$$'!JW$120</f>
        <v>0</v>
      </c>
      <c r="JX89" s="6">
        <f>'at-risk$$'!JX89/'at-risk$$'!JX$120</f>
        <v>1</v>
      </c>
      <c r="JY89" s="6">
        <f>'at-risk$$'!JY89/'at-risk$$'!JY$120</f>
        <v>0</v>
      </c>
      <c r="JZ89" s="6">
        <f>'at-risk$$'!JZ89/'at-risk$$'!JZ$120</f>
        <v>1</v>
      </c>
      <c r="KA89" s="6">
        <f>'at-risk$$'!KA89/'at-risk$$'!KA$120</f>
        <v>0</v>
      </c>
      <c r="KB89" s="6">
        <f>'at-risk$$'!KB89/'at-risk$$'!KB$120</f>
        <v>0</v>
      </c>
      <c r="KC89" s="6">
        <f>'at-risk$$'!KC89/'at-risk$$'!KC$120</f>
        <v>0</v>
      </c>
      <c r="KD89" s="6">
        <f>'at-risk$$'!KD89/'at-risk$$'!KD$120</f>
        <v>0</v>
      </c>
      <c r="KE89" s="6">
        <f>'at-risk$$'!KE89/'at-risk$$'!KE$120</f>
        <v>0</v>
      </c>
      <c r="KF89" s="6">
        <f>'at-risk$$'!KF89/'at-risk$$'!KF$120</f>
        <v>0</v>
      </c>
      <c r="KG89" s="6">
        <f>'at-risk$$'!KG89/'at-risk$$'!KG$120</f>
        <v>0</v>
      </c>
      <c r="KH89" s="6">
        <f>'at-risk$$'!KH89/'at-risk$$'!KH$120</f>
        <v>0</v>
      </c>
      <c r="KI89" s="6">
        <f>'at-risk$$'!KI89/'at-risk$$'!KI$120</f>
        <v>0</v>
      </c>
      <c r="KJ89" s="6">
        <f>'at-risk$$'!KJ89/'at-risk$$'!KJ$120</f>
        <v>0</v>
      </c>
      <c r="KK89" s="6">
        <f>'at-risk$$'!KK89/'at-risk$$'!KK$120</f>
        <v>0</v>
      </c>
      <c r="KL89" s="6">
        <f>'at-risk$$'!KL89/'at-risk$$'!KL$120</f>
        <v>0</v>
      </c>
      <c r="KM89" s="6">
        <f>'at-risk$$'!KM89/'at-risk$$'!KM$120</f>
        <v>1</v>
      </c>
      <c r="KN89" s="6">
        <f>'at-risk$$'!KN89/'at-risk$$'!KN$120</f>
        <v>0</v>
      </c>
      <c r="KO89" s="6">
        <f>'at-risk$$'!KO89/'at-risk$$'!KO$120</f>
        <v>0</v>
      </c>
      <c r="KP89" s="6">
        <f>'at-risk$$'!KP89/'at-risk$$'!KP$120</f>
        <v>0</v>
      </c>
      <c r="KQ89" s="6">
        <f>'at-risk$$'!KQ89/'at-risk$$'!KQ$120</f>
        <v>0</v>
      </c>
      <c r="KU89" s="3">
        <v>17000</v>
      </c>
      <c r="KV89" s="3">
        <v>0</v>
      </c>
      <c r="KW89" s="3">
        <v>8000</v>
      </c>
      <c r="KX89" s="3">
        <v>0</v>
      </c>
      <c r="LI89" s="3">
        <v>37294</v>
      </c>
      <c r="LJ89" s="3">
        <v>0</v>
      </c>
      <c r="LK89" s="3">
        <v>17000</v>
      </c>
      <c r="LL89" s="3">
        <v>0</v>
      </c>
      <c r="LM89" s="3">
        <v>2509</v>
      </c>
      <c r="LN89" s="3">
        <v>0</v>
      </c>
      <c r="LS89" s="3">
        <v>2500</v>
      </c>
      <c r="LT89" s="3">
        <v>0</v>
      </c>
      <c r="LU89" s="3">
        <v>48684</v>
      </c>
      <c r="LV89" s="3">
        <v>0</v>
      </c>
      <c r="LW89" s="3">
        <v>33000</v>
      </c>
      <c r="LX89" s="3">
        <v>0</v>
      </c>
      <c r="LY89" s="3">
        <v>1000</v>
      </c>
      <c r="LZ89" s="3">
        <v>0</v>
      </c>
      <c r="MA89" s="3">
        <v>0</v>
      </c>
      <c r="MB89" s="3">
        <v>20142</v>
      </c>
      <c r="ME89" s="3">
        <v>9196</v>
      </c>
      <c r="MF89" s="3">
        <v>0</v>
      </c>
      <c r="MW89" s="3">
        <v>10000</v>
      </c>
      <c r="MX89" s="3">
        <v>0</v>
      </c>
      <c r="MY89" s="3">
        <v>53000</v>
      </c>
      <c r="MZ89" s="3">
        <v>0</v>
      </c>
      <c r="NJ89" s="6">
        <f>'at-risk$$'!NJ89/'at-risk$$'!NJ$120</f>
        <v>0</v>
      </c>
      <c r="NK89" s="6">
        <f>'at-risk$$'!NK89/'at-risk$$'!NK$120</f>
        <v>0</v>
      </c>
      <c r="OF89" s="3">
        <v>8133989.0999999996</v>
      </c>
      <c r="OG89" s="3">
        <v>818163</v>
      </c>
      <c r="OK89" s="6">
        <f t="shared" si="44"/>
        <v>4.0000175697519147</v>
      </c>
      <c r="OL89" s="6">
        <f t="shared" si="31"/>
        <v>0</v>
      </c>
      <c r="OM89" s="6">
        <f t="shared" si="32"/>
        <v>9.0000355787476281</v>
      </c>
      <c r="ON89" s="6">
        <f t="shared" si="33"/>
        <v>0</v>
      </c>
      <c r="OO89" s="6">
        <f t="shared" si="34"/>
        <v>4</v>
      </c>
      <c r="OP89" s="6">
        <f t="shared" si="35"/>
        <v>0</v>
      </c>
      <c r="OQ89" s="3">
        <f t="shared" si="36"/>
        <v>0</v>
      </c>
      <c r="OR89" s="6">
        <f t="shared" si="37"/>
        <v>0</v>
      </c>
      <c r="OS89" s="6">
        <f>'at-risk$$'!OS89/'at-risk$$'!OS$120</f>
        <v>3</v>
      </c>
      <c r="OT89" s="6">
        <f>'at-risk$$'!OT89/'at-risk$$'!OT$120</f>
        <v>0</v>
      </c>
      <c r="OU89" s="6">
        <f>'at-risk$$'!OU89/'at-risk$$'!OU$120</f>
        <v>0</v>
      </c>
      <c r="OV89" s="6">
        <f>'at-risk$$'!OV89/'at-risk$$'!OV$120</f>
        <v>2</v>
      </c>
      <c r="OW89" s="6">
        <f>'at-risk$$'!OW89/'at-risk$$'!OW$120</f>
        <v>0</v>
      </c>
      <c r="OX89" s="6">
        <f>'at-risk$$'!OX89/'at-risk$$'!OX$120</f>
        <v>0</v>
      </c>
      <c r="OY89" s="6">
        <f>'at-risk$$'!OY89/'at-risk$$'!OY$120</f>
        <v>1</v>
      </c>
      <c r="OZ89" s="6">
        <f>'at-risk$$'!OZ89/'at-risk$$'!OZ$120</f>
        <v>0</v>
      </c>
      <c r="PA89" s="6">
        <f>'at-risk$$'!PA89/'at-risk$$'!PA$120</f>
        <v>0</v>
      </c>
      <c r="PB89" s="6">
        <f t="shared" si="38"/>
        <v>0</v>
      </c>
      <c r="PC89" s="6">
        <f t="shared" si="39"/>
        <v>0</v>
      </c>
      <c r="PD89" s="6"/>
      <c r="PE89" s="6"/>
      <c r="PI89" s="6">
        <f t="shared" si="48"/>
        <v>19.090791693021295</v>
      </c>
      <c r="PJ89" s="6">
        <f>'at-risk$$'!PJ89/'at-risk$$'!PJ$120</f>
        <v>0</v>
      </c>
      <c r="PK89" s="6">
        <f>'at-risk$$'!PK89/'at-risk$$'!PK$120</f>
        <v>4.0000087848759573</v>
      </c>
      <c r="PL89" s="5">
        <f t="shared" si="45"/>
        <v>239183</v>
      </c>
      <c r="PM89" s="5">
        <f t="shared" si="49"/>
        <v>20142</v>
      </c>
      <c r="PN89" s="5"/>
      <c r="PO89" s="5">
        <v>188100</v>
      </c>
      <c r="PQ89" s="6">
        <f t="shared" si="43"/>
        <v>47.090889205144421</v>
      </c>
    </row>
    <row r="90" spans="1:433" x14ac:dyDescent="0.25">
      <c r="A90" t="s">
        <v>168</v>
      </c>
      <c r="B90" s="2">
        <v>433</v>
      </c>
      <c r="C90" t="s">
        <v>340</v>
      </c>
      <c r="D90">
        <v>6</v>
      </c>
      <c r="E90">
        <v>389</v>
      </c>
      <c r="F90">
        <v>389</v>
      </c>
      <c r="G90" s="6">
        <f>'at-risk$$'!G90/'at-risk$$'!G$120</f>
        <v>1</v>
      </c>
      <c r="H90" s="6">
        <f>'at-risk$$'!H90/'at-risk$$'!H$120</f>
        <v>0</v>
      </c>
      <c r="I90" s="6">
        <f>'at-risk$$'!I90/'at-risk$$'!I$120</f>
        <v>1</v>
      </c>
      <c r="J90" s="6">
        <f>'at-risk$$'!J90/'at-risk$$'!J$120</f>
        <v>0</v>
      </c>
      <c r="K90" s="6"/>
      <c r="L90" s="6">
        <f>'at-risk$$'!L90/'at-risk$$'!L$120</f>
        <v>0</v>
      </c>
      <c r="M90" s="6">
        <f>'at-risk$$'!M90/'at-risk$$'!M$120</f>
        <v>0</v>
      </c>
      <c r="N90" s="6">
        <f>'at-risk$$'!N90/'at-risk$$'!N$120</f>
        <v>0</v>
      </c>
      <c r="O90" s="6">
        <f>'at-risk$$'!O90/'at-risk$$'!O$120</f>
        <v>0</v>
      </c>
      <c r="P90" s="3">
        <v>12100</v>
      </c>
      <c r="Q90" s="3">
        <v>0</v>
      </c>
      <c r="R90" s="6">
        <f>'at-risk$$'!R90/'at-risk$$'!R$120</f>
        <v>1.0000062006078874</v>
      </c>
      <c r="S90" s="6">
        <f>'at-risk$$'!S90/'at-risk$$'!S$120</f>
        <v>0</v>
      </c>
      <c r="T90" s="6">
        <f>'at-risk$$'!T90/'at-risk$$'!T$120</f>
        <v>2.0000056611159422</v>
      </c>
      <c r="U90" s="6">
        <f>'at-risk$$'!U90/'at-risk$$'!U$120</f>
        <v>0</v>
      </c>
      <c r="V90" s="6">
        <f>'at-risk$$'!V90/'at-risk$$'!V$120</f>
        <v>2.0000093773333441</v>
      </c>
      <c r="W90" s="6">
        <f>'at-risk$$'!W90/'at-risk$$'!W$120</f>
        <v>0</v>
      </c>
      <c r="X90" s="6">
        <f>'at-risk$$'!X90/'at-risk$$'!X$120</f>
        <v>1</v>
      </c>
      <c r="Y90" s="6">
        <f>'at-risk$$'!Y90/'at-risk$$'!Y$120</f>
        <v>0</v>
      </c>
      <c r="Z90" s="6">
        <f>'at-risk$$'!Z90/'at-risk$$'!Z$120</f>
        <v>0</v>
      </c>
      <c r="AA90" s="6">
        <f>'at-risk$$'!AA90/'at-risk$$'!AA$120</f>
        <v>0</v>
      </c>
      <c r="AB90" s="6">
        <f>'at-risk$$'!AB90/'at-risk$$'!AB$120</f>
        <v>0</v>
      </c>
      <c r="AC90" s="6">
        <f>'at-risk$$'!AC90/'at-risk$$'!AC$120</f>
        <v>0</v>
      </c>
      <c r="AD90" s="6">
        <f>'at-risk$$'!AD90/'at-risk$$'!AD$120</f>
        <v>0</v>
      </c>
      <c r="AE90" s="6">
        <f>'at-risk$$'!AE90/'at-risk$$'!AE$120</f>
        <v>0</v>
      </c>
      <c r="AF90" s="6">
        <f>'at-risk$$'!AF90/'at-risk$$'!AF$120</f>
        <v>0</v>
      </c>
      <c r="AG90" s="6">
        <f>'at-risk$$'!AG90/'at-risk$$'!AG$120</f>
        <v>0</v>
      </c>
      <c r="AH90" s="6">
        <f>'at-risk$$'!AH90/'at-risk$$'!AH$120</f>
        <v>0</v>
      </c>
      <c r="AI90" s="6">
        <f>'at-risk$$'!AI90/'at-risk$$'!AI$120</f>
        <v>0</v>
      </c>
      <c r="AJ90" s="6">
        <f>'at-risk$$'!AJ90/'at-risk$$'!AJ$120</f>
        <v>0</v>
      </c>
      <c r="AK90" s="6">
        <f>'at-risk$$'!AK90/'at-risk$$'!AK$120</f>
        <v>0</v>
      </c>
      <c r="AL90" s="6">
        <f>'at-risk$$'!AL90/'at-risk$$'!AL$120</f>
        <v>0</v>
      </c>
      <c r="AM90" s="6">
        <f>'at-risk$$'!AM90/'at-risk$$'!AM$120</f>
        <v>0</v>
      </c>
      <c r="AN90" s="6">
        <f>'at-risk$$'!AN90/'at-risk$$'!AN$120</f>
        <v>0</v>
      </c>
      <c r="AO90" s="6">
        <f>'at-risk$$'!AO90/'at-risk$$'!AO$120</f>
        <v>0</v>
      </c>
      <c r="AP90" s="6">
        <f>'at-risk$$'!AP90/'at-risk$$'!AP$120</f>
        <v>0</v>
      </c>
      <c r="AQ90" s="6">
        <f>'at-risk$$'!AQ90/'at-risk$$'!AQ$120</f>
        <v>1</v>
      </c>
      <c r="AR90" s="6">
        <f>'at-risk$$'!AR90/'at-risk$$'!AR$120</f>
        <v>0</v>
      </c>
      <c r="AS90" s="6">
        <f>'at-risk$$'!AS90/'at-risk$$'!AS$120</f>
        <v>0</v>
      </c>
      <c r="AT90" s="6">
        <f>'at-risk$$'!AT90/'at-risk$$'!AT$120</f>
        <v>0</v>
      </c>
      <c r="AU90" s="6">
        <f>'at-risk$$'!AU90/'at-risk$$'!AU$120</f>
        <v>3.0000087848759573</v>
      </c>
      <c r="AV90" s="6"/>
      <c r="AW90" s="6">
        <f>'at-risk$$'!AW90/'at-risk$$'!AW$120</f>
        <v>0</v>
      </c>
      <c r="AX90" s="6">
        <f>'at-risk$$'!AX90/'at-risk$$'!AX$120</f>
        <v>1</v>
      </c>
      <c r="AY90" s="6">
        <f>'at-risk$$'!AY90/'at-risk$$'!AY$120</f>
        <v>0</v>
      </c>
      <c r="AZ90" s="6">
        <f>'at-risk$$'!AZ90/'at-risk$$'!AZ$120</f>
        <v>0</v>
      </c>
      <c r="BA90" s="6">
        <f>'at-risk$$'!BA90/'at-risk$$'!BA$120</f>
        <v>0</v>
      </c>
      <c r="BB90" s="6">
        <f>'at-risk$$'!BB90/'at-risk$$'!BB$120</f>
        <v>0</v>
      </c>
      <c r="BC90" s="6">
        <f>'at-risk$$'!BC90/'at-risk$$'!BC$120</f>
        <v>0</v>
      </c>
      <c r="BD90" s="6">
        <f>'at-risk$$'!BD90/'at-risk$$'!BD$120</f>
        <v>0</v>
      </c>
      <c r="BE90" s="6">
        <f>'at-risk$$'!BE90/'at-risk$$'!BE$120</f>
        <v>0</v>
      </c>
      <c r="BF90" s="6">
        <f>'at-risk$$'!BF90/'at-risk$$'!BF$120</f>
        <v>0</v>
      </c>
      <c r="BG90" s="6">
        <f>'at-risk$$'!BG90/'at-risk$$'!BG$120</f>
        <v>0</v>
      </c>
      <c r="BH90" s="6">
        <f>'at-risk$$'!BH90/'at-risk$$'!BH$120</f>
        <v>0</v>
      </c>
      <c r="BI90" s="6">
        <f>'at-risk$$'!BI90/'at-risk$$'!BI$120</f>
        <v>0</v>
      </c>
      <c r="BJ90" s="6">
        <f>'at-risk$$'!BJ90/'at-risk$$'!BJ$120</f>
        <v>0</v>
      </c>
      <c r="BK90" s="6">
        <f>'at-risk$$'!BK90/'at-risk$$'!BK$120</f>
        <v>0</v>
      </c>
      <c r="BL90" s="6">
        <f>'at-risk$$'!BL90/'at-risk$$'!BL$120</f>
        <v>0</v>
      </c>
      <c r="BM90" s="6">
        <f>'at-risk$$'!BM90/'at-risk$$'!BM$120</f>
        <v>0</v>
      </c>
      <c r="BN90" s="6">
        <f>'at-risk$$'!BN90/'at-risk$$'!BN$120</f>
        <v>0</v>
      </c>
      <c r="BO90" s="6">
        <f>'at-risk$$'!BO90/'at-risk$$'!BO$120</f>
        <v>0</v>
      </c>
      <c r="BP90" s="6">
        <f>'at-risk$$'!BP90/'at-risk$$'!BP$120</f>
        <v>0</v>
      </c>
      <c r="BQ90" s="6">
        <f>'at-risk$$'!BQ90/'at-risk$$'!BQ$120</f>
        <v>0</v>
      </c>
      <c r="BR90" s="6">
        <f>'at-risk$$'!BR90/'at-risk$$'!BR$120</f>
        <v>0</v>
      </c>
      <c r="BS90" s="6">
        <f>'at-risk$$'!BS90/'at-risk$$'!BS$120</f>
        <v>0</v>
      </c>
      <c r="BT90" s="6">
        <f>'at-risk$$'!BT90/'at-risk$$'!BT$120</f>
        <v>2.0000087848759573</v>
      </c>
      <c r="BU90" s="6">
        <f>'at-risk$$'!BU90/'at-risk$$'!BU$120</f>
        <v>0</v>
      </c>
      <c r="BV90" s="6">
        <f>'at-risk$$'!BV90/'at-risk$$'!BV$120</f>
        <v>7.5000263546278729</v>
      </c>
      <c r="BW90" s="6">
        <f>'at-risk$$'!BW90/'at-risk$$'!BW$120</f>
        <v>0</v>
      </c>
      <c r="BX90" s="6">
        <f>'at-risk$$'!BX90/'at-risk$$'!BX$120</f>
        <v>0</v>
      </c>
      <c r="BY90" s="6">
        <f>'at-risk$$'!BY90/'at-risk$$'!BY$120</f>
        <v>0</v>
      </c>
      <c r="BZ90" s="6">
        <f>'at-risk$$'!BZ90/'at-risk$$'!BZ$120</f>
        <v>2.9999925956999398</v>
      </c>
      <c r="CA90" s="6">
        <f>'at-risk$$'!CA90/'at-risk$$'!CA$120</f>
        <v>0</v>
      </c>
      <c r="CB90" s="6">
        <f>'at-risk$$'!CB90/'at-risk$$'!CB$120</f>
        <v>0</v>
      </c>
      <c r="CC90" s="6">
        <f>'at-risk$$'!CC90/'at-risk$$'!CC$120</f>
        <v>0</v>
      </c>
      <c r="CD90" s="6">
        <f>'at-risk$$'!CD90/'at-risk$$'!CD$120</f>
        <v>0</v>
      </c>
      <c r="CE90" s="6">
        <f>'at-risk$$'!CE90/'at-risk$$'!CE$120</f>
        <v>0</v>
      </c>
      <c r="CF90" s="6">
        <f>'at-risk$$'!CF90/'at-risk$$'!CF$120</f>
        <v>1</v>
      </c>
      <c r="CG90" s="6">
        <f>'at-risk$$'!CG90/'at-risk$$'!CG$120</f>
        <v>0</v>
      </c>
      <c r="CH90" s="6">
        <f>'at-risk$$'!CH90/'at-risk$$'!CH$120</f>
        <v>0</v>
      </c>
      <c r="CI90" s="6">
        <f>'at-risk$$'!CI90/'at-risk$$'!CI$120</f>
        <v>0</v>
      </c>
      <c r="CL90" s="6">
        <f>'at-risk$$'!CL90/'at-risk$$'!CL$120</f>
        <v>1</v>
      </c>
      <c r="CM90" s="6">
        <f>'at-risk$$'!CM90/'at-risk$$'!CM$120</f>
        <v>0</v>
      </c>
      <c r="CN90" s="6">
        <f>'at-risk$$'!CN90/'at-risk$$'!CN$120</f>
        <v>0</v>
      </c>
      <c r="CO90" s="6">
        <f>'at-risk$$'!CO90/'at-risk$$'!CO$120</f>
        <v>0</v>
      </c>
      <c r="CP90" s="6">
        <f>'at-risk$$'!CP90/'at-risk$$'!CP$120</f>
        <v>0</v>
      </c>
      <c r="CQ90" s="6">
        <f>'at-risk$$'!CQ90/'at-risk$$'!CQ$120</f>
        <v>0</v>
      </c>
      <c r="CR90" s="6">
        <f>'at-risk$$'!CR90/'at-risk$$'!CR$120</f>
        <v>0</v>
      </c>
      <c r="CS90" s="6">
        <f>'at-risk$$'!CS90/'at-risk$$'!CS$120</f>
        <v>0</v>
      </c>
      <c r="CT90" s="6">
        <f>'at-risk$$'!CT90/'at-risk$$'!CT$120</f>
        <v>0</v>
      </c>
      <c r="CU90" s="6">
        <f>'at-risk$$'!CU90/'at-risk$$'!CU$120</f>
        <v>0</v>
      </c>
      <c r="CV90" s="3">
        <v>13600</v>
      </c>
      <c r="CW90" s="3">
        <v>0</v>
      </c>
      <c r="CX90" s="3">
        <v>23800</v>
      </c>
      <c r="CY90" s="3">
        <v>0</v>
      </c>
      <c r="DD90" s="6">
        <f>'at-risk$$'!DD90/'at-risk$$'!DD$120</f>
        <v>0</v>
      </c>
      <c r="DE90" s="6">
        <f>'at-risk$$'!DE90/'at-risk$$'!DE$120</f>
        <v>0</v>
      </c>
      <c r="DX90" s="6">
        <f>'at-risk$$'!DX90/'at-risk$$'!DX$120</f>
        <v>0</v>
      </c>
      <c r="DY90" s="6">
        <f>'at-risk$$'!DY90/'at-risk$$'!DY$120</f>
        <v>0</v>
      </c>
      <c r="DZ90" s="6">
        <f>'at-risk$$'!DZ90/'at-risk$$'!DZ$120</f>
        <v>0</v>
      </c>
      <c r="EA90" s="6">
        <f>'at-risk$$'!EA90/'at-risk$$'!EA$120</f>
        <v>0</v>
      </c>
      <c r="EB90" s="6">
        <f>'at-risk$$'!EB90/'at-risk$$'!EB$120</f>
        <v>0</v>
      </c>
      <c r="EC90" s="6">
        <f>'at-risk$$'!EC90/'at-risk$$'!EC$120</f>
        <v>0</v>
      </c>
      <c r="EL90" s="6">
        <f>'at-risk$$'!EL90/'at-risk$$'!EL$120</f>
        <v>0</v>
      </c>
      <c r="EM90" s="6">
        <f>'at-risk$$'!EM90/'at-risk$$'!EM$120</f>
        <v>0</v>
      </c>
      <c r="EN90" s="6">
        <f>'at-risk$$'!EN90/'at-risk$$'!EN$120</f>
        <v>0</v>
      </c>
      <c r="EO90" s="6">
        <f>'at-risk$$'!EO90/'at-risk$$'!EO$120</f>
        <v>0</v>
      </c>
      <c r="EP90" s="6">
        <f>'at-risk$$'!EP90/'at-risk$$'!EP$120</f>
        <v>0</v>
      </c>
      <c r="EQ90" s="6">
        <f>'at-risk$$'!EQ90/'at-risk$$'!EQ$120</f>
        <v>0</v>
      </c>
      <c r="ES90" s="6">
        <f>'at-risk$$'!ES90/'at-risk$$'!ES$120</f>
        <v>0</v>
      </c>
      <c r="ET90" s="6">
        <f>'at-risk$$'!ET90/'at-risk$$'!ET$120</f>
        <v>0</v>
      </c>
      <c r="EU90" s="6">
        <f>'at-risk$$'!EU90/'at-risk$$'!EU$120</f>
        <v>0</v>
      </c>
      <c r="EV90" s="6">
        <f>'at-risk$$'!EV90/'at-risk$$'!EV$120</f>
        <v>0</v>
      </c>
      <c r="EW90" s="6">
        <f>'at-risk$$'!EW90/'at-risk$$'!EW$120</f>
        <v>0</v>
      </c>
      <c r="EX90" s="6">
        <f>'at-risk$$'!EX90/'at-risk$$'!EX$120</f>
        <v>0</v>
      </c>
      <c r="EY90" s="6">
        <f>'at-risk$$'!EY90/'at-risk$$'!EY$120</f>
        <v>0</v>
      </c>
      <c r="EZ90" s="6">
        <f>'at-risk$$'!EZ90/'at-risk$$'!EZ$120</f>
        <v>0</v>
      </c>
      <c r="FA90" s="6">
        <f>'at-risk$$'!FA90/'at-risk$$'!FA$120</f>
        <v>0</v>
      </c>
      <c r="FB90" s="6">
        <f>'at-risk$$'!FB90/'at-risk$$'!FB$120</f>
        <v>0</v>
      </c>
      <c r="FC90" s="6">
        <f>'at-risk$$'!FC90/'at-risk$$'!FC$120</f>
        <v>0</v>
      </c>
      <c r="FD90" s="6">
        <f>'at-risk$$'!FD90/'at-risk$$'!FD$120</f>
        <v>0</v>
      </c>
      <c r="FE90" s="6">
        <f>'at-risk$$'!FE90/'at-risk$$'!FE$120</f>
        <v>0</v>
      </c>
      <c r="FF90" s="6">
        <f>'at-risk$$'!FF90/'at-risk$$'!FF$120</f>
        <v>0</v>
      </c>
      <c r="FG90" s="6">
        <f>'at-risk$$'!FG90/'at-risk$$'!FG$120</f>
        <v>0</v>
      </c>
      <c r="FH90" s="6">
        <f>'at-risk$$'!FH90/'at-risk$$'!FH$120</f>
        <v>1</v>
      </c>
      <c r="FI90" s="6">
        <f>'at-risk$$'!FI90/'at-risk$$'!FI$120</f>
        <v>0</v>
      </c>
      <c r="FJ90" s="6">
        <f>'at-risk$$'!FJ90/'at-risk$$'!FJ$120</f>
        <v>1</v>
      </c>
      <c r="FK90" s="6">
        <f>'at-risk$$'!FK90/'at-risk$$'!FK$120</f>
        <v>0</v>
      </c>
      <c r="FL90" s="6">
        <f>'at-risk$$'!FL90/'at-risk$$'!FL$120</f>
        <v>0</v>
      </c>
      <c r="FM90" s="6">
        <f>'at-risk$$'!FM90/'at-risk$$'!FM$120</f>
        <v>0</v>
      </c>
      <c r="FN90" s="6">
        <f>'at-risk$$'!FN90/'at-risk$$'!FN$120</f>
        <v>2.0000372939509212</v>
      </c>
      <c r="FO90" s="6">
        <f>'at-risk$$'!FO90/'at-risk$$'!FO$120</f>
        <v>0</v>
      </c>
      <c r="FP90" s="6">
        <f>'at-risk$$'!FP90/'at-risk$$'!FP$120</f>
        <v>0</v>
      </c>
      <c r="FQ90" s="6">
        <f>'at-risk$$'!FQ90/'at-risk$$'!FQ$120</f>
        <v>0</v>
      </c>
      <c r="FR90" s="6">
        <f>'at-risk$$'!FR90/'at-risk$$'!FR$120</f>
        <v>0</v>
      </c>
      <c r="FS90" s="6">
        <f>'at-risk$$'!FS90/'at-risk$$'!FS$120</f>
        <v>1</v>
      </c>
      <c r="FT90" s="6">
        <f>'at-risk$$'!FT90/'at-risk$$'!FT$120</f>
        <v>0</v>
      </c>
      <c r="FU90" s="6">
        <f>'at-risk$$'!FU90/'at-risk$$'!FU$120</f>
        <v>0</v>
      </c>
      <c r="FV90" s="6">
        <f>'at-risk$$'!FV90/'at-risk$$'!FV$120</f>
        <v>0</v>
      </c>
      <c r="FW90" s="6">
        <f>'at-risk$$'!FW90/'at-risk$$'!FW$120</f>
        <v>0</v>
      </c>
      <c r="FX90" s="6">
        <f>'at-risk$$'!FX90/'at-risk$$'!FX$120</f>
        <v>0</v>
      </c>
      <c r="FY90" s="6">
        <f>'at-risk$$'!FY90/'at-risk$$'!FY$120</f>
        <v>0</v>
      </c>
      <c r="FZ90" s="6">
        <f>'at-risk$$'!FZ90/'at-risk$$'!FZ$120</f>
        <v>1</v>
      </c>
      <c r="GA90" s="6">
        <f>'at-risk$$'!GA90/'at-risk$$'!GA$120</f>
        <v>0</v>
      </c>
      <c r="GB90" s="6">
        <f>'at-risk$$'!GB90/'at-risk$$'!GB$120</f>
        <v>0</v>
      </c>
      <c r="GC90" s="6">
        <f>'at-risk$$'!GC90/'at-risk$$'!GC$120</f>
        <v>0</v>
      </c>
      <c r="GD90" s="6">
        <f>'at-risk$$'!GD90/'at-risk$$'!GD$120</f>
        <v>0</v>
      </c>
      <c r="GE90" s="6">
        <f>'at-risk$$'!GE90/'at-risk$$'!GE$120</f>
        <v>0</v>
      </c>
      <c r="GF90" s="6">
        <f>'at-risk$$'!GF90/'at-risk$$'!GF$120</f>
        <v>0.77875289900906597</v>
      </c>
      <c r="GG90" s="6">
        <f>'at-risk$$'!GG90/'at-risk$$'!GG$120</f>
        <v>0.22125588586689157</v>
      </c>
      <c r="GH90" s="6">
        <f>'at-risk$$'!GH90/'at-risk$$'!GH$120</f>
        <v>2.0000087848759573</v>
      </c>
      <c r="GI90" s="6">
        <f>'at-risk$$'!GI90/'at-risk$$'!GI$120</f>
        <v>0</v>
      </c>
      <c r="GJ90" s="6">
        <f>'at-risk$$'!GJ90/'at-risk$$'!GJ$120</f>
        <v>0.5</v>
      </c>
      <c r="GK90" s="6">
        <f>'at-risk$$'!GK90/'at-risk$$'!GK$120</f>
        <v>0</v>
      </c>
      <c r="GL90" s="6">
        <f>'at-risk$$'!GL90/'at-risk$$'!GL$120</f>
        <v>0</v>
      </c>
      <c r="GM90" s="6">
        <f>'at-risk$$'!GM90/'at-risk$$'!GM$120</f>
        <v>0</v>
      </c>
      <c r="GN90" s="6">
        <f>'at-risk$$'!GN90/'at-risk$$'!GN$120</f>
        <v>0</v>
      </c>
      <c r="GO90" s="6">
        <f>'at-risk$$'!GO90/'at-risk$$'!GO$120</f>
        <v>0</v>
      </c>
      <c r="GP90" s="6">
        <f>'at-risk$$'!GP90/'at-risk$$'!GP$120</f>
        <v>0</v>
      </c>
      <c r="GQ90" s="6">
        <f>'at-risk$$'!GQ90/'at-risk$$'!GQ$120</f>
        <v>0</v>
      </c>
      <c r="GR90" s="6">
        <f>'at-risk$$'!GR90/'at-risk$$'!GR$120</f>
        <v>0</v>
      </c>
      <c r="GS90" s="6">
        <f>'at-risk$$'!GS90/'at-risk$$'!GS$120</f>
        <v>0</v>
      </c>
      <c r="GT90" s="6">
        <f>'at-risk$$'!GT90/'at-risk$$'!GT$120</f>
        <v>0</v>
      </c>
      <c r="GU90" s="6">
        <f>'at-risk$$'!GU90/'at-risk$$'!GU$120</f>
        <v>0</v>
      </c>
      <c r="GV90" s="6">
        <f>'at-risk$$'!GV90/'at-risk$$'!GV$120</f>
        <v>0</v>
      </c>
      <c r="GW90" s="6">
        <f>'at-risk$$'!GW90/'at-risk$$'!GW$120</f>
        <v>0</v>
      </c>
      <c r="GX90" s="6">
        <f>'at-risk$$'!GX90/'at-risk$$'!GX$120</f>
        <v>0</v>
      </c>
      <c r="GY90" s="6">
        <f>'at-risk$$'!GY90/'at-risk$$'!GY$120</f>
        <v>0</v>
      </c>
      <c r="GZ90" s="6">
        <f>'at-risk$$'!GZ90/'at-risk$$'!GZ$120</f>
        <v>0</v>
      </c>
      <c r="HA90" s="6">
        <f>'at-risk$$'!HA90/'at-risk$$'!HA$120</f>
        <v>0</v>
      </c>
      <c r="HB90" s="6">
        <f>'at-risk$$'!HB90/'at-risk$$'!HB$120</f>
        <v>4.0000175697519147</v>
      </c>
      <c r="HC90" s="6">
        <f>'at-risk$$'!HC90/'at-risk$$'!HC$120</f>
        <v>0</v>
      </c>
      <c r="HD90" s="6">
        <f>'at-risk$$'!HD90/'at-risk$$'!HD$120</f>
        <v>0</v>
      </c>
      <c r="HE90" s="6">
        <f>'at-risk$$'!HE90/'at-risk$$'!HE$120</f>
        <v>0</v>
      </c>
      <c r="HF90" s="6">
        <f>'at-risk$$'!HF90/'at-risk$$'!HF$120</f>
        <v>1.5927682901117437</v>
      </c>
      <c r="HG90" s="6">
        <f>'at-risk$$'!HG90/'at-risk$$'!HG$120</f>
        <v>0</v>
      </c>
      <c r="HH90" s="6">
        <f>'at-risk$$'!HH90/'at-risk$$'!HH$120</f>
        <v>3.0000087848759573</v>
      </c>
      <c r="HI90" s="6">
        <f>'at-risk$$'!HI90/'at-risk$$'!HI$120</f>
        <v>0</v>
      </c>
      <c r="HJ90" s="6">
        <f>'at-risk$$'!HJ90/'at-risk$$'!HJ$120</f>
        <v>0</v>
      </c>
      <c r="HK90" s="6">
        <f>'at-risk$$'!HK90/'at-risk$$'!HK$120</f>
        <v>0</v>
      </c>
      <c r="HL90" s="6">
        <f>'at-risk$$'!HL90/'at-risk$$'!HL$120</f>
        <v>0</v>
      </c>
      <c r="HM90" s="6">
        <f>'at-risk$$'!HM90/'at-risk$$'!HM$120</f>
        <v>0</v>
      </c>
      <c r="HN90" s="6">
        <f>'at-risk$$'!HN90/'at-risk$$'!HN$120</f>
        <v>2.0000087848759573</v>
      </c>
      <c r="HO90" s="6">
        <f>'at-risk$$'!HO90/'at-risk$$'!HO$120</f>
        <v>0</v>
      </c>
      <c r="HP90" s="6">
        <f>'at-risk$$'!HP90/'at-risk$$'!HP$120</f>
        <v>0</v>
      </c>
      <c r="HQ90" s="6">
        <f>'at-risk$$'!HQ90/'at-risk$$'!HQ$120</f>
        <v>0</v>
      </c>
      <c r="HR90" s="6">
        <f>'at-risk$$'!HR90/'at-risk$$'!HR$120</f>
        <v>3.0000087848759573</v>
      </c>
      <c r="HS90" s="6">
        <f>'at-risk$$'!HS90/'at-risk$$'!HS$120</f>
        <v>0</v>
      </c>
      <c r="HT90" s="6">
        <f>'at-risk$$'!HT90/'at-risk$$'!HT$120</f>
        <v>1</v>
      </c>
      <c r="HU90" s="6">
        <f>'at-risk$$'!HU90/'at-risk$$'!HU$120</f>
        <v>0</v>
      </c>
      <c r="HV90" s="6">
        <f>'at-risk$$'!HV90/'at-risk$$'!HV$120</f>
        <v>2.0000087848759573</v>
      </c>
      <c r="HW90" s="6">
        <f>'at-risk$$'!HW90/'at-risk$$'!HW$120</f>
        <v>0</v>
      </c>
      <c r="HX90" s="6">
        <f>'at-risk$$'!HX90/'at-risk$$'!HX$120</f>
        <v>0</v>
      </c>
      <c r="HY90" s="6">
        <f>'at-risk$$'!HY90/'at-risk$$'!HY$120</f>
        <v>0</v>
      </c>
      <c r="HZ90" s="6">
        <f>'at-risk$$'!HZ90/'at-risk$$'!HZ$120</f>
        <v>0</v>
      </c>
      <c r="IA90" s="6">
        <f>'at-risk$$'!IA90/'at-risk$$'!IA$120</f>
        <v>0</v>
      </c>
      <c r="IB90" s="6">
        <f>'at-risk$$'!IB90/'at-risk$$'!IB$120</f>
        <v>0</v>
      </c>
      <c r="IC90" s="6">
        <f>'at-risk$$'!IC90/'at-risk$$'!IC$120</f>
        <v>0</v>
      </c>
      <c r="ID90" s="6">
        <f>'at-risk$$'!ID90/'at-risk$$'!ID$120</f>
        <v>0</v>
      </c>
      <c r="IE90" s="6">
        <f>'at-risk$$'!IE90/'at-risk$$'!IE$120</f>
        <v>0</v>
      </c>
      <c r="IF90" s="6">
        <f>'at-risk$$'!IF90/'at-risk$$'!IF$120</f>
        <v>0</v>
      </c>
      <c r="IG90" s="6">
        <f>'at-risk$$'!IG90/'at-risk$$'!IG$120</f>
        <v>0</v>
      </c>
      <c r="IH90" s="6">
        <f>'at-risk$$'!IH90/'at-risk$$'!IH$120</f>
        <v>0</v>
      </c>
      <c r="II90" s="6">
        <f>'at-risk$$'!II90/'at-risk$$'!II$120</f>
        <v>0</v>
      </c>
      <c r="IJ90" s="6">
        <f>'at-risk$$'!IJ90/'at-risk$$'!IJ$120</f>
        <v>0</v>
      </c>
      <c r="IK90" s="6">
        <f>'at-risk$$'!IK90/'at-risk$$'!IK$120</f>
        <v>0</v>
      </c>
      <c r="IL90" s="6">
        <f>'at-risk$$'!IL90/'at-risk$$'!IL$120</f>
        <v>0</v>
      </c>
      <c r="IM90" s="6">
        <f>'at-risk$$'!IM90/'at-risk$$'!IM$120</f>
        <v>0</v>
      </c>
      <c r="IN90" s="6">
        <f>'at-risk$$'!IN90/'at-risk$$'!IN$120</f>
        <v>0</v>
      </c>
      <c r="IO90" s="6">
        <f>'at-risk$$'!IO90/'at-risk$$'!IO$120</f>
        <v>0</v>
      </c>
      <c r="IP90" s="6">
        <f>'at-risk$$'!IP90/'at-risk$$'!IP$120</f>
        <v>0</v>
      </c>
      <c r="IQ90" s="6">
        <f>'at-risk$$'!IQ90/'at-risk$$'!IQ$120</f>
        <v>0</v>
      </c>
      <c r="IR90" s="6">
        <f>'at-risk$$'!IR90/'at-risk$$'!IR$120</f>
        <v>0</v>
      </c>
      <c r="IS90" s="6">
        <f>'at-risk$$'!IS90/'at-risk$$'!IS$120</f>
        <v>0</v>
      </c>
      <c r="IT90" s="6">
        <f>'at-risk$$'!IT90/'at-risk$$'!IT$120</f>
        <v>0</v>
      </c>
      <c r="IU90" s="6">
        <f>'at-risk$$'!IU90/'at-risk$$'!IU$120</f>
        <v>0</v>
      </c>
      <c r="IV90" s="6">
        <f>'at-risk$$'!IV90/'at-risk$$'!IV$120</f>
        <v>0</v>
      </c>
      <c r="IW90" s="6">
        <f>'at-risk$$'!IW90/'at-risk$$'!IW$120</f>
        <v>0</v>
      </c>
      <c r="IX90" s="6">
        <f>'at-risk$$'!IX90/'at-risk$$'!IX$120</f>
        <v>1</v>
      </c>
      <c r="IY90" s="6">
        <f>'at-risk$$'!IY90/'at-risk$$'!IY$120</f>
        <v>0</v>
      </c>
      <c r="IZ90" s="6">
        <f>'at-risk$$'!IZ90/'at-risk$$'!IZ$120</f>
        <v>0</v>
      </c>
      <c r="JA90" s="6">
        <f>'at-risk$$'!JA90/'at-risk$$'!JA$120</f>
        <v>0</v>
      </c>
      <c r="JB90" s="6">
        <f>'at-risk$$'!JB90/'at-risk$$'!JB$120</f>
        <v>0</v>
      </c>
      <c r="JC90" s="6">
        <f>'at-risk$$'!JC90/'at-risk$$'!JC$120</f>
        <v>0</v>
      </c>
      <c r="JD90" s="6">
        <f>'at-risk$$'!JD90/'at-risk$$'!JD$120</f>
        <v>0</v>
      </c>
      <c r="JE90" s="6">
        <f>'at-risk$$'!JE90/'at-risk$$'!JE$120</f>
        <v>0</v>
      </c>
      <c r="JF90" s="6">
        <f>'at-risk$$'!JF90/'at-risk$$'!JF$120</f>
        <v>1.114583042324347</v>
      </c>
      <c r="JG90" s="6">
        <f>'at-risk$$'!JG90/'at-risk$$'!JG$120</f>
        <v>0.88540298924430783</v>
      </c>
      <c r="JH90" s="6">
        <f>'at-risk$$'!JH90/'at-risk$$'!JH$120</f>
        <v>0</v>
      </c>
      <c r="JI90" s="6">
        <f>'at-risk$$'!JI90/'at-risk$$'!JI$120</f>
        <v>0</v>
      </c>
      <c r="JJ90" s="6">
        <f>'at-risk$$'!JJ90/'at-risk$$'!JJ$120</f>
        <v>0</v>
      </c>
      <c r="JK90" s="6">
        <f>'at-risk$$'!JK90/'at-risk$$'!JK$120</f>
        <v>0</v>
      </c>
      <c r="JL90" s="6">
        <f>'at-risk$$'!JL90/'at-risk$$'!JL$120</f>
        <v>0</v>
      </c>
      <c r="JM90" s="6">
        <f>'at-risk$$'!JM90/'at-risk$$'!JM$120</f>
        <v>0</v>
      </c>
      <c r="JN90" s="6">
        <f>'at-risk$$'!JN90/'at-risk$$'!JN$120</f>
        <v>0</v>
      </c>
      <c r="JO90" s="6">
        <f>'at-risk$$'!JO90/'at-risk$$'!JO$120</f>
        <v>0</v>
      </c>
      <c r="JP90" s="6">
        <f>'at-risk$$'!JP90/'at-risk$$'!JP$120</f>
        <v>0</v>
      </c>
      <c r="JQ90" s="6">
        <f>'at-risk$$'!JQ90/'at-risk$$'!JQ$120</f>
        <v>0</v>
      </c>
      <c r="JR90" s="6">
        <f>'at-risk$$'!JR90/'at-risk$$'!JR$120</f>
        <v>0</v>
      </c>
      <c r="JS90" s="6">
        <f>'at-risk$$'!JS90/'at-risk$$'!JS$120</f>
        <v>0</v>
      </c>
      <c r="JT90" s="6">
        <f>'at-risk$$'!JT90/'at-risk$$'!JT$120</f>
        <v>0</v>
      </c>
      <c r="JU90" s="6">
        <f>'at-risk$$'!JU90/'at-risk$$'!JU$120</f>
        <v>0</v>
      </c>
      <c r="JV90" s="6">
        <f>'at-risk$$'!JV90/'at-risk$$'!JV$120</f>
        <v>0</v>
      </c>
      <c r="JW90" s="6">
        <f>'at-risk$$'!JW90/'at-risk$$'!JW$120</f>
        <v>0</v>
      </c>
      <c r="JX90" s="6">
        <f>'at-risk$$'!JX90/'at-risk$$'!JX$120</f>
        <v>0</v>
      </c>
      <c r="JY90" s="6">
        <f>'at-risk$$'!JY90/'at-risk$$'!JY$120</f>
        <v>0</v>
      </c>
      <c r="JZ90" s="6">
        <f>'at-risk$$'!JZ90/'at-risk$$'!JZ$120</f>
        <v>0</v>
      </c>
      <c r="KA90" s="6">
        <f>'at-risk$$'!KA90/'at-risk$$'!KA$120</f>
        <v>0</v>
      </c>
      <c r="KB90" s="6">
        <f>'at-risk$$'!KB90/'at-risk$$'!KB$120</f>
        <v>0</v>
      </c>
      <c r="KC90" s="6">
        <f>'at-risk$$'!KC90/'at-risk$$'!KC$120</f>
        <v>0</v>
      </c>
      <c r="KD90" s="6">
        <f>'at-risk$$'!KD90/'at-risk$$'!KD$120</f>
        <v>0</v>
      </c>
      <c r="KE90" s="6">
        <f>'at-risk$$'!KE90/'at-risk$$'!KE$120</f>
        <v>0</v>
      </c>
      <c r="KF90" s="6">
        <f>'at-risk$$'!KF90/'at-risk$$'!KF$120</f>
        <v>0</v>
      </c>
      <c r="KG90" s="6">
        <f>'at-risk$$'!KG90/'at-risk$$'!KG$120</f>
        <v>0</v>
      </c>
      <c r="KH90" s="6">
        <f>'at-risk$$'!KH90/'at-risk$$'!KH$120</f>
        <v>1</v>
      </c>
      <c r="KI90" s="6">
        <f>'at-risk$$'!KI90/'at-risk$$'!KI$120</f>
        <v>0</v>
      </c>
      <c r="KJ90" s="6">
        <f>'at-risk$$'!KJ90/'at-risk$$'!KJ$120</f>
        <v>0</v>
      </c>
      <c r="KK90" s="6">
        <f>'at-risk$$'!KK90/'at-risk$$'!KK$120</f>
        <v>0</v>
      </c>
      <c r="KL90" s="6">
        <f>'at-risk$$'!KL90/'at-risk$$'!KL$120</f>
        <v>0</v>
      </c>
      <c r="KM90" s="6">
        <f>'at-risk$$'!KM90/'at-risk$$'!KM$120</f>
        <v>0</v>
      </c>
      <c r="KN90" s="6">
        <f>'at-risk$$'!KN90/'at-risk$$'!KN$120</f>
        <v>0</v>
      </c>
      <c r="KO90" s="6">
        <f>'at-risk$$'!KO90/'at-risk$$'!KO$120</f>
        <v>0</v>
      </c>
      <c r="KP90" s="6">
        <f>'at-risk$$'!KP90/'at-risk$$'!KP$120</f>
        <v>0</v>
      </c>
      <c r="KQ90" s="6">
        <f>'at-risk$$'!KQ90/'at-risk$$'!KQ$120</f>
        <v>0</v>
      </c>
      <c r="KU90" s="3">
        <v>12217</v>
      </c>
      <c r="KV90" s="3">
        <v>0</v>
      </c>
      <c r="KW90" s="3">
        <v>1000</v>
      </c>
      <c r="KX90" s="3">
        <v>0</v>
      </c>
      <c r="LI90" s="3">
        <v>5000</v>
      </c>
      <c r="LJ90" s="3">
        <v>0</v>
      </c>
      <c r="LK90" s="3">
        <v>4500</v>
      </c>
      <c r="LL90" s="3">
        <v>0</v>
      </c>
      <c r="LM90" s="3">
        <v>1774</v>
      </c>
      <c r="LN90" s="3">
        <v>0</v>
      </c>
      <c r="ME90" s="3">
        <v>6504</v>
      </c>
      <c r="MF90" s="3">
        <v>0</v>
      </c>
      <c r="MM90" s="3">
        <v>25711</v>
      </c>
      <c r="MN90" s="3">
        <v>0</v>
      </c>
      <c r="NJ90" s="6">
        <f>'at-risk$$'!NJ90/'at-risk$$'!NJ$120</f>
        <v>0</v>
      </c>
      <c r="NK90" s="6">
        <f>'at-risk$$'!NK90/'at-risk$$'!NK$120</f>
        <v>0</v>
      </c>
      <c r="OF90" s="3">
        <v>5489175</v>
      </c>
      <c r="OG90" s="3">
        <v>571373</v>
      </c>
      <c r="OK90" s="6">
        <f t="shared" si="44"/>
        <v>3.0000087848759573</v>
      </c>
      <c r="OL90" s="6">
        <f t="shared" si="31"/>
        <v>0</v>
      </c>
      <c r="OM90" s="6">
        <f t="shared" si="32"/>
        <v>7.5000263546278729</v>
      </c>
      <c r="ON90" s="6">
        <f t="shared" si="33"/>
        <v>0</v>
      </c>
      <c r="OO90" s="6">
        <f t="shared" si="34"/>
        <v>1</v>
      </c>
      <c r="OP90" s="6">
        <f t="shared" si="35"/>
        <v>0</v>
      </c>
      <c r="OQ90" s="3">
        <f t="shared" si="36"/>
        <v>0</v>
      </c>
      <c r="OR90" s="6">
        <f t="shared" si="37"/>
        <v>0</v>
      </c>
      <c r="OS90" s="6">
        <f>'at-risk$$'!OS90/'at-risk$$'!OS$120</f>
        <v>0</v>
      </c>
      <c r="OT90" s="6">
        <f>'at-risk$$'!OT90/'at-risk$$'!OT$120</f>
        <v>0</v>
      </c>
      <c r="OU90" s="6">
        <f>'at-risk$$'!OU90/'at-risk$$'!OU$120</f>
        <v>0</v>
      </c>
      <c r="OV90" s="6">
        <f>'at-risk$$'!OV90/'at-risk$$'!OV$120</f>
        <v>0</v>
      </c>
      <c r="OW90" s="6">
        <f>'at-risk$$'!OW90/'at-risk$$'!OW$120</f>
        <v>0</v>
      </c>
      <c r="OX90" s="6">
        <f>'at-risk$$'!OX90/'at-risk$$'!OX$120</f>
        <v>2</v>
      </c>
      <c r="OY90" s="6">
        <f>'at-risk$$'!OY90/'at-risk$$'!OY$120</f>
        <v>0</v>
      </c>
      <c r="OZ90" s="6">
        <f>'at-risk$$'!OZ90/'at-risk$$'!OZ$120</f>
        <v>0</v>
      </c>
      <c r="PA90" s="6">
        <f>'at-risk$$'!PA90/'at-risk$$'!PA$120</f>
        <v>0</v>
      </c>
      <c r="PB90" s="6">
        <f t="shared" si="38"/>
        <v>1</v>
      </c>
      <c r="PC90" s="6">
        <f t="shared" si="39"/>
        <v>1</v>
      </c>
      <c r="PD90" s="6"/>
      <c r="PE90" s="6"/>
      <c r="PI90" s="6">
        <f t="shared" si="48"/>
        <v>19.871582683252512</v>
      </c>
      <c r="PJ90" s="6">
        <f>'at-risk$$'!PJ90/'at-risk$$'!PJ$120</f>
        <v>0.22125588586689157</v>
      </c>
      <c r="PK90" s="6">
        <f>'at-risk$$'!PK90/'at-risk$$'!PK$120</f>
        <v>0</v>
      </c>
      <c r="PL90" s="5">
        <f t="shared" si="45"/>
        <v>56706</v>
      </c>
      <c r="PM90" s="5">
        <f t="shared" si="49"/>
        <v>0</v>
      </c>
      <c r="PN90" s="5"/>
      <c r="PO90" s="5">
        <v>133038</v>
      </c>
      <c r="PQ90" s="6">
        <f t="shared" si="43"/>
        <v>32.592873708623237</v>
      </c>
    </row>
    <row r="91" spans="1:433" x14ac:dyDescent="0.25">
      <c r="A91" t="s">
        <v>170</v>
      </c>
      <c r="B91" s="2">
        <v>416</v>
      </c>
      <c r="C91" t="s">
        <v>340</v>
      </c>
      <c r="D91">
        <v>8</v>
      </c>
      <c r="E91">
        <v>332</v>
      </c>
      <c r="F91">
        <v>332</v>
      </c>
      <c r="G91" s="6">
        <f>'at-risk$$'!G91/'at-risk$$'!G$120</f>
        <v>1</v>
      </c>
      <c r="H91" s="6">
        <f>'at-risk$$'!H91/'at-risk$$'!H$120</f>
        <v>0</v>
      </c>
      <c r="I91" s="6">
        <f>'at-risk$$'!I91/'at-risk$$'!I$120</f>
        <v>1</v>
      </c>
      <c r="J91" s="6">
        <f>'at-risk$$'!J91/'at-risk$$'!J$120</f>
        <v>0</v>
      </c>
      <c r="K91" s="6"/>
      <c r="L91" s="6">
        <f>'at-risk$$'!L91/'at-risk$$'!L$120</f>
        <v>0</v>
      </c>
      <c r="M91" s="6">
        <f>'at-risk$$'!M91/'at-risk$$'!M$120</f>
        <v>0</v>
      </c>
      <c r="N91" s="6">
        <f>'at-risk$$'!N91/'at-risk$$'!N$120</f>
        <v>0.99999958310769044</v>
      </c>
      <c r="O91" s="6">
        <f>'at-risk$$'!O91/'at-risk$$'!O$120</f>
        <v>2.9999987493230713</v>
      </c>
      <c r="P91" s="3">
        <v>8000</v>
      </c>
      <c r="Q91" s="3">
        <v>0</v>
      </c>
      <c r="R91" s="6">
        <f>'at-risk$$'!R91/'at-risk$$'!R$120</f>
        <v>1.0000062006078874</v>
      </c>
      <c r="S91" s="6">
        <f>'at-risk$$'!S91/'at-risk$$'!S$120</f>
        <v>0</v>
      </c>
      <c r="T91" s="6">
        <f>'at-risk$$'!T91/'at-risk$$'!T$120</f>
        <v>2.0000056611159422</v>
      </c>
      <c r="U91" s="6">
        <f>'at-risk$$'!U91/'at-risk$$'!U$120</f>
        <v>0</v>
      </c>
      <c r="V91" s="6">
        <f>'at-risk$$'!V91/'at-risk$$'!V$120</f>
        <v>2.0000093773333441</v>
      </c>
      <c r="W91" s="6">
        <f>'at-risk$$'!W91/'at-risk$$'!W$120</f>
        <v>0</v>
      </c>
      <c r="X91" s="6">
        <f>'at-risk$$'!X91/'at-risk$$'!X$120</f>
        <v>1</v>
      </c>
      <c r="Y91" s="6">
        <f>'at-risk$$'!Y91/'at-risk$$'!Y$120</f>
        <v>0</v>
      </c>
      <c r="Z91" s="6">
        <f>'at-risk$$'!Z91/'at-risk$$'!Z$120</f>
        <v>0</v>
      </c>
      <c r="AA91" s="6">
        <f>'at-risk$$'!AA91/'at-risk$$'!AA$120</f>
        <v>0</v>
      </c>
      <c r="AB91" s="6">
        <f>'at-risk$$'!AB91/'at-risk$$'!AB$120</f>
        <v>0</v>
      </c>
      <c r="AC91" s="6">
        <f>'at-risk$$'!AC91/'at-risk$$'!AC$120</f>
        <v>0</v>
      </c>
      <c r="AD91" s="6">
        <f>'at-risk$$'!AD91/'at-risk$$'!AD$120</f>
        <v>0</v>
      </c>
      <c r="AE91" s="6">
        <f>'at-risk$$'!AE91/'at-risk$$'!AE$120</f>
        <v>0</v>
      </c>
      <c r="AF91" s="6">
        <f>'at-risk$$'!AF91/'at-risk$$'!AF$120</f>
        <v>0</v>
      </c>
      <c r="AG91" s="6">
        <f>'at-risk$$'!AG91/'at-risk$$'!AG$120</f>
        <v>0</v>
      </c>
      <c r="AH91" s="6">
        <f>'at-risk$$'!AH91/'at-risk$$'!AH$120</f>
        <v>0</v>
      </c>
      <c r="AI91" s="6">
        <f>'at-risk$$'!AI91/'at-risk$$'!AI$120</f>
        <v>0</v>
      </c>
      <c r="AJ91" s="6">
        <f>'at-risk$$'!AJ91/'at-risk$$'!AJ$120</f>
        <v>0</v>
      </c>
      <c r="AK91" s="6">
        <f>'at-risk$$'!AK91/'at-risk$$'!AK$120</f>
        <v>0</v>
      </c>
      <c r="AL91" s="6">
        <f>'at-risk$$'!AL91/'at-risk$$'!AL$120</f>
        <v>0</v>
      </c>
      <c r="AM91" s="6">
        <f>'at-risk$$'!AM91/'at-risk$$'!AM$120</f>
        <v>0</v>
      </c>
      <c r="AN91" s="6">
        <f>'at-risk$$'!AN91/'at-risk$$'!AN$120</f>
        <v>0</v>
      </c>
      <c r="AO91" s="6">
        <f>'at-risk$$'!AO91/'at-risk$$'!AO$120</f>
        <v>0</v>
      </c>
      <c r="AP91" s="6">
        <f>'at-risk$$'!AP91/'at-risk$$'!AP$120</f>
        <v>0</v>
      </c>
      <c r="AQ91" s="6">
        <f>'at-risk$$'!AQ91/'at-risk$$'!AQ$120</f>
        <v>0</v>
      </c>
      <c r="AR91" s="6">
        <f>'at-risk$$'!AR91/'at-risk$$'!AR$120</f>
        <v>0</v>
      </c>
      <c r="AS91" s="6">
        <f>'at-risk$$'!AS91/'at-risk$$'!AS$120</f>
        <v>0</v>
      </c>
      <c r="AT91" s="6">
        <f>'at-risk$$'!AT91/'at-risk$$'!AT$120</f>
        <v>0</v>
      </c>
      <c r="AU91" s="6">
        <f>'at-risk$$'!AU91/'at-risk$$'!AU$120</f>
        <v>3.0000087848759573</v>
      </c>
      <c r="AV91" s="6"/>
      <c r="AW91" s="6">
        <f>'at-risk$$'!AW91/'at-risk$$'!AW$120</f>
        <v>0</v>
      </c>
      <c r="AX91" s="6">
        <f>'at-risk$$'!AX91/'at-risk$$'!AX$120</f>
        <v>0</v>
      </c>
      <c r="AY91" s="6">
        <f>'at-risk$$'!AY91/'at-risk$$'!AY$120</f>
        <v>0</v>
      </c>
      <c r="AZ91" s="6">
        <f>'at-risk$$'!AZ91/'at-risk$$'!AZ$120</f>
        <v>2.0000087848759573</v>
      </c>
      <c r="BA91" s="6">
        <f>'at-risk$$'!BA91/'at-risk$$'!BA$120</f>
        <v>0</v>
      </c>
      <c r="BB91" s="6">
        <f>'at-risk$$'!BB91/'at-risk$$'!BB$120</f>
        <v>0</v>
      </c>
      <c r="BC91" s="6">
        <f>'at-risk$$'!BC91/'at-risk$$'!BC$120</f>
        <v>0</v>
      </c>
      <c r="BD91" s="6">
        <f>'at-risk$$'!BD91/'at-risk$$'!BD$120</f>
        <v>0</v>
      </c>
      <c r="BE91" s="6">
        <f>'at-risk$$'!BE91/'at-risk$$'!BE$120</f>
        <v>0</v>
      </c>
      <c r="BF91" s="6">
        <f>'at-risk$$'!BF91/'at-risk$$'!BF$120</f>
        <v>0</v>
      </c>
      <c r="BG91" s="6">
        <f>'at-risk$$'!BG91/'at-risk$$'!BG$120</f>
        <v>0</v>
      </c>
      <c r="BH91" s="6">
        <f>'at-risk$$'!BH91/'at-risk$$'!BH$120</f>
        <v>0</v>
      </c>
      <c r="BI91" s="6">
        <f>'at-risk$$'!BI91/'at-risk$$'!BI$120</f>
        <v>0</v>
      </c>
      <c r="BJ91" s="6">
        <f>'at-risk$$'!BJ91/'at-risk$$'!BJ$120</f>
        <v>2.0000087848759573</v>
      </c>
      <c r="BK91" s="6">
        <f>'at-risk$$'!BK91/'at-risk$$'!BK$120</f>
        <v>0</v>
      </c>
      <c r="BL91" s="6">
        <f>'at-risk$$'!BL91/'at-risk$$'!BL$120</f>
        <v>0</v>
      </c>
      <c r="BM91" s="6">
        <f>'at-risk$$'!BM91/'at-risk$$'!BM$120</f>
        <v>0</v>
      </c>
      <c r="BN91" s="6">
        <f>'at-risk$$'!BN91/'at-risk$$'!BN$120</f>
        <v>0</v>
      </c>
      <c r="BO91" s="6">
        <f>'at-risk$$'!BO91/'at-risk$$'!BO$120</f>
        <v>0</v>
      </c>
      <c r="BP91" s="6">
        <f>'at-risk$$'!BP91/'at-risk$$'!BP$120</f>
        <v>0</v>
      </c>
      <c r="BQ91" s="6">
        <f>'at-risk$$'!BQ91/'at-risk$$'!BQ$120</f>
        <v>0</v>
      </c>
      <c r="BR91" s="6">
        <f>'at-risk$$'!BR91/'at-risk$$'!BR$120</f>
        <v>0</v>
      </c>
      <c r="BS91" s="6">
        <f>'at-risk$$'!BS91/'at-risk$$'!BS$120</f>
        <v>0</v>
      </c>
      <c r="BT91" s="6">
        <f>'at-risk$$'!BT91/'at-risk$$'!BT$120</f>
        <v>0</v>
      </c>
      <c r="BU91" s="6">
        <f>'at-risk$$'!BU91/'at-risk$$'!BU$120</f>
        <v>0</v>
      </c>
      <c r="BV91" s="6">
        <f>'at-risk$$'!BV91/'at-risk$$'!BV$120</f>
        <v>5.0000175697519147</v>
      </c>
      <c r="BW91" s="6">
        <f>'at-risk$$'!BW91/'at-risk$$'!BW$120</f>
        <v>0</v>
      </c>
      <c r="BX91" s="6">
        <f>'at-risk$$'!BX91/'at-risk$$'!BX$120</f>
        <v>0</v>
      </c>
      <c r="BY91" s="6">
        <f>'at-risk$$'!BY91/'at-risk$$'!BY$120</f>
        <v>0</v>
      </c>
      <c r="BZ91" s="6">
        <f>'at-risk$$'!BZ91/'at-risk$$'!BZ$120</f>
        <v>4.0000071489793685</v>
      </c>
      <c r="CA91" s="6">
        <f>'at-risk$$'!CA91/'at-risk$$'!CA$120</f>
        <v>0</v>
      </c>
      <c r="CB91" s="6">
        <f>'at-risk$$'!CB91/'at-risk$$'!CB$120</f>
        <v>0</v>
      </c>
      <c r="CC91" s="6">
        <f>'at-risk$$'!CC91/'at-risk$$'!CC$120</f>
        <v>0</v>
      </c>
      <c r="CD91" s="6">
        <f>'at-risk$$'!CD91/'at-risk$$'!CD$120</f>
        <v>0</v>
      </c>
      <c r="CE91" s="6">
        <f>'at-risk$$'!CE91/'at-risk$$'!CE$120</f>
        <v>0</v>
      </c>
      <c r="CF91" s="6">
        <f>'at-risk$$'!CF91/'at-risk$$'!CF$120</f>
        <v>0</v>
      </c>
      <c r="CG91" s="6">
        <f>'at-risk$$'!CG91/'at-risk$$'!CG$120</f>
        <v>0</v>
      </c>
      <c r="CH91" s="6">
        <f>'at-risk$$'!CH91/'at-risk$$'!CH$120</f>
        <v>0</v>
      </c>
      <c r="CI91" s="6">
        <f>'at-risk$$'!CI91/'at-risk$$'!CI$120</f>
        <v>0</v>
      </c>
      <c r="CL91" s="6">
        <f>'at-risk$$'!CL91/'at-risk$$'!CL$120</f>
        <v>0</v>
      </c>
      <c r="CM91" s="6">
        <f>'at-risk$$'!CM91/'at-risk$$'!CM$120</f>
        <v>0</v>
      </c>
      <c r="CN91" s="6">
        <f>'at-risk$$'!CN91/'at-risk$$'!CN$120</f>
        <v>6.5746011666315274E-2</v>
      </c>
      <c r="CO91" s="6">
        <f>'at-risk$$'!CO91/'at-risk$$'!CO$120</f>
        <v>0</v>
      </c>
      <c r="CP91" s="6">
        <f>'at-risk$$'!CP91/'at-risk$$'!CP$120</f>
        <v>0</v>
      </c>
      <c r="CQ91" s="6">
        <f>'at-risk$$'!CQ91/'at-risk$$'!CQ$120</f>
        <v>0</v>
      </c>
      <c r="CR91" s="6">
        <f>'at-risk$$'!CR91/'at-risk$$'!CR$120</f>
        <v>0</v>
      </c>
      <c r="CS91" s="6">
        <f>'at-risk$$'!CS91/'at-risk$$'!CS$120</f>
        <v>0</v>
      </c>
      <c r="CT91" s="6">
        <f>'at-risk$$'!CT91/'at-risk$$'!CT$120</f>
        <v>0</v>
      </c>
      <c r="CU91" s="6">
        <f>'at-risk$$'!CU91/'at-risk$$'!CU$120</f>
        <v>0</v>
      </c>
      <c r="DD91" s="6">
        <f>'at-risk$$'!DD91/'at-risk$$'!DD$120</f>
        <v>0</v>
      </c>
      <c r="DE91" s="6">
        <f>'at-risk$$'!DE91/'at-risk$$'!DE$120</f>
        <v>0</v>
      </c>
      <c r="DX91" s="6">
        <f>'at-risk$$'!DX91/'at-risk$$'!DX$120</f>
        <v>0</v>
      </c>
      <c r="DY91" s="6">
        <f>'at-risk$$'!DY91/'at-risk$$'!DY$120</f>
        <v>0</v>
      </c>
      <c r="DZ91" s="6">
        <f>'at-risk$$'!DZ91/'at-risk$$'!DZ$120</f>
        <v>0</v>
      </c>
      <c r="EA91" s="6">
        <f>'at-risk$$'!EA91/'at-risk$$'!EA$120</f>
        <v>0</v>
      </c>
      <c r="EB91" s="6">
        <f>'at-risk$$'!EB91/'at-risk$$'!EB$120</f>
        <v>0</v>
      </c>
      <c r="EC91" s="6">
        <f>'at-risk$$'!EC91/'at-risk$$'!EC$120</f>
        <v>0</v>
      </c>
      <c r="EL91" s="6">
        <f>'at-risk$$'!EL91/'at-risk$$'!EL$120</f>
        <v>0</v>
      </c>
      <c r="EM91" s="6">
        <f>'at-risk$$'!EM91/'at-risk$$'!EM$120</f>
        <v>0</v>
      </c>
      <c r="EN91" s="6">
        <f>'at-risk$$'!EN91/'at-risk$$'!EN$120</f>
        <v>0</v>
      </c>
      <c r="EO91" s="6">
        <f>'at-risk$$'!EO91/'at-risk$$'!EO$120</f>
        <v>0</v>
      </c>
      <c r="EP91" s="6">
        <f>'at-risk$$'!EP91/'at-risk$$'!EP$120</f>
        <v>0</v>
      </c>
      <c r="EQ91" s="6">
        <f>'at-risk$$'!EQ91/'at-risk$$'!EQ$120</f>
        <v>0</v>
      </c>
      <c r="ES91" s="6">
        <f>'at-risk$$'!ES91/'at-risk$$'!ES$120</f>
        <v>0</v>
      </c>
      <c r="ET91" s="6">
        <f>'at-risk$$'!ET91/'at-risk$$'!ET$120</f>
        <v>0</v>
      </c>
      <c r="EU91" s="6">
        <f>'at-risk$$'!EU91/'at-risk$$'!EU$120</f>
        <v>0</v>
      </c>
      <c r="EV91" s="6">
        <f>'at-risk$$'!EV91/'at-risk$$'!EV$120</f>
        <v>0</v>
      </c>
      <c r="EW91" s="6">
        <f>'at-risk$$'!EW91/'at-risk$$'!EW$120</f>
        <v>0</v>
      </c>
      <c r="EX91" s="6">
        <f>'at-risk$$'!EX91/'at-risk$$'!EX$120</f>
        <v>0</v>
      </c>
      <c r="EY91" s="6">
        <f>'at-risk$$'!EY91/'at-risk$$'!EY$120</f>
        <v>2</v>
      </c>
      <c r="EZ91" s="6">
        <f>'at-risk$$'!EZ91/'at-risk$$'!EZ$120</f>
        <v>0</v>
      </c>
      <c r="FA91" s="6">
        <f>'at-risk$$'!FA91/'at-risk$$'!FA$120</f>
        <v>0</v>
      </c>
      <c r="FB91" s="6">
        <f>'at-risk$$'!FB91/'at-risk$$'!FB$120</f>
        <v>0</v>
      </c>
      <c r="FC91" s="6">
        <f>'at-risk$$'!FC91/'at-risk$$'!FC$120</f>
        <v>0</v>
      </c>
      <c r="FD91" s="6">
        <f>'at-risk$$'!FD91/'at-risk$$'!FD$120</f>
        <v>0</v>
      </c>
      <c r="FE91" s="6">
        <f>'at-risk$$'!FE91/'at-risk$$'!FE$120</f>
        <v>1</v>
      </c>
      <c r="FF91" s="6">
        <f>'at-risk$$'!FF91/'at-risk$$'!FF$120</f>
        <v>0</v>
      </c>
      <c r="FG91" s="6">
        <f>'at-risk$$'!FG91/'at-risk$$'!FG$120</f>
        <v>0</v>
      </c>
      <c r="FH91" s="6">
        <f>'at-risk$$'!FH91/'at-risk$$'!FH$120</f>
        <v>0</v>
      </c>
      <c r="FI91" s="6">
        <f>'at-risk$$'!FI91/'at-risk$$'!FI$120</f>
        <v>0</v>
      </c>
      <c r="FJ91" s="6">
        <f>'at-risk$$'!FJ91/'at-risk$$'!FJ$120</f>
        <v>0</v>
      </c>
      <c r="FK91" s="6">
        <f>'at-risk$$'!FK91/'at-risk$$'!FK$120</f>
        <v>0</v>
      </c>
      <c r="FL91" s="6">
        <f>'at-risk$$'!FL91/'at-risk$$'!FL$120</f>
        <v>0</v>
      </c>
      <c r="FM91" s="6">
        <f>'at-risk$$'!FM91/'at-risk$$'!FM$120</f>
        <v>0</v>
      </c>
      <c r="FN91" s="6">
        <f>'at-risk$$'!FN91/'at-risk$$'!FN$120</f>
        <v>0</v>
      </c>
      <c r="FO91" s="6">
        <f>'at-risk$$'!FO91/'at-risk$$'!FO$120</f>
        <v>0</v>
      </c>
      <c r="FP91" s="6">
        <f>'at-risk$$'!FP91/'at-risk$$'!FP$120</f>
        <v>0</v>
      </c>
      <c r="FQ91" s="6">
        <f>'at-risk$$'!FQ91/'at-risk$$'!FQ$120</f>
        <v>1.6000083981859918</v>
      </c>
      <c r="FR91" s="6">
        <f>'at-risk$$'!FR91/'at-risk$$'!FR$120</f>
        <v>0.40000559879066122</v>
      </c>
      <c r="FS91" s="6">
        <f>'at-risk$$'!FS91/'at-risk$$'!FS$120</f>
        <v>1</v>
      </c>
      <c r="FT91" s="6">
        <f>'at-risk$$'!FT91/'at-risk$$'!FT$120</f>
        <v>0</v>
      </c>
      <c r="FU91" s="6">
        <f>'at-risk$$'!FU91/'at-risk$$'!FU$120</f>
        <v>0</v>
      </c>
      <c r="FV91" s="6">
        <f>'at-risk$$'!FV91/'at-risk$$'!FV$120</f>
        <v>0</v>
      </c>
      <c r="FW91" s="6">
        <f>'at-risk$$'!FW91/'at-risk$$'!FW$120</f>
        <v>1</v>
      </c>
      <c r="FX91" s="6">
        <f>'at-risk$$'!FX91/'at-risk$$'!FX$120</f>
        <v>0</v>
      </c>
      <c r="FY91" s="6">
        <f>'at-risk$$'!FY91/'at-risk$$'!FY$120</f>
        <v>0</v>
      </c>
      <c r="FZ91" s="6">
        <f>'at-risk$$'!FZ91/'at-risk$$'!FZ$120</f>
        <v>0</v>
      </c>
      <c r="GA91" s="6">
        <f>'at-risk$$'!GA91/'at-risk$$'!GA$120</f>
        <v>0</v>
      </c>
      <c r="GB91" s="6">
        <f>'at-risk$$'!GB91/'at-risk$$'!GB$120</f>
        <v>0</v>
      </c>
      <c r="GC91" s="6">
        <f>'at-risk$$'!GC91/'at-risk$$'!GC$120</f>
        <v>0</v>
      </c>
      <c r="GD91" s="6">
        <f>'at-risk$$'!GD91/'at-risk$$'!GD$120</f>
        <v>0</v>
      </c>
      <c r="GE91" s="6">
        <f>'at-risk$$'!GE91/'at-risk$$'!GE$120</f>
        <v>0</v>
      </c>
      <c r="GF91" s="6">
        <f>'at-risk$$'!GF91/'at-risk$$'!GF$120</f>
        <v>1</v>
      </c>
      <c r="GG91" s="6">
        <f>'at-risk$$'!GG91/'at-risk$$'!GG$120</f>
        <v>0</v>
      </c>
      <c r="GH91" s="6">
        <f>'at-risk$$'!GH91/'at-risk$$'!GH$120</f>
        <v>0</v>
      </c>
      <c r="GI91" s="6">
        <f>'at-risk$$'!GI91/'at-risk$$'!GI$120</f>
        <v>1</v>
      </c>
      <c r="GJ91" s="6">
        <f>'at-risk$$'!GJ91/'at-risk$$'!GJ$120</f>
        <v>0</v>
      </c>
      <c r="GK91" s="6">
        <f>'at-risk$$'!GK91/'at-risk$$'!GK$120</f>
        <v>0</v>
      </c>
      <c r="GL91" s="6">
        <f>'at-risk$$'!GL91/'at-risk$$'!GL$120</f>
        <v>0</v>
      </c>
      <c r="GM91" s="6">
        <f>'at-risk$$'!GM91/'at-risk$$'!GM$120</f>
        <v>0</v>
      </c>
      <c r="GN91" s="6">
        <f>'at-risk$$'!GN91/'at-risk$$'!GN$120</f>
        <v>0</v>
      </c>
      <c r="GO91" s="6">
        <f>'at-risk$$'!GO91/'at-risk$$'!GO$120</f>
        <v>0</v>
      </c>
      <c r="GP91" s="6">
        <f>'at-risk$$'!GP91/'at-risk$$'!GP$120</f>
        <v>0</v>
      </c>
      <c r="GQ91" s="6">
        <f>'at-risk$$'!GQ91/'at-risk$$'!GQ$120</f>
        <v>0</v>
      </c>
      <c r="GR91" s="6">
        <f>'at-risk$$'!GR91/'at-risk$$'!GR$120</f>
        <v>0</v>
      </c>
      <c r="GS91" s="6">
        <f>'at-risk$$'!GS91/'at-risk$$'!GS$120</f>
        <v>0</v>
      </c>
      <c r="GT91" s="6">
        <f>'at-risk$$'!GT91/'at-risk$$'!GT$120</f>
        <v>0</v>
      </c>
      <c r="GU91" s="6">
        <f>'at-risk$$'!GU91/'at-risk$$'!GU$120</f>
        <v>0</v>
      </c>
      <c r="GV91" s="6">
        <f>'at-risk$$'!GV91/'at-risk$$'!GV$120</f>
        <v>0</v>
      </c>
      <c r="GW91" s="6">
        <f>'at-risk$$'!GW91/'at-risk$$'!GW$120</f>
        <v>0</v>
      </c>
      <c r="GX91" s="6">
        <f>'at-risk$$'!GX91/'at-risk$$'!GX$120</f>
        <v>0</v>
      </c>
      <c r="GY91" s="6">
        <f>'at-risk$$'!GY91/'at-risk$$'!GY$120</f>
        <v>0</v>
      </c>
      <c r="GZ91" s="6">
        <f>'at-risk$$'!GZ91/'at-risk$$'!GZ$120</f>
        <v>0</v>
      </c>
      <c r="HA91" s="6">
        <f>'at-risk$$'!HA91/'at-risk$$'!HA$120</f>
        <v>0</v>
      </c>
      <c r="HB91" s="6">
        <f>'at-risk$$'!HB91/'at-risk$$'!HB$120</f>
        <v>0</v>
      </c>
      <c r="HC91" s="6">
        <f>'at-risk$$'!HC91/'at-risk$$'!HC$120</f>
        <v>0</v>
      </c>
      <c r="HD91" s="6">
        <f>'at-risk$$'!HD91/'at-risk$$'!HD$120</f>
        <v>0</v>
      </c>
      <c r="HE91" s="6">
        <f>'at-risk$$'!HE91/'at-risk$$'!HE$120</f>
        <v>0</v>
      </c>
      <c r="HF91" s="6">
        <f>'at-risk$$'!HF91/'at-risk$$'!HF$120</f>
        <v>1.4216125518307681</v>
      </c>
      <c r="HG91" s="6">
        <f>'at-risk$$'!HG91/'at-risk$$'!HG$120</f>
        <v>0</v>
      </c>
      <c r="HH91" s="6">
        <f>'at-risk$$'!HH91/'at-risk$$'!HH$120</f>
        <v>3.0000087848759573</v>
      </c>
      <c r="HI91" s="6">
        <f>'at-risk$$'!HI91/'at-risk$$'!HI$120</f>
        <v>0</v>
      </c>
      <c r="HJ91" s="6">
        <f>'at-risk$$'!HJ91/'at-risk$$'!HJ$120</f>
        <v>0</v>
      </c>
      <c r="HK91" s="6">
        <f>'at-risk$$'!HK91/'at-risk$$'!HK$120</f>
        <v>0</v>
      </c>
      <c r="HL91" s="6">
        <f>'at-risk$$'!HL91/'at-risk$$'!HL$120</f>
        <v>0</v>
      </c>
      <c r="HM91" s="6">
        <f>'at-risk$$'!HM91/'at-risk$$'!HM$120</f>
        <v>0</v>
      </c>
      <c r="HN91" s="6">
        <f>'at-risk$$'!HN91/'at-risk$$'!HN$120</f>
        <v>3.0000087848759573</v>
      </c>
      <c r="HO91" s="6">
        <f>'at-risk$$'!HO91/'at-risk$$'!HO$120</f>
        <v>0</v>
      </c>
      <c r="HP91" s="6">
        <f>'at-risk$$'!HP91/'at-risk$$'!HP$120</f>
        <v>0</v>
      </c>
      <c r="HQ91" s="6">
        <f>'at-risk$$'!HQ91/'at-risk$$'!HQ$120</f>
        <v>0</v>
      </c>
      <c r="HR91" s="6">
        <f>'at-risk$$'!HR91/'at-risk$$'!HR$120</f>
        <v>2.4000105418511493</v>
      </c>
      <c r="HS91" s="6">
        <f>'at-risk$$'!HS91/'at-risk$$'!HS$120</f>
        <v>0.59999824302480853</v>
      </c>
      <c r="HT91" s="6">
        <f>'at-risk$$'!HT91/'at-risk$$'!HT$120</f>
        <v>1.7000052709255746</v>
      </c>
      <c r="HU91" s="6">
        <f>'at-risk$$'!HU91/'at-risk$$'!HU$120</f>
        <v>1.3000035139503829</v>
      </c>
      <c r="HV91" s="6">
        <f>'at-risk$$'!HV91/'at-risk$$'!HV$120</f>
        <v>1</v>
      </c>
      <c r="HW91" s="6">
        <f>'at-risk$$'!HW91/'at-risk$$'!HW$120</f>
        <v>0</v>
      </c>
      <c r="HX91" s="6">
        <f>'at-risk$$'!HX91/'at-risk$$'!HX$120</f>
        <v>0</v>
      </c>
      <c r="HY91" s="6">
        <f>'at-risk$$'!HY91/'at-risk$$'!HY$120</f>
        <v>1</v>
      </c>
      <c r="HZ91" s="6">
        <f>'at-risk$$'!HZ91/'at-risk$$'!HZ$120</f>
        <v>0</v>
      </c>
      <c r="IA91" s="6">
        <f>'at-risk$$'!IA91/'at-risk$$'!IA$120</f>
        <v>0</v>
      </c>
      <c r="IB91" s="6">
        <f>'at-risk$$'!IB91/'at-risk$$'!IB$120</f>
        <v>0</v>
      </c>
      <c r="IC91" s="6">
        <f>'at-risk$$'!IC91/'at-risk$$'!IC$120</f>
        <v>0</v>
      </c>
      <c r="ID91" s="6">
        <f>'at-risk$$'!ID91/'at-risk$$'!ID$120</f>
        <v>0</v>
      </c>
      <c r="IE91" s="6">
        <f>'at-risk$$'!IE91/'at-risk$$'!IE$120</f>
        <v>0</v>
      </c>
      <c r="IF91" s="6">
        <f>'at-risk$$'!IF91/'at-risk$$'!IF$120</f>
        <v>0</v>
      </c>
      <c r="IG91" s="6">
        <f>'at-risk$$'!IG91/'at-risk$$'!IG$120</f>
        <v>0</v>
      </c>
      <c r="IH91" s="6">
        <f>'at-risk$$'!IH91/'at-risk$$'!IH$120</f>
        <v>0</v>
      </c>
      <c r="II91" s="6">
        <f>'at-risk$$'!II91/'at-risk$$'!II$120</f>
        <v>0</v>
      </c>
      <c r="IJ91" s="6">
        <f>'at-risk$$'!IJ91/'at-risk$$'!IJ$120</f>
        <v>1</v>
      </c>
      <c r="IK91" s="6">
        <f>'at-risk$$'!IK91/'at-risk$$'!IK$120</f>
        <v>0</v>
      </c>
      <c r="IL91" s="6">
        <f>'at-risk$$'!IL91/'at-risk$$'!IL$120</f>
        <v>0</v>
      </c>
      <c r="IM91" s="6">
        <f>'at-risk$$'!IM91/'at-risk$$'!IM$120</f>
        <v>0</v>
      </c>
      <c r="IN91" s="6">
        <f>'at-risk$$'!IN91/'at-risk$$'!IN$120</f>
        <v>0</v>
      </c>
      <c r="IO91" s="6">
        <f>'at-risk$$'!IO91/'at-risk$$'!IO$120</f>
        <v>0</v>
      </c>
      <c r="IP91" s="6">
        <f>'at-risk$$'!IP91/'at-risk$$'!IP$120</f>
        <v>0</v>
      </c>
      <c r="IQ91" s="6">
        <f>'at-risk$$'!IQ91/'at-risk$$'!IQ$120</f>
        <v>0</v>
      </c>
      <c r="IR91" s="6">
        <f>'at-risk$$'!IR91/'at-risk$$'!IR$120</f>
        <v>0</v>
      </c>
      <c r="IS91" s="6">
        <f>'at-risk$$'!IS91/'at-risk$$'!IS$120</f>
        <v>0</v>
      </c>
      <c r="IT91" s="6">
        <f>'at-risk$$'!IT91/'at-risk$$'!IT$120</f>
        <v>0</v>
      </c>
      <c r="IU91" s="6">
        <f>'at-risk$$'!IU91/'at-risk$$'!IU$120</f>
        <v>0</v>
      </c>
      <c r="IV91" s="6">
        <f>'at-risk$$'!IV91/'at-risk$$'!IV$120</f>
        <v>0</v>
      </c>
      <c r="IW91" s="6">
        <f>'at-risk$$'!IW91/'at-risk$$'!IW$120</f>
        <v>0</v>
      </c>
      <c r="IX91" s="6">
        <f>'at-risk$$'!IX91/'at-risk$$'!IX$120</f>
        <v>0</v>
      </c>
      <c r="IY91" s="6">
        <f>'at-risk$$'!IY91/'at-risk$$'!IY$120</f>
        <v>0</v>
      </c>
      <c r="IZ91" s="6">
        <f>'at-risk$$'!IZ91/'at-risk$$'!IZ$120</f>
        <v>0</v>
      </c>
      <c r="JA91" s="6">
        <f>'at-risk$$'!JA91/'at-risk$$'!JA$120</f>
        <v>0</v>
      </c>
      <c r="JB91" s="6">
        <f>'at-risk$$'!JB91/'at-risk$$'!JB$120</f>
        <v>0</v>
      </c>
      <c r="JC91" s="6">
        <f>'at-risk$$'!JC91/'at-risk$$'!JC$120</f>
        <v>0</v>
      </c>
      <c r="JD91" s="6">
        <f>'at-risk$$'!JD91/'at-risk$$'!JD$120</f>
        <v>0</v>
      </c>
      <c r="JE91" s="6">
        <f>'at-risk$$'!JE91/'at-risk$$'!JE$120</f>
        <v>0</v>
      </c>
      <c r="JF91" s="6">
        <f>'at-risk$$'!JF91/'at-risk$$'!JF$120</f>
        <v>1</v>
      </c>
      <c r="JG91" s="6">
        <f>'at-risk$$'!JG91/'at-risk$$'!JG$120</f>
        <v>0</v>
      </c>
      <c r="JH91" s="6">
        <f>'at-risk$$'!JH91/'at-risk$$'!JH$120</f>
        <v>0</v>
      </c>
      <c r="JI91" s="6">
        <f>'at-risk$$'!JI91/'at-risk$$'!JI$120</f>
        <v>0</v>
      </c>
      <c r="JJ91" s="6">
        <f>'at-risk$$'!JJ91/'at-risk$$'!JJ$120</f>
        <v>0</v>
      </c>
      <c r="JK91" s="6">
        <f>'at-risk$$'!JK91/'at-risk$$'!JK$120</f>
        <v>0</v>
      </c>
      <c r="JL91" s="6">
        <f>'at-risk$$'!JL91/'at-risk$$'!JL$120</f>
        <v>0</v>
      </c>
      <c r="JM91" s="6">
        <f>'at-risk$$'!JM91/'at-risk$$'!JM$120</f>
        <v>0</v>
      </c>
      <c r="JN91" s="6">
        <f>'at-risk$$'!JN91/'at-risk$$'!JN$120</f>
        <v>0</v>
      </c>
      <c r="JO91" s="6">
        <f>'at-risk$$'!JO91/'at-risk$$'!JO$120</f>
        <v>0</v>
      </c>
      <c r="JP91" s="6">
        <f>'at-risk$$'!JP91/'at-risk$$'!JP$120</f>
        <v>0</v>
      </c>
      <c r="JQ91" s="6">
        <f>'at-risk$$'!JQ91/'at-risk$$'!JQ$120</f>
        <v>0</v>
      </c>
      <c r="JR91" s="6">
        <f>'at-risk$$'!JR91/'at-risk$$'!JR$120</f>
        <v>0</v>
      </c>
      <c r="JS91" s="6">
        <f>'at-risk$$'!JS91/'at-risk$$'!JS$120</f>
        <v>0</v>
      </c>
      <c r="JT91" s="6">
        <f>'at-risk$$'!JT91/'at-risk$$'!JT$120</f>
        <v>0</v>
      </c>
      <c r="JU91" s="6">
        <f>'at-risk$$'!JU91/'at-risk$$'!JU$120</f>
        <v>0</v>
      </c>
      <c r="JV91" s="6">
        <f>'at-risk$$'!JV91/'at-risk$$'!JV$120</f>
        <v>0</v>
      </c>
      <c r="JW91" s="6">
        <f>'at-risk$$'!JW91/'at-risk$$'!JW$120</f>
        <v>0</v>
      </c>
      <c r="JX91" s="6">
        <f>'at-risk$$'!JX91/'at-risk$$'!JX$120</f>
        <v>0</v>
      </c>
      <c r="JY91" s="6">
        <f>'at-risk$$'!JY91/'at-risk$$'!JY$120</f>
        <v>0</v>
      </c>
      <c r="JZ91" s="6">
        <f>'at-risk$$'!JZ91/'at-risk$$'!JZ$120</f>
        <v>2</v>
      </c>
      <c r="KA91" s="6">
        <f>'at-risk$$'!KA91/'at-risk$$'!KA$120</f>
        <v>0</v>
      </c>
      <c r="KB91" s="6">
        <f>'at-risk$$'!KB91/'at-risk$$'!KB$120</f>
        <v>0</v>
      </c>
      <c r="KC91" s="6">
        <f>'at-risk$$'!KC91/'at-risk$$'!KC$120</f>
        <v>0</v>
      </c>
      <c r="KD91" s="6">
        <f>'at-risk$$'!KD91/'at-risk$$'!KD$120</f>
        <v>0</v>
      </c>
      <c r="KE91" s="6">
        <f>'at-risk$$'!KE91/'at-risk$$'!KE$120</f>
        <v>0</v>
      </c>
      <c r="KF91" s="6">
        <f>'at-risk$$'!KF91/'at-risk$$'!KF$120</f>
        <v>0</v>
      </c>
      <c r="KG91" s="6">
        <f>'at-risk$$'!KG91/'at-risk$$'!KG$120</f>
        <v>0</v>
      </c>
      <c r="KH91" s="6">
        <f>'at-risk$$'!KH91/'at-risk$$'!KH$120</f>
        <v>0</v>
      </c>
      <c r="KI91" s="6">
        <f>'at-risk$$'!KI91/'at-risk$$'!KI$120</f>
        <v>0</v>
      </c>
      <c r="KJ91" s="6">
        <f>'at-risk$$'!KJ91/'at-risk$$'!KJ$120</f>
        <v>0</v>
      </c>
      <c r="KK91" s="6">
        <f>'at-risk$$'!KK91/'at-risk$$'!KK$120</f>
        <v>0</v>
      </c>
      <c r="KL91" s="6">
        <f>'at-risk$$'!KL91/'at-risk$$'!KL$120</f>
        <v>0</v>
      </c>
      <c r="KM91" s="6">
        <f>'at-risk$$'!KM91/'at-risk$$'!KM$120</f>
        <v>0</v>
      </c>
      <c r="KN91" s="6">
        <f>'at-risk$$'!KN91/'at-risk$$'!KN$120</f>
        <v>0</v>
      </c>
      <c r="KO91" s="6">
        <f>'at-risk$$'!KO91/'at-risk$$'!KO$120</f>
        <v>0</v>
      </c>
      <c r="KP91" s="6">
        <f>'at-risk$$'!KP91/'at-risk$$'!KP$120</f>
        <v>3</v>
      </c>
      <c r="KQ91" s="6">
        <f>'at-risk$$'!KQ91/'at-risk$$'!KQ$120</f>
        <v>0</v>
      </c>
      <c r="KU91" s="3">
        <v>18986</v>
      </c>
      <c r="KV91" s="3">
        <v>23000</v>
      </c>
      <c r="KW91" s="3">
        <v>0</v>
      </c>
      <c r="KX91" s="3">
        <v>5000</v>
      </c>
      <c r="LC91" s="3">
        <v>43366</v>
      </c>
      <c r="LD91" s="3">
        <v>0</v>
      </c>
      <c r="LM91" s="3">
        <v>1514</v>
      </c>
      <c r="LN91" s="3">
        <v>0</v>
      </c>
      <c r="LS91" s="3">
        <v>2000</v>
      </c>
      <c r="LT91" s="3">
        <v>0</v>
      </c>
      <c r="LW91" s="3">
        <v>11321</v>
      </c>
      <c r="LX91" s="3">
        <v>3234</v>
      </c>
      <c r="MA91" s="3">
        <v>3234</v>
      </c>
      <c r="MB91" s="3">
        <v>0</v>
      </c>
      <c r="ME91" s="3">
        <v>5551</v>
      </c>
      <c r="MF91" s="3">
        <v>0</v>
      </c>
      <c r="MI91" s="3">
        <v>8593</v>
      </c>
      <c r="MJ91" s="3">
        <v>0</v>
      </c>
      <c r="MU91" s="3">
        <v>9383</v>
      </c>
      <c r="MV91" s="3">
        <v>0</v>
      </c>
      <c r="MW91" s="3">
        <v>10000</v>
      </c>
      <c r="MX91" s="3">
        <v>0</v>
      </c>
      <c r="MY91" s="3">
        <v>18000</v>
      </c>
      <c r="MZ91" s="3">
        <v>10000</v>
      </c>
      <c r="NA91" s="3">
        <v>1000</v>
      </c>
      <c r="NB91" s="3">
        <v>0</v>
      </c>
      <c r="NJ91" s="6">
        <f>'at-risk$$'!NJ91/'at-risk$$'!NJ$120</f>
        <v>0</v>
      </c>
      <c r="NK91" s="6">
        <f>'at-risk$$'!NK91/'at-risk$$'!NK$120</f>
        <v>0</v>
      </c>
      <c r="OF91" s="3">
        <v>5278238</v>
      </c>
      <c r="OG91" s="3">
        <v>729640</v>
      </c>
      <c r="OK91" s="6">
        <f t="shared" si="44"/>
        <v>4.0000175697519147</v>
      </c>
      <c r="OL91" s="6">
        <f t="shared" si="31"/>
        <v>0</v>
      </c>
      <c r="OM91" s="6">
        <f t="shared" si="32"/>
        <v>5.0000175697519147</v>
      </c>
      <c r="ON91" s="6">
        <f t="shared" si="33"/>
        <v>0</v>
      </c>
      <c r="OO91" s="6">
        <f t="shared" si="34"/>
        <v>0</v>
      </c>
      <c r="OP91" s="6">
        <f t="shared" si="35"/>
        <v>0</v>
      </c>
      <c r="OQ91" s="3">
        <f t="shared" si="36"/>
        <v>0</v>
      </c>
      <c r="OR91" s="6">
        <f t="shared" si="37"/>
        <v>0</v>
      </c>
      <c r="OS91" s="6">
        <f>'at-risk$$'!OS91/'at-risk$$'!OS$120</f>
        <v>2</v>
      </c>
      <c r="OT91" s="6">
        <f>'at-risk$$'!OT91/'at-risk$$'!OT$120</f>
        <v>0</v>
      </c>
      <c r="OU91" s="6">
        <f>'at-risk$$'!OU91/'at-risk$$'!OU$120</f>
        <v>0</v>
      </c>
      <c r="OV91" s="6">
        <f>'at-risk$$'!OV91/'at-risk$$'!OV$120</f>
        <v>1</v>
      </c>
      <c r="OW91" s="6">
        <f>'at-risk$$'!OW91/'at-risk$$'!OW$120</f>
        <v>0</v>
      </c>
      <c r="OX91" s="6">
        <f>'at-risk$$'!OX91/'at-risk$$'!OX$120</f>
        <v>0</v>
      </c>
      <c r="OY91" s="6">
        <f>'at-risk$$'!OY91/'at-risk$$'!OY$120</f>
        <v>1</v>
      </c>
      <c r="OZ91" s="6">
        <f>'at-risk$$'!OZ91/'at-risk$$'!OZ$120</f>
        <v>1</v>
      </c>
      <c r="PA91" s="6">
        <f>'at-risk$$'!PA91/'at-risk$$'!PA$120</f>
        <v>0</v>
      </c>
      <c r="PB91" s="6">
        <f t="shared" si="38"/>
        <v>3.6000083981859916</v>
      </c>
      <c r="PC91" s="6">
        <f t="shared" si="39"/>
        <v>0.40000559879066122</v>
      </c>
      <c r="PD91" s="6"/>
      <c r="PE91" s="6"/>
      <c r="PI91" s="6">
        <f t="shared" si="48"/>
        <v>13.521645934359407</v>
      </c>
      <c r="PJ91" s="6">
        <f>'at-risk$$'!PJ91/'at-risk$$'!PJ$120</f>
        <v>1.4000017569751915</v>
      </c>
      <c r="PK91" s="6">
        <f>'at-risk$$'!PK91/'at-risk$$'!PK$120</f>
        <v>1.5</v>
      </c>
      <c r="PL91" s="5">
        <f t="shared" si="45"/>
        <v>132948</v>
      </c>
      <c r="PM91" s="5">
        <f t="shared" si="49"/>
        <v>41234</v>
      </c>
      <c r="PN91" s="5"/>
      <c r="PO91" s="5">
        <v>113544</v>
      </c>
      <c r="PQ91" s="6">
        <f t="shared" si="43"/>
        <v>27.487428842504741</v>
      </c>
    </row>
    <row r="92" spans="1:433" x14ac:dyDescent="0.25">
      <c r="A92" t="s">
        <v>171</v>
      </c>
      <c r="B92" s="2">
        <v>421</v>
      </c>
      <c r="C92" t="s">
        <v>340</v>
      </c>
      <c r="D92">
        <v>7</v>
      </c>
      <c r="E92">
        <v>375</v>
      </c>
      <c r="F92">
        <v>375</v>
      </c>
      <c r="G92" s="6">
        <f>'at-risk$$'!G92/'at-risk$$'!G$120</f>
        <v>1</v>
      </c>
      <c r="H92" s="6">
        <f>'at-risk$$'!H92/'at-risk$$'!H$120</f>
        <v>0</v>
      </c>
      <c r="I92" s="6">
        <f>'at-risk$$'!I92/'at-risk$$'!I$120</f>
        <v>1</v>
      </c>
      <c r="J92" s="6">
        <f>'at-risk$$'!J92/'at-risk$$'!J$120</f>
        <v>0</v>
      </c>
      <c r="K92" s="6"/>
      <c r="L92" s="6">
        <f>'at-risk$$'!L92/'at-risk$$'!L$120</f>
        <v>0</v>
      </c>
      <c r="M92" s="6">
        <f>'at-risk$$'!M92/'at-risk$$'!M$120</f>
        <v>0</v>
      </c>
      <c r="N92" s="6">
        <f>'at-risk$$'!N92/'at-risk$$'!N$120</f>
        <v>0.99999958310769044</v>
      </c>
      <c r="O92" s="6">
        <f>'at-risk$$'!O92/'at-risk$$'!O$120</f>
        <v>0</v>
      </c>
      <c r="P92" s="3">
        <v>0</v>
      </c>
      <c r="Q92" s="3">
        <v>10611</v>
      </c>
      <c r="R92" s="6">
        <f>'at-risk$$'!R92/'at-risk$$'!R$120</f>
        <v>1.0000062006078874</v>
      </c>
      <c r="S92" s="6">
        <f>'at-risk$$'!S92/'at-risk$$'!S$120</f>
        <v>0</v>
      </c>
      <c r="T92" s="6">
        <f>'at-risk$$'!T92/'at-risk$$'!T$120</f>
        <v>2.0000056611159422</v>
      </c>
      <c r="U92" s="6">
        <f>'at-risk$$'!U92/'at-risk$$'!U$120</f>
        <v>0</v>
      </c>
      <c r="V92" s="6">
        <f>'at-risk$$'!V92/'at-risk$$'!V$120</f>
        <v>0.99999492061110518</v>
      </c>
      <c r="W92" s="6">
        <f>'at-risk$$'!W92/'at-risk$$'!W$120</f>
        <v>0</v>
      </c>
      <c r="X92" s="6">
        <f>'at-risk$$'!X92/'at-risk$$'!X$120</f>
        <v>1</v>
      </c>
      <c r="Y92" s="6">
        <f>'at-risk$$'!Y92/'at-risk$$'!Y$120</f>
        <v>0</v>
      </c>
      <c r="Z92" s="6">
        <f>'at-risk$$'!Z92/'at-risk$$'!Z$120</f>
        <v>0</v>
      </c>
      <c r="AA92" s="6">
        <f>'at-risk$$'!AA92/'at-risk$$'!AA$120</f>
        <v>0</v>
      </c>
      <c r="AB92" s="6">
        <f>'at-risk$$'!AB92/'at-risk$$'!AB$120</f>
        <v>0</v>
      </c>
      <c r="AC92" s="6">
        <f>'at-risk$$'!AC92/'at-risk$$'!AC$120</f>
        <v>0</v>
      </c>
      <c r="AD92" s="6">
        <f>'at-risk$$'!AD92/'at-risk$$'!AD$120</f>
        <v>0</v>
      </c>
      <c r="AE92" s="6">
        <f>'at-risk$$'!AE92/'at-risk$$'!AE$120</f>
        <v>0</v>
      </c>
      <c r="AF92" s="6">
        <f>'at-risk$$'!AF92/'at-risk$$'!AF$120</f>
        <v>0</v>
      </c>
      <c r="AG92" s="6">
        <f>'at-risk$$'!AG92/'at-risk$$'!AG$120</f>
        <v>0</v>
      </c>
      <c r="AH92" s="6">
        <f>'at-risk$$'!AH92/'at-risk$$'!AH$120</f>
        <v>0</v>
      </c>
      <c r="AI92" s="6">
        <f>'at-risk$$'!AI92/'at-risk$$'!AI$120</f>
        <v>0</v>
      </c>
      <c r="AJ92" s="6">
        <f>'at-risk$$'!AJ92/'at-risk$$'!AJ$120</f>
        <v>0</v>
      </c>
      <c r="AK92" s="6">
        <f>'at-risk$$'!AK92/'at-risk$$'!AK$120</f>
        <v>0</v>
      </c>
      <c r="AL92" s="6">
        <f>'at-risk$$'!AL92/'at-risk$$'!AL$120</f>
        <v>0</v>
      </c>
      <c r="AM92" s="6">
        <f>'at-risk$$'!AM92/'at-risk$$'!AM$120</f>
        <v>0</v>
      </c>
      <c r="AN92" s="6">
        <f>'at-risk$$'!AN92/'at-risk$$'!AN$120</f>
        <v>0</v>
      </c>
      <c r="AO92" s="6">
        <f>'at-risk$$'!AO92/'at-risk$$'!AO$120</f>
        <v>0</v>
      </c>
      <c r="AP92" s="6">
        <f>'at-risk$$'!AP92/'at-risk$$'!AP$120</f>
        <v>0</v>
      </c>
      <c r="AQ92" s="6">
        <f>'at-risk$$'!AQ92/'at-risk$$'!AQ$120</f>
        <v>1</v>
      </c>
      <c r="AR92" s="6">
        <f>'at-risk$$'!AR92/'at-risk$$'!AR$120</f>
        <v>0</v>
      </c>
      <c r="AS92" s="6">
        <f>'at-risk$$'!AS92/'at-risk$$'!AS$120</f>
        <v>0</v>
      </c>
      <c r="AT92" s="6">
        <f>'at-risk$$'!AT92/'at-risk$$'!AT$120</f>
        <v>0</v>
      </c>
      <c r="AU92" s="6">
        <f>'at-risk$$'!AU92/'at-risk$$'!AU$120</f>
        <v>3.0000087848759573</v>
      </c>
      <c r="AV92" s="6"/>
      <c r="AW92" s="6">
        <f>'at-risk$$'!AW92/'at-risk$$'!AW$120</f>
        <v>0</v>
      </c>
      <c r="AX92" s="6">
        <f>'at-risk$$'!AX92/'at-risk$$'!AX$120</f>
        <v>2.0000087848759573</v>
      </c>
      <c r="AY92" s="6">
        <f>'at-risk$$'!AY92/'at-risk$$'!AY$120</f>
        <v>0</v>
      </c>
      <c r="AZ92" s="6">
        <f>'at-risk$$'!AZ92/'at-risk$$'!AZ$120</f>
        <v>0</v>
      </c>
      <c r="BA92" s="6">
        <f>'at-risk$$'!BA92/'at-risk$$'!BA$120</f>
        <v>0</v>
      </c>
      <c r="BB92" s="6">
        <f>'at-risk$$'!BB92/'at-risk$$'!BB$120</f>
        <v>0</v>
      </c>
      <c r="BC92" s="6">
        <f>'at-risk$$'!BC92/'at-risk$$'!BC$120</f>
        <v>0</v>
      </c>
      <c r="BD92" s="6">
        <f>'at-risk$$'!BD92/'at-risk$$'!BD$120</f>
        <v>0</v>
      </c>
      <c r="BE92" s="6">
        <f>'at-risk$$'!BE92/'at-risk$$'!BE$120</f>
        <v>0</v>
      </c>
      <c r="BF92" s="6">
        <f>'at-risk$$'!BF92/'at-risk$$'!BF$120</f>
        <v>0</v>
      </c>
      <c r="BG92" s="6">
        <f>'at-risk$$'!BG92/'at-risk$$'!BG$120</f>
        <v>0</v>
      </c>
      <c r="BH92" s="6">
        <f>'at-risk$$'!BH92/'at-risk$$'!BH$120</f>
        <v>0</v>
      </c>
      <c r="BI92" s="6">
        <f>'at-risk$$'!BI92/'at-risk$$'!BI$120</f>
        <v>0</v>
      </c>
      <c r="BJ92" s="6">
        <f>'at-risk$$'!BJ92/'at-risk$$'!BJ$120</f>
        <v>0</v>
      </c>
      <c r="BK92" s="6">
        <f>'at-risk$$'!BK92/'at-risk$$'!BK$120</f>
        <v>0</v>
      </c>
      <c r="BL92" s="6">
        <f>'at-risk$$'!BL92/'at-risk$$'!BL$120</f>
        <v>0</v>
      </c>
      <c r="BM92" s="6">
        <f>'at-risk$$'!BM92/'at-risk$$'!BM$120</f>
        <v>0</v>
      </c>
      <c r="BN92" s="6">
        <f>'at-risk$$'!BN92/'at-risk$$'!BN$120</f>
        <v>0</v>
      </c>
      <c r="BO92" s="6">
        <f>'at-risk$$'!BO92/'at-risk$$'!BO$120</f>
        <v>0</v>
      </c>
      <c r="BP92" s="6">
        <f>'at-risk$$'!BP92/'at-risk$$'!BP$120</f>
        <v>0</v>
      </c>
      <c r="BQ92" s="6">
        <f>'at-risk$$'!BQ92/'at-risk$$'!BQ$120</f>
        <v>0</v>
      </c>
      <c r="BR92" s="6">
        <f>'at-risk$$'!BR92/'at-risk$$'!BR$120</f>
        <v>0</v>
      </c>
      <c r="BS92" s="6">
        <f>'at-risk$$'!BS92/'at-risk$$'!BS$120</f>
        <v>0</v>
      </c>
      <c r="BT92" s="6">
        <f>'at-risk$$'!BT92/'at-risk$$'!BT$120</f>
        <v>2.0000087848759573</v>
      </c>
      <c r="BU92" s="6">
        <f>'at-risk$$'!BU92/'at-risk$$'!BU$120</f>
        <v>0</v>
      </c>
      <c r="BV92" s="6">
        <f>'at-risk$$'!BV92/'at-risk$$'!BV$120</f>
        <v>6.0000263546278729</v>
      </c>
      <c r="BW92" s="6">
        <f>'at-risk$$'!BW92/'at-risk$$'!BW$120</f>
        <v>0</v>
      </c>
      <c r="BX92" s="6">
        <f>'at-risk$$'!BX92/'at-risk$$'!BX$120</f>
        <v>0</v>
      </c>
      <c r="BY92" s="6">
        <f>'at-risk$$'!BY92/'at-risk$$'!BY$120</f>
        <v>0</v>
      </c>
      <c r="BZ92" s="6">
        <f>'at-risk$$'!BZ92/'at-risk$$'!BZ$120</f>
        <v>4.0000071489793685</v>
      </c>
      <c r="CA92" s="6">
        <f>'at-risk$$'!CA92/'at-risk$$'!CA$120</f>
        <v>0</v>
      </c>
      <c r="CB92" s="6">
        <f>'at-risk$$'!CB92/'at-risk$$'!CB$120</f>
        <v>0</v>
      </c>
      <c r="CC92" s="6">
        <f>'at-risk$$'!CC92/'at-risk$$'!CC$120</f>
        <v>0</v>
      </c>
      <c r="CD92" s="6">
        <f>'at-risk$$'!CD92/'at-risk$$'!CD$120</f>
        <v>3</v>
      </c>
      <c r="CE92" s="6">
        <f>'at-risk$$'!CE92/'at-risk$$'!CE$120</f>
        <v>0</v>
      </c>
      <c r="CF92" s="6">
        <f>'at-risk$$'!CF92/'at-risk$$'!CF$120</f>
        <v>2</v>
      </c>
      <c r="CG92" s="6">
        <f>'at-risk$$'!CG92/'at-risk$$'!CG$120</f>
        <v>0</v>
      </c>
      <c r="CH92" s="6">
        <f>'at-risk$$'!CH92/'at-risk$$'!CH$120</f>
        <v>0</v>
      </c>
      <c r="CI92" s="6">
        <f>'at-risk$$'!CI92/'at-risk$$'!CI$120</f>
        <v>0</v>
      </c>
      <c r="CL92" s="6">
        <f>'at-risk$$'!CL92/'at-risk$$'!CL$120</f>
        <v>1</v>
      </c>
      <c r="CM92" s="6">
        <f>'at-risk$$'!CM92/'at-risk$$'!CM$120</f>
        <v>0</v>
      </c>
      <c r="CN92" s="6">
        <f>'at-risk$$'!CN92/'at-risk$$'!CN$120</f>
        <v>0</v>
      </c>
      <c r="CO92" s="6">
        <f>'at-risk$$'!CO92/'at-risk$$'!CO$120</f>
        <v>0</v>
      </c>
      <c r="CP92" s="6">
        <f>'at-risk$$'!CP92/'at-risk$$'!CP$120</f>
        <v>0</v>
      </c>
      <c r="CQ92" s="6">
        <f>'at-risk$$'!CQ92/'at-risk$$'!CQ$120</f>
        <v>0</v>
      </c>
      <c r="CR92" s="6">
        <f>'at-risk$$'!CR92/'at-risk$$'!CR$120</f>
        <v>0</v>
      </c>
      <c r="CS92" s="6">
        <f>'at-risk$$'!CS92/'at-risk$$'!CS$120</f>
        <v>0</v>
      </c>
      <c r="CT92" s="6">
        <f>'at-risk$$'!CT92/'at-risk$$'!CT$120</f>
        <v>0</v>
      </c>
      <c r="CU92" s="6">
        <f>'at-risk$$'!CU92/'at-risk$$'!CU$120</f>
        <v>0</v>
      </c>
      <c r="DD92" s="6">
        <f>'at-risk$$'!DD92/'at-risk$$'!DD$120</f>
        <v>0</v>
      </c>
      <c r="DE92" s="6">
        <f>'at-risk$$'!DE92/'at-risk$$'!DE$120</f>
        <v>0</v>
      </c>
      <c r="DX92" s="6">
        <f>'at-risk$$'!DX92/'at-risk$$'!DX$120</f>
        <v>0</v>
      </c>
      <c r="DY92" s="6">
        <f>'at-risk$$'!DY92/'at-risk$$'!DY$120</f>
        <v>0</v>
      </c>
      <c r="DZ92" s="6">
        <f>'at-risk$$'!DZ92/'at-risk$$'!DZ$120</f>
        <v>0</v>
      </c>
      <c r="EA92" s="6">
        <f>'at-risk$$'!EA92/'at-risk$$'!EA$120</f>
        <v>0</v>
      </c>
      <c r="EB92" s="6">
        <f>'at-risk$$'!EB92/'at-risk$$'!EB$120</f>
        <v>0</v>
      </c>
      <c r="EC92" s="6">
        <f>'at-risk$$'!EC92/'at-risk$$'!EC$120</f>
        <v>0</v>
      </c>
      <c r="EL92" s="6">
        <f>'at-risk$$'!EL92/'at-risk$$'!EL$120</f>
        <v>0</v>
      </c>
      <c r="EM92" s="6">
        <f>'at-risk$$'!EM92/'at-risk$$'!EM$120</f>
        <v>0</v>
      </c>
      <c r="EN92" s="6">
        <f>'at-risk$$'!EN92/'at-risk$$'!EN$120</f>
        <v>0</v>
      </c>
      <c r="EO92" s="6">
        <f>'at-risk$$'!EO92/'at-risk$$'!EO$120</f>
        <v>0</v>
      </c>
      <c r="EP92" s="6">
        <f>'at-risk$$'!EP92/'at-risk$$'!EP$120</f>
        <v>0</v>
      </c>
      <c r="EQ92" s="6">
        <f>'at-risk$$'!EQ92/'at-risk$$'!EQ$120</f>
        <v>0</v>
      </c>
      <c r="ES92" s="6">
        <f>'at-risk$$'!ES92/'at-risk$$'!ES$120</f>
        <v>0</v>
      </c>
      <c r="ET92" s="6">
        <f>'at-risk$$'!ET92/'at-risk$$'!ET$120</f>
        <v>0</v>
      </c>
      <c r="EU92" s="6">
        <f>'at-risk$$'!EU92/'at-risk$$'!EU$120</f>
        <v>0</v>
      </c>
      <c r="EV92" s="6">
        <f>'at-risk$$'!EV92/'at-risk$$'!EV$120</f>
        <v>0</v>
      </c>
      <c r="EW92" s="6">
        <f>'at-risk$$'!EW92/'at-risk$$'!EW$120</f>
        <v>1</v>
      </c>
      <c r="EX92" s="6">
        <f>'at-risk$$'!EX92/'at-risk$$'!EX$120</f>
        <v>0</v>
      </c>
      <c r="EY92" s="6">
        <f>'at-risk$$'!EY92/'at-risk$$'!EY$120</f>
        <v>0</v>
      </c>
      <c r="EZ92" s="6">
        <f>'at-risk$$'!EZ92/'at-risk$$'!EZ$120</f>
        <v>0</v>
      </c>
      <c r="FA92" s="6">
        <f>'at-risk$$'!FA92/'at-risk$$'!FA$120</f>
        <v>0</v>
      </c>
      <c r="FB92" s="6">
        <f>'at-risk$$'!FB92/'at-risk$$'!FB$120</f>
        <v>0</v>
      </c>
      <c r="FC92" s="6">
        <f>'at-risk$$'!FC92/'at-risk$$'!FC$120</f>
        <v>0</v>
      </c>
      <c r="FD92" s="6">
        <f>'at-risk$$'!FD92/'at-risk$$'!FD$120</f>
        <v>0</v>
      </c>
      <c r="FE92" s="6">
        <f>'at-risk$$'!FE92/'at-risk$$'!FE$120</f>
        <v>0</v>
      </c>
      <c r="FF92" s="6">
        <f>'at-risk$$'!FF92/'at-risk$$'!FF$120</f>
        <v>0</v>
      </c>
      <c r="FG92" s="6">
        <f>'at-risk$$'!FG92/'at-risk$$'!FG$120</f>
        <v>1</v>
      </c>
      <c r="FH92" s="6">
        <f>'at-risk$$'!FH92/'at-risk$$'!FH$120</f>
        <v>0</v>
      </c>
      <c r="FI92" s="6">
        <f>'at-risk$$'!FI92/'at-risk$$'!FI$120</f>
        <v>1</v>
      </c>
      <c r="FJ92" s="6">
        <f>'at-risk$$'!FJ92/'at-risk$$'!FJ$120</f>
        <v>0</v>
      </c>
      <c r="FK92" s="6">
        <f>'at-risk$$'!FK92/'at-risk$$'!FK$120</f>
        <v>0</v>
      </c>
      <c r="FL92" s="6">
        <f>'at-risk$$'!FL92/'at-risk$$'!FL$120</f>
        <v>0</v>
      </c>
      <c r="FM92" s="6">
        <f>'at-risk$$'!FM92/'at-risk$$'!FM$120</f>
        <v>1.0000186469754606</v>
      </c>
      <c r="FN92" s="6">
        <f>'at-risk$$'!FN92/'at-risk$$'!FN$120</f>
        <v>0</v>
      </c>
      <c r="FO92" s="6">
        <f>'at-risk$$'!FO92/'at-risk$$'!FO$120</f>
        <v>1</v>
      </c>
      <c r="FP92" s="6">
        <f>'at-risk$$'!FP92/'at-risk$$'!FP$120</f>
        <v>0</v>
      </c>
      <c r="FQ92" s="6">
        <f>'at-risk$$'!FQ92/'at-risk$$'!FQ$120</f>
        <v>0</v>
      </c>
      <c r="FR92" s="6">
        <f>'at-risk$$'!FR92/'at-risk$$'!FR$120</f>
        <v>0</v>
      </c>
      <c r="FS92" s="6">
        <f>'at-risk$$'!FS92/'at-risk$$'!FS$120</f>
        <v>0</v>
      </c>
      <c r="FT92" s="6">
        <f>'at-risk$$'!FT92/'at-risk$$'!FT$120</f>
        <v>0</v>
      </c>
      <c r="FU92" s="6">
        <f>'at-risk$$'!FU92/'at-risk$$'!FU$120</f>
        <v>0</v>
      </c>
      <c r="FV92" s="6">
        <f>'at-risk$$'!FV92/'at-risk$$'!FV$120</f>
        <v>0</v>
      </c>
      <c r="FW92" s="6">
        <f>'at-risk$$'!FW92/'at-risk$$'!FW$120</f>
        <v>0</v>
      </c>
      <c r="FX92" s="6">
        <f>'at-risk$$'!FX92/'at-risk$$'!FX$120</f>
        <v>0</v>
      </c>
      <c r="FY92" s="6">
        <f>'at-risk$$'!FY92/'at-risk$$'!FY$120</f>
        <v>1</v>
      </c>
      <c r="FZ92" s="6">
        <f>'at-risk$$'!FZ92/'at-risk$$'!FZ$120</f>
        <v>0</v>
      </c>
      <c r="GA92" s="6">
        <f>'at-risk$$'!GA92/'at-risk$$'!GA$120</f>
        <v>0</v>
      </c>
      <c r="GB92" s="6">
        <f>'at-risk$$'!GB92/'at-risk$$'!GB$120</f>
        <v>0</v>
      </c>
      <c r="GC92" s="6">
        <f>'at-risk$$'!GC92/'at-risk$$'!GC$120</f>
        <v>1</v>
      </c>
      <c r="GD92" s="6">
        <f>'at-risk$$'!GD92/'at-risk$$'!GD$120</f>
        <v>0</v>
      </c>
      <c r="GE92" s="6">
        <f>'at-risk$$'!GE92/'at-risk$$'!GE$120</f>
        <v>0</v>
      </c>
      <c r="GF92" s="6">
        <f>'at-risk$$'!GF92/'at-risk$$'!GF$120</f>
        <v>0</v>
      </c>
      <c r="GG92" s="6">
        <f>'at-risk$$'!GG92/'at-risk$$'!GG$120</f>
        <v>1</v>
      </c>
      <c r="GH92" s="6">
        <f>'at-risk$$'!GH92/'at-risk$$'!GH$120</f>
        <v>0</v>
      </c>
      <c r="GI92" s="6">
        <f>'at-risk$$'!GI92/'at-risk$$'!GI$120</f>
        <v>2.0000087848759573</v>
      </c>
      <c r="GJ92" s="6">
        <f>'at-risk$$'!GJ92/'at-risk$$'!GJ$120</f>
        <v>0</v>
      </c>
      <c r="GK92" s="6">
        <f>'at-risk$$'!GK92/'at-risk$$'!GK$120</f>
        <v>1</v>
      </c>
      <c r="GL92" s="6">
        <f>'at-risk$$'!GL92/'at-risk$$'!GL$120</f>
        <v>0</v>
      </c>
      <c r="GM92" s="6">
        <f>'at-risk$$'!GM92/'at-risk$$'!GM$120</f>
        <v>0</v>
      </c>
      <c r="GN92" s="6">
        <f>'at-risk$$'!GN92/'at-risk$$'!GN$120</f>
        <v>0</v>
      </c>
      <c r="GO92" s="6">
        <f>'at-risk$$'!GO92/'at-risk$$'!GO$120</f>
        <v>0</v>
      </c>
      <c r="GP92" s="6">
        <f>'at-risk$$'!GP92/'at-risk$$'!GP$120</f>
        <v>0</v>
      </c>
      <c r="GQ92" s="6">
        <f>'at-risk$$'!GQ92/'at-risk$$'!GQ$120</f>
        <v>0</v>
      </c>
      <c r="GR92" s="6">
        <f>'at-risk$$'!GR92/'at-risk$$'!GR$120</f>
        <v>0</v>
      </c>
      <c r="GS92" s="6">
        <f>'at-risk$$'!GS92/'at-risk$$'!GS$120</f>
        <v>0</v>
      </c>
      <c r="GT92" s="6">
        <f>'at-risk$$'!GT92/'at-risk$$'!GT$120</f>
        <v>0</v>
      </c>
      <c r="GU92" s="6">
        <f>'at-risk$$'!GU92/'at-risk$$'!GU$120</f>
        <v>0</v>
      </c>
      <c r="GV92" s="6">
        <f>'at-risk$$'!GV92/'at-risk$$'!GV$120</f>
        <v>0</v>
      </c>
      <c r="GW92" s="6">
        <f>'at-risk$$'!GW92/'at-risk$$'!GW$120</f>
        <v>0</v>
      </c>
      <c r="GX92" s="6">
        <f>'at-risk$$'!GX92/'at-risk$$'!GX$120</f>
        <v>0</v>
      </c>
      <c r="GY92" s="6">
        <f>'at-risk$$'!GY92/'at-risk$$'!GY$120</f>
        <v>0</v>
      </c>
      <c r="GZ92" s="6">
        <f>'at-risk$$'!GZ92/'at-risk$$'!GZ$120</f>
        <v>0</v>
      </c>
      <c r="HA92" s="6">
        <f>'at-risk$$'!HA92/'at-risk$$'!HA$120</f>
        <v>0</v>
      </c>
      <c r="HB92" s="6">
        <f>'at-risk$$'!HB92/'at-risk$$'!HB$120</f>
        <v>0</v>
      </c>
      <c r="HC92" s="6">
        <f>'at-risk$$'!HC92/'at-risk$$'!HC$120</f>
        <v>0</v>
      </c>
      <c r="HD92" s="6">
        <f>'at-risk$$'!HD92/'at-risk$$'!HD$120</f>
        <v>0</v>
      </c>
      <c r="HE92" s="6">
        <f>'at-risk$$'!HE92/'at-risk$$'!HE$120</f>
        <v>0</v>
      </c>
      <c r="HF92" s="6">
        <f>'at-risk$$'!HF92/'at-risk$$'!HF$120</f>
        <v>4.2171972731745031</v>
      </c>
      <c r="HG92" s="6">
        <f>'at-risk$$'!HG92/'at-risk$$'!HG$120</f>
        <v>0</v>
      </c>
      <c r="HH92" s="6">
        <f>'at-risk$$'!HH92/'at-risk$$'!HH$120</f>
        <v>6.0000263546278729</v>
      </c>
      <c r="HI92" s="6">
        <f>'at-risk$$'!HI92/'at-risk$$'!HI$120</f>
        <v>0</v>
      </c>
      <c r="HJ92" s="6">
        <f>'at-risk$$'!HJ92/'at-risk$$'!HJ$120</f>
        <v>0</v>
      </c>
      <c r="HK92" s="6">
        <f>'at-risk$$'!HK92/'at-risk$$'!HK$120</f>
        <v>0</v>
      </c>
      <c r="HL92" s="6">
        <f>'at-risk$$'!HL92/'at-risk$$'!HL$120</f>
        <v>0</v>
      </c>
      <c r="HM92" s="6">
        <f>'at-risk$$'!HM92/'at-risk$$'!HM$120</f>
        <v>0</v>
      </c>
      <c r="HN92" s="6">
        <f>'at-risk$$'!HN92/'at-risk$$'!HN$120</f>
        <v>3.0000087848759573</v>
      </c>
      <c r="HO92" s="6">
        <f>'at-risk$$'!HO92/'at-risk$$'!HO$120</f>
        <v>0</v>
      </c>
      <c r="HP92" s="6">
        <f>'at-risk$$'!HP92/'at-risk$$'!HP$120</f>
        <v>0</v>
      </c>
      <c r="HQ92" s="6">
        <f>'at-risk$$'!HQ92/'at-risk$$'!HQ$120</f>
        <v>0</v>
      </c>
      <c r="HR92" s="6">
        <f>'at-risk$$'!HR92/'at-risk$$'!HR$120</f>
        <v>3.0000087848759573</v>
      </c>
      <c r="HS92" s="6">
        <f>'at-risk$$'!HS92/'at-risk$$'!HS$120</f>
        <v>0</v>
      </c>
      <c r="HT92" s="6">
        <f>'at-risk$$'!HT92/'at-risk$$'!HT$120</f>
        <v>1</v>
      </c>
      <c r="HU92" s="6">
        <f>'at-risk$$'!HU92/'at-risk$$'!HU$120</f>
        <v>0</v>
      </c>
      <c r="HV92" s="6">
        <f>'at-risk$$'!HV92/'at-risk$$'!HV$120</f>
        <v>0</v>
      </c>
      <c r="HW92" s="6">
        <f>'at-risk$$'!HW92/'at-risk$$'!HW$120</f>
        <v>2.0000087848759573</v>
      </c>
      <c r="HX92" s="6">
        <f>'at-risk$$'!HX92/'at-risk$$'!HX$120</f>
        <v>0</v>
      </c>
      <c r="HY92" s="6">
        <f>'at-risk$$'!HY92/'at-risk$$'!HY$120</f>
        <v>0</v>
      </c>
      <c r="HZ92" s="6">
        <f>'at-risk$$'!HZ92/'at-risk$$'!HZ$120</f>
        <v>0</v>
      </c>
      <c r="IA92" s="6">
        <f>'at-risk$$'!IA92/'at-risk$$'!IA$120</f>
        <v>0</v>
      </c>
      <c r="IB92" s="6">
        <f>'at-risk$$'!IB92/'at-risk$$'!IB$120</f>
        <v>0</v>
      </c>
      <c r="IC92" s="6">
        <f>'at-risk$$'!IC92/'at-risk$$'!IC$120</f>
        <v>0</v>
      </c>
      <c r="ID92" s="6">
        <f>'at-risk$$'!ID92/'at-risk$$'!ID$120</f>
        <v>0</v>
      </c>
      <c r="IE92" s="6">
        <f>'at-risk$$'!IE92/'at-risk$$'!IE$120</f>
        <v>0</v>
      </c>
      <c r="IF92" s="6">
        <f>'at-risk$$'!IF92/'at-risk$$'!IF$120</f>
        <v>1</v>
      </c>
      <c r="IG92" s="6">
        <f>'at-risk$$'!IG92/'at-risk$$'!IG$120</f>
        <v>0</v>
      </c>
      <c r="IH92" s="6">
        <f>'at-risk$$'!IH92/'at-risk$$'!IH$120</f>
        <v>1</v>
      </c>
      <c r="II92" s="6">
        <f>'at-risk$$'!II92/'at-risk$$'!II$120</f>
        <v>0</v>
      </c>
      <c r="IJ92" s="6">
        <f>'at-risk$$'!IJ92/'at-risk$$'!IJ$120</f>
        <v>1</v>
      </c>
      <c r="IK92" s="6">
        <f>'at-risk$$'!IK92/'at-risk$$'!IK$120</f>
        <v>0</v>
      </c>
      <c r="IL92" s="6">
        <f>'at-risk$$'!IL92/'at-risk$$'!IL$120</f>
        <v>0</v>
      </c>
      <c r="IM92" s="6">
        <f>'at-risk$$'!IM92/'at-risk$$'!IM$120</f>
        <v>0</v>
      </c>
      <c r="IN92" s="6">
        <f>'at-risk$$'!IN92/'at-risk$$'!IN$120</f>
        <v>0</v>
      </c>
      <c r="IO92" s="6">
        <f>'at-risk$$'!IO92/'at-risk$$'!IO$120</f>
        <v>0</v>
      </c>
      <c r="IP92" s="6">
        <f>'at-risk$$'!IP92/'at-risk$$'!IP$120</f>
        <v>0</v>
      </c>
      <c r="IQ92" s="6">
        <f>'at-risk$$'!IQ92/'at-risk$$'!IQ$120</f>
        <v>0</v>
      </c>
      <c r="IR92" s="6">
        <f>'at-risk$$'!IR92/'at-risk$$'!IR$120</f>
        <v>0</v>
      </c>
      <c r="IS92" s="6">
        <f>'at-risk$$'!IS92/'at-risk$$'!IS$120</f>
        <v>0</v>
      </c>
      <c r="IT92" s="6">
        <f>'at-risk$$'!IT92/'at-risk$$'!IT$120</f>
        <v>0</v>
      </c>
      <c r="IU92" s="6">
        <f>'at-risk$$'!IU92/'at-risk$$'!IU$120</f>
        <v>0</v>
      </c>
      <c r="IV92" s="6">
        <f>'at-risk$$'!IV92/'at-risk$$'!IV$120</f>
        <v>0</v>
      </c>
      <c r="IW92" s="6">
        <f>'at-risk$$'!IW92/'at-risk$$'!IW$120</f>
        <v>0</v>
      </c>
      <c r="IX92" s="6">
        <f>'at-risk$$'!IX92/'at-risk$$'!IX$120</f>
        <v>1</v>
      </c>
      <c r="IY92" s="6">
        <f>'at-risk$$'!IY92/'at-risk$$'!IY$120</f>
        <v>0</v>
      </c>
      <c r="IZ92" s="6">
        <f>'at-risk$$'!IZ92/'at-risk$$'!IZ$120</f>
        <v>0</v>
      </c>
      <c r="JA92" s="6">
        <f>'at-risk$$'!JA92/'at-risk$$'!JA$120</f>
        <v>0</v>
      </c>
      <c r="JB92" s="6">
        <f>'at-risk$$'!JB92/'at-risk$$'!JB$120</f>
        <v>0</v>
      </c>
      <c r="JC92" s="6">
        <f>'at-risk$$'!JC92/'at-risk$$'!JC$120</f>
        <v>0</v>
      </c>
      <c r="JD92" s="6">
        <f>'at-risk$$'!JD92/'at-risk$$'!JD$120</f>
        <v>1</v>
      </c>
      <c r="JE92" s="6">
        <f>'at-risk$$'!JE92/'at-risk$$'!JE$120</f>
        <v>0</v>
      </c>
      <c r="JF92" s="6">
        <f>'at-risk$$'!JF92/'at-risk$$'!JF$120</f>
        <v>0</v>
      </c>
      <c r="JG92" s="6">
        <f>'at-risk$$'!JG92/'at-risk$$'!JG$120</f>
        <v>0</v>
      </c>
      <c r="JH92" s="6">
        <f>'at-risk$$'!JH92/'at-risk$$'!JH$120</f>
        <v>0</v>
      </c>
      <c r="JI92" s="6">
        <f>'at-risk$$'!JI92/'at-risk$$'!JI$120</f>
        <v>0</v>
      </c>
      <c r="JJ92" s="6">
        <f>'at-risk$$'!JJ92/'at-risk$$'!JJ$120</f>
        <v>0</v>
      </c>
      <c r="JK92" s="6">
        <f>'at-risk$$'!JK92/'at-risk$$'!JK$120</f>
        <v>0</v>
      </c>
      <c r="JL92" s="6">
        <f>'at-risk$$'!JL92/'at-risk$$'!JL$120</f>
        <v>0</v>
      </c>
      <c r="JM92" s="6">
        <f>'at-risk$$'!JM92/'at-risk$$'!JM$120</f>
        <v>0</v>
      </c>
      <c r="JN92" s="6">
        <f>'at-risk$$'!JN92/'at-risk$$'!JN$120</f>
        <v>0</v>
      </c>
      <c r="JO92" s="6">
        <f>'at-risk$$'!JO92/'at-risk$$'!JO$120</f>
        <v>0</v>
      </c>
      <c r="JP92" s="6">
        <f>'at-risk$$'!JP92/'at-risk$$'!JP$120</f>
        <v>0</v>
      </c>
      <c r="JQ92" s="6">
        <f>'at-risk$$'!JQ92/'at-risk$$'!JQ$120</f>
        <v>0</v>
      </c>
      <c r="JR92" s="6">
        <f>'at-risk$$'!JR92/'at-risk$$'!JR$120</f>
        <v>0</v>
      </c>
      <c r="JS92" s="6">
        <f>'at-risk$$'!JS92/'at-risk$$'!JS$120</f>
        <v>0</v>
      </c>
      <c r="JT92" s="6">
        <f>'at-risk$$'!JT92/'at-risk$$'!JT$120</f>
        <v>0</v>
      </c>
      <c r="JU92" s="6">
        <f>'at-risk$$'!JU92/'at-risk$$'!JU$120</f>
        <v>0</v>
      </c>
      <c r="JV92" s="6">
        <f>'at-risk$$'!JV92/'at-risk$$'!JV$120</f>
        <v>0</v>
      </c>
      <c r="JW92" s="6">
        <f>'at-risk$$'!JW92/'at-risk$$'!JW$120</f>
        <v>0</v>
      </c>
      <c r="JX92" s="6">
        <f>'at-risk$$'!JX92/'at-risk$$'!JX$120</f>
        <v>0</v>
      </c>
      <c r="JY92" s="6">
        <f>'at-risk$$'!JY92/'at-risk$$'!JY$120</f>
        <v>0</v>
      </c>
      <c r="JZ92" s="6">
        <f>'at-risk$$'!JZ92/'at-risk$$'!JZ$120</f>
        <v>0</v>
      </c>
      <c r="KA92" s="6">
        <f>'at-risk$$'!KA92/'at-risk$$'!KA$120</f>
        <v>0</v>
      </c>
      <c r="KB92" s="6">
        <f>'at-risk$$'!KB92/'at-risk$$'!KB$120</f>
        <v>0</v>
      </c>
      <c r="KC92" s="6">
        <f>'at-risk$$'!KC92/'at-risk$$'!KC$120</f>
        <v>0</v>
      </c>
      <c r="KD92" s="6">
        <f>'at-risk$$'!KD92/'at-risk$$'!KD$120</f>
        <v>0</v>
      </c>
      <c r="KE92" s="6">
        <f>'at-risk$$'!KE92/'at-risk$$'!KE$120</f>
        <v>0</v>
      </c>
      <c r="KF92" s="6">
        <f>'at-risk$$'!KF92/'at-risk$$'!KF$120</f>
        <v>0</v>
      </c>
      <c r="KG92" s="6">
        <f>'at-risk$$'!KG92/'at-risk$$'!KG$120</f>
        <v>0</v>
      </c>
      <c r="KH92" s="6">
        <f>'at-risk$$'!KH92/'at-risk$$'!KH$120</f>
        <v>0</v>
      </c>
      <c r="KI92" s="6">
        <f>'at-risk$$'!KI92/'at-risk$$'!KI$120</f>
        <v>0</v>
      </c>
      <c r="KJ92" s="6">
        <f>'at-risk$$'!KJ92/'at-risk$$'!KJ$120</f>
        <v>0</v>
      </c>
      <c r="KK92" s="6">
        <f>'at-risk$$'!KK92/'at-risk$$'!KK$120</f>
        <v>0</v>
      </c>
      <c r="KL92" s="6">
        <f>'at-risk$$'!KL92/'at-risk$$'!KL$120</f>
        <v>1</v>
      </c>
      <c r="KM92" s="6">
        <f>'at-risk$$'!KM92/'at-risk$$'!KM$120</f>
        <v>0</v>
      </c>
      <c r="KN92" s="6">
        <f>'at-risk$$'!KN92/'at-risk$$'!KN$120</f>
        <v>0</v>
      </c>
      <c r="KO92" s="6">
        <f>'at-risk$$'!KO92/'at-risk$$'!KO$120</f>
        <v>0</v>
      </c>
      <c r="KP92" s="6">
        <f>'at-risk$$'!KP92/'at-risk$$'!KP$120</f>
        <v>0</v>
      </c>
      <c r="KQ92" s="6">
        <f>'at-risk$$'!KQ92/'at-risk$$'!KQ$120</f>
        <v>0</v>
      </c>
      <c r="KU92" s="3">
        <v>29596</v>
      </c>
      <c r="KV92" s="3">
        <v>0</v>
      </c>
      <c r="KW92" s="3">
        <v>11000</v>
      </c>
      <c r="KX92" s="3">
        <v>0</v>
      </c>
      <c r="LC92" s="3">
        <v>112290</v>
      </c>
      <c r="LD92" s="3">
        <v>0</v>
      </c>
      <c r="LI92" s="3">
        <v>30500</v>
      </c>
      <c r="LJ92" s="3">
        <v>0</v>
      </c>
      <c r="LK92" s="3">
        <v>0</v>
      </c>
      <c r="LL92" s="3">
        <v>12658</v>
      </c>
      <c r="LM92" s="3">
        <v>1710</v>
      </c>
      <c r="LN92" s="3">
        <v>0</v>
      </c>
      <c r="MC92" s="3">
        <v>0</v>
      </c>
      <c r="MD92" s="3">
        <v>10000</v>
      </c>
      <c r="ME92" s="3">
        <v>6270</v>
      </c>
      <c r="MF92" s="3">
        <v>0</v>
      </c>
      <c r="MI92" s="3">
        <v>6000</v>
      </c>
      <c r="MJ92" s="3">
        <v>0</v>
      </c>
      <c r="MM92" s="3">
        <v>3957</v>
      </c>
      <c r="MN92" s="3">
        <v>2060</v>
      </c>
      <c r="MY92" s="3">
        <v>28000</v>
      </c>
      <c r="MZ92" s="3">
        <v>0</v>
      </c>
      <c r="NA92" s="3">
        <v>0</v>
      </c>
      <c r="NB92" s="3">
        <v>14000</v>
      </c>
      <c r="NJ92" s="6">
        <f>'at-risk$$'!NJ92/'at-risk$$'!NJ$120</f>
        <v>0</v>
      </c>
      <c r="NK92" s="6">
        <f>'at-risk$$'!NK92/'at-risk$$'!NK$120</f>
        <v>0</v>
      </c>
      <c r="OF92" s="3">
        <v>6526411</v>
      </c>
      <c r="OG92" s="3">
        <v>732323</v>
      </c>
      <c r="OK92" s="6">
        <f t="shared" si="44"/>
        <v>4.0000175697519147</v>
      </c>
      <c r="OL92" s="6">
        <f t="shared" si="31"/>
        <v>0</v>
      </c>
      <c r="OM92" s="6">
        <f t="shared" si="32"/>
        <v>6.0000263546278729</v>
      </c>
      <c r="ON92" s="6">
        <f t="shared" si="33"/>
        <v>0</v>
      </c>
      <c r="OO92" s="6">
        <f t="shared" si="34"/>
        <v>5</v>
      </c>
      <c r="OP92" s="6">
        <f t="shared" si="35"/>
        <v>0</v>
      </c>
      <c r="OQ92" s="3">
        <f t="shared" si="36"/>
        <v>0</v>
      </c>
      <c r="OR92" s="6">
        <f t="shared" si="37"/>
        <v>0</v>
      </c>
      <c r="OS92" s="6">
        <f>'at-risk$$'!OS92/'at-risk$$'!OS$120</f>
        <v>1</v>
      </c>
      <c r="OT92" s="6">
        <f>'at-risk$$'!OT92/'at-risk$$'!OT$120</f>
        <v>0</v>
      </c>
      <c r="OU92" s="6">
        <f>'at-risk$$'!OU92/'at-risk$$'!OU$120</f>
        <v>0</v>
      </c>
      <c r="OV92" s="6">
        <f>'at-risk$$'!OV92/'at-risk$$'!OV$120</f>
        <v>2</v>
      </c>
      <c r="OW92" s="6">
        <f>'at-risk$$'!OW92/'at-risk$$'!OW$120</f>
        <v>0</v>
      </c>
      <c r="OX92" s="6">
        <f>'at-risk$$'!OX92/'at-risk$$'!OX$120</f>
        <v>0</v>
      </c>
      <c r="OY92" s="6">
        <f>'at-risk$$'!OY92/'at-risk$$'!OY$120</f>
        <v>3</v>
      </c>
      <c r="OZ92" s="6">
        <f>'at-risk$$'!OZ92/'at-risk$$'!OZ$120</f>
        <v>0</v>
      </c>
      <c r="PA92" s="6">
        <f>'at-risk$$'!PA92/'at-risk$$'!PA$120</f>
        <v>0</v>
      </c>
      <c r="PB92" s="6">
        <f t="shared" si="38"/>
        <v>2</v>
      </c>
      <c r="PC92" s="6">
        <f t="shared" si="39"/>
        <v>0</v>
      </c>
      <c r="PD92" s="6"/>
      <c r="PE92" s="6"/>
      <c r="PI92" s="6">
        <f t="shared" si="48"/>
        <v>17.217241197554291</v>
      </c>
      <c r="PJ92" s="6">
        <f>'at-risk$$'!PJ92/'at-risk$$'!PJ$120</f>
        <v>0</v>
      </c>
      <c r="PK92" s="6">
        <f>'at-risk$$'!PK92/'at-risk$$'!PK$120</f>
        <v>6.0000175697519147</v>
      </c>
      <c r="PL92" s="5">
        <f t="shared" si="45"/>
        <v>229323</v>
      </c>
      <c r="PM92" s="5">
        <f t="shared" si="49"/>
        <v>38718</v>
      </c>
      <c r="PN92" s="5"/>
      <c r="PO92" s="5">
        <v>128250</v>
      </c>
      <c r="PQ92" s="6">
        <f t="shared" si="43"/>
        <v>38.217302691686001</v>
      </c>
    </row>
    <row r="93" spans="1:433" x14ac:dyDescent="0.25">
      <c r="A93" t="s">
        <v>176</v>
      </c>
      <c r="B93" s="2">
        <v>417</v>
      </c>
      <c r="C93" t="s">
        <v>340</v>
      </c>
      <c r="D93">
        <v>8</v>
      </c>
      <c r="E93">
        <v>289</v>
      </c>
      <c r="F93">
        <v>289</v>
      </c>
      <c r="G93" s="6">
        <f>'at-risk$$'!G93/'at-risk$$'!G$120</f>
        <v>1</v>
      </c>
      <c r="H93" s="6">
        <f>'at-risk$$'!H93/'at-risk$$'!H$120</f>
        <v>0</v>
      </c>
      <c r="I93" s="6">
        <f>'at-risk$$'!I93/'at-risk$$'!I$120</f>
        <v>1</v>
      </c>
      <c r="J93" s="6">
        <f>'at-risk$$'!J93/'at-risk$$'!J$120</f>
        <v>0</v>
      </c>
      <c r="K93" s="6"/>
      <c r="L93" s="6">
        <f>'at-risk$$'!L93/'at-risk$$'!L$120</f>
        <v>0</v>
      </c>
      <c r="M93" s="6">
        <f>'at-risk$$'!M93/'at-risk$$'!M$120</f>
        <v>0</v>
      </c>
      <c r="N93" s="6">
        <f>'at-risk$$'!N93/'at-risk$$'!N$120</f>
        <v>0.99999958310769044</v>
      </c>
      <c r="O93" s="6">
        <f>'at-risk$$'!O93/'at-risk$$'!O$120</f>
        <v>0</v>
      </c>
      <c r="P93" s="3">
        <v>10042</v>
      </c>
      <c r="Q93" s="3">
        <v>0</v>
      </c>
      <c r="R93" s="6">
        <f>'at-risk$$'!R93/'at-risk$$'!R$120</f>
        <v>1.0000062006078874</v>
      </c>
      <c r="S93" s="6">
        <f>'at-risk$$'!S93/'at-risk$$'!S$120</f>
        <v>0</v>
      </c>
      <c r="T93" s="6">
        <f>'at-risk$$'!T93/'at-risk$$'!T$120</f>
        <v>2.0000056611159422</v>
      </c>
      <c r="U93" s="6">
        <f>'at-risk$$'!U93/'at-risk$$'!U$120</f>
        <v>0</v>
      </c>
      <c r="V93" s="6">
        <f>'at-risk$$'!V93/'at-risk$$'!V$120</f>
        <v>2.0000093773333441</v>
      </c>
      <c r="W93" s="6">
        <f>'at-risk$$'!W93/'at-risk$$'!W$120</f>
        <v>0</v>
      </c>
      <c r="X93" s="6">
        <f>'at-risk$$'!X93/'at-risk$$'!X$120</f>
        <v>1</v>
      </c>
      <c r="Y93" s="6">
        <f>'at-risk$$'!Y93/'at-risk$$'!Y$120</f>
        <v>0</v>
      </c>
      <c r="Z93" s="6">
        <f>'at-risk$$'!Z93/'at-risk$$'!Z$120</f>
        <v>0</v>
      </c>
      <c r="AA93" s="6">
        <f>'at-risk$$'!AA93/'at-risk$$'!AA$120</f>
        <v>0</v>
      </c>
      <c r="AB93" s="6">
        <f>'at-risk$$'!AB93/'at-risk$$'!AB$120</f>
        <v>0</v>
      </c>
      <c r="AC93" s="6">
        <f>'at-risk$$'!AC93/'at-risk$$'!AC$120</f>
        <v>0</v>
      </c>
      <c r="AD93" s="6">
        <f>'at-risk$$'!AD93/'at-risk$$'!AD$120</f>
        <v>0</v>
      </c>
      <c r="AE93" s="6">
        <f>'at-risk$$'!AE93/'at-risk$$'!AE$120</f>
        <v>0</v>
      </c>
      <c r="AF93" s="6">
        <f>'at-risk$$'!AF93/'at-risk$$'!AF$120</f>
        <v>0</v>
      </c>
      <c r="AG93" s="6">
        <f>'at-risk$$'!AG93/'at-risk$$'!AG$120</f>
        <v>0</v>
      </c>
      <c r="AH93" s="6">
        <f>'at-risk$$'!AH93/'at-risk$$'!AH$120</f>
        <v>0</v>
      </c>
      <c r="AI93" s="6">
        <f>'at-risk$$'!AI93/'at-risk$$'!AI$120</f>
        <v>0</v>
      </c>
      <c r="AJ93" s="6">
        <f>'at-risk$$'!AJ93/'at-risk$$'!AJ$120</f>
        <v>0</v>
      </c>
      <c r="AK93" s="6">
        <f>'at-risk$$'!AK93/'at-risk$$'!AK$120</f>
        <v>0</v>
      </c>
      <c r="AL93" s="6">
        <f>'at-risk$$'!AL93/'at-risk$$'!AL$120</f>
        <v>0</v>
      </c>
      <c r="AM93" s="6">
        <f>'at-risk$$'!AM93/'at-risk$$'!AM$120</f>
        <v>0</v>
      </c>
      <c r="AN93" s="6">
        <f>'at-risk$$'!AN93/'at-risk$$'!AN$120</f>
        <v>0</v>
      </c>
      <c r="AO93" s="6">
        <f>'at-risk$$'!AO93/'at-risk$$'!AO$120</f>
        <v>0</v>
      </c>
      <c r="AP93" s="6">
        <f>'at-risk$$'!AP93/'at-risk$$'!AP$120</f>
        <v>0</v>
      </c>
      <c r="AQ93" s="6">
        <f>'at-risk$$'!AQ93/'at-risk$$'!AQ$120</f>
        <v>1</v>
      </c>
      <c r="AR93" s="6">
        <f>'at-risk$$'!AR93/'at-risk$$'!AR$120</f>
        <v>0</v>
      </c>
      <c r="AS93" s="6">
        <f>'at-risk$$'!AS93/'at-risk$$'!AS$120</f>
        <v>0</v>
      </c>
      <c r="AT93" s="6">
        <f>'at-risk$$'!AT93/'at-risk$$'!AT$120</f>
        <v>0</v>
      </c>
      <c r="AU93" s="6">
        <f>'at-risk$$'!AU93/'at-risk$$'!AU$120</f>
        <v>3.0000087848759573</v>
      </c>
      <c r="AV93" s="6"/>
      <c r="AW93" s="6">
        <f>'at-risk$$'!AW93/'at-risk$$'!AW$120</f>
        <v>0</v>
      </c>
      <c r="AX93" s="6">
        <f>'at-risk$$'!AX93/'at-risk$$'!AX$120</f>
        <v>2.0000087848759573</v>
      </c>
      <c r="AY93" s="6">
        <f>'at-risk$$'!AY93/'at-risk$$'!AY$120</f>
        <v>0</v>
      </c>
      <c r="AZ93" s="6">
        <f>'at-risk$$'!AZ93/'at-risk$$'!AZ$120</f>
        <v>0</v>
      </c>
      <c r="BA93" s="6">
        <f>'at-risk$$'!BA93/'at-risk$$'!BA$120</f>
        <v>0</v>
      </c>
      <c r="BB93" s="6">
        <f>'at-risk$$'!BB93/'at-risk$$'!BB$120</f>
        <v>0</v>
      </c>
      <c r="BC93" s="6">
        <f>'at-risk$$'!BC93/'at-risk$$'!BC$120</f>
        <v>0</v>
      </c>
      <c r="BD93" s="6">
        <f>'at-risk$$'!BD93/'at-risk$$'!BD$120</f>
        <v>0</v>
      </c>
      <c r="BE93" s="6">
        <f>'at-risk$$'!BE93/'at-risk$$'!BE$120</f>
        <v>0</v>
      </c>
      <c r="BF93" s="6">
        <f>'at-risk$$'!BF93/'at-risk$$'!BF$120</f>
        <v>0</v>
      </c>
      <c r="BG93" s="6">
        <f>'at-risk$$'!BG93/'at-risk$$'!BG$120</f>
        <v>0</v>
      </c>
      <c r="BH93" s="6">
        <f>'at-risk$$'!BH93/'at-risk$$'!BH$120</f>
        <v>0</v>
      </c>
      <c r="BI93" s="6">
        <f>'at-risk$$'!BI93/'at-risk$$'!BI$120</f>
        <v>0</v>
      </c>
      <c r="BJ93" s="6">
        <f>'at-risk$$'!BJ93/'at-risk$$'!BJ$120</f>
        <v>0</v>
      </c>
      <c r="BK93" s="6">
        <f>'at-risk$$'!BK93/'at-risk$$'!BK$120</f>
        <v>0</v>
      </c>
      <c r="BL93" s="6">
        <f>'at-risk$$'!BL93/'at-risk$$'!BL$120</f>
        <v>0</v>
      </c>
      <c r="BM93" s="6">
        <f>'at-risk$$'!BM93/'at-risk$$'!BM$120</f>
        <v>0</v>
      </c>
      <c r="BN93" s="6">
        <f>'at-risk$$'!BN93/'at-risk$$'!BN$120</f>
        <v>0</v>
      </c>
      <c r="BO93" s="6">
        <f>'at-risk$$'!BO93/'at-risk$$'!BO$120</f>
        <v>0</v>
      </c>
      <c r="BP93" s="6">
        <f>'at-risk$$'!BP93/'at-risk$$'!BP$120</f>
        <v>0</v>
      </c>
      <c r="BQ93" s="6">
        <f>'at-risk$$'!BQ93/'at-risk$$'!BQ$120</f>
        <v>0</v>
      </c>
      <c r="BR93" s="6">
        <f>'at-risk$$'!BR93/'at-risk$$'!BR$120</f>
        <v>0</v>
      </c>
      <c r="BS93" s="6">
        <f>'at-risk$$'!BS93/'at-risk$$'!BS$120</f>
        <v>0</v>
      </c>
      <c r="BT93" s="6">
        <f>'at-risk$$'!BT93/'at-risk$$'!BT$120</f>
        <v>2.0000087848759573</v>
      </c>
      <c r="BU93" s="6">
        <f>'at-risk$$'!BU93/'at-risk$$'!BU$120</f>
        <v>0</v>
      </c>
      <c r="BV93" s="6">
        <f>'at-risk$$'!BV93/'at-risk$$'!BV$120</f>
        <v>4.0000175697519147</v>
      </c>
      <c r="BW93" s="6">
        <f>'at-risk$$'!BW93/'at-risk$$'!BW$120</f>
        <v>0</v>
      </c>
      <c r="BX93" s="6">
        <f>'at-risk$$'!BX93/'at-risk$$'!BX$120</f>
        <v>0</v>
      </c>
      <c r="BY93" s="6">
        <f>'at-risk$$'!BY93/'at-risk$$'!BY$120</f>
        <v>0</v>
      </c>
      <c r="BZ93" s="6">
        <f>'at-risk$$'!BZ93/'at-risk$$'!BZ$120</f>
        <v>4.0000071489793685</v>
      </c>
      <c r="CA93" s="6">
        <f>'at-risk$$'!CA93/'at-risk$$'!CA$120</f>
        <v>0</v>
      </c>
      <c r="CB93" s="6">
        <f>'at-risk$$'!CB93/'at-risk$$'!CB$120</f>
        <v>0</v>
      </c>
      <c r="CC93" s="6">
        <f>'at-risk$$'!CC93/'at-risk$$'!CC$120</f>
        <v>0</v>
      </c>
      <c r="CD93" s="6">
        <f>'at-risk$$'!CD93/'at-risk$$'!CD$120</f>
        <v>0.89999652524410156</v>
      </c>
      <c r="CE93" s="6">
        <f>'at-risk$$'!CE93/'at-risk$$'!CE$120</f>
        <v>2.1000034747558982</v>
      </c>
      <c r="CF93" s="6">
        <f>'at-risk$$'!CF93/'at-risk$$'!CF$120</f>
        <v>0.65999513534174226</v>
      </c>
      <c r="CG93" s="6">
        <f>'at-risk$$'!CG93/'at-risk$$'!CG$120</f>
        <v>1.3400048646582579</v>
      </c>
      <c r="CH93" s="6">
        <f>'at-risk$$'!CH93/'at-risk$$'!CH$120</f>
        <v>0</v>
      </c>
      <c r="CI93" s="6">
        <f>'at-risk$$'!CI93/'at-risk$$'!CI$120</f>
        <v>0</v>
      </c>
      <c r="CL93" s="6">
        <f>'at-risk$$'!CL93/'at-risk$$'!CL$120</f>
        <v>0</v>
      </c>
      <c r="CM93" s="6">
        <f>'at-risk$$'!CM93/'at-risk$$'!CM$120</f>
        <v>0</v>
      </c>
      <c r="CN93" s="6">
        <f>'at-risk$$'!CN93/'at-risk$$'!CN$120</f>
        <v>0.36444936397498068</v>
      </c>
      <c r="CO93" s="6">
        <f>'at-risk$$'!CO93/'at-risk$$'!CO$120</f>
        <v>0</v>
      </c>
      <c r="CP93" s="6">
        <f>'at-risk$$'!CP93/'at-risk$$'!CP$120</f>
        <v>0</v>
      </c>
      <c r="CQ93" s="6">
        <f>'at-risk$$'!CQ93/'at-risk$$'!CQ$120</f>
        <v>0</v>
      </c>
      <c r="CR93" s="6">
        <f>'at-risk$$'!CR93/'at-risk$$'!CR$120</f>
        <v>0</v>
      </c>
      <c r="CS93" s="6">
        <f>'at-risk$$'!CS93/'at-risk$$'!CS$120</f>
        <v>0</v>
      </c>
      <c r="CT93" s="6">
        <f>'at-risk$$'!CT93/'at-risk$$'!CT$120</f>
        <v>0</v>
      </c>
      <c r="CU93" s="6">
        <f>'at-risk$$'!CU93/'at-risk$$'!CU$120</f>
        <v>0</v>
      </c>
      <c r="DD93" s="6">
        <f>'at-risk$$'!DD93/'at-risk$$'!DD$120</f>
        <v>0</v>
      </c>
      <c r="DE93" s="6">
        <f>'at-risk$$'!DE93/'at-risk$$'!DE$120</f>
        <v>0</v>
      </c>
      <c r="DX93" s="6">
        <f>'at-risk$$'!DX93/'at-risk$$'!DX$120</f>
        <v>0</v>
      </c>
      <c r="DY93" s="6">
        <f>'at-risk$$'!DY93/'at-risk$$'!DY$120</f>
        <v>0</v>
      </c>
      <c r="DZ93" s="6">
        <f>'at-risk$$'!DZ93/'at-risk$$'!DZ$120</f>
        <v>0</v>
      </c>
      <c r="EA93" s="6">
        <f>'at-risk$$'!EA93/'at-risk$$'!EA$120</f>
        <v>0</v>
      </c>
      <c r="EB93" s="6">
        <f>'at-risk$$'!EB93/'at-risk$$'!EB$120</f>
        <v>0</v>
      </c>
      <c r="EC93" s="6">
        <f>'at-risk$$'!EC93/'at-risk$$'!EC$120</f>
        <v>0</v>
      </c>
      <c r="EL93" s="6">
        <f>'at-risk$$'!EL93/'at-risk$$'!EL$120</f>
        <v>0</v>
      </c>
      <c r="EM93" s="6">
        <f>'at-risk$$'!EM93/'at-risk$$'!EM$120</f>
        <v>0</v>
      </c>
      <c r="EN93" s="6">
        <f>'at-risk$$'!EN93/'at-risk$$'!EN$120</f>
        <v>0</v>
      </c>
      <c r="EO93" s="6">
        <f>'at-risk$$'!EO93/'at-risk$$'!EO$120</f>
        <v>0</v>
      </c>
      <c r="EP93" s="6">
        <f>'at-risk$$'!EP93/'at-risk$$'!EP$120</f>
        <v>0</v>
      </c>
      <c r="EQ93" s="6">
        <f>'at-risk$$'!EQ93/'at-risk$$'!EQ$120</f>
        <v>0</v>
      </c>
      <c r="ES93" s="6">
        <f>'at-risk$$'!ES93/'at-risk$$'!ES$120</f>
        <v>0</v>
      </c>
      <c r="ET93" s="6">
        <f>'at-risk$$'!ET93/'at-risk$$'!ET$120</f>
        <v>0</v>
      </c>
      <c r="EU93" s="6">
        <f>'at-risk$$'!EU93/'at-risk$$'!EU$120</f>
        <v>0</v>
      </c>
      <c r="EV93" s="6">
        <f>'at-risk$$'!EV93/'at-risk$$'!EV$120</f>
        <v>0</v>
      </c>
      <c r="EW93" s="6">
        <f>'at-risk$$'!EW93/'at-risk$$'!EW$120</f>
        <v>1</v>
      </c>
      <c r="EX93" s="6">
        <f>'at-risk$$'!EX93/'at-risk$$'!EX$120</f>
        <v>0</v>
      </c>
      <c r="EY93" s="6">
        <f>'at-risk$$'!EY93/'at-risk$$'!EY$120</f>
        <v>0</v>
      </c>
      <c r="EZ93" s="6">
        <f>'at-risk$$'!EZ93/'at-risk$$'!EZ$120</f>
        <v>0</v>
      </c>
      <c r="FA93" s="6">
        <f>'at-risk$$'!FA93/'at-risk$$'!FA$120</f>
        <v>0</v>
      </c>
      <c r="FB93" s="6">
        <f>'at-risk$$'!FB93/'at-risk$$'!FB$120</f>
        <v>0</v>
      </c>
      <c r="FC93" s="6">
        <f>'at-risk$$'!FC93/'at-risk$$'!FC$120</f>
        <v>0</v>
      </c>
      <c r="FD93" s="6">
        <f>'at-risk$$'!FD93/'at-risk$$'!FD$120</f>
        <v>0</v>
      </c>
      <c r="FE93" s="6">
        <f>'at-risk$$'!FE93/'at-risk$$'!FE$120</f>
        <v>0</v>
      </c>
      <c r="FF93" s="6">
        <f>'at-risk$$'!FF93/'at-risk$$'!FF$120</f>
        <v>0</v>
      </c>
      <c r="FG93" s="6">
        <f>'at-risk$$'!FG93/'at-risk$$'!FG$120</f>
        <v>0</v>
      </c>
      <c r="FH93" s="6">
        <f>'at-risk$$'!FH93/'at-risk$$'!FH$120</f>
        <v>1</v>
      </c>
      <c r="FI93" s="6">
        <f>'at-risk$$'!FI93/'at-risk$$'!FI$120</f>
        <v>0</v>
      </c>
      <c r="FJ93" s="6">
        <f>'at-risk$$'!FJ93/'at-risk$$'!FJ$120</f>
        <v>0</v>
      </c>
      <c r="FK93" s="6">
        <f>'at-risk$$'!FK93/'at-risk$$'!FK$120</f>
        <v>0.99998917596631565</v>
      </c>
      <c r="FL93" s="6">
        <f>'at-risk$$'!FL93/'at-risk$$'!FL$120</f>
        <v>0</v>
      </c>
      <c r="FM93" s="6">
        <f>'at-risk$$'!FM93/'at-risk$$'!FM$120</f>
        <v>0</v>
      </c>
      <c r="FN93" s="6">
        <f>'at-risk$$'!FN93/'at-risk$$'!FN$120</f>
        <v>0</v>
      </c>
      <c r="FO93" s="6">
        <f>'at-risk$$'!FO93/'at-risk$$'!FO$120</f>
        <v>0</v>
      </c>
      <c r="FP93" s="6">
        <f>'at-risk$$'!FP93/'at-risk$$'!FP$120</f>
        <v>0</v>
      </c>
      <c r="FQ93" s="6">
        <f>'at-risk$$'!FQ93/'at-risk$$'!FQ$120</f>
        <v>0</v>
      </c>
      <c r="FR93" s="6">
        <f>'at-risk$$'!FR93/'at-risk$$'!FR$120</f>
        <v>0</v>
      </c>
      <c r="FS93" s="6">
        <f>'at-risk$$'!FS93/'at-risk$$'!FS$120</f>
        <v>0</v>
      </c>
      <c r="FT93" s="6">
        <f>'at-risk$$'!FT93/'at-risk$$'!FT$120</f>
        <v>0</v>
      </c>
      <c r="FU93" s="6">
        <f>'at-risk$$'!FU93/'at-risk$$'!FU$120</f>
        <v>0</v>
      </c>
      <c r="FV93" s="6">
        <f>'at-risk$$'!FV93/'at-risk$$'!FV$120</f>
        <v>0</v>
      </c>
      <c r="FW93" s="6">
        <f>'at-risk$$'!FW93/'at-risk$$'!FW$120</f>
        <v>0</v>
      </c>
      <c r="FX93" s="6">
        <f>'at-risk$$'!FX93/'at-risk$$'!FX$120</f>
        <v>0</v>
      </c>
      <c r="FY93" s="6">
        <f>'at-risk$$'!FY93/'at-risk$$'!FY$120</f>
        <v>0</v>
      </c>
      <c r="FZ93" s="6">
        <f>'at-risk$$'!FZ93/'at-risk$$'!FZ$120</f>
        <v>0</v>
      </c>
      <c r="GA93" s="6">
        <f>'at-risk$$'!GA93/'at-risk$$'!GA$120</f>
        <v>0</v>
      </c>
      <c r="GB93" s="6">
        <f>'at-risk$$'!GB93/'at-risk$$'!GB$120</f>
        <v>0</v>
      </c>
      <c r="GC93" s="6">
        <f>'at-risk$$'!GC93/'at-risk$$'!GC$120</f>
        <v>0</v>
      </c>
      <c r="GD93" s="6">
        <f>'at-risk$$'!GD93/'at-risk$$'!GD$120</f>
        <v>0</v>
      </c>
      <c r="GE93" s="6">
        <f>'at-risk$$'!GE93/'at-risk$$'!GE$120</f>
        <v>0</v>
      </c>
      <c r="GF93" s="6">
        <f>'at-risk$$'!GF93/'at-risk$$'!GF$120</f>
        <v>0</v>
      </c>
      <c r="GG93" s="6">
        <f>'at-risk$$'!GG93/'at-risk$$'!GG$120</f>
        <v>0</v>
      </c>
      <c r="GH93" s="6">
        <f>'at-risk$$'!GH93/'at-risk$$'!GH$120</f>
        <v>2.0000087848759573</v>
      </c>
      <c r="GI93" s="6">
        <f>'at-risk$$'!GI93/'at-risk$$'!GI$120</f>
        <v>0</v>
      </c>
      <c r="GJ93" s="6">
        <f>'at-risk$$'!GJ93/'at-risk$$'!GJ$120</f>
        <v>0</v>
      </c>
      <c r="GK93" s="6">
        <f>'at-risk$$'!GK93/'at-risk$$'!GK$120</f>
        <v>0</v>
      </c>
      <c r="GL93" s="6">
        <f>'at-risk$$'!GL93/'at-risk$$'!GL$120</f>
        <v>0</v>
      </c>
      <c r="GM93" s="6">
        <f>'at-risk$$'!GM93/'at-risk$$'!GM$120</f>
        <v>0</v>
      </c>
      <c r="GN93" s="6">
        <f>'at-risk$$'!GN93/'at-risk$$'!GN$120</f>
        <v>0</v>
      </c>
      <c r="GO93" s="6">
        <f>'at-risk$$'!GO93/'at-risk$$'!GO$120</f>
        <v>0</v>
      </c>
      <c r="GP93" s="6">
        <f>'at-risk$$'!GP93/'at-risk$$'!GP$120</f>
        <v>0</v>
      </c>
      <c r="GQ93" s="6">
        <f>'at-risk$$'!GQ93/'at-risk$$'!GQ$120</f>
        <v>0</v>
      </c>
      <c r="GR93" s="6">
        <f>'at-risk$$'!GR93/'at-risk$$'!GR$120</f>
        <v>0</v>
      </c>
      <c r="GS93" s="6">
        <f>'at-risk$$'!GS93/'at-risk$$'!GS$120</f>
        <v>0</v>
      </c>
      <c r="GT93" s="6">
        <f>'at-risk$$'!GT93/'at-risk$$'!GT$120</f>
        <v>0</v>
      </c>
      <c r="GU93" s="6">
        <f>'at-risk$$'!GU93/'at-risk$$'!GU$120</f>
        <v>0</v>
      </c>
      <c r="GV93" s="6">
        <f>'at-risk$$'!GV93/'at-risk$$'!GV$120</f>
        <v>0</v>
      </c>
      <c r="GW93" s="6">
        <f>'at-risk$$'!GW93/'at-risk$$'!GW$120</f>
        <v>0</v>
      </c>
      <c r="GX93" s="6">
        <f>'at-risk$$'!GX93/'at-risk$$'!GX$120</f>
        <v>0</v>
      </c>
      <c r="GY93" s="6">
        <f>'at-risk$$'!GY93/'at-risk$$'!GY$120</f>
        <v>0</v>
      </c>
      <c r="GZ93" s="6">
        <f>'at-risk$$'!GZ93/'at-risk$$'!GZ$120</f>
        <v>0</v>
      </c>
      <c r="HA93" s="6">
        <f>'at-risk$$'!HA93/'at-risk$$'!HA$120</f>
        <v>0</v>
      </c>
      <c r="HB93" s="6">
        <f>'at-risk$$'!HB93/'at-risk$$'!HB$120</f>
        <v>0</v>
      </c>
      <c r="HC93" s="6">
        <f>'at-risk$$'!HC93/'at-risk$$'!HC$120</f>
        <v>0</v>
      </c>
      <c r="HD93" s="6">
        <f>'at-risk$$'!HD93/'at-risk$$'!HD$120</f>
        <v>0</v>
      </c>
      <c r="HE93" s="6">
        <f>'at-risk$$'!HE93/'at-risk$$'!HE$120</f>
        <v>0</v>
      </c>
      <c r="HF93" s="6">
        <f>'at-risk$$'!HF93/'at-risk$$'!HF$120</f>
        <v>1.6260454002389486</v>
      </c>
      <c r="HG93" s="6">
        <f>'at-risk$$'!HG93/'at-risk$$'!HG$120</f>
        <v>0</v>
      </c>
      <c r="HH93" s="6">
        <f>'at-risk$$'!HH93/'at-risk$$'!HH$120</f>
        <v>2.2500087848759573</v>
      </c>
      <c r="HI93" s="6">
        <f>'at-risk$$'!HI93/'at-risk$$'!HI$120</f>
        <v>0.75</v>
      </c>
      <c r="HJ93" s="6">
        <f>'at-risk$$'!HJ93/'at-risk$$'!HJ$120</f>
        <v>0</v>
      </c>
      <c r="HK93" s="6">
        <f>'at-risk$$'!HK93/'at-risk$$'!HK$120</f>
        <v>0</v>
      </c>
      <c r="HL93" s="6">
        <f>'at-risk$$'!HL93/'at-risk$$'!HL$120</f>
        <v>0</v>
      </c>
      <c r="HM93" s="6">
        <f>'at-risk$$'!HM93/'at-risk$$'!HM$120</f>
        <v>0</v>
      </c>
      <c r="HN93" s="6">
        <f>'at-risk$$'!HN93/'at-risk$$'!HN$120</f>
        <v>2.0000087848759573</v>
      </c>
      <c r="HO93" s="6">
        <f>'at-risk$$'!HO93/'at-risk$$'!HO$120</f>
        <v>0</v>
      </c>
      <c r="HP93" s="6">
        <f>'at-risk$$'!HP93/'at-risk$$'!HP$120</f>
        <v>0</v>
      </c>
      <c r="HQ93" s="6">
        <f>'at-risk$$'!HQ93/'at-risk$$'!HQ$120</f>
        <v>0</v>
      </c>
      <c r="HR93" s="6">
        <f>'at-risk$$'!HR93/'at-risk$$'!HR$120</f>
        <v>3.0000087848759573</v>
      </c>
      <c r="HS93" s="6">
        <f>'at-risk$$'!HS93/'at-risk$$'!HS$120</f>
        <v>0</v>
      </c>
      <c r="HT93" s="6">
        <f>'at-risk$$'!HT93/'at-risk$$'!HT$120</f>
        <v>1</v>
      </c>
      <c r="HU93" s="6">
        <f>'at-risk$$'!HU93/'at-risk$$'!HU$120</f>
        <v>0</v>
      </c>
      <c r="HV93" s="6">
        <f>'at-risk$$'!HV93/'at-risk$$'!HV$120</f>
        <v>1</v>
      </c>
      <c r="HW93" s="6">
        <f>'at-risk$$'!HW93/'at-risk$$'!HW$120</f>
        <v>0</v>
      </c>
      <c r="HX93" s="6">
        <f>'at-risk$$'!HX93/'at-risk$$'!HX$120</f>
        <v>0</v>
      </c>
      <c r="HY93" s="6">
        <f>'at-risk$$'!HY93/'at-risk$$'!HY$120</f>
        <v>1</v>
      </c>
      <c r="HZ93" s="6">
        <f>'at-risk$$'!HZ93/'at-risk$$'!HZ$120</f>
        <v>0</v>
      </c>
      <c r="IA93" s="6">
        <f>'at-risk$$'!IA93/'at-risk$$'!IA$120</f>
        <v>0</v>
      </c>
      <c r="IB93" s="6">
        <f>'at-risk$$'!IB93/'at-risk$$'!IB$120</f>
        <v>0</v>
      </c>
      <c r="IC93" s="6">
        <f>'at-risk$$'!IC93/'at-risk$$'!IC$120</f>
        <v>0</v>
      </c>
      <c r="ID93" s="6">
        <f>'at-risk$$'!ID93/'at-risk$$'!ID$120</f>
        <v>0</v>
      </c>
      <c r="IE93" s="6">
        <f>'at-risk$$'!IE93/'at-risk$$'!IE$120</f>
        <v>0</v>
      </c>
      <c r="IF93" s="6">
        <f>'at-risk$$'!IF93/'at-risk$$'!IF$120</f>
        <v>0</v>
      </c>
      <c r="IG93" s="6">
        <f>'at-risk$$'!IG93/'at-risk$$'!IG$120</f>
        <v>0</v>
      </c>
      <c r="IH93" s="6">
        <f>'at-risk$$'!IH93/'at-risk$$'!IH$120</f>
        <v>0</v>
      </c>
      <c r="II93" s="6">
        <f>'at-risk$$'!II93/'at-risk$$'!II$120</f>
        <v>0</v>
      </c>
      <c r="IJ93" s="6">
        <f>'at-risk$$'!IJ93/'at-risk$$'!IJ$120</f>
        <v>0</v>
      </c>
      <c r="IK93" s="6">
        <f>'at-risk$$'!IK93/'at-risk$$'!IK$120</f>
        <v>1</v>
      </c>
      <c r="IL93" s="6">
        <f>'at-risk$$'!IL93/'at-risk$$'!IL$120</f>
        <v>0</v>
      </c>
      <c r="IM93" s="6">
        <f>'at-risk$$'!IM93/'at-risk$$'!IM$120</f>
        <v>0</v>
      </c>
      <c r="IN93" s="6">
        <f>'at-risk$$'!IN93/'at-risk$$'!IN$120</f>
        <v>0</v>
      </c>
      <c r="IO93" s="6">
        <f>'at-risk$$'!IO93/'at-risk$$'!IO$120</f>
        <v>0</v>
      </c>
      <c r="IP93" s="6">
        <f>'at-risk$$'!IP93/'at-risk$$'!IP$120</f>
        <v>0</v>
      </c>
      <c r="IQ93" s="6">
        <f>'at-risk$$'!IQ93/'at-risk$$'!IQ$120</f>
        <v>0</v>
      </c>
      <c r="IR93" s="6">
        <f>'at-risk$$'!IR93/'at-risk$$'!IR$120</f>
        <v>0</v>
      </c>
      <c r="IS93" s="6">
        <f>'at-risk$$'!IS93/'at-risk$$'!IS$120</f>
        <v>0</v>
      </c>
      <c r="IT93" s="6">
        <f>'at-risk$$'!IT93/'at-risk$$'!IT$120</f>
        <v>0</v>
      </c>
      <c r="IU93" s="6">
        <f>'at-risk$$'!IU93/'at-risk$$'!IU$120</f>
        <v>0</v>
      </c>
      <c r="IV93" s="6">
        <f>'at-risk$$'!IV93/'at-risk$$'!IV$120</f>
        <v>0</v>
      </c>
      <c r="IW93" s="6">
        <f>'at-risk$$'!IW93/'at-risk$$'!IW$120</f>
        <v>0</v>
      </c>
      <c r="IX93" s="6">
        <f>'at-risk$$'!IX93/'at-risk$$'!IX$120</f>
        <v>0</v>
      </c>
      <c r="IY93" s="6">
        <f>'at-risk$$'!IY93/'at-risk$$'!IY$120</f>
        <v>0</v>
      </c>
      <c r="IZ93" s="6">
        <f>'at-risk$$'!IZ93/'at-risk$$'!IZ$120</f>
        <v>0</v>
      </c>
      <c r="JA93" s="6">
        <f>'at-risk$$'!JA93/'at-risk$$'!JA$120</f>
        <v>0</v>
      </c>
      <c r="JB93" s="6">
        <f>'at-risk$$'!JB93/'at-risk$$'!JB$120</f>
        <v>0</v>
      </c>
      <c r="JC93" s="6">
        <f>'at-risk$$'!JC93/'at-risk$$'!JC$120</f>
        <v>0</v>
      </c>
      <c r="JD93" s="6">
        <f>'at-risk$$'!JD93/'at-risk$$'!JD$120</f>
        <v>0</v>
      </c>
      <c r="JE93" s="6">
        <f>'at-risk$$'!JE93/'at-risk$$'!JE$120</f>
        <v>0</v>
      </c>
      <c r="JF93" s="6">
        <f>'at-risk$$'!JF93/'at-risk$$'!JF$120</f>
        <v>0</v>
      </c>
      <c r="JG93" s="6">
        <f>'at-risk$$'!JG93/'at-risk$$'!JG$120</f>
        <v>0</v>
      </c>
      <c r="JH93" s="6">
        <f>'at-risk$$'!JH93/'at-risk$$'!JH$120</f>
        <v>0</v>
      </c>
      <c r="JI93" s="6">
        <f>'at-risk$$'!JI93/'at-risk$$'!JI$120</f>
        <v>0</v>
      </c>
      <c r="JJ93" s="6">
        <f>'at-risk$$'!JJ93/'at-risk$$'!JJ$120</f>
        <v>0</v>
      </c>
      <c r="JK93" s="6">
        <f>'at-risk$$'!JK93/'at-risk$$'!JK$120</f>
        <v>0</v>
      </c>
      <c r="JL93" s="6">
        <f>'at-risk$$'!JL93/'at-risk$$'!JL$120</f>
        <v>0</v>
      </c>
      <c r="JM93" s="6">
        <f>'at-risk$$'!JM93/'at-risk$$'!JM$120</f>
        <v>0</v>
      </c>
      <c r="JN93" s="6">
        <f>'at-risk$$'!JN93/'at-risk$$'!JN$120</f>
        <v>0</v>
      </c>
      <c r="JO93" s="6">
        <f>'at-risk$$'!JO93/'at-risk$$'!JO$120</f>
        <v>0</v>
      </c>
      <c r="JP93" s="6">
        <f>'at-risk$$'!JP93/'at-risk$$'!JP$120</f>
        <v>1.9999916989715025</v>
      </c>
      <c r="JQ93" s="6">
        <f>'at-risk$$'!JQ93/'at-risk$$'!JQ$120</f>
        <v>0</v>
      </c>
      <c r="JR93" s="6">
        <f>'at-risk$$'!JR93/'at-risk$$'!JR$120</f>
        <v>0</v>
      </c>
      <c r="JS93" s="6">
        <f>'at-risk$$'!JS93/'at-risk$$'!JS$120</f>
        <v>0</v>
      </c>
      <c r="JT93" s="6">
        <f>'at-risk$$'!JT93/'at-risk$$'!JT$120</f>
        <v>0.75</v>
      </c>
      <c r="JU93" s="6">
        <f>'at-risk$$'!JU93/'at-risk$$'!JU$120</f>
        <v>0.25</v>
      </c>
      <c r="JV93" s="6">
        <f>'at-risk$$'!JV93/'at-risk$$'!JV$120</f>
        <v>0</v>
      </c>
      <c r="JW93" s="6">
        <f>'at-risk$$'!JW93/'at-risk$$'!JW$120</f>
        <v>0</v>
      </c>
      <c r="JX93" s="6">
        <f>'at-risk$$'!JX93/'at-risk$$'!JX$120</f>
        <v>0</v>
      </c>
      <c r="JY93" s="6">
        <f>'at-risk$$'!JY93/'at-risk$$'!JY$120</f>
        <v>0</v>
      </c>
      <c r="JZ93" s="6">
        <f>'at-risk$$'!JZ93/'at-risk$$'!JZ$120</f>
        <v>0</v>
      </c>
      <c r="KA93" s="6">
        <f>'at-risk$$'!KA93/'at-risk$$'!KA$120</f>
        <v>0</v>
      </c>
      <c r="KB93" s="6">
        <f>'at-risk$$'!KB93/'at-risk$$'!KB$120</f>
        <v>0</v>
      </c>
      <c r="KC93" s="6">
        <f>'at-risk$$'!KC93/'at-risk$$'!KC$120</f>
        <v>0</v>
      </c>
      <c r="KD93" s="6">
        <f>'at-risk$$'!KD93/'at-risk$$'!KD$120</f>
        <v>0</v>
      </c>
      <c r="KE93" s="6">
        <f>'at-risk$$'!KE93/'at-risk$$'!KE$120</f>
        <v>0</v>
      </c>
      <c r="KF93" s="6">
        <f>'at-risk$$'!KF93/'at-risk$$'!KF$120</f>
        <v>0</v>
      </c>
      <c r="KG93" s="6">
        <f>'at-risk$$'!KG93/'at-risk$$'!KG$120</f>
        <v>0</v>
      </c>
      <c r="KH93" s="6">
        <f>'at-risk$$'!KH93/'at-risk$$'!KH$120</f>
        <v>0</v>
      </c>
      <c r="KI93" s="6">
        <f>'at-risk$$'!KI93/'at-risk$$'!KI$120</f>
        <v>0</v>
      </c>
      <c r="KJ93" s="6">
        <f>'at-risk$$'!KJ93/'at-risk$$'!KJ$120</f>
        <v>0</v>
      </c>
      <c r="KK93" s="6">
        <f>'at-risk$$'!KK93/'at-risk$$'!KK$120</f>
        <v>0</v>
      </c>
      <c r="KL93" s="6">
        <f>'at-risk$$'!KL93/'at-risk$$'!KL$120</f>
        <v>1</v>
      </c>
      <c r="KM93" s="6">
        <f>'at-risk$$'!KM93/'at-risk$$'!KM$120</f>
        <v>0</v>
      </c>
      <c r="KN93" s="6">
        <f>'at-risk$$'!KN93/'at-risk$$'!KN$120</f>
        <v>0</v>
      </c>
      <c r="KO93" s="6">
        <f>'at-risk$$'!KO93/'at-risk$$'!KO$120</f>
        <v>0</v>
      </c>
      <c r="KP93" s="6">
        <f>'at-risk$$'!KP93/'at-risk$$'!KP$120</f>
        <v>0</v>
      </c>
      <c r="KQ93" s="6">
        <f>'at-risk$$'!KQ93/'at-risk$$'!KQ$120</f>
        <v>0</v>
      </c>
      <c r="KU93" s="3">
        <v>18007</v>
      </c>
      <c r="KV93" s="3">
        <v>0</v>
      </c>
      <c r="KW93" s="3">
        <v>1509</v>
      </c>
      <c r="KX93" s="3">
        <v>0</v>
      </c>
      <c r="LC93" s="3">
        <v>122599</v>
      </c>
      <c r="LD93" s="3">
        <v>0</v>
      </c>
      <c r="LI93" s="3">
        <v>10000</v>
      </c>
      <c r="LJ93" s="3">
        <v>0</v>
      </c>
      <c r="LK93" s="3">
        <v>15000</v>
      </c>
      <c r="LL93" s="3">
        <v>0</v>
      </c>
      <c r="LM93" s="3">
        <v>1318</v>
      </c>
      <c r="LN93" s="3">
        <v>0</v>
      </c>
      <c r="LU93" s="3">
        <v>0</v>
      </c>
      <c r="LV93" s="3">
        <v>6567</v>
      </c>
      <c r="ME93" s="3">
        <v>4832</v>
      </c>
      <c r="MF93" s="3">
        <v>0</v>
      </c>
      <c r="MY93" s="3">
        <v>32512</v>
      </c>
      <c r="MZ93" s="3">
        <v>0</v>
      </c>
      <c r="NJ93" s="6">
        <f>'at-risk$$'!NJ93/'at-risk$$'!NJ$120</f>
        <v>0</v>
      </c>
      <c r="NK93" s="6">
        <f>'at-risk$$'!NK93/'at-risk$$'!NK$120</f>
        <v>0</v>
      </c>
      <c r="OF93" s="3">
        <v>4826630</v>
      </c>
      <c r="OG93" s="3">
        <v>659895</v>
      </c>
      <c r="OK93" s="6">
        <f t="shared" si="44"/>
        <v>4.0000175697519147</v>
      </c>
      <c r="OL93" s="6">
        <f t="shared" si="31"/>
        <v>0</v>
      </c>
      <c r="OM93" s="6">
        <f t="shared" si="32"/>
        <v>4.0000175697519147</v>
      </c>
      <c r="ON93" s="6">
        <f t="shared" si="33"/>
        <v>0</v>
      </c>
      <c r="OO93" s="6">
        <f t="shared" si="34"/>
        <v>1.5599916605858439</v>
      </c>
      <c r="OP93" s="6">
        <f t="shared" si="35"/>
        <v>3.4400083394141561</v>
      </c>
      <c r="OQ93" s="3">
        <f t="shared" si="36"/>
        <v>0</v>
      </c>
      <c r="OR93" s="6">
        <f t="shared" si="37"/>
        <v>0</v>
      </c>
      <c r="OS93" s="6">
        <f>'at-risk$$'!OS93/'at-risk$$'!OS$120</f>
        <v>1</v>
      </c>
      <c r="OT93" s="6">
        <f>'at-risk$$'!OT93/'at-risk$$'!OT$120</f>
        <v>0</v>
      </c>
      <c r="OU93" s="6">
        <f>'at-risk$$'!OU93/'at-risk$$'!OU$120</f>
        <v>0</v>
      </c>
      <c r="OV93" s="6">
        <f>'at-risk$$'!OV93/'at-risk$$'!OV$120</f>
        <v>0</v>
      </c>
      <c r="OW93" s="6">
        <f>'at-risk$$'!OW93/'at-risk$$'!OW$120</f>
        <v>0</v>
      </c>
      <c r="OX93" s="6">
        <f>'at-risk$$'!OX93/'at-risk$$'!OX$120</f>
        <v>1</v>
      </c>
      <c r="OY93" s="6">
        <f>'at-risk$$'!OY93/'at-risk$$'!OY$120</f>
        <v>0</v>
      </c>
      <c r="OZ93" s="6">
        <f>'at-risk$$'!OZ93/'at-risk$$'!OZ$120</f>
        <v>0</v>
      </c>
      <c r="PA93" s="6">
        <f>'at-risk$$'!PA93/'at-risk$$'!PA$120</f>
        <v>2</v>
      </c>
      <c r="PB93" s="6">
        <f t="shared" si="38"/>
        <v>0</v>
      </c>
      <c r="PC93" s="6">
        <f t="shared" si="39"/>
        <v>0</v>
      </c>
      <c r="PD93" s="6"/>
      <c r="PE93" s="6"/>
      <c r="PI93" s="6">
        <f t="shared" si="48"/>
        <v>12.876080539742778</v>
      </c>
      <c r="PJ93" s="6">
        <f>'at-risk$$'!PJ93/'at-risk$$'!PJ$120</f>
        <v>0</v>
      </c>
      <c r="PK93" s="6">
        <f>'at-risk$$'!PK93/'at-risk$$'!PK$120</f>
        <v>0.75</v>
      </c>
      <c r="PL93" s="5">
        <f t="shared" si="45"/>
        <v>205777</v>
      </c>
      <c r="PM93" s="5">
        <f t="shared" si="49"/>
        <v>6567</v>
      </c>
      <c r="PN93" s="5"/>
      <c r="PO93" s="5">
        <v>98838</v>
      </c>
      <c r="PQ93" s="6">
        <f t="shared" si="43"/>
        <v>24.990565043221586</v>
      </c>
    </row>
    <row r="94" spans="1:433" x14ac:dyDescent="0.25">
      <c r="A94" t="s">
        <v>185</v>
      </c>
      <c r="B94" s="2">
        <v>420</v>
      </c>
      <c r="C94" t="s">
        <v>340</v>
      </c>
      <c r="D94">
        <v>4</v>
      </c>
      <c r="E94">
        <v>587</v>
      </c>
      <c r="F94">
        <v>587</v>
      </c>
      <c r="G94" s="6">
        <f>'at-risk$$'!G94/'at-risk$$'!G$120</f>
        <v>1</v>
      </c>
      <c r="H94" s="6">
        <f>'at-risk$$'!H94/'at-risk$$'!H$120</f>
        <v>0</v>
      </c>
      <c r="I94" s="6">
        <f>'at-risk$$'!I94/'at-risk$$'!I$120</f>
        <v>0</v>
      </c>
      <c r="J94" s="6">
        <f>'at-risk$$'!J94/'at-risk$$'!J$120</f>
        <v>0</v>
      </c>
      <c r="K94" s="6"/>
      <c r="L94" s="6">
        <f>'at-risk$$'!L94/'at-risk$$'!L$120</f>
        <v>0</v>
      </c>
      <c r="M94" s="6">
        <f>'at-risk$$'!M94/'at-risk$$'!M$120</f>
        <v>0</v>
      </c>
      <c r="N94" s="6">
        <f>'at-risk$$'!N94/'at-risk$$'!N$120</f>
        <v>0</v>
      </c>
      <c r="O94" s="6">
        <f>'at-risk$$'!O94/'at-risk$$'!O$120</f>
        <v>0</v>
      </c>
      <c r="P94" s="3">
        <v>9294</v>
      </c>
      <c r="Q94" s="3">
        <v>0</v>
      </c>
      <c r="R94" s="6">
        <f>'at-risk$$'!R94/'at-risk$$'!R$120</f>
        <v>1.0000062006078874</v>
      </c>
      <c r="S94" s="6">
        <f>'at-risk$$'!S94/'at-risk$$'!S$120</f>
        <v>0</v>
      </c>
      <c r="T94" s="6">
        <f>'at-risk$$'!T94/'at-risk$$'!T$120</f>
        <v>1.0000028305579711</v>
      </c>
      <c r="U94" s="6">
        <f>'at-risk$$'!U94/'at-risk$$'!U$120</f>
        <v>0</v>
      </c>
      <c r="V94" s="6">
        <f>'at-risk$$'!V94/'at-risk$$'!V$120</f>
        <v>3.9999992185555544</v>
      </c>
      <c r="W94" s="6">
        <f>'at-risk$$'!W94/'at-risk$$'!W$120</f>
        <v>0</v>
      </c>
      <c r="X94" s="6">
        <f>'at-risk$$'!X94/'at-risk$$'!X$120</f>
        <v>1</v>
      </c>
      <c r="Y94" s="6">
        <f>'at-risk$$'!Y94/'at-risk$$'!Y$120</f>
        <v>0</v>
      </c>
      <c r="Z94" s="6">
        <f>'at-risk$$'!Z94/'at-risk$$'!Z$120</f>
        <v>0</v>
      </c>
      <c r="AA94" s="6">
        <f>'at-risk$$'!AA94/'at-risk$$'!AA$120</f>
        <v>0</v>
      </c>
      <c r="AB94" s="6">
        <f>'at-risk$$'!AB94/'at-risk$$'!AB$120</f>
        <v>0</v>
      </c>
      <c r="AC94" s="6">
        <f>'at-risk$$'!AC94/'at-risk$$'!AC$120</f>
        <v>0</v>
      </c>
      <c r="AD94" s="6">
        <f>'at-risk$$'!AD94/'at-risk$$'!AD$120</f>
        <v>0</v>
      </c>
      <c r="AE94" s="6">
        <f>'at-risk$$'!AE94/'at-risk$$'!AE$120</f>
        <v>0</v>
      </c>
      <c r="AF94" s="6">
        <f>'at-risk$$'!AF94/'at-risk$$'!AF$120</f>
        <v>0</v>
      </c>
      <c r="AG94" s="6">
        <f>'at-risk$$'!AG94/'at-risk$$'!AG$120</f>
        <v>0</v>
      </c>
      <c r="AH94" s="6">
        <f>'at-risk$$'!AH94/'at-risk$$'!AH$120</f>
        <v>0</v>
      </c>
      <c r="AI94" s="6">
        <f>'at-risk$$'!AI94/'at-risk$$'!AI$120</f>
        <v>0</v>
      </c>
      <c r="AJ94" s="6">
        <f>'at-risk$$'!AJ94/'at-risk$$'!AJ$120</f>
        <v>0</v>
      </c>
      <c r="AK94" s="6">
        <f>'at-risk$$'!AK94/'at-risk$$'!AK$120</f>
        <v>0</v>
      </c>
      <c r="AL94" s="6">
        <f>'at-risk$$'!AL94/'at-risk$$'!AL$120</f>
        <v>0</v>
      </c>
      <c r="AM94" s="6">
        <f>'at-risk$$'!AM94/'at-risk$$'!AM$120</f>
        <v>0</v>
      </c>
      <c r="AN94" s="6">
        <f>'at-risk$$'!AN94/'at-risk$$'!AN$120</f>
        <v>0</v>
      </c>
      <c r="AO94" s="6">
        <f>'at-risk$$'!AO94/'at-risk$$'!AO$120</f>
        <v>0</v>
      </c>
      <c r="AP94" s="6">
        <f>'at-risk$$'!AP94/'at-risk$$'!AP$120</f>
        <v>0</v>
      </c>
      <c r="AQ94" s="6">
        <f>'at-risk$$'!AQ94/'at-risk$$'!AQ$120</f>
        <v>0</v>
      </c>
      <c r="AR94" s="6">
        <f>'at-risk$$'!AR94/'at-risk$$'!AR$120</f>
        <v>0</v>
      </c>
      <c r="AS94" s="6">
        <f>'at-risk$$'!AS94/'at-risk$$'!AS$120</f>
        <v>1</v>
      </c>
      <c r="AT94" s="6">
        <f>'at-risk$$'!AT94/'at-risk$$'!AT$120</f>
        <v>0</v>
      </c>
      <c r="AU94" s="6">
        <f>'at-risk$$'!AU94/'at-risk$$'!AU$120</f>
        <v>3.0000087848759573</v>
      </c>
      <c r="AV94" s="6"/>
      <c r="AW94" s="6">
        <f>'at-risk$$'!AW94/'at-risk$$'!AW$120</f>
        <v>0</v>
      </c>
      <c r="AX94" s="6">
        <f>'at-risk$$'!AX94/'at-risk$$'!AX$120</f>
        <v>1</v>
      </c>
      <c r="AY94" s="6">
        <f>'at-risk$$'!AY94/'at-risk$$'!AY$120</f>
        <v>0</v>
      </c>
      <c r="AZ94" s="6">
        <f>'at-risk$$'!AZ94/'at-risk$$'!AZ$120</f>
        <v>0</v>
      </c>
      <c r="BA94" s="6">
        <f>'at-risk$$'!BA94/'at-risk$$'!BA$120</f>
        <v>0</v>
      </c>
      <c r="BB94" s="6">
        <f>'at-risk$$'!BB94/'at-risk$$'!BB$120</f>
        <v>0</v>
      </c>
      <c r="BC94" s="6">
        <f>'at-risk$$'!BC94/'at-risk$$'!BC$120</f>
        <v>0</v>
      </c>
      <c r="BD94" s="6">
        <f>'at-risk$$'!BD94/'at-risk$$'!BD$120</f>
        <v>0</v>
      </c>
      <c r="BE94" s="6">
        <f>'at-risk$$'!BE94/'at-risk$$'!BE$120</f>
        <v>0</v>
      </c>
      <c r="BF94" s="6">
        <f>'at-risk$$'!BF94/'at-risk$$'!BF$120</f>
        <v>0</v>
      </c>
      <c r="BG94" s="6">
        <f>'at-risk$$'!BG94/'at-risk$$'!BG$120</f>
        <v>0</v>
      </c>
      <c r="BH94" s="6">
        <f>'at-risk$$'!BH94/'at-risk$$'!BH$120</f>
        <v>0</v>
      </c>
      <c r="BI94" s="6">
        <f>'at-risk$$'!BI94/'at-risk$$'!BI$120</f>
        <v>0</v>
      </c>
      <c r="BJ94" s="6">
        <f>'at-risk$$'!BJ94/'at-risk$$'!BJ$120</f>
        <v>0</v>
      </c>
      <c r="BK94" s="6">
        <f>'at-risk$$'!BK94/'at-risk$$'!BK$120</f>
        <v>0</v>
      </c>
      <c r="BL94" s="6">
        <f>'at-risk$$'!BL94/'at-risk$$'!BL$120</f>
        <v>0</v>
      </c>
      <c r="BM94" s="6">
        <f>'at-risk$$'!BM94/'at-risk$$'!BM$120</f>
        <v>0</v>
      </c>
      <c r="BN94" s="6">
        <f>'at-risk$$'!BN94/'at-risk$$'!BN$120</f>
        <v>0</v>
      </c>
      <c r="BO94" s="6">
        <f>'at-risk$$'!BO94/'at-risk$$'!BO$120</f>
        <v>0</v>
      </c>
      <c r="BP94" s="6">
        <f>'at-risk$$'!BP94/'at-risk$$'!BP$120</f>
        <v>0</v>
      </c>
      <c r="BQ94" s="6">
        <f>'at-risk$$'!BQ94/'at-risk$$'!BQ$120</f>
        <v>0</v>
      </c>
      <c r="BR94" s="6">
        <f>'at-risk$$'!BR94/'at-risk$$'!BR$120</f>
        <v>0</v>
      </c>
      <c r="BS94" s="6">
        <f>'at-risk$$'!BS94/'at-risk$$'!BS$120</f>
        <v>0</v>
      </c>
      <c r="BT94" s="6">
        <f>'at-risk$$'!BT94/'at-risk$$'!BT$120</f>
        <v>2.0000087848759573</v>
      </c>
      <c r="BU94" s="6">
        <f>'at-risk$$'!BU94/'at-risk$$'!BU$120</f>
        <v>0</v>
      </c>
      <c r="BV94" s="6">
        <f>'at-risk$$'!BV94/'at-risk$$'!BV$120</f>
        <v>10.000039531941809</v>
      </c>
      <c r="BW94" s="6">
        <f>'at-risk$$'!BW94/'at-risk$$'!BW$120</f>
        <v>0</v>
      </c>
      <c r="BX94" s="6">
        <f>'at-risk$$'!BX94/'at-risk$$'!BX$120</f>
        <v>0</v>
      </c>
      <c r="BY94" s="6">
        <f>'at-risk$$'!BY94/'at-risk$$'!BY$120</f>
        <v>0</v>
      </c>
      <c r="BZ94" s="6">
        <f>'at-risk$$'!BZ94/'at-risk$$'!BZ$120</f>
        <v>2.9999925956999398</v>
      </c>
      <c r="CA94" s="6">
        <f>'at-risk$$'!CA94/'at-risk$$'!CA$120</f>
        <v>0</v>
      </c>
      <c r="CB94" s="6">
        <f>'at-risk$$'!CB94/'at-risk$$'!CB$120</f>
        <v>0</v>
      </c>
      <c r="CC94" s="6">
        <f>'at-risk$$'!CC94/'at-risk$$'!CC$120</f>
        <v>0</v>
      </c>
      <c r="CD94" s="6">
        <f>'at-risk$$'!CD94/'at-risk$$'!CD$120</f>
        <v>4</v>
      </c>
      <c r="CE94" s="6">
        <f>'at-risk$$'!CE94/'at-risk$$'!CE$120</f>
        <v>0</v>
      </c>
      <c r="CF94" s="6">
        <f>'at-risk$$'!CF94/'at-risk$$'!CF$120</f>
        <v>1</v>
      </c>
      <c r="CG94" s="6">
        <f>'at-risk$$'!CG94/'at-risk$$'!CG$120</f>
        <v>0</v>
      </c>
      <c r="CH94" s="6">
        <f>'at-risk$$'!CH94/'at-risk$$'!CH$120</f>
        <v>0</v>
      </c>
      <c r="CI94" s="6">
        <f>'at-risk$$'!CI94/'at-risk$$'!CI$120</f>
        <v>0</v>
      </c>
      <c r="CL94" s="6">
        <f>'at-risk$$'!CL94/'at-risk$$'!CL$120</f>
        <v>14.000055344718534</v>
      </c>
      <c r="CM94" s="6">
        <f>'at-risk$$'!CM94/'at-risk$$'!CM$120</f>
        <v>0</v>
      </c>
      <c r="CN94" s="6">
        <f>'at-risk$$'!CN94/'at-risk$$'!CN$120</f>
        <v>0</v>
      </c>
      <c r="CO94" s="6">
        <f>'at-risk$$'!CO94/'at-risk$$'!CO$120</f>
        <v>0</v>
      </c>
      <c r="CP94" s="6">
        <f>'at-risk$$'!CP94/'at-risk$$'!CP$120</f>
        <v>0</v>
      </c>
      <c r="CQ94" s="6">
        <f>'at-risk$$'!CQ94/'at-risk$$'!CQ$120</f>
        <v>0</v>
      </c>
      <c r="CR94" s="6">
        <f>'at-risk$$'!CR94/'at-risk$$'!CR$120</f>
        <v>2.0000087848759573</v>
      </c>
      <c r="CS94" s="6">
        <f>'at-risk$$'!CS94/'at-risk$$'!CS$120</f>
        <v>0</v>
      </c>
      <c r="CT94" s="6">
        <f>'at-risk$$'!CT94/'at-risk$$'!CT$120</f>
        <v>1</v>
      </c>
      <c r="CU94" s="6">
        <f>'at-risk$$'!CU94/'at-risk$$'!CU$120</f>
        <v>0</v>
      </c>
      <c r="DD94" s="6">
        <f>'at-risk$$'!DD94/'at-risk$$'!DD$120</f>
        <v>0</v>
      </c>
      <c r="DE94" s="6">
        <f>'at-risk$$'!DE94/'at-risk$$'!DE$120</f>
        <v>0</v>
      </c>
      <c r="DX94" s="6">
        <f>'at-risk$$'!DX94/'at-risk$$'!DX$120</f>
        <v>0</v>
      </c>
      <c r="DY94" s="6">
        <f>'at-risk$$'!DY94/'at-risk$$'!DY$120</f>
        <v>0</v>
      </c>
      <c r="DZ94" s="6">
        <f>'at-risk$$'!DZ94/'at-risk$$'!DZ$120</f>
        <v>0</v>
      </c>
      <c r="EA94" s="6">
        <f>'at-risk$$'!EA94/'at-risk$$'!EA$120</f>
        <v>0</v>
      </c>
      <c r="EB94" s="6">
        <f>'at-risk$$'!EB94/'at-risk$$'!EB$120</f>
        <v>0</v>
      </c>
      <c r="EC94" s="6">
        <f>'at-risk$$'!EC94/'at-risk$$'!EC$120</f>
        <v>0</v>
      </c>
      <c r="EL94" s="6">
        <f>'at-risk$$'!EL94/'at-risk$$'!EL$120</f>
        <v>0</v>
      </c>
      <c r="EM94" s="6">
        <f>'at-risk$$'!EM94/'at-risk$$'!EM$120</f>
        <v>0</v>
      </c>
      <c r="EN94" s="6">
        <f>'at-risk$$'!EN94/'at-risk$$'!EN$120</f>
        <v>0</v>
      </c>
      <c r="EO94" s="6">
        <f>'at-risk$$'!EO94/'at-risk$$'!EO$120</f>
        <v>0</v>
      </c>
      <c r="EP94" s="6">
        <f>'at-risk$$'!EP94/'at-risk$$'!EP$120</f>
        <v>0</v>
      </c>
      <c r="EQ94" s="6">
        <f>'at-risk$$'!EQ94/'at-risk$$'!EQ$120</f>
        <v>0</v>
      </c>
      <c r="ES94" s="6">
        <f>'at-risk$$'!ES94/'at-risk$$'!ES$120</f>
        <v>0</v>
      </c>
      <c r="ET94" s="6">
        <f>'at-risk$$'!ET94/'at-risk$$'!ET$120</f>
        <v>0</v>
      </c>
      <c r="EU94" s="6">
        <f>'at-risk$$'!EU94/'at-risk$$'!EU$120</f>
        <v>0</v>
      </c>
      <c r="EV94" s="6">
        <f>'at-risk$$'!EV94/'at-risk$$'!EV$120</f>
        <v>0</v>
      </c>
      <c r="EW94" s="6">
        <f>'at-risk$$'!EW94/'at-risk$$'!EW$120</f>
        <v>0</v>
      </c>
      <c r="EX94" s="6">
        <f>'at-risk$$'!EX94/'at-risk$$'!EX$120</f>
        <v>0</v>
      </c>
      <c r="EY94" s="6">
        <f>'at-risk$$'!EY94/'at-risk$$'!EY$120</f>
        <v>2.9999936932391522</v>
      </c>
      <c r="EZ94" s="6">
        <f>'at-risk$$'!EZ94/'at-risk$$'!EZ$120</f>
        <v>0</v>
      </c>
      <c r="FA94" s="6">
        <f>'at-risk$$'!FA94/'at-risk$$'!FA$120</f>
        <v>0</v>
      </c>
      <c r="FB94" s="6">
        <f>'at-risk$$'!FB94/'at-risk$$'!FB$120</f>
        <v>0</v>
      </c>
      <c r="FC94" s="6">
        <f>'at-risk$$'!FC94/'at-risk$$'!FC$120</f>
        <v>0</v>
      </c>
      <c r="FD94" s="6">
        <f>'at-risk$$'!FD94/'at-risk$$'!FD$120</f>
        <v>0</v>
      </c>
      <c r="FE94" s="6">
        <f>'at-risk$$'!FE94/'at-risk$$'!FE$120</f>
        <v>1</v>
      </c>
      <c r="FF94" s="6">
        <f>'at-risk$$'!FF94/'at-risk$$'!FF$120</f>
        <v>0</v>
      </c>
      <c r="FG94" s="6">
        <f>'at-risk$$'!FG94/'at-risk$$'!FG$120</f>
        <v>0</v>
      </c>
      <c r="FH94" s="6">
        <f>'at-risk$$'!FH94/'at-risk$$'!FH$120</f>
        <v>0</v>
      </c>
      <c r="FI94" s="6">
        <f>'at-risk$$'!FI94/'at-risk$$'!FI$120</f>
        <v>0</v>
      </c>
      <c r="FJ94" s="6">
        <f>'at-risk$$'!FJ94/'at-risk$$'!FJ$120</f>
        <v>0</v>
      </c>
      <c r="FK94" s="6">
        <f>'at-risk$$'!FK94/'at-risk$$'!FK$120</f>
        <v>0</v>
      </c>
      <c r="FL94" s="6">
        <f>'at-risk$$'!FL94/'at-risk$$'!FL$120</f>
        <v>0</v>
      </c>
      <c r="FM94" s="6">
        <f>'at-risk$$'!FM94/'at-risk$$'!FM$120</f>
        <v>0</v>
      </c>
      <c r="FN94" s="6">
        <f>'at-risk$$'!FN94/'at-risk$$'!FN$120</f>
        <v>0</v>
      </c>
      <c r="FO94" s="6">
        <f>'at-risk$$'!FO94/'at-risk$$'!FO$120</f>
        <v>0</v>
      </c>
      <c r="FP94" s="6">
        <f>'at-risk$$'!FP94/'at-risk$$'!FP$120</f>
        <v>0</v>
      </c>
      <c r="FQ94" s="6">
        <f>'at-risk$$'!FQ94/'at-risk$$'!FQ$120</f>
        <v>0</v>
      </c>
      <c r="FR94" s="6">
        <f>'at-risk$$'!FR94/'at-risk$$'!FR$120</f>
        <v>0</v>
      </c>
      <c r="FS94" s="6">
        <f>'at-risk$$'!FS94/'at-risk$$'!FS$120</f>
        <v>0</v>
      </c>
      <c r="FT94" s="6">
        <f>'at-risk$$'!FT94/'at-risk$$'!FT$120</f>
        <v>0</v>
      </c>
      <c r="FU94" s="6">
        <f>'at-risk$$'!FU94/'at-risk$$'!FU$120</f>
        <v>0</v>
      </c>
      <c r="FV94" s="6">
        <f>'at-risk$$'!FV94/'at-risk$$'!FV$120</f>
        <v>0</v>
      </c>
      <c r="FW94" s="6">
        <f>'at-risk$$'!FW94/'at-risk$$'!FW$120</f>
        <v>2</v>
      </c>
      <c r="FX94" s="6">
        <f>'at-risk$$'!FX94/'at-risk$$'!FX$120</f>
        <v>0</v>
      </c>
      <c r="FY94" s="6">
        <f>'at-risk$$'!FY94/'at-risk$$'!FY$120</f>
        <v>0</v>
      </c>
      <c r="FZ94" s="6">
        <f>'at-risk$$'!FZ94/'at-risk$$'!FZ$120</f>
        <v>0</v>
      </c>
      <c r="GA94" s="6">
        <f>'at-risk$$'!GA94/'at-risk$$'!GA$120</f>
        <v>1</v>
      </c>
      <c r="GB94" s="6">
        <f>'at-risk$$'!GB94/'at-risk$$'!GB$120</f>
        <v>0</v>
      </c>
      <c r="GC94" s="6">
        <f>'at-risk$$'!GC94/'at-risk$$'!GC$120</f>
        <v>0</v>
      </c>
      <c r="GD94" s="6">
        <f>'at-risk$$'!GD94/'at-risk$$'!GD$120</f>
        <v>0</v>
      </c>
      <c r="GE94" s="6">
        <f>'at-risk$$'!GE94/'at-risk$$'!GE$120</f>
        <v>0</v>
      </c>
      <c r="GF94" s="6">
        <f>'at-risk$$'!GF94/'at-risk$$'!GF$120</f>
        <v>1</v>
      </c>
      <c r="GG94" s="6">
        <f>'at-risk$$'!GG94/'at-risk$$'!GG$120</f>
        <v>0</v>
      </c>
      <c r="GH94" s="6">
        <f>'at-risk$$'!GH94/'at-risk$$'!GH$120</f>
        <v>2.0000087848759573</v>
      </c>
      <c r="GI94" s="6">
        <f>'at-risk$$'!GI94/'at-risk$$'!GI$120</f>
        <v>0</v>
      </c>
      <c r="GJ94" s="6">
        <f>'at-risk$$'!GJ94/'at-risk$$'!GJ$120</f>
        <v>2.0000087848759573</v>
      </c>
      <c r="GK94" s="6">
        <f>'at-risk$$'!GK94/'at-risk$$'!GK$120</f>
        <v>0</v>
      </c>
      <c r="GL94" s="6">
        <f>'at-risk$$'!GL94/'at-risk$$'!GL$120</f>
        <v>1</v>
      </c>
      <c r="GM94" s="6">
        <f>'at-risk$$'!GM94/'at-risk$$'!GM$120</f>
        <v>0</v>
      </c>
      <c r="GN94" s="6">
        <f>'at-risk$$'!GN94/'at-risk$$'!GN$120</f>
        <v>0</v>
      </c>
      <c r="GO94" s="6">
        <f>'at-risk$$'!GO94/'at-risk$$'!GO$120</f>
        <v>0</v>
      </c>
      <c r="GP94" s="6">
        <f>'at-risk$$'!GP94/'at-risk$$'!GP$120</f>
        <v>0</v>
      </c>
      <c r="GQ94" s="6">
        <f>'at-risk$$'!GQ94/'at-risk$$'!GQ$120</f>
        <v>0</v>
      </c>
      <c r="GR94" s="6">
        <f>'at-risk$$'!GR94/'at-risk$$'!GR$120</f>
        <v>0</v>
      </c>
      <c r="GS94" s="6">
        <f>'at-risk$$'!GS94/'at-risk$$'!GS$120</f>
        <v>0</v>
      </c>
      <c r="GT94" s="6">
        <f>'at-risk$$'!GT94/'at-risk$$'!GT$120</f>
        <v>0</v>
      </c>
      <c r="GU94" s="6">
        <f>'at-risk$$'!GU94/'at-risk$$'!GU$120</f>
        <v>0</v>
      </c>
      <c r="GV94" s="6">
        <f>'at-risk$$'!GV94/'at-risk$$'!GV$120</f>
        <v>0</v>
      </c>
      <c r="GW94" s="6">
        <f>'at-risk$$'!GW94/'at-risk$$'!GW$120</f>
        <v>0</v>
      </c>
      <c r="GX94" s="6">
        <f>'at-risk$$'!GX94/'at-risk$$'!GX$120</f>
        <v>0</v>
      </c>
      <c r="GY94" s="6">
        <f>'at-risk$$'!GY94/'at-risk$$'!GY$120</f>
        <v>0</v>
      </c>
      <c r="GZ94" s="6">
        <f>'at-risk$$'!GZ94/'at-risk$$'!GZ$120</f>
        <v>0</v>
      </c>
      <c r="HA94" s="6">
        <f>'at-risk$$'!HA94/'at-risk$$'!HA$120</f>
        <v>0</v>
      </c>
      <c r="HB94" s="6">
        <f>'at-risk$$'!HB94/'at-risk$$'!HB$120</f>
        <v>0</v>
      </c>
      <c r="HC94" s="6">
        <f>'at-risk$$'!HC94/'at-risk$$'!HC$120</f>
        <v>0</v>
      </c>
      <c r="HD94" s="6">
        <f>'at-risk$$'!HD94/'at-risk$$'!HD$120</f>
        <v>0</v>
      </c>
      <c r="HE94" s="6">
        <f>'at-risk$$'!HE94/'at-risk$$'!HE$120</f>
        <v>0</v>
      </c>
      <c r="HF94" s="6">
        <f>'at-risk$$'!HF94/'at-risk$$'!HF$120</f>
        <v>6.4665471923536444E-2</v>
      </c>
      <c r="HG94" s="6">
        <f>'at-risk$$'!HG94/'at-risk$$'!HG$120</f>
        <v>5.6321421041534894</v>
      </c>
      <c r="HH94" s="6">
        <f>'at-risk$$'!HH94/'at-risk$$'!HH$120</f>
        <v>6.6221712699416688</v>
      </c>
      <c r="HI94" s="6">
        <f>'at-risk$$'!HI94/'at-risk$$'!HI$120</f>
        <v>0</v>
      </c>
      <c r="HJ94" s="6">
        <f>'at-risk$$'!HJ94/'at-risk$$'!HJ$120</f>
        <v>0</v>
      </c>
      <c r="HK94" s="6">
        <f>'at-risk$$'!HK94/'at-risk$$'!HK$120</f>
        <v>0</v>
      </c>
      <c r="HL94" s="6">
        <f>'at-risk$$'!HL94/'at-risk$$'!HL$120</f>
        <v>0</v>
      </c>
      <c r="HM94" s="6">
        <f>'at-risk$$'!HM94/'at-risk$$'!HM$120</f>
        <v>0</v>
      </c>
      <c r="HN94" s="6">
        <f>'at-risk$$'!HN94/'at-risk$$'!HN$120</f>
        <v>2.0000087848759573</v>
      </c>
      <c r="HO94" s="6">
        <f>'at-risk$$'!HO94/'at-risk$$'!HO$120</f>
        <v>0</v>
      </c>
      <c r="HP94" s="6">
        <f>'at-risk$$'!HP94/'at-risk$$'!HP$120</f>
        <v>0</v>
      </c>
      <c r="HQ94" s="6">
        <f>'at-risk$$'!HQ94/'at-risk$$'!HQ$120</f>
        <v>0</v>
      </c>
      <c r="HR94" s="6">
        <f>'at-risk$$'!HR94/'at-risk$$'!HR$120</f>
        <v>3.0000087848759573</v>
      </c>
      <c r="HS94" s="6">
        <f>'at-risk$$'!HS94/'at-risk$$'!HS$120</f>
        <v>0</v>
      </c>
      <c r="HT94" s="6">
        <f>'at-risk$$'!HT94/'at-risk$$'!HT$120</f>
        <v>1</v>
      </c>
      <c r="HU94" s="6">
        <f>'at-risk$$'!HU94/'at-risk$$'!HU$120</f>
        <v>0</v>
      </c>
      <c r="HV94" s="6">
        <f>'at-risk$$'!HV94/'at-risk$$'!HV$120</f>
        <v>1.5000087848759576</v>
      </c>
      <c r="HW94" s="6">
        <f>'at-risk$$'!HW94/'at-risk$$'!HW$120</f>
        <v>0</v>
      </c>
      <c r="HX94" s="6">
        <f>'at-risk$$'!HX94/'at-risk$$'!HX$120</f>
        <v>0</v>
      </c>
      <c r="HY94" s="6">
        <f>'at-risk$$'!HY94/'at-risk$$'!HY$120</f>
        <v>0</v>
      </c>
      <c r="HZ94" s="6">
        <f>'at-risk$$'!HZ94/'at-risk$$'!HZ$120</f>
        <v>0</v>
      </c>
      <c r="IA94" s="6">
        <f>'at-risk$$'!IA94/'at-risk$$'!IA$120</f>
        <v>0</v>
      </c>
      <c r="IB94" s="6">
        <f>'at-risk$$'!IB94/'at-risk$$'!IB$120</f>
        <v>2.0000087848759573</v>
      </c>
      <c r="IC94" s="6">
        <f>'at-risk$$'!IC94/'at-risk$$'!IC$120</f>
        <v>0</v>
      </c>
      <c r="ID94" s="6">
        <f>'at-risk$$'!ID94/'at-risk$$'!ID$120</f>
        <v>2.0000087848759573</v>
      </c>
      <c r="IE94" s="6">
        <f>'at-risk$$'!IE94/'at-risk$$'!IE$120</f>
        <v>0</v>
      </c>
      <c r="IF94" s="6">
        <f>'at-risk$$'!IF94/'at-risk$$'!IF$120</f>
        <v>1</v>
      </c>
      <c r="IG94" s="6">
        <f>'at-risk$$'!IG94/'at-risk$$'!IG$120</f>
        <v>0</v>
      </c>
      <c r="IH94" s="6">
        <f>'at-risk$$'!IH94/'at-risk$$'!IH$120</f>
        <v>1</v>
      </c>
      <c r="II94" s="6">
        <f>'at-risk$$'!II94/'at-risk$$'!II$120</f>
        <v>0</v>
      </c>
      <c r="IJ94" s="6">
        <f>'at-risk$$'!IJ94/'at-risk$$'!IJ$120</f>
        <v>0</v>
      </c>
      <c r="IK94" s="6">
        <f>'at-risk$$'!IK94/'at-risk$$'!IK$120</f>
        <v>0</v>
      </c>
      <c r="IL94" s="6">
        <f>'at-risk$$'!IL94/'at-risk$$'!IL$120</f>
        <v>0</v>
      </c>
      <c r="IM94" s="6">
        <f>'at-risk$$'!IM94/'at-risk$$'!IM$120</f>
        <v>0</v>
      </c>
      <c r="IN94" s="6">
        <f>'at-risk$$'!IN94/'at-risk$$'!IN$120</f>
        <v>0</v>
      </c>
      <c r="IO94" s="6">
        <f>'at-risk$$'!IO94/'at-risk$$'!IO$120</f>
        <v>0</v>
      </c>
      <c r="IP94" s="6">
        <f>'at-risk$$'!IP94/'at-risk$$'!IP$120</f>
        <v>0</v>
      </c>
      <c r="IQ94" s="6">
        <f>'at-risk$$'!IQ94/'at-risk$$'!IQ$120</f>
        <v>0</v>
      </c>
      <c r="IR94" s="6">
        <f>'at-risk$$'!IR94/'at-risk$$'!IR$120</f>
        <v>0</v>
      </c>
      <c r="IS94" s="6">
        <f>'at-risk$$'!IS94/'at-risk$$'!IS$120</f>
        <v>0</v>
      </c>
      <c r="IT94" s="6">
        <f>'at-risk$$'!IT94/'at-risk$$'!IT$120</f>
        <v>0</v>
      </c>
      <c r="IU94" s="6">
        <f>'at-risk$$'!IU94/'at-risk$$'!IU$120</f>
        <v>0</v>
      </c>
      <c r="IV94" s="6">
        <f>'at-risk$$'!IV94/'at-risk$$'!IV$120</f>
        <v>0</v>
      </c>
      <c r="IW94" s="6">
        <f>'at-risk$$'!IW94/'at-risk$$'!IW$120</f>
        <v>0</v>
      </c>
      <c r="IX94" s="6">
        <f>'at-risk$$'!IX94/'at-risk$$'!IX$120</f>
        <v>0</v>
      </c>
      <c r="IY94" s="6">
        <f>'at-risk$$'!IY94/'at-risk$$'!IY$120</f>
        <v>0</v>
      </c>
      <c r="IZ94" s="6">
        <f>'at-risk$$'!IZ94/'at-risk$$'!IZ$120</f>
        <v>0</v>
      </c>
      <c r="JA94" s="6">
        <f>'at-risk$$'!JA94/'at-risk$$'!JA$120</f>
        <v>0</v>
      </c>
      <c r="JB94" s="6">
        <f>'at-risk$$'!JB94/'at-risk$$'!JB$120</f>
        <v>0</v>
      </c>
      <c r="JC94" s="6">
        <f>'at-risk$$'!JC94/'at-risk$$'!JC$120</f>
        <v>0</v>
      </c>
      <c r="JD94" s="6">
        <f>'at-risk$$'!JD94/'at-risk$$'!JD$120</f>
        <v>1</v>
      </c>
      <c r="JE94" s="6">
        <f>'at-risk$$'!JE94/'at-risk$$'!JE$120</f>
        <v>0</v>
      </c>
      <c r="JF94" s="6">
        <f>'at-risk$$'!JF94/'at-risk$$'!JF$120</f>
        <v>0</v>
      </c>
      <c r="JG94" s="6">
        <f>'at-risk$$'!JG94/'at-risk$$'!JG$120</f>
        <v>0</v>
      </c>
      <c r="JH94" s="6">
        <f>'at-risk$$'!JH94/'at-risk$$'!JH$120</f>
        <v>1</v>
      </c>
      <c r="JI94" s="6">
        <f>'at-risk$$'!JI94/'at-risk$$'!JI$120</f>
        <v>0</v>
      </c>
      <c r="JJ94" s="6">
        <f>'at-risk$$'!JJ94/'at-risk$$'!JJ$120</f>
        <v>0</v>
      </c>
      <c r="JK94" s="6">
        <f>'at-risk$$'!JK94/'at-risk$$'!JK$120</f>
        <v>0</v>
      </c>
      <c r="JL94" s="6">
        <f>'at-risk$$'!JL94/'at-risk$$'!JL$120</f>
        <v>0</v>
      </c>
      <c r="JM94" s="6">
        <f>'at-risk$$'!JM94/'at-risk$$'!JM$120</f>
        <v>0</v>
      </c>
      <c r="JN94" s="6">
        <f>'at-risk$$'!JN94/'at-risk$$'!JN$120</f>
        <v>0</v>
      </c>
      <c r="JO94" s="6">
        <f>'at-risk$$'!JO94/'at-risk$$'!JO$120</f>
        <v>0</v>
      </c>
      <c r="JP94" s="6">
        <f>'at-risk$$'!JP94/'at-risk$$'!JP$120</f>
        <v>0</v>
      </c>
      <c r="JQ94" s="6">
        <f>'at-risk$$'!JQ94/'at-risk$$'!JQ$120</f>
        <v>0</v>
      </c>
      <c r="JR94" s="6">
        <f>'at-risk$$'!JR94/'at-risk$$'!JR$120</f>
        <v>0</v>
      </c>
      <c r="JS94" s="6">
        <f>'at-risk$$'!JS94/'at-risk$$'!JS$120</f>
        <v>0</v>
      </c>
      <c r="JT94" s="6">
        <f>'at-risk$$'!JT94/'at-risk$$'!JT$120</f>
        <v>1</v>
      </c>
      <c r="JU94" s="6">
        <f>'at-risk$$'!JU94/'at-risk$$'!JU$120</f>
        <v>0</v>
      </c>
      <c r="JV94" s="6">
        <f>'at-risk$$'!JV94/'at-risk$$'!JV$120</f>
        <v>1</v>
      </c>
      <c r="JW94" s="6">
        <f>'at-risk$$'!JW94/'at-risk$$'!JW$120</f>
        <v>0</v>
      </c>
      <c r="JX94" s="6">
        <f>'at-risk$$'!JX94/'at-risk$$'!JX$120</f>
        <v>0</v>
      </c>
      <c r="JY94" s="6">
        <f>'at-risk$$'!JY94/'at-risk$$'!JY$120</f>
        <v>0</v>
      </c>
      <c r="JZ94" s="6">
        <f>'at-risk$$'!JZ94/'at-risk$$'!JZ$120</f>
        <v>1</v>
      </c>
      <c r="KA94" s="6">
        <f>'at-risk$$'!KA94/'at-risk$$'!KA$120</f>
        <v>0</v>
      </c>
      <c r="KB94" s="6">
        <f>'at-risk$$'!KB94/'at-risk$$'!KB$120</f>
        <v>0</v>
      </c>
      <c r="KC94" s="6">
        <f>'at-risk$$'!KC94/'at-risk$$'!KC$120</f>
        <v>0</v>
      </c>
      <c r="KD94" s="6">
        <f>'at-risk$$'!KD94/'at-risk$$'!KD$120</f>
        <v>0</v>
      </c>
      <c r="KE94" s="6">
        <f>'at-risk$$'!KE94/'at-risk$$'!KE$120</f>
        <v>0</v>
      </c>
      <c r="KF94" s="6">
        <f>'at-risk$$'!KF94/'at-risk$$'!KF$120</f>
        <v>0</v>
      </c>
      <c r="KG94" s="6">
        <f>'at-risk$$'!KG94/'at-risk$$'!KG$120</f>
        <v>0</v>
      </c>
      <c r="KH94" s="6">
        <f>'at-risk$$'!KH94/'at-risk$$'!KH$120</f>
        <v>0</v>
      </c>
      <c r="KI94" s="6">
        <f>'at-risk$$'!KI94/'at-risk$$'!KI$120</f>
        <v>0</v>
      </c>
      <c r="KJ94" s="6">
        <f>'at-risk$$'!KJ94/'at-risk$$'!KJ$120</f>
        <v>0</v>
      </c>
      <c r="KK94" s="6">
        <f>'at-risk$$'!KK94/'at-risk$$'!KK$120</f>
        <v>0</v>
      </c>
      <c r="KL94" s="6">
        <f>'at-risk$$'!KL94/'at-risk$$'!KL$120</f>
        <v>0</v>
      </c>
      <c r="KM94" s="6">
        <f>'at-risk$$'!KM94/'at-risk$$'!KM$120</f>
        <v>0</v>
      </c>
      <c r="KN94" s="6">
        <f>'at-risk$$'!KN94/'at-risk$$'!KN$120</f>
        <v>0</v>
      </c>
      <c r="KO94" s="6">
        <f>'at-risk$$'!KO94/'at-risk$$'!KO$120</f>
        <v>0</v>
      </c>
      <c r="KP94" s="6">
        <f>'at-risk$$'!KP94/'at-risk$$'!KP$120</f>
        <v>0</v>
      </c>
      <c r="KQ94" s="6">
        <f>'at-risk$$'!KQ94/'at-risk$$'!KQ$120</f>
        <v>0</v>
      </c>
      <c r="KU94" s="3">
        <v>48840</v>
      </c>
      <c r="KV94" s="3">
        <v>0</v>
      </c>
      <c r="KW94" s="3">
        <v>11200</v>
      </c>
      <c r="KX94" s="3">
        <v>0</v>
      </c>
      <c r="LC94" s="3">
        <v>4740</v>
      </c>
      <c r="LD94" s="3">
        <v>0</v>
      </c>
      <c r="LI94" s="3">
        <v>4039</v>
      </c>
      <c r="LJ94" s="3">
        <v>0</v>
      </c>
      <c r="LK94" s="3">
        <v>3500</v>
      </c>
      <c r="LL94" s="3">
        <v>0</v>
      </c>
      <c r="LM94" s="3">
        <v>2677</v>
      </c>
      <c r="LN94" s="3">
        <v>0</v>
      </c>
      <c r="LO94" s="3">
        <v>6000</v>
      </c>
      <c r="LP94" s="3">
        <v>0</v>
      </c>
      <c r="LW94" s="3">
        <v>10489</v>
      </c>
      <c r="LX94" s="3">
        <v>0</v>
      </c>
      <c r="MA94" s="3">
        <v>5000</v>
      </c>
      <c r="MB94" s="3">
        <v>0</v>
      </c>
      <c r="MC94" s="3">
        <v>11202</v>
      </c>
      <c r="MD94" s="3">
        <v>0</v>
      </c>
      <c r="ME94" s="3">
        <v>9815</v>
      </c>
      <c r="MF94" s="3">
        <v>0</v>
      </c>
      <c r="MW94" s="3">
        <v>17940</v>
      </c>
      <c r="MX94" s="3">
        <v>0</v>
      </c>
      <c r="MY94" s="3">
        <v>34300</v>
      </c>
      <c r="MZ94" s="3">
        <v>0</v>
      </c>
      <c r="NJ94" s="6">
        <f>'at-risk$$'!NJ94/'at-risk$$'!NJ$120</f>
        <v>0</v>
      </c>
      <c r="NK94" s="6">
        <f>'at-risk$$'!NK94/'at-risk$$'!NK$120</f>
        <v>0</v>
      </c>
      <c r="OF94" s="3">
        <v>9455867.8000000007</v>
      </c>
      <c r="OG94" s="3">
        <v>641118</v>
      </c>
      <c r="OK94" s="6">
        <f t="shared" si="44"/>
        <v>3.0000087848759573</v>
      </c>
      <c r="OL94" s="6">
        <f t="shared" si="31"/>
        <v>0</v>
      </c>
      <c r="OM94" s="6">
        <f t="shared" si="32"/>
        <v>10.000039531941809</v>
      </c>
      <c r="ON94" s="6">
        <f t="shared" si="33"/>
        <v>0</v>
      </c>
      <c r="OO94" s="6">
        <f t="shared" si="34"/>
        <v>5</v>
      </c>
      <c r="OP94" s="6">
        <f t="shared" si="35"/>
        <v>0</v>
      </c>
      <c r="OQ94" s="3">
        <f t="shared" si="36"/>
        <v>0</v>
      </c>
      <c r="OR94" s="6">
        <f t="shared" si="37"/>
        <v>0</v>
      </c>
      <c r="OS94" s="6">
        <f>'at-risk$$'!OS94/'at-risk$$'!OS$120</f>
        <v>2.9999936932391522</v>
      </c>
      <c r="OT94" s="6">
        <f>'at-risk$$'!OT94/'at-risk$$'!OT$120</f>
        <v>0</v>
      </c>
      <c r="OU94" s="6">
        <f>'at-risk$$'!OU94/'at-risk$$'!OU$120</f>
        <v>0</v>
      </c>
      <c r="OV94" s="6">
        <f>'at-risk$$'!OV94/'at-risk$$'!OV$120</f>
        <v>1</v>
      </c>
      <c r="OW94" s="6">
        <f>'at-risk$$'!OW94/'at-risk$$'!OW$120</f>
        <v>0</v>
      </c>
      <c r="OX94" s="6">
        <f>'at-risk$$'!OX94/'at-risk$$'!OX$120</f>
        <v>0</v>
      </c>
      <c r="OY94" s="6">
        <f>'at-risk$$'!OY94/'at-risk$$'!OY$120</f>
        <v>6.0000175697519147</v>
      </c>
      <c r="OZ94" s="6">
        <f>'at-risk$$'!OZ94/'at-risk$$'!OZ$120</f>
        <v>0</v>
      </c>
      <c r="PA94" s="6">
        <f>'at-risk$$'!PA94/'at-risk$$'!PA$120</f>
        <v>0</v>
      </c>
      <c r="PB94" s="6">
        <f t="shared" si="38"/>
        <v>2</v>
      </c>
      <c r="PC94" s="6">
        <f t="shared" si="39"/>
        <v>0</v>
      </c>
      <c r="PD94" s="6"/>
      <c r="PE94" s="6"/>
      <c r="PI94" s="6">
        <f t="shared" si="48"/>
        <v>20.186880666244996</v>
      </c>
      <c r="PJ94" s="6">
        <f>'at-risk$$'!PJ94/'at-risk$$'!PJ$120</f>
        <v>0</v>
      </c>
      <c r="PK94" s="6">
        <f>'at-risk$$'!PK94/'at-risk$$'!PK$120</f>
        <v>5.6321421041534894</v>
      </c>
      <c r="PL94" s="5">
        <f t="shared" si="45"/>
        <v>169742</v>
      </c>
      <c r="PM94" s="5">
        <f t="shared" si="49"/>
        <v>0</v>
      </c>
      <c r="PN94" s="5"/>
      <c r="PO94" s="5">
        <v>200754</v>
      </c>
      <c r="PQ94" s="6">
        <f t="shared" si="43"/>
        <v>58.819144001686702</v>
      </c>
    </row>
    <row r="95" spans="1:433" x14ac:dyDescent="0.25">
      <c r="A95" t="s">
        <v>191</v>
      </c>
      <c r="B95" s="2">
        <v>435</v>
      </c>
      <c r="C95" t="s">
        <v>340</v>
      </c>
      <c r="D95">
        <v>5</v>
      </c>
      <c r="E95">
        <v>281</v>
      </c>
      <c r="F95">
        <v>281</v>
      </c>
      <c r="G95" s="6">
        <f>'at-risk$$'!G95/'at-risk$$'!G$120</f>
        <v>0.5</v>
      </c>
      <c r="H95" s="6">
        <f>'at-risk$$'!H95/'at-risk$$'!H$120</f>
        <v>0</v>
      </c>
      <c r="I95" s="6">
        <f>'at-risk$$'!I95/'at-risk$$'!I$120</f>
        <v>0</v>
      </c>
      <c r="J95" s="6"/>
      <c r="K95" s="6">
        <f>'at-risk$$'!K95/'at-risk$$'!K$120</f>
        <v>1</v>
      </c>
      <c r="L95" s="6">
        <f>'at-risk$$'!L95/'at-risk$$'!L$120</f>
        <v>0</v>
      </c>
      <c r="M95" s="6">
        <f>'at-risk$$'!M95/'at-risk$$'!M$120</f>
        <v>0</v>
      </c>
      <c r="N95" s="6">
        <f>'at-risk$$'!N95/'at-risk$$'!N$120</f>
        <v>0</v>
      </c>
      <c r="O95" s="6">
        <f>'at-risk$$'!O95/'at-risk$$'!O$120</f>
        <v>0</v>
      </c>
      <c r="P95" s="3">
        <v>15670</v>
      </c>
      <c r="Q95" s="3">
        <v>0</v>
      </c>
      <c r="R95" s="6">
        <f>'at-risk$$'!R95/'at-risk$$'!R$120</f>
        <v>1.0000062006078874</v>
      </c>
      <c r="S95" s="6">
        <f>'at-risk$$'!S95/'at-risk$$'!S$120</f>
        <v>0</v>
      </c>
      <c r="T95" s="6">
        <f>'at-risk$$'!T95/'at-risk$$'!T$120</f>
        <v>1.0000028305579711</v>
      </c>
      <c r="U95" s="6">
        <f>'at-risk$$'!U95/'at-risk$$'!U$120</f>
        <v>0</v>
      </c>
      <c r="V95" s="6">
        <f>'at-risk$$'!V95/'at-risk$$'!V$120</f>
        <v>0.99999492061110518</v>
      </c>
      <c r="W95" s="6">
        <f>'at-risk$$'!W95/'at-risk$$'!W$120</f>
        <v>0</v>
      </c>
      <c r="X95" s="6">
        <f>'at-risk$$'!X95/'at-risk$$'!X$120</f>
        <v>1</v>
      </c>
      <c r="Y95" s="6">
        <f>'at-risk$$'!Y95/'at-risk$$'!Y$120</f>
        <v>0</v>
      </c>
      <c r="Z95" s="6">
        <f>'at-risk$$'!Z95/'at-risk$$'!Z$120</f>
        <v>0</v>
      </c>
      <c r="AA95" s="6">
        <f>'at-risk$$'!AA95/'at-risk$$'!AA$120</f>
        <v>0</v>
      </c>
      <c r="AB95" s="6">
        <f>'at-risk$$'!AB95/'at-risk$$'!AB$120</f>
        <v>0</v>
      </c>
      <c r="AC95" s="6">
        <f>'at-risk$$'!AC95/'at-risk$$'!AC$120</f>
        <v>0</v>
      </c>
      <c r="AD95" s="6">
        <f>'at-risk$$'!AD95/'at-risk$$'!AD$120</f>
        <v>0</v>
      </c>
      <c r="AE95" s="6">
        <f>'at-risk$$'!AE95/'at-risk$$'!AE$120</f>
        <v>0</v>
      </c>
      <c r="AF95" s="6">
        <f>'at-risk$$'!AF95/'at-risk$$'!AF$120</f>
        <v>0</v>
      </c>
      <c r="AG95" s="6">
        <f>'at-risk$$'!AG95/'at-risk$$'!AG$120</f>
        <v>0</v>
      </c>
      <c r="AH95" s="6">
        <f>'at-risk$$'!AH95/'at-risk$$'!AH$120</f>
        <v>0</v>
      </c>
      <c r="AI95" s="6">
        <f>'at-risk$$'!AI95/'at-risk$$'!AI$120</f>
        <v>0</v>
      </c>
      <c r="AJ95" s="6">
        <f>'at-risk$$'!AJ95/'at-risk$$'!AJ$120</f>
        <v>0</v>
      </c>
      <c r="AK95" s="6">
        <f>'at-risk$$'!AK95/'at-risk$$'!AK$120</f>
        <v>0</v>
      </c>
      <c r="AL95" s="6">
        <f>'at-risk$$'!AL95/'at-risk$$'!AL$120</f>
        <v>0</v>
      </c>
      <c r="AM95" s="6">
        <f>'at-risk$$'!AM95/'at-risk$$'!AM$120</f>
        <v>0</v>
      </c>
      <c r="AN95" s="6">
        <f>'at-risk$$'!AN95/'at-risk$$'!AN$120</f>
        <v>0</v>
      </c>
      <c r="AO95" s="6">
        <f>'at-risk$$'!AO95/'at-risk$$'!AO$120</f>
        <v>0</v>
      </c>
      <c r="AP95" s="6">
        <f>'at-risk$$'!AP95/'at-risk$$'!AP$120</f>
        <v>0</v>
      </c>
      <c r="AQ95" s="6">
        <f>'at-risk$$'!AQ95/'at-risk$$'!AQ$120</f>
        <v>1</v>
      </c>
      <c r="AR95" s="6">
        <f>'at-risk$$'!AR95/'at-risk$$'!AR$120</f>
        <v>0</v>
      </c>
      <c r="AS95" s="6">
        <f>'at-risk$$'!AS95/'at-risk$$'!AS$120</f>
        <v>0</v>
      </c>
      <c r="AT95" s="6">
        <f>'at-risk$$'!AT95/'at-risk$$'!AT$120</f>
        <v>0</v>
      </c>
      <c r="AU95" s="6">
        <f>'at-risk$$'!AU95/'at-risk$$'!AU$120</f>
        <v>2.0000087848759573</v>
      </c>
      <c r="AV95" s="6"/>
      <c r="AW95" s="6">
        <f>'at-risk$$'!AW95/'at-risk$$'!AW$120</f>
        <v>0</v>
      </c>
      <c r="AX95" s="6">
        <f>'at-risk$$'!AX95/'at-risk$$'!AX$120</f>
        <v>1</v>
      </c>
      <c r="AY95" s="6">
        <f>'at-risk$$'!AY95/'at-risk$$'!AY$120</f>
        <v>0</v>
      </c>
      <c r="AZ95" s="6">
        <f>'at-risk$$'!AZ95/'at-risk$$'!AZ$120</f>
        <v>0</v>
      </c>
      <c r="BA95" s="6">
        <f>'at-risk$$'!BA95/'at-risk$$'!BA$120</f>
        <v>0</v>
      </c>
      <c r="BB95" s="6">
        <f>'at-risk$$'!BB95/'at-risk$$'!BB$120</f>
        <v>0</v>
      </c>
      <c r="BC95" s="6">
        <f>'at-risk$$'!BC95/'at-risk$$'!BC$120</f>
        <v>0</v>
      </c>
      <c r="BD95" s="6">
        <f>'at-risk$$'!BD95/'at-risk$$'!BD$120</f>
        <v>0</v>
      </c>
      <c r="BE95" s="6">
        <f>'at-risk$$'!BE95/'at-risk$$'!BE$120</f>
        <v>0</v>
      </c>
      <c r="BF95" s="6">
        <f>'at-risk$$'!BF95/'at-risk$$'!BF$120</f>
        <v>0</v>
      </c>
      <c r="BG95" s="6">
        <f>'at-risk$$'!BG95/'at-risk$$'!BG$120</f>
        <v>0</v>
      </c>
      <c r="BH95" s="6">
        <f>'at-risk$$'!BH95/'at-risk$$'!BH$120</f>
        <v>0</v>
      </c>
      <c r="BI95" s="6">
        <f>'at-risk$$'!BI95/'at-risk$$'!BI$120</f>
        <v>0</v>
      </c>
      <c r="BJ95" s="6">
        <f>'at-risk$$'!BJ95/'at-risk$$'!BJ$120</f>
        <v>0</v>
      </c>
      <c r="BK95" s="6">
        <f>'at-risk$$'!BK95/'at-risk$$'!BK$120</f>
        <v>0</v>
      </c>
      <c r="BL95" s="6">
        <f>'at-risk$$'!BL95/'at-risk$$'!BL$120</f>
        <v>0</v>
      </c>
      <c r="BM95" s="6">
        <f>'at-risk$$'!BM95/'at-risk$$'!BM$120</f>
        <v>0</v>
      </c>
      <c r="BN95" s="6">
        <f>'at-risk$$'!BN95/'at-risk$$'!BN$120</f>
        <v>0</v>
      </c>
      <c r="BO95" s="6">
        <f>'at-risk$$'!BO95/'at-risk$$'!BO$120</f>
        <v>0</v>
      </c>
      <c r="BP95" s="6">
        <f>'at-risk$$'!BP95/'at-risk$$'!BP$120</f>
        <v>0</v>
      </c>
      <c r="BQ95" s="6">
        <f>'at-risk$$'!BQ95/'at-risk$$'!BQ$120</f>
        <v>0</v>
      </c>
      <c r="BR95" s="6">
        <f>'at-risk$$'!BR95/'at-risk$$'!BR$120</f>
        <v>0</v>
      </c>
      <c r="BS95" s="6">
        <f>'at-risk$$'!BS95/'at-risk$$'!BS$120</f>
        <v>0</v>
      </c>
      <c r="BT95" s="6">
        <f>'at-risk$$'!BT95/'at-risk$$'!BT$120</f>
        <v>2.0000087848759573</v>
      </c>
      <c r="BU95" s="6">
        <f>'at-risk$$'!BU95/'at-risk$$'!BU$120</f>
        <v>0</v>
      </c>
      <c r="BV95" s="6">
        <f>'at-risk$$'!BV95/'at-risk$$'!BV$120</f>
        <v>5.0000175697519147</v>
      </c>
      <c r="BW95" s="6">
        <f>'at-risk$$'!BW95/'at-risk$$'!BW$120</f>
        <v>0</v>
      </c>
      <c r="BX95" s="6">
        <f>'at-risk$$'!BX95/'at-risk$$'!BX$120</f>
        <v>0</v>
      </c>
      <c r="BY95" s="6">
        <f>'at-risk$$'!BY95/'at-risk$$'!BY$120</f>
        <v>0</v>
      </c>
      <c r="BZ95" s="6">
        <f>'at-risk$$'!BZ95/'at-risk$$'!BZ$120</f>
        <v>2.9999925956999398</v>
      </c>
      <c r="CA95" s="6">
        <f>'at-risk$$'!CA95/'at-risk$$'!CA$120</f>
        <v>0</v>
      </c>
      <c r="CB95" s="6">
        <f>'at-risk$$'!CB95/'at-risk$$'!CB$120</f>
        <v>0</v>
      </c>
      <c r="CC95" s="6">
        <f>'at-risk$$'!CC95/'at-risk$$'!CC$120</f>
        <v>0</v>
      </c>
      <c r="CD95" s="6">
        <f>'at-risk$$'!CD95/'at-risk$$'!CD$120</f>
        <v>0</v>
      </c>
      <c r="CE95" s="6">
        <f>'at-risk$$'!CE95/'at-risk$$'!CE$120</f>
        <v>3</v>
      </c>
      <c r="CF95" s="6">
        <f>'at-risk$$'!CF95/'at-risk$$'!CF$120</f>
        <v>1</v>
      </c>
      <c r="CG95" s="6">
        <f>'at-risk$$'!CG95/'at-risk$$'!CG$120</f>
        <v>0</v>
      </c>
      <c r="CH95" s="6">
        <f>'at-risk$$'!CH95/'at-risk$$'!CH$120</f>
        <v>0</v>
      </c>
      <c r="CI95" s="6">
        <f>'at-risk$$'!CI95/'at-risk$$'!CI$120</f>
        <v>0</v>
      </c>
      <c r="CL95" s="6">
        <f>'at-risk$$'!CL95/'at-risk$$'!CL$120</f>
        <v>1</v>
      </c>
      <c r="CM95" s="6">
        <f>'at-risk$$'!CM95/'at-risk$$'!CM$120</f>
        <v>0</v>
      </c>
      <c r="CN95" s="6">
        <f>'at-risk$$'!CN95/'at-risk$$'!CN$120</f>
        <v>0</v>
      </c>
      <c r="CO95" s="6">
        <f>'at-risk$$'!CO95/'at-risk$$'!CO$120</f>
        <v>0</v>
      </c>
      <c r="CP95" s="6">
        <f>'at-risk$$'!CP95/'at-risk$$'!CP$120</f>
        <v>0</v>
      </c>
      <c r="CQ95" s="6">
        <f>'at-risk$$'!CQ95/'at-risk$$'!CQ$120</f>
        <v>0</v>
      </c>
      <c r="CR95" s="6">
        <f>'at-risk$$'!CR95/'at-risk$$'!CR$120</f>
        <v>0</v>
      </c>
      <c r="CS95" s="6">
        <f>'at-risk$$'!CS95/'at-risk$$'!CS$120</f>
        <v>0</v>
      </c>
      <c r="CT95" s="6">
        <f>'at-risk$$'!CT95/'at-risk$$'!CT$120</f>
        <v>0</v>
      </c>
      <c r="CU95" s="6">
        <f>'at-risk$$'!CU95/'at-risk$$'!CU$120</f>
        <v>0</v>
      </c>
      <c r="DD95" s="6">
        <f>'at-risk$$'!DD95/'at-risk$$'!DD$120</f>
        <v>0</v>
      </c>
      <c r="DE95" s="6">
        <f>'at-risk$$'!DE95/'at-risk$$'!DE$120</f>
        <v>0</v>
      </c>
      <c r="DX95" s="6">
        <f>'at-risk$$'!DX95/'at-risk$$'!DX$120</f>
        <v>0</v>
      </c>
      <c r="DY95" s="6">
        <f>'at-risk$$'!DY95/'at-risk$$'!DY$120</f>
        <v>0</v>
      </c>
      <c r="DZ95" s="6">
        <f>'at-risk$$'!DZ95/'at-risk$$'!DZ$120</f>
        <v>0</v>
      </c>
      <c r="EA95" s="6">
        <f>'at-risk$$'!EA95/'at-risk$$'!EA$120</f>
        <v>0</v>
      </c>
      <c r="EB95" s="6">
        <f>'at-risk$$'!EB95/'at-risk$$'!EB$120</f>
        <v>0</v>
      </c>
      <c r="EC95" s="6">
        <f>'at-risk$$'!EC95/'at-risk$$'!EC$120</f>
        <v>0</v>
      </c>
      <c r="EL95" s="6">
        <f>'at-risk$$'!EL95/'at-risk$$'!EL$120</f>
        <v>0</v>
      </c>
      <c r="EM95" s="6">
        <f>'at-risk$$'!EM95/'at-risk$$'!EM$120</f>
        <v>0</v>
      </c>
      <c r="EN95" s="6">
        <f>'at-risk$$'!EN95/'at-risk$$'!EN$120</f>
        <v>0</v>
      </c>
      <c r="EO95" s="6">
        <f>'at-risk$$'!EO95/'at-risk$$'!EO$120</f>
        <v>0</v>
      </c>
      <c r="EP95" s="6">
        <f>'at-risk$$'!EP95/'at-risk$$'!EP$120</f>
        <v>0</v>
      </c>
      <c r="EQ95" s="6">
        <f>'at-risk$$'!EQ95/'at-risk$$'!EQ$120</f>
        <v>0</v>
      </c>
      <c r="ES95" s="6">
        <f>'at-risk$$'!ES95/'at-risk$$'!ES$120</f>
        <v>0</v>
      </c>
      <c r="ET95" s="6">
        <f>'at-risk$$'!ET95/'at-risk$$'!ET$120</f>
        <v>0</v>
      </c>
      <c r="EU95" s="6">
        <f>'at-risk$$'!EU95/'at-risk$$'!EU$120</f>
        <v>0</v>
      </c>
      <c r="EV95" s="6">
        <f>'at-risk$$'!EV95/'at-risk$$'!EV$120</f>
        <v>0</v>
      </c>
      <c r="EW95" s="6">
        <f>'at-risk$$'!EW95/'at-risk$$'!EW$120</f>
        <v>0</v>
      </c>
      <c r="EX95" s="6">
        <f>'at-risk$$'!EX95/'at-risk$$'!EX$120</f>
        <v>0</v>
      </c>
      <c r="EY95" s="6">
        <f>'at-risk$$'!EY95/'at-risk$$'!EY$120</f>
        <v>2</v>
      </c>
      <c r="EZ95" s="6">
        <f>'at-risk$$'!EZ95/'at-risk$$'!EZ$120</f>
        <v>0</v>
      </c>
      <c r="FA95" s="6">
        <f>'at-risk$$'!FA95/'at-risk$$'!FA$120</f>
        <v>0</v>
      </c>
      <c r="FB95" s="6">
        <f>'at-risk$$'!FB95/'at-risk$$'!FB$120</f>
        <v>0</v>
      </c>
      <c r="FC95" s="6">
        <f>'at-risk$$'!FC95/'at-risk$$'!FC$120</f>
        <v>0</v>
      </c>
      <c r="FD95" s="6">
        <f>'at-risk$$'!FD95/'at-risk$$'!FD$120</f>
        <v>0</v>
      </c>
      <c r="FE95" s="6">
        <f>'at-risk$$'!FE95/'at-risk$$'!FE$120</f>
        <v>1</v>
      </c>
      <c r="FF95" s="6">
        <f>'at-risk$$'!FF95/'at-risk$$'!FF$120</f>
        <v>0</v>
      </c>
      <c r="FG95" s="6">
        <f>'at-risk$$'!FG95/'at-risk$$'!FG$120</f>
        <v>0</v>
      </c>
      <c r="FH95" s="6">
        <f>'at-risk$$'!FH95/'at-risk$$'!FH$120</f>
        <v>0</v>
      </c>
      <c r="FI95" s="6">
        <f>'at-risk$$'!FI95/'at-risk$$'!FI$120</f>
        <v>0</v>
      </c>
      <c r="FJ95" s="6">
        <f>'at-risk$$'!FJ95/'at-risk$$'!FJ$120</f>
        <v>0</v>
      </c>
      <c r="FK95" s="6">
        <f>'at-risk$$'!FK95/'at-risk$$'!FK$120</f>
        <v>0</v>
      </c>
      <c r="FL95" s="6">
        <f>'at-risk$$'!FL95/'at-risk$$'!FL$120</f>
        <v>0</v>
      </c>
      <c r="FM95" s="6">
        <f>'at-risk$$'!FM95/'at-risk$$'!FM$120</f>
        <v>0</v>
      </c>
      <c r="FN95" s="6">
        <f>'at-risk$$'!FN95/'at-risk$$'!FN$120</f>
        <v>0</v>
      </c>
      <c r="FO95" s="6">
        <f>'at-risk$$'!FO95/'at-risk$$'!FO$120</f>
        <v>0</v>
      </c>
      <c r="FP95" s="6">
        <f>'at-risk$$'!FP95/'at-risk$$'!FP$120</f>
        <v>0</v>
      </c>
      <c r="FQ95" s="6">
        <f>'at-risk$$'!FQ95/'at-risk$$'!FQ$120</f>
        <v>0</v>
      </c>
      <c r="FR95" s="6">
        <f>'at-risk$$'!FR95/'at-risk$$'!FR$120</f>
        <v>0</v>
      </c>
      <c r="FS95" s="6">
        <f>'at-risk$$'!FS95/'at-risk$$'!FS$120</f>
        <v>1</v>
      </c>
      <c r="FT95" s="6">
        <f>'at-risk$$'!FT95/'at-risk$$'!FT$120</f>
        <v>0</v>
      </c>
      <c r="FU95" s="6">
        <f>'at-risk$$'!FU95/'at-risk$$'!FU$120</f>
        <v>0</v>
      </c>
      <c r="FV95" s="6">
        <f>'at-risk$$'!FV95/'at-risk$$'!FV$120</f>
        <v>0</v>
      </c>
      <c r="FW95" s="6">
        <f>'at-risk$$'!FW95/'at-risk$$'!FW$120</f>
        <v>0</v>
      </c>
      <c r="FX95" s="6">
        <f>'at-risk$$'!FX95/'at-risk$$'!FX$120</f>
        <v>0</v>
      </c>
      <c r="FY95" s="6">
        <f>'at-risk$$'!FY95/'at-risk$$'!FY$120</f>
        <v>0</v>
      </c>
      <c r="FZ95" s="6">
        <f>'at-risk$$'!FZ95/'at-risk$$'!FZ$120</f>
        <v>0</v>
      </c>
      <c r="GA95" s="6">
        <f>'at-risk$$'!GA95/'at-risk$$'!GA$120</f>
        <v>0</v>
      </c>
      <c r="GB95" s="6">
        <f>'at-risk$$'!GB95/'at-risk$$'!GB$120</f>
        <v>0</v>
      </c>
      <c r="GC95" s="6">
        <f>'at-risk$$'!GC95/'at-risk$$'!GC$120</f>
        <v>1</v>
      </c>
      <c r="GD95" s="6">
        <f>'at-risk$$'!GD95/'at-risk$$'!GD$120</f>
        <v>0</v>
      </c>
      <c r="GE95" s="6">
        <f>'at-risk$$'!GE95/'at-risk$$'!GE$120</f>
        <v>0</v>
      </c>
      <c r="GF95" s="6">
        <f>'at-risk$$'!GF95/'at-risk$$'!GF$120</f>
        <v>1</v>
      </c>
      <c r="GG95" s="6">
        <f>'at-risk$$'!GG95/'at-risk$$'!GG$120</f>
        <v>0</v>
      </c>
      <c r="GH95" s="6">
        <f>'at-risk$$'!GH95/'at-risk$$'!GH$120</f>
        <v>2.0000087848759573</v>
      </c>
      <c r="GI95" s="6">
        <f>'at-risk$$'!GI95/'at-risk$$'!GI$120</f>
        <v>0</v>
      </c>
      <c r="GJ95" s="6">
        <f>'at-risk$$'!GJ95/'at-risk$$'!GJ$120</f>
        <v>0</v>
      </c>
      <c r="GK95" s="6">
        <f>'at-risk$$'!GK95/'at-risk$$'!GK$120</f>
        <v>0</v>
      </c>
      <c r="GL95" s="6">
        <f>'at-risk$$'!GL95/'at-risk$$'!GL$120</f>
        <v>0</v>
      </c>
      <c r="GM95" s="6">
        <f>'at-risk$$'!GM95/'at-risk$$'!GM$120</f>
        <v>0</v>
      </c>
      <c r="GN95" s="6">
        <f>'at-risk$$'!GN95/'at-risk$$'!GN$120</f>
        <v>0</v>
      </c>
      <c r="GO95" s="6">
        <f>'at-risk$$'!GO95/'at-risk$$'!GO$120</f>
        <v>0</v>
      </c>
      <c r="GP95" s="6">
        <f>'at-risk$$'!GP95/'at-risk$$'!GP$120</f>
        <v>0</v>
      </c>
      <c r="GQ95" s="6">
        <f>'at-risk$$'!GQ95/'at-risk$$'!GQ$120</f>
        <v>0</v>
      </c>
      <c r="GR95" s="6">
        <f>'at-risk$$'!GR95/'at-risk$$'!GR$120</f>
        <v>0</v>
      </c>
      <c r="GS95" s="6">
        <f>'at-risk$$'!GS95/'at-risk$$'!GS$120</f>
        <v>0</v>
      </c>
      <c r="GT95" s="6">
        <f>'at-risk$$'!GT95/'at-risk$$'!GT$120</f>
        <v>0</v>
      </c>
      <c r="GU95" s="6">
        <f>'at-risk$$'!GU95/'at-risk$$'!GU$120</f>
        <v>0</v>
      </c>
      <c r="GV95" s="6">
        <f>'at-risk$$'!GV95/'at-risk$$'!GV$120</f>
        <v>0</v>
      </c>
      <c r="GW95" s="6">
        <f>'at-risk$$'!GW95/'at-risk$$'!GW$120</f>
        <v>0</v>
      </c>
      <c r="GX95" s="6">
        <f>'at-risk$$'!GX95/'at-risk$$'!GX$120</f>
        <v>0</v>
      </c>
      <c r="GY95" s="6">
        <f>'at-risk$$'!GY95/'at-risk$$'!GY$120</f>
        <v>0</v>
      </c>
      <c r="GZ95" s="6">
        <f>'at-risk$$'!GZ95/'at-risk$$'!GZ$120</f>
        <v>0</v>
      </c>
      <c r="HA95" s="6">
        <f>'at-risk$$'!HA95/'at-risk$$'!HA$120</f>
        <v>0</v>
      </c>
      <c r="HB95" s="6">
        <f>'at-risk$$'!HB95/'at-risk$$'!HB$120</f>
        <v>0</v>
      </c>
      <c r="HC95" s="6">
        <f>'at-risk$$'!HC95/'at-risk$$'!HC$120</f>
        <v>0</v>
      </c>
      <c r="HD95" s="6">
        <f>'at-risk$$'!HD95/'at-risk$$'!HD$120</f>
        <v>1</v>
      </c>
      <c r="HE95" s="6">
        <f>'at-risk$$'!HE95/'at-risk$$'!HE$120</f>
        <v>0</v>
      </c>
      <c r="HF95" s="6">
        <f>'at-risk$$'!HF95/'at-risk$$'!HF$120</f>
        <v>0.79053341766814256</v>
      </c>
      <c r="HG95" s="6">
        <f>'at-risk$$'!HG95/'at-risk$$'!HG$120</f>
        <v>1</v>
      </c>
      <c r="HH95" s="6">
        <f>'at-risk$$'!HH95/'at-risk$$'!HH$120</f>
        <v>2.0000087848759573</v>
      </c>
      <c r="HI95" s="6">
        <f>'at-risk$$'!HI95/'at-risk$$'!HI$120</f>
        <v>0</v>
      </c>
      <c r="HJ95" s="6">
        <f>'at-risk$$'!HJ95/'at-risk$$'!HJ$120</f>
        <v>0</v>
      </c>
      <c r="HK95" s="6">
        <f>'at-risk$$'!HK95/'at-risk$$'!HK$120</f>
        <v>0</v>
      </c>
      <c r="HL95" s="6">
        <f>'at-risk$$'!HL95/'at-risk$$'!HL$120</f>
        <v>0</v>
      </c>
      <c r="HM95" s="6">
        <f>'at-risk$$'!HM95/'at-risk$$'!HM$120</f>
        <v>0</v>
      </c>
      <c r="HN95" s="6">
        <f>'at-risk$$'!HN95/'at-risk$$'!HN$120</f>
        <v>2.0000087848759573</v>
      </c>
      <c r="HO95" s="6">
        <f>'at-risk$$'!HO95/'at-risk$$'!HO$120</f>
        <v>0</v>
      </c>
      <c r="HP95" s="6">
        <f>'at-risk$$'!HP95/'at-risk$$'!HP$120</f>
        <v>0</v>
      </c>
      <c r="HQ95" s="6">
        <f>'at-risk$$'!HQ95/'at-risk$$'!HQ$120</f>
        <v>0</v>
      </c>
      <c r="HR95" s="6">
        <f>'at-risk$$'!HR95/'at-risk$$'!HR$120</f>
        <v>2.0000087848759573</v>
      </c>
      <c r="HS95" s="6">
        <f>'at-risk$$'!HS95/'at-risk$$'!HS$120</f>
        <v>0</v>
      </c>
      <c r="HT95" s="6">
        <f>'at-risk$$'!HT95/'at-risk$$'!HT$120</f>
        <v>1</v>
      </c>
      <c r="HU95" s="6">
        <f>'at-risk$$'!HU95/'at-risk$$'!HU$120</f>
        <v>0</v>
      </c>
      <c r="HV95" s="6">
        <f>'at-risk$$'!HV95/'at-risk$$'!HV$120</f>
        <v>1</v>
      </c>
      <c r="HW95" s="6">
        <f>'at-risk$$'!HW95/'at-risk$$'!HW$120</f>
        <v>0</v>
      </c>
      <c r="HX95" s="6">
        <f>'at-risk$$'!HX95/'at-risk$$'!HX$120</f>
        <v>0</v>
      </c>
      <c r="HY95" s="6">
        <f>'at-risk$$'!HY95/'at-risk$$'!HY$120</f>
        <v>0</v>
      </c>
      <c r="HZ95" s="6">
        <f>'at-risk$$'!HZ95/'at-risk$$'!HZ$120</f>
        <v>0</v>
      </c>
      <c r="IA95" s="6">
        <f>'at-risk$$'!IA95/'at-risk$$'!IA$120</f>
        <v>0</v>
      </c>
      <c r="IB95" s="6">
        <f>'at-risk$$'!IB95/'at-risk$$'!IB$120</f>
        <v>0</v>
      </c>
      <c r="IC95" s="6">
        <f>'at-risk$$'!IC95/'at-risk$$'!IC$120</f>
        <v>0</v>
      </c>
      <c r="ID95" s="6">
        <f>'at-risk$$'!ID95/'at-risk$$'!ID$120</f>
        <v>0.41654367840326095</v>
      </c>
      <c r="IE95" s="6">
        <f>'at-risk$$'!IE95/'at-risk$$'!IE$120</f>
        <v>0.5834563215967391</v>
      </c>
      <c r="IF95" s="6">
        <f>'at-risk$$'!IF95/'at-risk$$'!IF$120</f>
        <v>0</v>
      </c>
      <c r="IG95" s="6">
        <f>'at-risk$$'!IG95/'at-risk$$'!IG$120</f>
        <v>0</v>
      </c>
      <c r="IH95" s="6">
        <f>'at-risk$$'!IH95/'at-risk$$'!IH$120</f>
        <v>0</v>
      </c>
      <c r="II95" s="6">
        <f>'at-risk$$'!II95/'at-risk$$'!II$120</f>
        <v>0</v>
      </c>
      <c r="IJ95" s="6">
        <f>'at-risk$$'!IJ95/'at-risk$$'!IJ$120</f>
        <v>0</v>
      </c>
      <c r="IK95" s="6">
        <f>'at-risk$$'!IK95/'at-risk$$'!IK$120</f>
        <v>0</v>
      </c>
      <c r="IL95" s="6">
        <f>'at-risk$$'!IL95/'at-risk$$'!IL$120</f>
        <v>0</v>
      </c>
      <c r="IM95" s="6">
        <f>'at-risk$$'!IM95/'at-risk$$'!IM$120</f>
        <v>0</v>
      </c>
      <c r="IN95" s="6">
        <f>'at-risk$$'!IN95/'at-risk$$'!IN$120</f>
        <v>0</v>
      </c>
      <c r="IO95" s="6">
        <f>'at-risk$$'!IO95/'at-risk$$'!IO$120</f>
        <v>0</v>
      </c>
      <c r="IP95" s="6">
        <f>'at-risk$$'!IP95/'at-risk$$'!IP$120</f>
        <v>0</v>
      </c>
      <c r="IQ95" s="6">
        <f>'at-risk$$'!IQ95/'at-risk$$'!IQ$120</f>
        <v>0</v>
      </c>
      <c r="IR95" s="6">
        <f>'at-risk$$'!IR95/'at-risk$$'!IR$120</f>
        <v>0</v>
      </c>
      <c r="IS95" s="6">
        <f>'at-risk$$'!IS95/'at-risk$$'!IS$120</f>
        <v>0</v>
      </c>
      <c r="IT95" s="6">
        <f>'at-risk$$'!IT95/'at-risk$$'!IT$120</f>
        <v>0</v>
      </c>
      <c r="IU95" s="6">
        <f>'at-risk$$'!IU95/'at-risk$$'!IU$120</f>
        <v>0</v>
      </c>
      <c r="IV95" s="6">
        <f>'at-risk$$'!IV95/'at-risk$$'!IV$120</f>
        <v>0</v>
      </c>
      <c r="IW95" s="6">
        <f>'at-risk$$'!IW95/'at-risk$$'!IW$120</f>
        <v>0</v>
      </c>
      <c r="IX95" s="6">
        <f>'at-risk$$'!IX95/'at-risk$$'!IX$120</f>
        <v>0</v>
      </c>
      <c r="IY95" s="6">
        <f>'at-risk$$'!IY95/'at-risk$$'!IY$120</f>
        <v>0</v>
      </c>
      <c r="IZ95" s="6">
        <f>'at-risk$$'!IZ95/'at-risk$$'!IZ$120</f>
        <v>0</v>
      </c>
      <c r="JA95" s="6">
        <f>'at-risk$$'!JA95/'at-risk$$'!JA$120</f>
        <v>0</v>
      </c>
      <c r="JB95" s="6">
        <f>'at-risk$$'!JB95/'at-risk$$'!JB$120</f>
        <v>0</v>
      </c>
      <c r="JC95" s="6">
        <f>'at-risk$$'!JC95/'at-risk$$'!JC$120</f>
        <v>0</v>
      </c>
      <c r="JD95" s="6">
        <f>'at-risk$$'!JD95/'at-risk$$'!JD$120</f>
        <v>0</v>
      </c>
      <c r="JE95" s="6">
        <f>'at-risk$$'!JE95/'at-risk$$'!JE$120</f>
        <v>0</v>
      </c>
      <c r="JF95" s="6">
        <f>'at-risk$$'!JF95/'at-risk$$'!JF$120</f>
        <v>0</v>
      </c>
      <c r="JG95" s="6">
        <f>'at-risk$$'!JG95/'at-risk$$'!JG$120</f>
        <v>0</v>
      </c>
      <c r="JH95" s="6">
        <f>'at-risk$$'!JH95/'at-risk$$'!JH$120</f>
        <v>0</v>
      </c>
      <c r="JI95" s="6">
        <f>'at-risk$$'!JI95/'at-risk$$'!JI$120</f>
        <v>0</v>
      </c>
      <c r="JJ95" s="6">
        <f>'at-risk$$'!JJ95/'at-risk$$'!JJ$120</f>
        <v>0</v>
      </c>
      <c r="JK95" s="6">
        <f>'at-risk$$'!JK95/'at-risk$$'!JK$120</f>
        <v>0</v>
      </c>
      <c r="JL95" s="6">
        <f>'at-risk$$'!JL95/'at-risk$$'!JL$120</f>
        <v>0</v>
      </c>
      <c r="JM95" s="6">
        <f>'at-risk$$'!JM95/'at-risk$$'!JM$120</f>
        <v>0</v>
      </c>
      <c r="JN95" s="6">
        <f>'at-risk$$'!JN95/'at-risk$$'!JN$120</f>
        <v>0</v>
      </c>
      <c r="JO95" s="6">
        <f>'at-risk$$'!JO95/'at-risk$$'!JO$120</f>
        <v>0</v>
      </c>
      <c r="JP95" s="6">
        <f>'at-risk$$'!JP95/'at-risk$$'!JP$120</f>
        <v>1</v>
      </c>
      <c r="JQ95" s="6">
        <f>'at-risk$$'!JQ95/'at-risk$$'!JQ$120</f>
        <v>0</v>
      </c>
      <c r="JR95" s="6">
        <f>'at-risk$$'!JR95/'at-risk$$'!JR$120</f>
        <v>0</v>
      </c>
      <c r="JS95" s="6">
        <f>'at-risk$$'!JS95/'at-risk$$'!JS$120</f>
        <v>0</v>
      </c>
      <c r="JT95" s="6">
        <f>'at-risk$$'!JT95/'at-risk$$'!JT$120</f>
        <v>0</v>
      </c>
      <c r="JU95" s="6">
        <f>'at-risk$$'!JU95/'at-risk$$'!JU$120</f>
        <v>0</v>
      </c>
      <c r="JV95" s="6">
        <f>'at-risk$$'!JV95/'at-risk$$'!JV$120</f>
        <v>0</v>
      </c>
      <c r="JW95" s="6">
        <f>'at-risk$$'!JW95/'at-risk$$'!JW$120</f>
        <v>0</v>
      </c>
      <c r="JX95" s="6">
        <f>'at-risk$$'!JX95/'at-risk$$'!JX$120</f>
        <v>0</v>
      </c>
      <c r="JY95" s="6">
        <f>'at-risk$$'!JY95/'at-risk$$'!JY$120</f>
        <v>0</v>
      </c>
      <c r="JZ95" s="6">
        <f>'at-risk$$'!JZ95/'at-risk$$'!JZ$120</f>
        <v>0</v>
      </c>
      <c r="KA95" s="6">
        <f>'at-risk$$'!KA95/'at-risk$$'!KA$120</f>
        <v>0</v>
      </c>
      <c r="KB95" s="6">
        <f>'at-risk$$'!KB95/'at-risk$$'!KB$120</f>
        <v>0</v>
      </c>
      <c r="KC95" s="6">
        <f>'at-risk$$'!KC95/'at-risk$$'!KC$120</f>
        <v>0</v>
      </c>
      <c r="KD95" s="6">
        <f>'at-risk$$'!KD95/'at-risk$$'!KD$120</f>
        <v>0</v>
      </c>
      <c r="KE95" s="6">
        <f>'at-risk$$'!KE95/'at-risk$$'!KE$120</f>
        <v>0</v>
      </c>
      <c r="KF95" s="6">
        <f>'at-risk$$'!KF95/'at-risk$$'!KF$120</f>
        <v>0</v>
      </c>
      <c r="KG95" s="6">
        <f>'at-risk$$'!KG95/'at-risk$$'!KG$120</f>
        <v>0</v>
      </c>
      <c r="KH95" s="6">
        <f>'at-risk$$'!KH95/'at-risk$$'!KH$120</f>
        <v>0</v>
      </c>
      <c r="KI95" s="6">
        <f>'at-risk$$'!KI95/'at-risk$$'!KI$120</f>
        <v>0</v>
      </c>
      <c r="KJ95" s="6">
        <f>'at-risk$$'!KJ95/'at-risk$$'!KJ$120</f>
        <v>0</v>
      </c>
      <c r="KK95" s="6">
        <f>'at-risk$$'!KK95/'at-risk$$'!KK$120</f>
        <v>0</v>
      </c>
      <c r="KL95" s="6">
        <f>'at-risk$$'!KL95/'at-risk$$'!KL$120</f>
        <v>0</v>
      </c>
      <c r="KM95" s="6">
        <f>'at-risk$$'!KM95/'at-risk$$'!KM$120</f>
        <v>0</v>
      </c>
      <c r="KN95" s="6">
        <f>'at-risk$$'!KN95/'at-risk$$'!KN$120</f>
        <v>0</v>
      </c>
      <c r="KO95" s="6">
        <f>'at-risk$$'!KO95/'at-risk$$'!KO$120</f>
        <v>0</v>
      </c>
      <c r="KP95" s="6">
        <f>'at-risk$$'!KP95/'at-risk$$'!KP$120</f>
        <v>0</v>
      </c>
      <c r="KQ95" s="6">
        <f>'at-risk$$'!KQ95/'at-risk$$'!KQ$120</f>
        <v>0</v>
      </c>
      <c r="KU95" s="3">
        <v>41726</v>
      </c>
      <c r="KV95" s="3">
        <v>0</v>
      </c>
      <c r="KW95" s="3">
        <v>11237</v>
      </c>
      <c r="KX95" s="3">
        <v>0</v>
      </c>
      <c r="LC95" s="3">
        <v>25000</v>
      </c>
      <c r="LD95" s="3">
        <v>0</v>
      </c>
      <c r="LI95" s="3">
        <v>38295</v>
      </c>
      <c r="LJ95" s="3">
        <v>0</v>
      </c>
      <c r="LK95" s="3">
        <v>20000</v>
      </c>
      <c r="LL95" s="3">
        <v>0</v>
      </c>
      <c r="LM95" s="3">
        <v>1282</v>
      </c>
      <c r="LN95" s="3">
        <v>0</v>
      </c>
      <c r="LS95" s="3">
        <v>1000</v>
      </c>
      <c r="LT95" s="3">
        <v>0</v>
      </c>
      <c r="LW95" s="3">
        <v>15056</v>
      </c>
      <c r="LX95" s="3">
        <v>0</v>
      </c>
      <c r="LY95" s="3">
        <v>1000</v>
      </c>
      <c r="LZ95" s="3">
        <v>0</v>
      </c>
      <c r="MA95" s="3">
        <v>29206</v>
      </c>
      <c r="MB95" s="3">
        <v>0</v>
      </c>
      <c r="MC95" s="3">
        <v>3000</v>
      </c>
      <c r="MD95" s="3">
        <v>0</v>
      </c>
      <c r="ME95" s="3">
        <v>4698</v>
      </c>
      <c r="MF95" s="3">
        <v>0</v>
      </c>
      <c r="MI95" s="3">
        <v>4000</v>
      </c>
      <c r="MJ95" s="3">
        <v>0</v>
      </c>
      <c r="MK95" s="3">
        <v>1000</v>
      </c>
      <c r="ML95" s="3">
        <v>0</v>
      </c>
      <c r="MM95" s="3">
        <v>6000</v>
      </c>
      <c r="MN95" s="3">
        <v>0</v>
      </c>
      <c r="MQ95" s="3">
        <v>10000</v>
      </c>
      <c r="MR95" s="3">
        <v>0</v>
      </c>
      <c r="MU95" s="3">
        <v>2000</v>
      </c>
      <c r="MV95" s="3">
        <v>0</v>
      </c>
      <c r="MW95" s="3">
        <v>15000</v>
      </c>
      <c r="MX95" s="3">
        <v>0</v>
      </c>
      <c r="MY95" s="3">
        <v>12287</v>
      </c>
      <c r="MZ95" s="3">
        <v>0</v>
      </c>
      <c r="NA95" s="3">
        <v>5000</v>
      </c>
      <c r="NB95" s="3">
        <v>0</v>
      </c>
      <c r="NE95" s="3">
        <v>2576</v>
      </c>
      <c r="NF95" s="3">
        <v>0</v>
      </c>
      <c r="NJ95" s="6">
        <f>'at-risk$$'!NJ95/'at-risk$$'!NJ$120</f>
        <v>0</v>
      </c>
      <c r="NK95" s="6">
        <f>'at-risk$$'!NK95/'at-risk$$'!NK$120</f>
        <v>0</v>
      </c>
      <c r="OF95" s="3">
        <v>4436315</v>
      </c>
      <c r="OG95" s="3">
        <v>466754</v>
      </c>
      <c r="OK95" s="6">
        <f t="shared" si="44"/>
        <v>3.0000087848759573</v>
      </c>
      <c r="OL95" s="6">
        <f t="shared" si="31"/>
        <v>0</v>
      </c>
      <c r="OM95" s="6">
        <f t="shared" si="32"/>
        <v>5.0000175697519147</v>
      </c>
      <c r="ON95" s="6">
        <f t="shared" si="33"/>
        <v>0</v>
      </c>
      <c r="OO95" s="6">
        <f t="shared" si="34"/>
        <v>1</v>
      </c>
      <c r="OP95" s="6">
        <f t="shared" si="35"/>
        <v>3</v>
      </c>
      <c r="OQ95" s="3">
        <f t="shared" si="36"/>
        <v>0</v>
      </c>
      <c r="OR95" s="6">
        <f t="shared" si="37"/>
        <v>0</v>
      </c>
      <c r="OS95" s="6">
        <f>'at-risk$$'!OS95/'at-risk$$'!OS$120</f>
        <v>2</v>
      </c>
      <c r="OT95" s="6">
        <f>'at-risk$$'!OT95/'at-risk$$'!OT$120</f>
        <v>0</v>
      </c>
      <c r="OU95" s="6">
        <f>'at-risk$$'!OU95/'at-risk$$'!OU$120</f>
        <v>0</v>
      </c>
      <c r="OV95" s="6">
        <f>'at-risk$$'!OV95/'at-risk$$'!OV$120</f>
        <v>1</v>
      </c>
      <c r="OW95" s="6">
        <f>'at-risk$$'!OW95/'at-risk$$'!OW$120</f>
        <v>0</v>
      </c>
      <c r="OX95" s="6">
        <f>'at-risk$$'!OX95/'at-risk$$'!OX$120</f>
        <v>0</v>
      </c>
      <c r="OY95" s="6">
        <f>'at-risk$$'!OY95/'at-risk$$'!OY$120</f>
        <v>0.41654367840326095</v>
      </c>
      <c r="OZ95" s="6">
        <f>'at-risk$$'!OZ95/'at-risk$$'!OZ$120</f>
        <v>0</v>
      </c>
      <c r="PA95" s="6">
        <f>'at-risk$$'!PA95/'at-risk$$'!PA$120</f>
        <v>0.5834563215967391</v>
      </c>
      <c r="PB95" s="6">
        <f t="shared" si="38"/>
        <v>1</v>
      </c>
      <c r="PC95" s="6">
        <f t="shared" si="39"/>
        <v>0</v>
      </c>
      <c r="PD95" s="6"/>
      <c r="PE95" s="6"/>
      <c r="PI95" s="6">
        <f t="shared" si="48"/>
        <v>12.790568557171971</v>
      </c>
      <c r="PJ95" s="6">
        <f>'at-risk$$'!PJ95/'at-risk$$'!PJ$120</f>
        <v>1</v>
      </c>
      <c r="PK95" s="6">
        <f>'at-risk$$'!PK95/'at-risk$$'!PK$120</f>
        <v>0</v>
      </c>
      <c r="PL95" s="5">
        <f t="shared" si="45"/>
        <v>249363</v>
      </c>
      <c r="PM95" s="5">
        <f t="shared" si="49"/>
        <v>0</v>
      </c>
      <c r="PN95" s="5"/>
      <c r="PO95" s="5">
        <v>96102</v>
      </c>
      <c r="PQ95" s="6">
        <f t="shared" si="43"/>
        <v>23.790594911799843</v>
      </c>
    </row>
    <row r="96" spans="1:433" x14ac:dyDescent="0.25">
      <c r="A96" t="s">
        <v>227</v>
      </c>
      <c r="B96" s="2">
        <v>427</v>
      </c>
      <c r="C96" t="s">
        <v>340</v>
      </c>
      <c r="D96">
        <v>7</v>
      </c>
      <c r="E96">
        <v>224</v>
      </c>
      <c r="F96">
        <v>224</v>
      </c>
      <c r="G96" s="6">
        <f>'at-risk$$'!G96/'at-risk$$'!G$120</f>
        <v>1</v>
      </c>
      <c r="H96" s="6">
        <f>'at-risk$$'!H96/'at-risk$$'!H$120</f>
        <v>0</v>
      </c>
      <c r="I96" s="6">
        <f>'at-risk$$'!I96/'at-risk$$'!I$120</f>
        <v>1</v>
      </c>
      <c r="J96" s="6">
        <f>'at-risk$$'!J96/'at-risk$$'!J$120</f>
        <v>0</v>
      </c>
      <c r="K96" s="6"/>
      <c r="L96" s="6">
        <f>'at-risk$$'!L96/'at-risk$$'!L$120</f>
        <v>0</v>
      </c>
      <c r="M96" s="6">
        <f>'at-risk$$'!M96/'at-risk$$'!M$120</f>
        <v>0</v>
      </c>
      <c r="N96" s="6">
        <f>'at-risk$$'!N96/'at-risk$$'!N$120</f>
        <v>0</v>
      </c>
      <c r="O96" s="6">
        <f>'at-risk$$'!O96/'at-risk$$'!O$120</f>
        <v>0</v>
      </c>
      <c r="P96" s="3">
        <v>5251</v>
      </c>
      <c r="Q96" s="3">
        <v>0</v>
      </c>
      <c r="R96" s="6">
        <f>'at-risk$$'!R96/'at-risk$$'!R$120</f>
        <v>1.0000062006078874</v>
      </c>
      <c r="S96" s="6">
        <f>'at-risk$$'!S96/'at-risk$$'!S$120</f>
        <v>0</v>
      </c>
      <c r="T96" s="6">
        <f>'at-risk$$'!T96/'at-risk$$'!T$120</f>
        <v>2.0000056611159422</v>
      </c>
      <c r="U96" s="6">
        <f>'at-risk$$'!U96/'at-risk$$'!U$120</f>
        <v>0</v>
      </c>
      <c r="V96" s="6">
        <f>'at-risk$$'!V96/'at-risk$$'!V$120</f>
        <v>0.99999492061110518</v>
      </c>
      <c r="W96" s="6">
        <f>'at-risk$$'!W96/'at-risk$$'!W$120</f>
        <v>0</v>
      </c>
      <c r="X96" s="6">
        <f>'at-risk$$'!X96/'at-risk$$'!X$120</f>
        <v>1</v>
      </c>
      <c r="Y96" s="6">
        <f>'at-risk$$'!Y96/'at-risk$$'!Y$120</f>
        <v>0</v>
      </c>
      <c r="Z96" s="6">
        <f>'at-risk$$'!Z96/'at-risk$$'!Z$120</f>
        <v>0</v>
      </c>
      <c r="AA96" s="6">
        <f>'at-risk$$'!AA96/'at-risk$$'!AA$120</f>
        <v>0</v>
      </c>
      <c r="AB96" s="6">
        <f>'at-risk$$'!AB96/'at-risk$$'!AB$120</f>
        <v>0</v>
      </c>
      <c r="AC96" s="6">
        <f>'at-risk$$'!AC96/'at-risk$$'!AC$120</f>
        <v>0</v>
      </c>
      <c r="AD96" s="6">
        <f>'at-risk$$'!AD96/'at-risk$$'!AD$120</f>
        <v>0</v>
      </c>
      <c r="AE96" s="6">
        <f>'at-risk$$'!AE96/'at-risk$$'!AE$120</f>
        <v>0</v>
      </c>
      <c r="AF96" s="6">
        <f>'at-risk$$'!AF96/'at-risk$$'!AF$120</f>
        <v>0</v>
      </c>
      <c r="AG96" s="6">
        <f>'at-risk$$'!AG96/'at-risk$$'!AG$120</f>
        <v>0</v>
      </c>
      <c r="AH96" s="6">
        <f>'at-risk$$'!AH96/'at-risk$$'!AH$120</f>
        <v>0</v>
      </c>
      <c r="AI96" s="6">
        <f>'at-risk$$'!AI96/'at-risk$$'!AI$120</f>
        <v>0</v>
      </c>
      <c r="AJ96" s="6">
        <f>'at-risk$$'!AJ96/'at-risk$$'!AJ$120</f>
        <v>0</v>
      </c>
      <c r="AK96" s="6">
        <f>'at-risk$$'!AK96/'at-risk$$'!AK$120</f>
        <v>0</v>
      </c>
      <c r="AL96" s="6">
        <f>'at-risk$$'!AL96/'at-risk$$'!AL$120</f>
        <v>0</v>
      </c>
      <c r="AM96" s="6">
        <f>'at-risk$$'!AM96/'at-risk$$'!AM$120</f>
        <v>0</v>
      </c>
      <c r="AN96" s="6">
        <f>'at-risk$$'!AN96/'at-risk$$'!AN$120</f>
        <v>0</v>
      </c>
      <c r="AO96" s="6">
        <f>'at-risk$$'!AO96/'at-risk$$'!AO$120</f>
        <v>0</v>
      </c>
      <c r="AP96" s="6">
        <f>'at-risk$$'!AP96/'at-risk$$'!AP$120</f>
        <v>0</v>
      </c>
      <c r="AQ96" s="6">
        <f>'at-risk$$'!AQ96/'at-risk$$'!AQ$120</f>
        <v>1</v>
      </c>
      <c r="AR96" s="6">
        <f>'at-risk$$'!AR96/'at-risk$$'!AR$120</f>
        <v>0</v>
      </c>
      <c r="AS96" s="6">
        <f>'at-risk$$'!AS96/'at-risk$$'!AS$120</f>
        <v>0</v>
      </c>
      <c r="AT96" s="6">
        <f>'at-risk$$'!AT96/'at-risk$$'!AT$120</f>
        <v>0</v>
      </c>
      <c r="AU96" s="6">
        <f>'at-risk$$'!AU96/'at-risk$$'!AU$120</f>
        <v>2.0000087848759573</v>
      </c>
      <c r="AV96" s="6"/>
      <c r="AW96" s="6">
        <f>'at-risk$$'!AW96/'at-risk$$'!AW$120</f>
        <v>0</v>
      </c>
      <c r="AX96" s="6">
        <f>'at-risk$$'!AX96/'at-risk$$'!AX$120</f>
        <v>0</v>
      </c>
      <c r="AY96" s="6">
        <f>'at-risk$$'!AY96/'at-risk$$'!AY$120</f>
        <v>0</v>
      </c>
      <c r="AZ96" s="6">
        <f>'at-risk$$'!AZ96/'at-risk$$'!AZ$120</f>
        <v>2.0000087848759573</v>
      </c>
      <c r="BA96" s="6">
        <f>'at-risk$$'!BA96/'at-risk$$'!BA$120</f>
        <v>0</v>
      </c>
      <c r="BB96" s="6">
        <f>'at-risk$$'!BB96/'at-risk$$'!BB$120</f>
        <v>0</v>
      </c>
      <c r="BC96" s="6">
        <f>'at-risk$$'!BC96/'at-risk$$'!BC$120</f>
        <v>0</v>
      </c>
      <c r="BD96" s="6">
        <f>'at-risk$$'!BD96/'at-risk$$'!BD$120</f>
        <v>0</v>
      </c>
      <c r="BE96" s="6">
        <f>'at-risk$$'!BE96/'at-risk$$'!BE$120</f>
        <v>0</v>
      </c>
      <c r="BF96" s="6">
        <f>'at-risk$$'!BF96/'at-risk$$'!BF$120</f>
        <v>0</v>
      </c>
      <c r="BG96" s="6">
        <f>'at-risk$$'!BG96/'at-risk$$'!BG$120</f>
        <v>0</v>
      </c>
      <c r="BH96" s="6">
        <f>'at-risk$$'!BH96/'at-risk$$'!BH$120</f>
        <v>0</v>
      </c>
      <c r="BI96" s="6">
        <f>'at-risk$$'!BI96/'at-risk$$'!BI$120</f>
        <v>0</v>
      </c>
      <c r="BJ96" s="6">
        <f>'at-risk$$'!BJ96/'at-risk$$'!BJ$120</f>
        <v>2.0000087848759573</v>
      </c>
      <c r="BK96" s="6">
        <f>'at-risk$$'!BK96/'at-risk$$'!BK$120</f>
        <v>0</v>
      </c>
      <c r="BL96" s="6">
        <f>'at-risk$$'!BL96/'at-risk$$'!BL$120</f>
        <v>0</v>
      </c>
      <c r="BM96" s="6">
        <f>'at-risk$$'!BM96/'at-risk$$'!BM$120</f>
        <v>0</v>
      </c>
      <c r="BN96" s="6">
        <f>'at-risk$$'!BN96/'at-risk$$'!BN$120</f>
        <v>0</v>
      </c>
      <c r="BO96" s="6">
        <f>'at-risk$$'!BO96/'at-risk$$'!BO$120</f>
        <v>0</v>
      </c>
      <c r="BP96" s="6">
        <f>'at-risk$$'!BP96/'at-risk$$'!BP$120</f>
        <v>0</v>
      </c>
      <c r="BQ96" s="6">
        <f>'at-risk$$'!BQ96/'at-risk$$'!BQ$120</f>
        <v>0</v>
      </c>
      <c r="BR96" s="6">
        <f>'at-risk$$'!BR96/'at-risk$$'!BR$120</f>
        <v>0</v>
      </c>
      <c r="BS96" s="6">
        <f>'at-risk$$'!BS96/'at-risk$$'!BS$120</f>
        <v>0</v>
      </c>
      <c r="BT96" s="6">
        <f>'at-risk$$'!BT96/'at-risk$$'!BT$120</f>
        <v>0</v>
      </c>
      <c r="BU96" s="6">
        <f>'at-risk$$'!BU96/'at-risk$$'!BU$120</f>
        <v>0</v>
      </c>
      <c r="BV96" s="6">
        <f>'at-risk$$'!BV96/'at-risk$$'!BV$120</f>
        <v>6.0000263546278729</v>
      </c>
      <c r="BW96" s="6">
        <f>'at-risk$$'!BW96/'at-risk$$'!BW$120</f>
        <v>0</v>
      </c>
      <c r="BX96" s="6">
        <f>'at-risk$$'!BX96/'at-risk$$'!BX$120</f>
        <v>0</v>
      </c>
      <c r="BY96" s="6">
        <f>'at-risk$$'!BY96/'at-risk$$'!BY$120</f>
        <v>0</v>
      </c>
      <c r="BZ96" s="6">
        <f>'at-risk$$'!BZ96/'at-risk$$'!BZ$120</f>
        <v>6.0000107234690523</v>
      </c>
      <c r="CA96" s="6">
        <f>'at-risk$$'!CA96/'at-risk$$'!CA$120</f>
        <v>0</v>
      </c>
      <c r="CB96" s="6">
        <f>'at-risk$$'!CB96/'at-risk$$'!CB$120</f>
        <v>0</v>
      </c>
      <c r="CC96" s="6">
        <f>'at-risk$$'!CC96/'at-risk$$'!CC$120</f>
        <v>0</v>
      </c>
      <c r="CD96" s="6">
        <f>'at-risk$$'!CD96/'at-risk$$'!CD$120</f>
        <v>0</v>
      </c>
      <c r="CE96" s="6">
        <f>'at-risk$$'!CE96/'at-risk$$'!CE$120</f>
        <v>1</v>
      </c>
      <c r="CF96" s="6">
        <f>'at-risk$$'!CF96/'at-risk$$'!CF$120</f>
        <v>0</v>
      </c>
      <c r="CG96" s="6">
        <f>'at-risk$$'!CG96/'at-risk$$'!CG$120</f>
        <v>0</v>
      </c>
      <c r="CH96" s="6">
        <f>'at-risk$$'!CH96/'at-risk$$'!CH$120</f>
        <v>0</v>
      </c>
      <c r="CI96" s="6">
        <f>'at-risk$$'!CI96/'at-risk$$'!CI$120</f>
        <v>0</v>
      </c>
      <c r="CL96" s="6">
        <f>'at-risk$$'!CL96/'at-risk$$'!CL$120</f>
        <v>0</v>
      </c>
      <c r="CM96" s="6">
        <f>'at-risk$$'!CM96/'at-risk$$'!CM$120</f>
        <v>0</v>
      </c>
      <c r="CN96" s="6">
        <f>'at-risk$$'!CN96/'at-risk$$'!CN$120</f>
        <v>1</v>
      </c>
      <c r="CO96" s="6">
        <f>'at-risk$$'!CO96/'at-risk$$'!CO$120</f>
        <v>0</v>
      </c>
      <c r="CP96" s="6">
        <f>'at-risk$$'!CP96/'at-risk$$'!CP$120</f>
        <v>0</v>
      </c>
      <c r="CQ96" s="6">
        <f>'at-risk$$'!CQ96/'at-risk$$'!CQ$120</f>
        <v>0</v>
      </c>
      <c r="CR96" s="6">
        <f>'at-risk$$'!CR96/'at-risk$$'!CR$120</f>
        <v>0</v>
      </c>
      <c r="CS96" s="6">
        <f>'at-risk$$'!CS96/'at-risk$$'!CS$120</f>
        <v>0</v>
      </c>
      <c r="CT96" s="6">
        <f>'at-risk$$'!CT96/'at-risk$$'!CT$120</f>
        <v>0</v>
      </c>
      <c r="CU96" s="6">
        <f>'at-risk$$'!CU96/'at-risk$$'!CU$120</f>
        <v>0</v>
      </c>
      <c r="DD96" s="6">
        <f>'at-risk$$'!DD96/'at-risk$$'!DD$120</f>
        <v>0</v>
      </c>
      <c r="DE96" s="6">
        <f>'at-risk$$'!DE96/'at-risk$$'!DE$120</f>
        <v>0</v>
      </c>
      <c r="DX96" s="6">
        <f>'at-risk$$'!DX96/'at-risk$$'!DX$120</f>
        <v>0</v>
      </c>
      <c r="DY96" s="6">
        <f>'at-risk$$'!DY96/'at-risk$$'!DY$120</f>
        <v>0</v>
      </c>
      <c r="DZ96" s="6">
        <f>'at-risk$$'!DZ96/'at-risk$$'!DZ$120</f>
        <v>0</v>
      </c>
      <c r="EA96" s="6">
        <f>'at-risk$$'!EA96/'at-risk$$'!EA$120</f>
        <v>0</v>
      </c>
      <c r="EB96" s="6">
        <f>'at-risk$$'!EB96/'at-risk$$'!EB$120</f>
        <v>0</v>
      </c>
      <c r="EC96" s="6">
        <f>'at-risk$$'!EC96/'at-risk$$'!EC$120</f>
        <v>0</v>
      </c>
      <c r="EL96" s="6">
        <f>'at-risk$$'!EL96/'at-risk$$'!EL$120</f>
        <v>0</v>
      </c>
      <c r="EM96" s="6">
        <f>'at-risk$$'!EM96/'at-risk$$'!EM$120</f>
        <v>0</v>
      </c>
      <c r="EN96" s="6">
        <f>'at-risk$$'!EN96/'at-risk$$'!EN$120</f>
        <v>0</v>
      </c>
      <c r="EO96" s="6">
        <f>'at-risk$$'!EO96/'at-risk$$'!EO$120</f>
        <v>0</v>
      </c>
      <c r="EP96" s="6">
        <f>'at-risk$$'!EP96/'at-risk$$'!EP$120</f>
        <v>0</v>
      </c>
      <c r="EQ96" s="6">
        <f>'at-risk$$'!EQ96/'at-risk$$'!EQ$120</f>
        <v>0</v>
      </c>
      <c r="ES96" s="6">
        <f>'at-risk$$'!ES96/'at-risk$$'!ES$120</f>
        <v>0</v>
      </c>
      <c r="ET96" s="6">
        <f>'at-risk$$'!ET96/'at-risk$$'!ET$120</f>
        <v>0</v>
      </c>
      <c r="EU96" s="6">
        <f>'at-risk$$'!EU96/'at-risk$$'!EU$120</f>
        <v>0</v>
      </c>
      <c r="EV96" s="6">
        <f>'at-risk$$'!EV96/'at-risk$$'!EV$120</f>
        <v>0</v>
      </c>
      <c r="EW96" s="6">
        <f>'at-risk$$'!EW96/'at-risk$$'!EW$120</f>
        <v>1</v>
      </c>
      <c r="EX96" s="6">
        <f>'at-risk$$'!EX96/'at-risk$$'!EX$120</f>
        <v>0</v>
      </c>
      <c r="EY96" s="6">
        <f>'at-risk$$'!EY96/'at-risk$$'!EY$120</f>
        <v>0</v>
      </c>
      <c r="EZ96" s="6">
        <f>'at-risk$$'!EZ96/'at-risk$$'!EZ$120</f>
        <v>0</v>
      </c>
      <c r="FA96" s="6">
        <f>'at-risk$$'!FA96/'at-risk$$'!FA$120</f>
        <v>0</v>
      </c>
      <c r="FB96" s="6">
        <f>'at-risk$$'!FB96/'at-risk$$'!FB$120</f>
        <v>0</v>
      </c>
      <c r="FC96" s="6">
        <f>'at-risk$$'!FC96/'at-risk$$'!FC$120</f>
        <v>0</v>
      </c>
      <c r="FD96" s="6">
        <f>'at-risk$$'!FD96/'at-risk$$'!FD$120</f>
        <v>0</v>
      </c>
      <c r="FE96" s="6">
        <f>'at-risk$$'!FE96/'at-risk$$'!FE$120</f>
        <v>1</v>
      </c>
      <c r="FF96" s="6">
        <f>'at-risk$$'!FF96/'at-risk$$'!FF$120</f>
        <v>0</v>
      </c>
      <c r="FG96" s="6">
        <f>'at-risk$$'!FG96/'at-risk$$'!FG$120</f>
        <v>0</v>
      </c>
      <c r="FH96" s="6">
        <f>'at-risk$$'!FH96/'at-risk$$'!FH$120</f>
        <v>0</v>
      </c>
      <c r="FI96" s="6">
        <f>'at-risk$$'!FI96/'at-risk$$'!FI$120</f>
        <v>0</v>
      </c>
      <c r="FJ96" s="6">
        <f>'at-risk$$'!FJ96/'at-risk$$'!FJ$120</f>
        <v>0</v>
      </c>
      <c r="FK96" s="6">
        <f>'at-risk$$'!FK96/'at-risk$$'!FK$120</f>
        <v>0</v>
      </c>
      <c r="FL96" s="6">
        <f>'at-risk$$'!FL96/'at-risk$$'!FL$120</f>
        <v>0</v>
      </c>
      <c r="FM96" s="6">
        <f>'at-risk$$'!FM96/'at-risk$$'!FM$120</f>
        <v>0</v>
      </c>
      <c r="FN96" s="6">
        <f>'at-risk$$'!FN96/'at-risk$$'!FN$120</f>
        <v>0</v>
      </c>
      <c r="FO96" s="6">
        <f>'at-risk$$'!FO96/'at-risk$$'!FO$120</f>
        <v>0</v>
      </c>
      <c r="FP96" s="6">
        <f>'at-risk$$'!FP96/'at-risk$$'!FP$120</f>
        <v>0</v>
      </c>
      <c r="FQ96" s="6">
        <f>'at-risk$$'!FQ96/'at-risk$$'!FQ$120</f>
        <v>1</v>
      </c>
      <c r="FR96" s="6">
        <f>'at-risk$$'!FR96/'at-risk$$'!FR$120</f>
        <v>0</v>
      </c>
      <c r="FS96" s="6">
        <f>'at-risk$$'!FS96/'at-risk$$'!FS$120</f>
        <v>0</v>
      </c>
      <c r="FT96" s="6">
        <f>'at-risk$$'!FT96/'at-risk$$'!FT$120</f>
        <v>0</v>
      </c>
      <c r="FU96" s="6">
        <f>'at-risk$$'!FU96/'at-risk$$'!FU$120</f>
        <v>0</v>
      </c>
      <c r="FV96" s="6">
        <f>'at-risk$$'!FV96/'at-risk$$'!FV$120</f>
        <v>0</v>
      </c>
      <c r="FW96" s="6">
        <f>'at-risk$$'!FW96/'at-risk$$'!FW$120</f>
        <v>1</v>
      </c>
      <c r="FX96" s="6">
        <f>'at-risk$$'!FX96/'at-risk$$'!FX$120</f>
        <v>0</v>
      </c>
      <c r="FY96" s="6">
        <f>'at-risk$$'!FY96/'at-risk$$'!FY$120</f>
        <v>0</v>
      </c>
      <c r="FZ96" s="6">
        <f>'at-risk$$'!FZ96/'at-risk$$'!FZ$120</f>
        <v>0</v>
      </c>
      <c r="GA96" s="6">
        <f>'at-risk$$'!GA96/'at-risk$$'!GA$120</f>
        <v>0</v>
      </c>
      <c r="GB96" s="6">
        <f>'at-risk$$'!GB96/'at-risk$$'!GB$120</f>
        <v>0</v>
      </c>
      <c r="GC96" s="6">
        <f>'at-risk$$'!GC96/'at-risk$$'!GC$120</f>
        <v>0</v>
      </c>
      <c r="GD96" s="6">
        <f>'at-risk$$'!GD96/'at-risk$$'!GD$120</f>
        <v>0</v>
      </c>
      <c r="GE96" s="6">
        <f>'at-risk$$'!GE96/'at-risk$$'!GE$120</f>
        <v>0</v>
      </c>
      <c r="GF96" s="6">
        <f>'at-risk$$'!GF96/'at-risk$$'!GF$120</f>
        <v>1</v>
      </c>
      <c r="GG96" s="6">
        <f>'at-risk$$'!GG96/'at-risk$$'!GG$120</f>
        <v>0</v>
      </c>
      <c r="GH96" s="6">
        <f>'at-risk$$'!GH96/'at-risk$$'!GH$120</f>
        <v>1</v>
      </c>
      <c r="GI96" s="6">
        <f>'at-risk$$'!GI96/'at-risk$$'!GI$120</f>
        <v>1</v>
      </c>
      <c r="GJ96" s="6">
        <f>'at-risk$$'!GJ96/'at-risk$$'!GJ$120</f>
        <v>1</v>
      </c>
      <c r="GK96" s="6">
        <f>'at-risk$$'!GK96/'at-risk$$'!GK$120</f>
        <v>0</v>
      </c>
      <c r="GL96" s="6">
        <f>'at-risk$$'!GL96/'at-risk$$'!GL$120</f>
        <v>1</v>
      </c>
      <c r="GM96" s="6">
        <f>'at-risk$$'!GM96/'at-risk$$'!GM$120</f>
        <v>0</v>
      </c>
      <c r="GN96" s="6">
        <f>'at-risk$$'!GN96/'at-risk$$'!GN$120</f>
        <v>0</v>
      </c>
      <c r="GO96" s="6">
        <f>'at-risk$$'!GO96/'at-risk$$'!GO$120</f>
        <v>0</v>
      </c>
      <c r="GP96" s="6">
        <f>'at-risk$$'!GP96/'at-risk$$'!GP$120</f>
        <v>0</v>
      </c>
      <c r="GQ96" s="6">
        <f>'at-risk$$'!GQ96/'at-risk$$'!GQ$120</f>
        <v>0</v>
      </c>
      <c r="GR96" s="6">
        <f>'at-risk$$'!GR96/'at-risk$$'!GR$120</f>
        <v>0</v>
      </c>
      <c r="GS96" s="6">
        <f>'at-risk$$'!GS96/'at-risk$$'!GS$120</f>
        <v>0</v>
      </c>
      <c r="GT96" s="6">
        <f>'at-risk$$'!GT96/'at-risk$$'!GT$120</f>
        <v>0</v>
      </c>
      <c r="GU96" s="6">
        <f>'at-risk$$'!GU96/'at-risk$$'!GU$120</f>
        <v>0</v>
      </c>
      <c r="GV96" s="6">
        <f>'at-risk$$'!GV96/'at-risk$$'!GV$120</f>
        <v>0</v>
      </c>
      <c r="GW96" s="6">
        <f>'at-risk$$'!GW96/'at-risk$$'!GW$120</f>
        <v>0</v>
      </c>
      <c r="GX96" s="6">
        <f>'at-risk$$'!GX96/'at-risk$$'!GX$120</f>
        <v>0</v>
      </c>
      <c r="GY96" s="6">
        <f>'at-risk$$'!GY96/'at-risk$$'!GY$120</f>
        <v>0</v>
      </c>
      <c r="GZ96" s="6">
        <f>'at-risk$$'!GZ96/'at-risk$$'!GZ$120</f>
        <v>0</v>
      </c>
      <c r="HA96" s="6">
        <f>'at-risk$$'!HA96/'at-risk$$'!HA$120</f>
        <v>0</v>
      </c>
      <c r="HB96" s="6">
        <f>'at-risk$$'!HB96/'at-risk$$'!HB$120</f>
        <v>0</v>
      </c>
      <c r="HC96" s="6">
        <f>'at-risk$$'!HC96/'at-risk$$'!HC$120</f>
        <v>0</v>
      </c>
      <c r="HD96" s="6">
        <f>'at-risk$$'!HD96/'at-risk$$'!HD$120</f>
        <v>0</v>
      </c>
      <c r="HE96" s="6">
        <f>'at-risk$$'!HE96/'at-risk$$'!HE$120</f>
        <v>0</v>
      </c>
      <c r="HF96" s="6">
        <f>'at-risk$$'!HF96/'at-risk$$'!HF$120</f>
        <v>0.9350621969217795</v>
      </c>
      <c r="HG96" s="6">
        <f>'at-risk$$'!HG96/'at-risk$$'!HG$120</f>
        <v>0</v>
      </c>
      <c r="HH96" s="6">
        <f>'at-risk$$'!HH96/'at-risk$$'!HH$120</f>
        <v>2.2340115257572561</v>
      </c>
      <c r="HI96" s="6">
        <f>'at-risk$$'!HI96/'at-risk$$'!HI$120</f>
        <v>0.76600604399465877</v>
      </c>
      <c r="HJ96" s="6">
        <f>'at-risk$$'!HJ96/'at-risk$$'!HJ$120</f>
        <v>0</v>
      </c>
      <c r="HK96" s="6">
        <f>'at-risk$$'!HK96/'at-risk$$'!HK$120</f>
        <v>0</v>
      </c>
      <c r="HL96" s="6">
        <f>'at-risk$$'!HL96/'at-risk$$'!HL$120</f>
        <v>0</v>
      </c>
      <c r="HM96" s="6">
        <f>'at-risk$$'!HM96/'at-risk$$'!HM$120</f>
        <v>0</v>
      </c>
      <c r="HN96" s="6">
        <f>'at-risk$$'!HN96/'at-risk$$'!HN$120</f>
        <v>3.0000087848759573</v>
      </c>
      <c r="HO96" s="6">
        <f>'at-risk$$'!HO96/'at-risk$$'!HO$120</f>
        <v>0</v>
      </c>
      <c r="HP96" s="6">
        <f>'at-risk$$'!HP96/'at-risk$$'!HP$120</f>
        <v>0</v>
      </c>
      <c r="HQ96" s="6">
        <f>'at-risk$$'!HQ96/'at-risk$$'!HQ$120</f>
        <v>0</v>
      </c>
      <c r="HR96" s="6">
        <f>'at-risk$$'!HR96/'at-risk$$'!HR$120</f>
        <v>3.0000087848759573</v>
      </c>
      <c r="HS96" s="6">
        <f>'at-risk$$'!HS96/'at-risk$$'!HS$120</f>
        <v>0</v>
      </c>
      <c r="HT96" s="6">
        <f>'at-risk$$'!HT96/'at-risk$$'!HT$120</f>
        <v>0</v>
      </c>
      <c r="HU96" s="6">
        <f>'at-risk$$'!HU96/'at-risk$$'!HU$120</f>
        <v>0</v>
      </c>
      <c r="HV96" s="6">
        <f>'at-risk$$'!HV96/'at-risk$$'!HV$120</f>
        <v>0</v>
      </c>
      <c r="HW96" s="6">
        <f>'at-risk$$'!HW96/'at-risk$$'!HW$120</f>
        <v>0</v>
      </c>
      <c r="HX96" s="6">
        <f>'at-risk$$'!HX96/'at-risk$$'!HX$120</f>
        <v>0</v>
      </c>
      <c r="HY96" s="6">
        <f>'at-risk$$'!HY96/'at-risk$$'!HY$120</f>
        <v>0</v>
      </c>
      <c r="HZ96" s="6">
        <f>'at-risk$$'!HZ96/'at-risk$$'!HZ$120</f>
        <v>0</v>
      </c>
      <c r="IA96" s="6">
        <f>'at-risk$$'!IA96/'at-risk$$'!IA$120</f>
        <v>0</v>
      </c>
      <c r="IB96" s="6">
        <f>'at-risk$$'!IB96/'at-risk$$'!IB$120</f>
        <v>0.79979267692740175</v>
      </c>
      <c r="IC96" s="6">
        <f>'at-risk$$'!IC96/'at-risk$$'!IC$120</f>
        <v>0.20020732307259823</v>
      </c>
      <c r="ID96" s="6">
        <f>'at-risk$$'!ID96/'at-risk$$'!ID$120</f>
        <v>1</v>
      </c>
      <c r="IE96" s="6">
        <f>'at-risk$$'!IE96/'at-risk$$'!IE$120</f>
        <v>0</v>
      </c>
      <c r="IF96" s="6">
        <f>'at-risk$$'!IF96/'at-risk$$'!IF$120</f>
        <v>0</v>
      </c>
      <c r="IG96" s="6">
        <f>'at-risk$$'!IG96/'at-risk$$'!IG$120</f>
        <v>0</v>
      </c>
      <c r="IH96" s="6">
        <f>'at-risk$$'!IH96/'at-risk$$'!IH$120</f>
        <v>0</v>
      </c>
      <c r="II96" s="6">
        <f>'at-risk$$'!II96/'at-risk$$'!II$120</f>
        <v>0</v>
      </c>
      <c r="IJ96" s="6">
        <f>'at-risk$$'!IJ96/'at-risk$$'!IJ$120</f>
        <v>1</v>
      </c>
      <c r="IK96" s="6">
        <f>'at-risk$$'!IK96/'at-risk$$'!IK$120</f>
        <v>0</v>
      </c>
      <c r="IL96" s="6">
        <f>'at-risk$$'!IL96/'at-risk$$'!IL$120</f>
        <v>0</v>
      </c>
      <c r="IM96" s="6">
        <f>'at-risk$$'!IM96/'at-risk$$'!IM$120</f>
        <v>0</v>
      </c>
      <c r="IN96" s="6">
        <f>'at-risk$$'!IN96/'at-risk$$'!IN$120</f>
        <v>0</v>
      </c>
      <c r="IO96" s="6">
        <f>'at-risk$$'!IO96/'at-risk$$'!IO$120</f>
        <v>0</v>
      </c>
      <c r="IP96" s="6">
        <f>'at-risk$$'!IP96/'at-risk$$'!IP$120</f>
        <v>0</v>
      </c>
      <c r="IQ96" s="6">
        <f>'at-risk$$'!IQ96/'at-risk$$'!IQ$120</f>
        <v>0</v>
      </c>
      <c r="IR96" s="6">
        <f>'at-risk$$'!IR96/'at-risk$$'!IR$120</f>
        <v>2.0000255323494867</v>
      </c>
      <c r="IS96" s="6">
        <f>'at-risk$$'!IS96/'at-risk$$'!IS$120</f>
        <v>0</v>
      </c>
      <c r="IT96" s="6">
        <f>'at-risk$$'!IT96/'at-risk$$'!IT$120</f>
        <v>0</v>
      </c>
      <c r="IU96" s="6">
        <f>'at-risk$$'!IU96/'at-risk$$'!IU$120</f>
        <v>0</v>
      </c>
      <c r="IV96" s="6">
        <f>'at-risk$$'!IV96/'at-risk$$'!IV$120</f>
        <v>0</v>
      </c>
      <c r="IW96" s="6">
        <f>'at-risk$$'!IW96/'at-risk$$'!IW$120</f>
        <v>0</v>
      </c>
      <c r="IX96" s="6">
        <f>'at-risk$$'!IX96/'at-risk$$'!IX$120</f>
        <v>0</v>
      </c>
      <c r="IY96" s="6">
        <f>'at-risk$$'!IY96/'at-risk$$'!IY$120</f>
        <v>0</v>
      </c>
      <c r="IZ96" s="6">
        <f>'at-risk$$'!IZ96/'at-risk$$'!IZ$120</f>
        <v>0</v>
      </c>
      <c r="JA96" s="6">
        <f>'at-risk$$'!JA96/'at-risk$$'!JA$120</f>
        <v>0</v>
      </c>
      <c r="JB96" s="6">
        <f>'at-risk$$'!JB96/'at-risk$$'!JB$120</f>
        <v>0</v>
      </c>
      <c r="JC96" s="6">
        <f>'at-risk$$'!JC96/'at-risk$$'!JC$120</f>
        <v>0</v>
      </c>
      <c r="JD96" s="6">
        <f>'at-risk$$'!JD96/'at-risk$$'!JD$120</f>
        <v>0</v>
      </c>
      <c r="JE96" s="6">
        <f>'at-risk$$'!JE96/'at-risk$$'!JE$120</f>
        <v>0</v>
      </c>
      <c r="JF96" s="6">
        <f>'at-risk$$'!JF96/'at-risk$$'!JF$120</f>
        <v>0.31808911859198213</v>
      </c>
      <c r="JG96" s="6">
        <f>'at-risk$$'!JG96/'at-risk$$'!JG$120</f>
        <v>0.68191088140801792</v>
      </c>
      <c r="JH96" s="6">
        <f>'at-risk$$'!JH96/'at-risk$$'!JH$120</f>
        <v>0</v>
      </c>
      <c r="JI96" s="6">
        <f>'at-risk$$'!JI96/'at-risk$$'!JI$120</f>
        <v>0</v>
      </c>
      <c r="JJ96" s="6">
        <f>'at-risk$$'!JJ96/'at-risk$$'!JJ$120</f>
        <v>0</v>
      </c>
      <c r="JK96" s="6">
        <f>'at-risk$$'!JK96/'at-risk$$'!JK$120</f>
        <v>0</v>
      </c>
      <c r="JL96" s="6">
        <f>'at-risk$$'!JL96/'at-risk$$'!JL$120</f>
        <v>0</v>
      </c>
      <c r="JM96" s="6">
        <f>'at-risk$$'!JM96/'at-risk$$'!JM$120</f>
        <v>0</v>
      </c>
      <c r="JN96" s="6">
        <f>'at-risk$$'!JN96/'at-risk$$'!JN$120</f>
        <v>0</v>
      </c>
      <c r="JO96" s="6">
        <f>'at-risk$$'!JO96/'at-risk$$'!JO$120</f>
        <v>0</v>
      </c>
      <c r="JP96" s="6">
        <f>'at-risk$$'!JP96/'at-risk$$'!JP$120</f>
        <v>0</v>
      </c>
      <c r="JQ96" s="6">
        <f>'at-risk$$'!JQ96/'at-risk$$'!JQ$120</f>
        <v>1</v>
      </c>
      <c r="JR96" s="6">
        <f>'at-risk$$'!JR96/'at-risk$$'!JR$120</f>
        <v>0</v>
      </c>
      <c r="JS96" s="6">
        <f>'at-risk$$'!JS96/'at-risk$$'!JS$120</f>
        <v>0</v>
      </c>
      <c r="JT96" s="6">
        <f>'at-risk$$'!JT96/'at-risk$$'!JT$120</f>
        <v>0</v>
      </c>
      <c r="JU96" s="6">
        <f>'at-risk$$'!JU96/'at-risk$$'!JU$120</f>
        <v>0</v>
      </c>
      <c r="JV96" s="6">
        <f>'at-risk$$'!JV96/'at-risk$$'!JV$120</f>
        <v>0</v>
      </c>
      <c r="JW96" s="6">
        <f>'at-risk$$'!JW96/'at-risk$$'!JW$120</f>
        <v>0</v>
      </c>
      <c r="JX96" s="6">
        <f>'at-risk$$'!JX96/'at-risk$$'!JX$120</f>
        <v>0</v>
      </c>
      <c r="JY96" s="6">
        <f>'at-risk$$'!JY96/'at-risk$$'!JY$120</f>
        <v>0</v>
      </c>
      <c r="JZ96" s="6">
        <f>'at-risk$$'!JZ96/'at-risk$$'!JZ$120</f>
        <v>0</v>
      </c>
      <c r="KA96" s="6">
        <f>'at-risk$$'!KA96/'at-risk$$'!KA$120</f>
        <v>0</v>
      </c>
      <c r="KB96" s="6">
        <f>'at-risk$$'!KB96/'at-risk$$'!KB$120</f>
        <v>1</v>
      </c>
      <c r="KC96" s="6">
        <f>'at-risk$$'!KC96/'at-risk$$'!KC$120</f>
        <v>0</v>
      </c>
      <c r="KD96" s="6">
        <f>'at-risk$$'!KD96/'at-risk$$'!KD$120</f>
        <v>0</v>
      </c>
      <c r="KE96" s="6">
        <f>'at-risk$$'!KE96/'at-risk$$'!KE$120</f>
        <v>0</v>
      </c>
      <c r="KF96" s="6">
        <f>'at-risk$$'!KF96/'at-risk$$'!KF$120</f>
        <v>0</v>
      </c>
      <c r="KG96" s="6">
        <f>'at-risk$$'!KG96/'at-risk$$'!KG$120</f>
        <v>0</v>
      </c>
      <c r="KH96" s="6">
        <f>'at-risk$$'!KH96/'at-risk$$'!KH$120</f>
        <v>0</v>
      </c>
      <c r="KI96" s="6">
        <f>'at-risk$$'!KI96/'at-risk$$'!KI$120</f>
        <v>0</v>
      </c>
      <c r="KJ96" s="6">
        <f>'at-risk$$'!KJ96/'at-risk$$'!KJ$120</f>
        <v>0</v>
      </c>
      <c r="KK96" s="6">
        <f>'at-risk$$'!KK96/'at-risk$$'!KK$120</f>
        <v>0</v>
      </c>
      <c r="KL96" s="6">
        <f>'at-risk$$'!KL96/'at-risk$$'!KL$120</f>
        <v>0</v>
      </c>
      <c r="KM96" s="6">
        <f>'at-risk$$'!KM96/'at-risk$$'!KM$120</f>
        <v>0</v>
      </c>
      <c r="KN96" s="6">
        <f>'at-risk$$'!KN96/'at-risk$$'!KN$120</f>
        <v>0</v>
      </c>
      <c r="KO96" s="6">
        <f>'at-risk$$'!KO96/'at-risk$$'!KO$120</f>
        <v>0</v>
      </c>
      <c r="KP96" s="6">
        <f>'at-risk$$'!KP96/'at-risk$$'!KP$120</f>
        <v>0</v>
      </c>
      <c r="KQ96" s="6">
        <f>'at-risk$$'!KQ96/'at-risk$$'!KQ$120</f>
        <v>0</v>
      </c>
      <c r="KU96" s="3">
        <v>15000</v>
      </c>
      <c r="KV96" s="3">
        <v>0</v>
      </c>
      <c r="KW96" s="3">
        <v>8000</v>
      </c>
      <c r="KX96" s="3">
        <v>0</v>
      </c>
      <c r="LC96" s="3">
        <v>5450</v>
      </c>
      <c r="LD96" s="3">
        <v>0</v>
      </c>
      <c r="LI96" s="3">
        <v>17000</v>
      </c>
      <c r="LJ96" s="3">
        <v>0</v>
      </c>
      <c r="LM96" s="3">
        <v>1022</v>
      </c>
      <c r="LN96" s="3">
        <v>0</v>
      </c>
      <c r="LW96" s="3">
        <v>5000</v>
      </c>
      <c r="LX96" s="3">
        <v>0</v>
      </c>
      <c r="ME96" s="3">
        <v>3745</v>
      </c>
      <c r="MF96" s="3">
        <v>0</v>
      </c>
      <c r="NJ96" s="6">
        <f>'at-risk$$'!NJ96/'at-risk$$'!NJ$120</f>
        <v>0</v>
      </c>
      <c r="NK96" s="6">
        <f>'at-risk$$'!NK96/'at-risk$$'!NK$120</f>
        <v>0</v>
      </c>
      <c r="OF96" s="3">
        <v>4945830</v>
      </c>
      <c r="OG96" s="3">
        <v>450661</v>
      </c>
      <c r="OK96" s="6">
        <f t="shared" si="44"/>
        <v>4.0000175697519147</v>
      </c>
      <c r="OL96" s="6">
        <f t="shared" si="31"/>
        <v>0</v>
      </c>
      <c r="OM96" s="6">
        <f t="shared" si="32"/>
        <v>6.0000263546278729</v>
      </c>
      <c r="ON96" s="6">
        <f t="shared" si="33"/>
        <v>0</v>
      </c>
      <c r="OO96" s="6">
        <f t="shared" si="34"/>
        <v>0</v>
      </c>
      <c r="OP96" s="6">
        <f t="shared" si="35"/>
        <v>1</v>
      </c>
      <c r="OQ96" s="3">
        <f t="shared" si="36"/>
        <v>0</v>
      </c>
      <c r="OR96" s="6">
        <f t="shared" si="37"/>
        <v>0</v>
      </c>
      <c r="OS96" s="6">
        <f>'at-risk$$'!OS96/'at-risk$$'!OS$120</f>
        <v>1</v>
      </c>
      <c r="OT96" s="6">
        <f>'at-risk$$'!OT96/'at-risk$$'!OT$120</f>
        <v>0</v>
      </c>
      <c r="OU96" s="6">
        <f>'at-risk$$'!OU96/'at-risk$$'!OU$120</f>
        <v>0</v>
      </c>
      <c r="OV96" s="6">
        <f>'at-risk$$'!OV96/'at-risk$$'!OV$120</f>
        <v>1</v>
      </c>
      <c r="OW96" s="6">
        <f>'at-risk$$'!OW96/'at-risk$$'!OW$120</f>
        <v>0</v>
      </c>
      <c r="OX96" s="6">
        <f>'at-risk$$'!OX96/'at-risk$$'!OX$120</f>
        <v>0</v>
      </c>
      <c r="OY96" s="6">
        <f>'at-risk$$'!OY96/'at-risk$$'!OY$120</f>
        <v>2.7997926769274017</v>
      </c>
      <c r="OZ96" s="6">
        <f>'at-risk$$'!OZ96/'at-risk$$'!OZ$120</f>
        <v>0.20020732307259823</v>
      </c>
      <c r="PA96" s="6">
        <f>'at-risk$$'!PA96/'at-risk$$'!PA$120</f>
        <v>0</v>
      </c>
      <c r="PB96" s="6">
        <f t="shared" si="38"/>
        <v>2</v>
      </c>
      <c r="PC96" s="6">
        <f t="shared" si="39"/>
        <v>0</v>
      </c>
      <c r="PD96" s="6"/>
      <c r="PE96" s="6"/>
      <c r="PI96" s="6">
        <f t="shared" si="48"/>
        <v>13.16909129243095</v>
      </c>
      <c r="PJ96" s="6">
        <f>'at-risk$$'!PJ96/'at-risk$$'!PJ$120</f>
        <v>1.7660060439946588</v>
      </c>
      <c r="PK96" s="6">
        <f>'at-risk$$'!PK96/'at-risk$$'!PK$120</f>
        <v>0</v>
      </c>
      <c r="PL96" s="5">
        <f t="shared" si="45"/>
        <v>55217</v>
      </c>
      <c r="PM96" s="5">
        <f t="shared" si="49"/>
        <v>0</v>
      </c>
      <c r="PN96" s="5"/>
      <c r="PO96" s="5">
        <v>76608</v>
      </c>
      <c r="PQ96" s="6">
        <f t="shared" si="43"/>
        <v>28.935141260805402</v>
      </c>
    </row>
    <row r="97" spans="1:433" x14ac:dyDescent="0.25">
      <c r="A97" t="s">
        <v>231</v>
      </c>
      <c r="B97" s="2">
        <v>428</v>
      </c>
      <c r="C97" t="s">
        <v>340</v>
      </c>
      <c r="D97">
        <v>6</v>
      </c>
      <c r="E97">
        <v>507</v>
      </c>
      <c r="F97">
        <v>507</v>
      </c>
      <c r="G97" s="6">
        <f>'at-risk$$'!G97/'at-risk$$'!G$120</f>
        <v>1</v>
      </c>
      <c r="H97" s="6">
        <f>'at-risk$$'!H97/'at-risk$$'!H$120</f>
        <v>0</v>
      </c>
      <c r="I97" s="6">
        <f>'at-risk$$'!I97/'at-risk$$'!I$120</f>
        <v>2.0000087848759573</v>
      </c>
      <c r="J97" s="6">
        <f>'at-risk$$'!J97/'at-risk$$'!J$120</f>
        <v>0</v>
      </c>
      <c r="K97" s="6"/>
      <c r="L97" s="6">
        <f>'at-risk$$'!L97/'at-risk$$'!L$120</f>
        <v>0</v>
      </c>
      <c r="M97" s="6">
        <f>'at-risk$$'!M97/'at-risk$$'!M$120</f>
        <v>0</v>
      </c>
      <c r="N97" s="6">
        <f>'at-risk$$'!N97/'at-risk$$'!N$120</f>
        <v>0</v>
      </c>
      <c r="O97" s="6">
        <f>'at-risk$$'!O97/'at-risk$$'!O$120</f>
        <v>0</v>
      </c>
      <c r="P97" s="3">
        <v>8906</v>
      </c>
      <c r="Q97" s="3">
        <v>0</v>
      </c>
      <c r="R97" s="6">
        <f>'at-risk$$'!R97/'at-risk$$'!R$120</f>
        <v>1.0000062006078874</v>
      </c>
      <c r="S97" s="6">
        <f>'at-risk$$'!S97/'at-risk$$'!S$120</f>
        <v>0</v>
      </c>
      <c r="T97" s="6">
        <f>'at-risk$$'!T97/'at-risk$$'!T$120</f>
        <v>1.0000028305579711</v>
      </c>
      <c r="U97" s="6">
        <f>'at-risk$$'!U97/'at-risk$$'!U$120</f>
        <v>0</v>
      </c>
      <c r="V97" s="6">
        <f>'at-risk$$'!V97/'at-risk$$'!V$120</f>
        <v>2.4999970695833298</v>
      </c>
      <c r="W97" s="6">
        <f>'at-risk$$'!W97/'at-risk$$'!W$120</f>
        <v>0</v>
      </c>
      <c r="X97" s="6">
        <f>'at-risk$$'!X97/'at-risk$$'!X$120</f>
        <v>1</v>
      </c>
      <c r="Y97" s="6">
        <f>'at-risk$$'!Y97/'at-risk$$'!Y$120</f>
        <v>0</v>
      </c>
      <c r="Z97" s="6">
        <f>'at-risk$$'!Z97/'at-risk$$'!Z$120</f>
        <v>0</v>
      </c>
      <c r="AA97" s="6">
        <f>'at-risk$$'!AA97/'at-risk$$'!AA$120</f>
        <v>0</v>
      </c>
      <c r="AB97" s="6">
        <f>'at-risk$$'!AB97/'at-risk$$'!AB$120</f>
        <v>0</v>
      </c>
      <c r="AC97" s="6">
        <f>'at-risk$$'!AC97/'at-risk$$'!AC$120</f>
        <v>0</v>
      </c>
      <c r="AD97" s="6">
        <f>'at-risk$$'!AD97/'at-risk$$'!AD$120</f>
        <v>0</v>
      </c>
      <c r="AE97" s="6">
        <f>'at-risk$$'!AE97/'at-risk$$'!AE$120</f>
        <v>0</v>
      </c>
      <c r="AF97" s="6">
        <f>'at-risk$$'!AF97/'at-risk$$'!AF$120</f>
        <v>0</v>
      </c>
      <c r="AG97" s="6">
        <f>'at-risk$$'!AG97/'at-risk$$'!AG$120</f>
        <v>0</v>
      </c>
      <c r="AH97" s="6">
        <f>'at-risk$$'!AH97/'at-risk$$'!AH$120</f>
        <v>0</v>
      </c>
      <c r="AI97" s="6">
        <f>'at-risk$$'!AI97/'at-risk$$'!AI$120</f>
        <v>0</v>
      </c>
      <c r="AJ97" s="6">
        <f>'at-risk$$'!AJ97/'at-risk$$'!AJ$120</f>
        <v>0</v>
      </c>
      <c r="AK97" s="6">
        <f>'at-risk$$'!AK97/'at-risk$$'!AK$120</f>
        <v>0</v>
      </c>
      <c r="AL97" s="6">
        <f>'at-risk$$'!AL97/'at-risk$$'!AL$120</f>
        <v>0</v>
      </c>
      <c r="AM97" s="6">
        <f>'at-risk$$'!AM97/'at-risk$$'!AM$120</f>
        <v>0</v>
      </c>
      <c r="AN97" s="6">
        <f>'at-risk$$'!AN97/'at-risk$$'!AN$120</f>
        <v>0</v>
      </c>
      <c r="AO97" s="6">
        <f>'at-risk$$'!AO97/'at-risk$$'!AO$120</f>
        <v>0</v>
      </c>
      <c r="AP97" s="6">
        <f>'at-risk$$'!AP97/'at-risk$$'!AP$120</f>
        <v>0</v>
      </c>
      <c r="AQ97" s="6">
        <f>'at-risk$$'!AQ97/'at-risk$$'!AQ$120</f>
        <v>1</v>
      </c>
      <c r="AR97" s="6">
        <f>'at-risk$$'!AR97/'at-risk$$'!AR$120</f>
        <v>0</v>
      </c>
      <c r="AS97" s="6">
        <f>'at-risk$$'!AS97/'at-risk$$'!AS$120</f>
        <v>0</v>
      </c>
      <c r="AT97" s="6">
        <f>'at-risk$$'!AT97/'at-risk$$'!AT$120</f>
        <v>0</v>
      </c>
      <c r="AU97" s="6">
        <f>'at-risk$$'!AU97/'at-risk$$'!AU$120</f>
        <v>1.5000087848759576</v>
      </c>
      <c r="AV97" s="6"/>
      <c r="AW97" s="6">
        <f>'at-risk$$'!AW97/'at-risk$$'!AW$120</f>
        <v>0</v>
      </c>
      <c r="AX97" s="6">
        <f>'at-risk$$'!AX97/'at-risk$$'!AX$120</f>
        <v>0</v>
      </c>
      <c r="AY97" s="6">
        <f>'at-risk$$'!AY97/'at-risk$$'!AY$120</f>
        <v>0</v>
      </c>
      <c r="AZ97" s="6">
        <f>'at-risk$$'!AZ97/'at-risk$$'!AZ$120</f>
        <v>1</v>
      </c>
      <c r="BA97" s="6">
        <f>'at-risk$$'!BA97/'at-risk$$'!BA$120</f>
        <v>0</v>
      </c>
      <c r="BB97" s="6">
        <f>'at-risk$$'!BB97/'at-risk$$'!BB$120</f>
        <v>0</v>
      </c>
      <c r="BC97" s="6">
        <f>'at-risk$$'!BC97/'at-risk$$'!BC$120</f>
        <v>0</v>
      </c>
      <c r="BD97" s="6">
        <f>'at-risk$$'!BD97/'at-risk$$'!BD$120</f>
        <v>0</v>
      </c>
      <c r="BE97" s="6">
        <f>'at-risk$$'!BE97/'at-risk$$'!BE$120</f>
        <v>0</v>
      </c>
      <c r="BF97" s="6">
        <f>'at-risk$$'!BF97/'at-risk$$'!BF$120</f>
        <v>0</v>
      </c>
      <c r="BG97" s="6">
        <f>'at-risk$$'!BG97/'at-risk$$'!BG$120</f>
        <v>0</v>
      </c>
      <c r="BH97" s="6">
        <f>'at-risk$$'!BH97/'at-risk$$'!BH$120</f>
        <v>0</v>
      </c>
      <c r="BI97" s="6">
        <f>'at-risk$$'!BI97/'at-risk$$'!BI$120</f>
        <v>0</v>
      </c>
      <c r="BJ97" s="6">
        <f>'at-risk$$'!BJ97/'at-risk$$'!BJ$120</f>
        <v>1</v>
      </c>
      <c r="BK97" s="6">
        <f>'at-risk$$'!BK97/'at-risk$$'!BK$120</f>
        <v>0</v>
      </c>
      <c r="BL97" s="6">
        <f>'at-risk$$'!BL97/'at-risk$$'!BL$120</f>
        <v>0</v>
      </c>
      <c r="BM97" s="6">
        <f>'at-risk$$'!BM97/'at-risk$$'!BM$120</f>
        <v>0</v>
      </c>
      <c r="BN97" s="6">
        <f>'at-risk$$'!BN97/'at-risk$$'!BN$120</f>
        <v>0</v>
      </c>
      <c r="BO97" s="6">
        <f>'at-risk$$'!BO97/'at-risk$$'!BO$120</f>
        <v>0</v>
      </c>
      <c r="BP97" s="6">
        <f>'at-risk$$'!BP97/'at-risk$$'!BP$120</f>
        <v>0</v>
      </c>
      <c r="BQ97" s="6">
        <f>'at-risk$$'!BQ97/'at-risk$$'!BQ$120</f>
        <v>0</v>
      </c>
      <c r="BR97" s="6">
        <f>'at-risk$$'!BR97/'at-risk$$'!BR$120</f>
        <v>0</v>
      </c>
      <c r="BS97" s="6">
        <f>'at-risk$$'!BS97/'at-risk$$'!BS$120</f>
        <v>0</v>
      </c>
      <c r="BT97" s="6">
        <f>'at-risk$$'!BT97/'at-risk$$'!BT$120</f>
        <v>0</v>
      </c>
      <c r="BU97" s="6">
        <f>'at-risk$$'!BU97/'at-risk$$'!BU$120</f>
        <v>0</v>
      </c>
      <c r="BV97" s="6">
        <f>'at-risk$$'!BV97/'at-risk$$'!BV$120</f>
        <v>6.0000263546278729</v>
      </c>
      <c r="BW97" s="6">
        <f>'at-risk$$'!BW97/'at-risk$$'!BW$120</f>
        <v>0</v>
      </c>
      <c r="BX97" s="6">
        <f>'at-risk$$'!BX97/'at-risk$$'!BX$120</f>
        <v>0</v>
      </c>
      <c r="BY97" s="6">
        <f>'at-risk$$'!BY97/'at-risk$$'!BY$120</f>
        <v>0</v>
      </c>
      <c r="BZ97" s="6">
        <f>'at-risk$$'!BZ97/'at-risk$$'!BZ$120</f>
        <v>2.9999925956999398</v>
      </c>
      <c r="CA97" s="6">
        <f>'at-risk$$'!CA97/'at-risk$$'!CA$120</f>
        <v>0</v>
      </c>
      <c r="CB97" s="6">
        <f>'at-risk$$'!CB97/'at-risk$$'!CB$120</f>
        <v>0</v>
      </c>
      <c r="CC97" s="6">
        <f>'at-risk$$'!CC97/'at-risk$$'!CC$120</f>
        <v>0</v>
      </c>
      <c r="CD97" s="6">
        <f>'at-risk$$'!CD97/'at-risk$$'!CD$120</f>
        <v>0</v>
      </c>
      <c r="CE97" s="6">
        <f>'at-risk$$'!CE97/'at-risk$$'!CE$120</f>
        <v>2</v>
      </c>
      <c r="CF97" s="6">
        <f>'at-risk$$'!CF97/'at-risk$$'!CF$120</f>
        <v>0</v>
      </c>
      <c r="CG97" s="6">
        <f>'at-risk$$'!CG97/'at-risk$$'!CG$120</f>
        <v>0</v>
      </c>
      <c r="CH97" s="6">
        <f>'at-risk$$'!CH97/'at-risk$$'!CH$120</f>
        <v>0</v>
      </c>
      <c r="CI97" s="6">
        <f>'at-risk$$'!CI97/'at-risk$$'!CI$120</f>
        <v>0</v>
      </c>
      <c r="CL97" s="6">
        <f>'at-risk$$'!CL97/'at-risk$$'!CL$120</f>
        <v>0</v>
      </c>
      <c r="CM97" s="6">
        <f>'at-risk$$'!CM97/'at-risk$$'!CM$120</f>
        <v>0</v>
      </c>
      <c r="CN97" s="6">
        <f>'at-risk$$'!CN97/'at-risk$$'!CN$120</f>
        <v>0.30870932602431655</v>
      </c>
      <c r="CO97" s="6">
        <f>'at-risk$$'!CO97/'at-risk$$'!CO$120</f>
        <v>0</v>
      </c>
      <c r="CP97" s="6">
        <f>'at-risk$$'!CP97/'at-risk$$'!CP$120</f>
        <v>0</v>
      </c>
      <c r="CQ97" s="6">
        <f>'at-risk$$'!CQ97/'at-risk$$'!CQ$120</f>
        <v>0</v>
      </c>
      <c r="CR97" s="6">
        <f>'at-risk$$'!CR97/'at-risk$$'!CR$120</f>
        <v>0</v>
      </c>
      <c r="CS97" s="6">
        <f>'at-risk$$'!CS97/'at-risk$$'!CS$120</f>
        <v>0</v>
      </c>
      <c r="CT97" s="6">
        <f>'at-risk$$'!CT97/'at-risk$$'!CT$120</f>
        <v>0</v>
      </c>
      <c r="CU97" s="6">
        <f>'at-risk$$'!CU97/'at-risk$$'!CU$120</f>
        <v>0</v>
      </c>
      <c r="DD97" s="6">
        <f>'at-risk$$'!DD97/'at-risk$$'!DD$120</f>
        <v>0</v>
      </c>
      <c r="DE97" s="6">
        <f>'at-risk$$'!DE97/'at-risk$$'!DE$120</f>
        <v>0</v>
      </c>
      <c r="DX97" s="6">
        <f>'at-risk$$'!DX97/'at-risk$$'!DX$120</f>
        <v>0</v>
      </c>
      <c r="DY97" s="6">
        <f>'at-risk$$'!DY97/'at-risk$$'!DY$120</f>
        <v>0</v>
      </c>
      <c r="DZ97" s="6">
        <f>'at-risk$$'!DZ97/'at-risk$$'!DZ$120</f>
        <v>0</v>
      </c>
      <c r="EA97" s="6">
        <f>'at-risk$$'!EA97/'at-risk$$'!EA$120</f>
        <v>0</v>
      </c>
      <c r="EB97" s="6">
        <f>'at-risk$$'!EB97/'at-risk$$'!EB$120</f>
        <v>0</v>
      </c>
      <c r="EC97" s="6">
        <f>'at-risk$$'!EC97/'at-risk$$'!EC$120</f>
        <v>0</v>
      </c>
      <c r="EL97" s="6">
        <f>'at-risk$$'!EL97/'at-risk$$'!EL$120</f>
        <v>0</v>
      </c>
      <c r="EM97" s="6">
        <f>'at-risk$$'!EM97/'at-risk$$'!EM$120</f>
        <v>0</v>
      </c>
      <c r="EN97" s="6">
        <f>'at-risk$$'!EN97/'at-risk$$'!EN$120</f>
        <v>0</v>
      </c>
      <c r="EO97" s="6">
        <f>'at-risk$$'!EO97/'at-risk$$'!EO$120</f>
        <v>0</v>
      </c>
      <c r="EP97" s="6">
        <f>'at-risk$$'!EP97/'at-risk$$'!EP$120</f>
        <v>0</v>
      </c>
      <c r="EQ97" s="6">
        <f>'at-risk$$'!EQ97/'at-risk$$'!EQ$120</f>
        <v>0</v>
      </c>
      <c r="ES97" s="6">
        <f>'at-risk$$'!ES97/'at-risk$$'!ES$120</f>
        <v>1</v>
      </c>
      <c r="ET97" s="6">
        <f>'at-risk$$'!ET97/'at-risk$$'!ET$120</f>
        <v>0</v>
      </c>
      <c r="EU97" s="6">
        <f>'at-risk$$'!EU97/'at-risk$$'!EU$120</f>
        <v>0</v>
      </c>
      <c r="EV97" s="6">
        <f>'at-risk$$'!EV97/'at-risk$$'!EV$120</f>
        <v>0</v>
      </c>
      <c r="EW97" s="6">
        <f>'at-risk$$'!EW97/'at-risk$$'!EW$120</f>
        <v>0</v>
      </c>
      <c r="EX97" s="6">
        <f>'at-risk$$'!EX97/'at-risk$$'!EX$120</f>
        <v>0</v>
      </c>
      <c r="EY97" s="6">
        <f>'at-risk$$'!EY97/'at-risk$$'!EY$120</f>
        <v>0</v>
      </c>
      <c r="EZ97" s="6">
        <f>'at-risk$$'!EZ97/'at-risk$$'!EZ$120</f>
        <v>0</v>
      </c>
      <c r="FA97" s="6">
        <f>'at-risk$$'!FA97/'at-risk$$'!FA$120</f>
        <v>0</v>
      </c>
      <c r="FB97" s="6">
        <f>'at-risk$$'!FB97/'at-risk$$'!FB$120</f>
        <v>0</v>
      </c>
      <c r="FC97" s="6">
        <f>'at-risk$$'!FC97/'at-risk$$'!FC$120</f>
        <v>0</v>
      </c>
      <c r="FD97" s="6">
        <f>'at-risk$$'!FD97/'at-risk$$'!FD$120</f>
        <v>0</v>
      </c>
      <c r="FE97" s="6">
        <f>'at-risk$$'!FE97/'at-risk$$'!FE$120</f>
        <v>0</v>
      </c>
      <c r="FF97" s="6">
        <f>'at-risk$$'!FF97/'at-risk$$'!FF$120</f>
        <v>0</v>
      </c>
      <c r="FG97" s="6">
        <f>'at-risk$$'!FG97/'at-risk$$'!FG$120</f>
        <v>0.5</v>
      </c>
      <c r="FH97" s="6">
        <f>'at-risk$$'!FH97/'at-risk$$'!FH$120</f>
        <v>0</v>
      </c>
      <c r="FI97" s="6">
        <f>'at-risk$$'!FI97/'at-risk$$'!FI$120</f>
        <v>0.5</v>
      </c>
      <c r="FJ97" s="6">
        <f>'at-risk$$'!FJ97/'at-risk$$'!FJ$120</f>
        <v>0</v>
      </c>
      <c r="FK97" s="6">
        <f>'at-risk$$'!FK97/'at-risk$$'!FK$120</f>
        <v>0</v>
      </c>
      <c r="FL97" s="6">
        <f>'at-risk$$'!FL97/'at-risk$$'!FL$120</f>
        <v>0</v>
      </c>
      <c r="FM97" s="6">
        <f>'at-risk$$'!FM97/'at-risk$$'!FM$120</f>
        <v>0</v>
      </c>
      <c r="FN97" s="6">
        <f>'at-risk$$'!FN97/'at-risk$$'!FN$120</f>
        <v>0</v>
      </c>
      <c r="FO97" s="6">
        <f>'at-risk$$'!FO97/'at-risk$$'!FO$120</f>
        <v>0</v>
      </c>
      <c r="FP97" s="6">
        <f>'at-risk$$'!FP97/'at-risk$$'!FP$120</f>
        <v>0</v>
      </c>
      <c r="FQ97" s="6">
        <f>'at-risk$$'!FQ97/'at-risk$$'!FQ$120</f>
        <v>1</v>
      </c>
      <c r="FR97" s="6">
        <f>'at-risk$$'!FR97/'at-risk$$'!FR$120</f>
        <v>0</v>
      </c>
      <c r="FS97" s="6">
        <f>'at-risk$$'!FS97/'at-risk$$'!FS$120</f>
        <v>0</v>
      </c>
      <c r="FT97" s="6">
        <f>'at-risk$$'!FT97/'at-risk$$'!FT$120</f>
        <v>0</v>
      </c>
      <c r="FU97" s="6">
        <f>'at-risk$$'!FU97/'at-risk$$'!FU$120</f>
        <v>0</v>
      </c>
      <c r="FV97" s="6">
        <f>'at-risk$$'!FV97/'at-risk$$'!FV$120</f>
        <v>0</v>
      </c>
      <c r="FW97" s="6">
        <f>'at-risk$$'!FW97/'at-risk$$'!FW$120</f>
        <v>0</v>
      </c>
      <c r="FX97" s="6">
        <f>'at-risk$$'!FX97/'at-risk$$'!FX$120</f>
        <v>0</v>
      </c>
      <c r="FY97" s="6">
        <f>'at-risk$$'!FY97/'at-risk$$'!FY$120</f>
        <v>1</v>
      </c>
      <c r="FZ97" s="6">
        <f>'at-risk$$'!FZ97/'at-risk$$'!FZ$120</f>
        <v>0</v>
      </c>
      <c r="GA97" s="6">
        <f>'at-risk$$'!GA97/'at-risk$$'!GA$120</f>
        <v>0</v>
      </c>
      <c r="GB97" s="6">
        <f>'at-risk$$'!GB97/'at-risk$$'!GB$120</f>
        <v>0</v>
      </c>
      <c r="GC97" s="6">
        <f>'at-risk$$'!GC97/'at-risk$$'!GC$120</f>
        <v>0</v>
      </c>
      <c r="GD97" s="6">
        <f>'at-risk$$'!GD97/'at-risk$$'!GD$120</f>
        <v>1</v>
      </c>
      <c r="GE97" s="6">
        <f>'at-risk$$'!GE97/'at-risk$$'!GE$120</f>
        <v>0</v>
      </c>
      <c r="GF97" s="6">
        <f>'at-risk$$'!GF97/'at-risk$$'!GF$120</f>
        <v>1</v>
      </c>
      <c r="GG97" s="6">
        <f>'at-risk$$'!GG97/'at-risk$$'!GG$120</f>
        <v>0</v>
      </c>
      <c r="GH97" s="6">
        <f>'at-risk$$'!GH97/'at-risk$$'!GH$120</f>
        <v>2.0000087848759573</v>
      </c>
      <c r="GI97" s="6">
        <f>'at-risk$$'!GI97/'at-risk$$'!GI$120</f>
        <v>0</v>
      </c>
      <c r="GJ97" s="6">
        <f>'at-risk$$'!GJ97/'at-risk$$'!GJ$120</f>
        <v>1</v>
      </c>
      <c r="GK97" s="6">
        <f>'at-risk$$'!GK97/'at-risk$$'!GK$120</f>
        <v>0</v>
      </c>
      <c r="GL97" s="6">
        <f>'at-risk$$'!GL97/'at-risk$$'!GL$120</f>
        <v>0</v>
      </c>
      <c r="GM97" s="6">
        <f>'at-risk$$'!GM97/'at-risk$$'!GM$120</f>
        <v>0</v>
      </c>
      <c r="GN97" s="6">
        <f>'at-risk$$'!GN97/'at-risk$$'!GN$120</f>
        <v>0</v>
      </c>
      <c r="GO97" s="6">
        <f>'at-risk$$'!GO97/'at-risk$$'!GO$120</f>
        <v>0</v>
      </c>
      <c r="GP97" s="6">
        <f>'at-risk$$'!GP97/'at-risk$$'!GP$120</f>
        <v>0</v>
      </c>
      <c r="GQ97" s="6">
        <f>'at-risk$$'!GQ97/'at-risk$$'!GQ$120</f>
        <v>0</v>
      </c>
      <c r="GR97" s="6">
        <f>'at-risk$$'!GR97/'at-risk$$'!GR$120</f>
        <v>0</v>
      </c>
      <c r="GS97" s="6">
        <f>'at-risk$$'!GS97/'at-risk$$'!GS$120</f>
        <v>0</v>
      </c>
      <c r="GT97" s="6">
        <f>'at-risk$$'!GT97/'at-risk$$'!GT$120</f>
        <v>0</v>
      </c>
      <c r="GU97" s="6">
        <f>'at-risk$$'!GU97/'at-risk$$'!GU$120</f>
        <v>0</v>
      </c>
      <c r="GV97" s="6">
        <f>'at-risk$$'!GV97/'at-risk$$'!GV$120</f>
        <v>0</v>
      </c>
      <c r="GW97" s="6">
        <f>'at-risk$$'!GW97/'at-risk$$'!GW$120</f>
        <v>0</v>
      </c>
      <c r="GX97" s="6">
        <f>'at-risk$$'!GX97/'at-risk$$'!GX$120</f>
        <v>0</v>
      </c>
      <c r="GY97" s="6">
        <f>'at-risk$$'!GY97/'at-risk$$'!GY$120</f>
        <v>0</v>
      </c>
      <c r="GZ97" s="6">
        <f>'at-risk$$'!GZ97/'at-risk$$'!GZ$120</f>
        <v>0</v>
      </c>
      <c r="HA97" s="6">
        <f>'at-risk$$'!HA97/'at-risk$$'!HA$120</f>
        <v>0</v>
      </c>
      <c r="HB97" s="6">
        <f>'at-risk$$'!HB97/'at-risk$$'!HB$120</f>
        <v>0</v>
      </c>
      <c r="HC97" s="6">
        <f>'at-risk$$'!HC97/'at-risk$$'!HC$120</f>
        <v>0</v>
      </c>
      <c r="HD97" s="6">
        <f>'at-risk$$'!HD97/'at-risk$$'!HD$120</f>
        <v>0</v>
      </c>
      <c r="HE97" s="6">
        <f>'at-risk$$'!HE97/'at-risk$$'!HE$120</f>
        <v>0</v>
      </c>
      <c r="HF97" s="6">
        <f>'at-risk$$'!HF97/'at-risk$$'!HF$120</f>
        <v>4.7601113922271416</v>
      </c>
      <c r="HG97" s="6">
        <f>'at-risk$$'!HG97/'at-risk$$'!HG$120</f>
        <v>0</v>
      </c>
      <c r="HH97" s="6">
        <f>'at-risk$$'!HH97/'at-risk$$'!HH$120</f>
        <v>3.7500175697519151</v>
      </c>
      <c r="HI97" s="6">
        <f>'at-risk$$'!HI97/'at-risk$$'!HI$120</f>
        <v>1.2500087848759576</v>
      </c>
      <c r="HJ97" s="6">
        <f>'at-risk$$'!HJ97/'at-risk$$'!HJ$120</f>
        <v>0</v>
      </c>
      <c r="HK97" s="6">
        <f>'at-risk$$'!HK97/'at-risk$$'!HK$120</f>
        <v>0</v>
      </c>
      <c r="HL97" s="6">
        <f>'at-risk$$'!HL97/'at-risk$$'!HL$120</f>
        <v>0</v>
      </c>
      <c r="HM97" s="6">
        <f>'at-risk$$'!HM97/'at-risk$$'!HM$120</f>
        <v>0</v>
      </c>
      <c r="HN97" s="6">
        <f>'at-risk$$'!HN97/'at-risk$$'!HN$120</f>
        <v>4.0000175697519147</v>
      </c>
      <c r="HO97" s="6">
        <f>'at-risk$$'!HO97/'at-risk$$'!HO$120</f>
        <v>0</v>
      </c>
      <c r="HP97" s="6">
        <f>'at-risk$$'!HP97/'at-risk$$'!HP$120</f>
        <v>0</v>
      </c>
      <c r="HQ97" s="6">
        <f>'at-risk$$'!HQ97/'at-risk$$'!HQ$120</f>
        <v>0</v>
      </c>
      <c r="HR97" s="6">
        <f>'at-risk$$'!HR97/'at-risk$$'!HR$120</f>
        <v>3.0000087848759573</v>
      </c>
      <c r="HS97" s="6">
        <f>'at-risk$$'!HS97/'at-risk$$'!HS$120</f>
        <v>0</v>
      </c>
      <c r="HT97" s="6">
        <f>'at-risk$$'!HT97/'at-risk$$'!HT$120</f>
        <v>0</v>
      </c>
      <c r="HU97" s="6">
        <f>'at-risk$$'!HU97/'at-risk$$'!HU$120</f>
        <v>0</v>
      </c>
      <c r="HV97" s="6">
        <f>'at-risk$$'!HV97/'at-risk$$'!HV$120</f>
        <v>2.0000087848759573</v>
      </c>
      <c r="HW97" s="6">
        <f>'at-risk$$'!HW97/'at-risk$$'!HW$120</f>
        <v>0</v>
      </c>
      <c r="HX97" s="6">
        <f>'at-risk$$'!HX97/'at-risk$$'!HX$120</f>
        <v>0</v>
      </c>
      <c r="HY97" s="6">
        <f>'at-risk$$'!HY97/'at-risk$$'!HY$120</f>
        <v>0</v>
      </c>
      <c r="HZ97" s="6">
        <f>'at-risk$$'!HZ97/'at-risk$$'!HZ$120</f>
        <v>0</v>
      </c>
      <c r="IA97" s="6">
        <f>'at-risk$$'!IA97/'at-risk$$'!IA$120</f>
        <v>0</v>
      </c>
      <c r="IB97" s="6">
        <f>'at-risk$$'!IB97/'at-risk$$'!IB$120</f>
        <v>0</v>
      </c>
      <c r="IC97" s="6">
        <f>'at-risk$$'!IC97/'at-risk$$'!IC$120</f>
        <v>0</v>
      </c>
      <c r="ID97" s="6">
        <f>'at-risk$$'!ID97/'at-risk$$'!ID$120</f>
        <v>0</v>
      </c>
      <c r="IE97" s="6">
        <f>'at-risk$$'!IE97/'at-risk$$'!IE$120</f>
        <v>0</v>
      </c>
      <c r="IF97" s="6">
        <f>'at-risk$$'!IF97/'at-risk$$'!IF$120</f>
        <v>0</v>
      </c>
      <c r="IG97" s="6">
        <f>'at-risk$$'!IG97/'at-risk$$'!IG$120</f>
        <v>0</v>
      </c>
      <c r="IH97" s="6">
        <f>'at-risk$$'!IH97/'at-risk$$'!IH$120</f>
        <v>0</v>
      </c>
      <c r="II97" s="6">
        <f>'at-risk$$'!II97/'at-risk$$'!II$120</f>
        <v>0</v>
      </c>
      <c r="IJ97" s="6">
        <f>'at-risk$$'!IJ97/'at-risk$$'!IJ$120</f>
        <v>1</v>
      </c>
      <c r="IK97" s="6">
        <f>'at-risk$$'!IK97/'at-risk$$'!IK$120</f>
        <v>0</v>
      </c>
      <c r="IL97" s="6">
        <f>'at-risk$$'!IL97/'at-risk$$'!IL$120</f>
        <v>0</v>
      </c>
      <c r="IM97" s="6">
        <f>'at-risk$$'!IM97/'at-risk$$'!IM$120</f>
        <v>0</v>
      </c>
      <c r="IN97" s="6">
        <f>'at-risk$$'!IN97/'at-risk$$'!IN$120</f>
        <v>0</v>
      </c>
      <c r="IO97" s="6">
        <f>'at-risk$$'!IO97/'at-risk$$'!IO$120</f>
        <v>0</v>
      </c>
      <c r="IP97" s="6">
        <f>'at-risk$$'!IP97/'at-risk$$'!IP$120</f>
        <v>0</v>
      </c>
      <c r="IQ97" s="6">
        <f>'at-risk$$'!IQ97/'at-risk$$'!IQ$120</f>
        <v>0</v>
      </c>
      <c r="IR97" s="6">
        <f>'at-risk$$'!IR97/'at-risk$$'!IR$120</f>
        <v>0</v>
      </c>
      <c r="IS97" s="6">
        <f>'at-risk$$'!IS97/'at-risk$$'!IS$120</f>
        <v>0</v>
      </c>
      <c r="IT97" s="6">
        <f>'at-risk$$'!IT97/'at-risk$$'!IT$120</f>
        <v>0</v>
      </c>
      <c r="IU97" s="6">
        <f>'at-risk$$'!IU97/'at-risk$$'!IU$120</f>
        <v>0</v>
      </c>
      <c r="IV97" s="6">
        <f>'at-risk$$'!IV97/'at-risk$$'!IV$120</f>
        <v>0</v>
      </c>
      <c r="IW97" s="6">
        <f>'at-risk$$'!IW97/'at-risk$$'!IW$120</f>
        <v>0</v>
      </c>
      <c r="IX97" s="6">
        <f>'at-risk$$'!IX97/'at-risk$$'!IX$120</f>
        <v>0.32009334006054491</v>
      </c>
      <c r="IY97" s="6">
        <f>'at-risk$$'!IY97/'at-risk$$'!IY$120</f>
        <v>0.67990035317860742</v>
      </c>
      <c r="IZ97" s="6">
        <f>'at-risk$$'!IZ97/'at-risk$$'!IZ$120</f>
        <v>0</v>
      </c>
      <c r="JA97" s="6">
        <f>'at-risk$$'!JA97/'at-risk$$'!JA$120</f>
        <v>0</v>
      </c>
      <c r="JB97" s="6">
        <f>'at-risk$$'!JB97/'at-risk$$'!JB$120</f>
        <v>0</v>
      </c>
      <c r="JC97" s="6">
        <f>'at-risk$$'!JC97/'at-risk$$'!JC$120</f>
        <v>0</v>
      </c>
      <c r="JD97" s="6">
        <f>'at-risk$$'!JD97/'at-risk$$'!JD$120</f>
        <v>0</v>
      </c>
      <c r="JE97" s="6">
        <f>'at-risk$$'!JE97/'at-risk$$'!JE$120</f>
        <v>0</v>
      </c>
      <c r="JF97" s="6">
        <f>'at-risk$$'!JF97/'at-risk$$'!JF$120</f>
        <v>1</v>
      </c>
      <c r="JG97" s="6">
        <f>'at-risk$$'!JG97/'at-risk$$'!JG$120</f>
        <v>0</v>
      </c>
      <c r="JH97" s="6">
        <f>'at-risk$$'!JH97/'at-risk$$'!JH$120</f>
        <v>0</v>
      </c>
      <c r="JI97" s="6">
        <f>'at-risk$$'!JI97/'at-risk$$'!JI$120</f>
        <v>0</v>
      </c>
      <c r="JJ97" s="6">
        <f>'at-risk$$'!JJ97/'at-risk$$'!JJ$120</f>
        <v>0.89843435168112462</v>
      </c>
      <c r="JK97" s="6">
        <f>'at-risk$$'!JK97/'at-risk$$'!JK$120</f>
        <v>0.10156221688015098</v>
      </c>
      <c r="JL97" s="6">
        <f>'at-risk$$'!JL97/'at-risk$$'!JL$120</f>
        <v>0</v>
      </c>
      <c r="JM97" s="6">
        <f>'at-risk$$'!JM97/'at-risk$$'!JM$120</f>
        <v>0</v>
      </c>
      <c r="JN97" s="6">
        <f>'at-risk$$'!JN97/'at-risk$$'!JN$120</f>
        <v>0</v>
      </c>
      <c r="JO97" s="6">
        <f>'at-risk$$'!JO97/'at-risk$$'!JO$120</f>
        <v>0</v>
      </c>
      <c r="JP97" s="6">
        <f>'at-risk$$'!JP97/'at-risk$$'!JP$120</f>
        <v>1</v>
      </c>
      <c r="JQ97" s="6">
        <f>'at-risk$$'!JQ97/'at-risk$$'!JQ$120</f>
        <v>0</v>
      </c>
      <c r="JR97" s="6">
        <f>'at-risk$$'!JR97/'at-risk$$'!JR$120</f>
        <v>0</v>
      </c>
      <c r="JS97" s="6">
        <f>'at-risk$$'!JS97/'at-risk$$'!JS$120</f>
        <v>0</v>
      </c>
      <c r="JT97" s="6">
        <f>'at-risk$$'!JT97/'at-risk$$'!JT$120</f>
        <v>0</v>
      </c>
      <c r="JU97" s="6">
        <f>'at-risk$$'!JU97/'at-risk$$'!JU$120</f>
        <v>0</v>
      </c>
      <c r="JV97" s="6">
        <f>'at-risk$$'!JV97/'at-risk$$'!JV$120</f>
        <v>0</v>
      </c>
      <c r="JW97" s="6">
        <f>'at-risk$$'!JW97/'at-risk$$'!JW$120</f>
        <v>0</v>
      </c>
      <c r="JX97" s="6">
        <f>'at-risk$$'!JX97/'at-risk$$'!JX$120</f>
        <v>0</v>
      </c>
      <c r="JY97" s="6">
        <f>'at-risk$$'!JY97/'at-risk$$'!JY$120</f>
        <v>0</v>
      </c>
      <c r="JZ97" s="6">
        <f>'at-risk$$'!JZ97/'at-risk$$'!JZ$120</f>
        <v>0</v>
      </c>
      <c r="KA97" s="6">
        <f>'at-risk$$'!KA97/'at-risk$$'!KA$120</f>
        <v>0</v>
      </c>
      <c r="KB97" s="6">
        <f>'at-risk$$'!KB97/'at-risk$$'!KB$120</f>
        <v>0</v>
      </c>
      <c r="KC97" s="6">
        <f>'at-risk$$'!KC97/'at-risk$$'!KC$120</f>
        <v>0</v>
      </c>
      <c r="KD97" s="6">
        <f>'at-risk$$'!KD97/'at-risk$$'!KD$120</f>
        <v>0</v>
      </c>
      <c r="KE97" s="6">
        <f>'at-risk$$'!KE97/'at-risk$$'!KE$120</f>
        <v>0</v>
      </c>
      <c r="KF97" s="6">
        <f>'at-risk$$'!KF97/'at-risk$$'!KF$120</f>
        <v>0</v>
      </c>
      <c r="KG97" s="6">
        <f>'at-risk$$'!KG97/'at-risk$$'!KG$120</f>
        <v>0</v>
      </c>
      <c r="KH97" s="6">
        <f>'at-risk$$'!KH97/'at-risk$$'!KH$120</f>
        <v>0.90109986646988549</v>
      </c>
      <c r="KI97" s="6">
        <f>'at-risk$$'!KI97/'at-risk$$'!KI$120</f>
        <v>9.8900133530114551E-2</v>
      </c>
      <c r="KJ97" s="6">
        <f>'at-risk$$'!KJ97/'at-risk$$'!KJ$120</f>
        <v>0</v>
      </c>
      <c r="KK97" s="6">
        <f>'at-risk$$'!KK97/'at-risk$$'!KK$120</f>
        <v>0</v>
      </c>
      <c r="KL97" s="6">
        <f>'at-risk$$'!KL97/'at-risk$$'!KL$120</f>
        <v>1</v>
      </c>
      <c r="KM97" s="6">
        <f>'at-risk$$'!KM97/'at-risk$$'!KM$120</f>
        <v>0</v>
      </c>
      <c r="KN97" s="6">
        <f>'at-risk$$'!KN97/'at-risk$$'!KN$120</f>
        <v>0</v>
      </c>
      <c r="KO97" s="6">
        <f>'at-risk$$'!KO97/'at-risk$$'!KO$120</f>
        <v>0</v>
      </c>
      <c r="KP97" s="6">
        <f>'at-risk$$'!KP97/'at-risk$$'!KP$120</f>
        <v>0</v>
      </c>
      <c r="KQ97" s="6">
        <f>'at-risk$$'!KQ97/'at-risk$$'!KQ$120</f>
        <v>0</v>
      </c>
      <c r="KU97" s="3">
        <v>22485</v>
      </c>
      <c r="KV97" s="3">
        <v>0</v>
      </c>
      <c r="KW97" s="3">
        <v>9852</v>
      </c>
      <c r="KX97" s="3">
        <v>0</v>
      </c>
      <c r="LC97" s="3">
        <v>97850</v>
      </c>
      <c r="LD97" s="3">
        <v>0</v>
      </c>
      <c r="LI97" s="3">
        <v>27154</v>
      </c>
      <c r="LJ97" s="3">
        <v>0</v>
      </c>
      <c r="LM97" s="3">
        <v>2312</v>
      </c>
      <c r="LN97" s="3">
        <v>0</v>
      </c>
      <c r="LS97" s="3">
        <v>0</v>
      </c>
      <c r="LT97" s="3">
        <v>1500</v>
      </c>
      <c r="LW97" s="3">
        <v>0</v>
      </c>
      <c r="LX97" s="3">
        <v>1465</v>
      </c>
      <c r="MA97" s="3">
        <v>14116</v>
      </c>
      <c r="MB97" s="3">
        <v>0</v>
      </c>
      <c r="MC97" s="3">
        <v>0</v>
      </c>
      <c r="MD97" s="3">
        <v>3000</v>
      </c>
      <c r="ME97" s="3">
        <v>8477</v>
      </c>
      <c r="MF97" s="3">
        <v>0</v>
      </c>
      <c r="MI97" s="3">
        <v>5000</v>
      </c>
      <c r="MJ97" s="3">
        <v>0</v>
      </c>
      <c r="MM97" s="3">
        <v>5304</v>
      </c>
      <c r="MN97" s="3">
        <v>2696</v>
      </c>
      <c r="MQ97" s="3">
        <v>18000</v>
      </c>
      <c r="MR97" s="3">
        <v>0</v>
      </c>
      <c r="MY97" s="3">
        <v>0</v>
      </c>
      <c r="MZ97" s="3">
        <v>1500</v>
      </c>
      <c r="NJ97" s="6">
        <f>'at-risk$$'!NJ97/'at-risk$$'!NJ$120</f>
        <v>0</v>
      </c>
      <c r="NK97" s="6">
        <f>'at-risk$$'!NK97/'at-risk$$'!NK$120</f>
        <v>0</v>
      </c>
      <c r="OF97" s="3">
        <v>5195485</v>
      </c>
      <c r="OG97" s="3">
        <v>469438</v>
      </c>
      <c r="OK97" s="6">
        <f t="shared" si="44"/>
        <v>2</v>
      </c>
      <c r="OL97" s="6">
        <f t="shared" si="31"/>
        <v>0</v>
      </c>
      <c r="OM97" s="6">
        <f t="shared" si="32"/>
        <v>6.0000263546278729</v>
      </c>
      <c r="ON97" s="6">
        <f t="shared" si="33"/>
        <v>0</v>
      </c>
      <c r="OO97" s="6">
        <f t="shared" si="34"/>
        <v>0</v>
      </c>
      <c r="OP97" s="6">
        <f t="shared" si="35"/>
        <v>2</v>
      </c>
      <c r="OQ97" s="3">
        <f t="shared" si="36"/>
        <v>0</v>
      </c>
      <c r="OR97" s="6">
        <f t="shared" si="37"/>
        <v>0</v>
      </c>
      <c r="OS97" s="6">
        <f>'at-risk$$'!OS97/'at-risk$$'!OS$120</f>
        <v>1</v>
      </c>
      <c r="OT97" s="6">
        <f>'at-risk$$'!OT97/'at-risk$$'!OT$120</f>
        <v>0</v>
      </c>
      <c r="OU97" s="6">
        <f>'at-risk$$'!OU97/'at-risk$$'!OU$120</f>
        <v>0</v>
      </c>
      <c r="OV97" s="6">
        <f>'at-risk$$'!OV97/'at-risk$$'!OV$120</f>
        <v>1</v>
      </c>
      <c r="OW97" s="6">
        <f>'at-risk$$'!OW97/'at-risk$$'!OW$120</f>
        <v>0</v>
      </c>
      <c r="OX97" s="6">
        <f>'at-risk$$'!OX97/'at-risk$$'!OX$120</f>
        <v>0</v>
      </c>
      <c r="OY97" s="6">
        <f>'at-risk$$'!OY97/'at-risk$$'!OY$120</f>
        <v>1</v>
      </c>
      <c r="OZ97" s="6">
        <f>'at-risk$$'!OZ97/'at-risk$$'!OZ$120</f>
        <v>0</v>
      </c>
      <c r="PA97" s="6">
        <f>'at-risk$$'!PA97/'at-risk$$'!PA$120</f>
        <v>0</v>
      </c>
      <c r="PB97" s="6">
        <f t="shared" si="38"/>
        <v>2</v>
      </c>
      <c r="PC97" s="6">
        <f t="shared" si="39"/>
        <v>0</v>
      </c>
      <c r="PD97" s="6"/>
      <c r="PE97" s="6"/>
      <c r="PI97" s="6">
        <f t="shared" si="48"/>
        <v>21.510172886358845</v>
      </c>
      <c r="PJ97" s="6">
        <f>'at-risk$$'!PJ97/'at-risk$$'!PJ$120</f>
        <v>0</v>
      </c>
      <c r="PK97" s="6">
        <f>'at-risk$$'!PK97/'at-risk$$'!PK$120</f>
        <v>1.2500087848759576</v>
      </c>
      <c r="PL97" s="5">
        <f t="shared" si="45"/>
        <v>210550</v>
      </c>
      <c r="PM97" s="5">
        <f t="shared" si="49"/>
        <v>10161</v>
      </c>
      <c r="PN97" s="5"/>
      <c r="PO97" s="5">
        <v>173394</v>
      </c>
      <c r="PQ97" s="6">
        <f t="shared" si="43"/>
        <v>34.068917351886995</v>
      </c>
    </row>
    <row r="98" spans="1:433" x14ac:dyDescent="0.25">
      <c r="A98" t="s">
        <v>131</v>
      </c>
      <c r="B98" s="2">
        <v>454</v>
      </c>
      <c r="C98" t="s">
        <v>342</v>
      </c>
      <c r="D98">
        <v>1</v>
      </c>
      <c r="E98">
        <v>652</v>
      </c>
      <c r="F98">
        <v>652</v>
      </c>
      <c r="G98" s="6">
        <f>'at-risk$$'!G98/'at-risk$$'!G$120</f>
        <v>1</v>
      </c>
      <c r="H98" s="6">
        <f>'at-risk$$'!H98/'at-risk$$'!H$120</f>
        <v>0</v>
      </c>
      <c r="I98" s="6">
        <f>'at-risk$$'!I98/'at-risk$$'!I$120</f>
        <v>0</v>
      </c>
      <c r="J98" s="6">
        <f>'at-risk$$'!J98/'at-risk$$'!J$120</f>
        <v>0</v>
      </c>
      <c r="K98" s="6"/>
      <c r="L98" s="6">
        <f>'at-risk$$'!L98/'at-risk$$'!L$120</f>
        <v>1</v>
      </c>
      <c r="M98" s="6">
        <f>'at-risk$$'!M98/'at-risk$$'!M$120</f>
        <v>1</v>
      </c>
      <c r="N98" s="6">
        <f>'at-risk$$'!N98/'at-risk$$'!N$120</f>
        <v>1.9999991662153809</v>
      </c>
      <c r="O98" s="6">
        <f>'at-risk$$'!O98/'at-risk$$'!O$120</f>
        <v>0</v>
      </c>
      <c r="P98" s="3">
        <v>37854</v>
      </c>
      <c r="Q98" s="3">
        <v>0</v>
      </c>
      <c r="R98" s="6">
        <f>'at-risk$$'!R98/'at-risk$$'!R$120</f>
        <v>1.9999997469139639</v>
      </c>
      <c r="S98" s="6">
        <f>'at-risk$$'!S98/'at-risk$$'!S$120</f>
        <v>0</v>
      </c>
      <c r="T98" s="6">
        <f>'at-risk$$'!T98/'at-risk$$'!T$120</f>
        <v>3.9999946718908777</v>
      </c>
      <c r="U98" s="6">
        <f>'at-risk$$'!U98/'at-risk$$'!U$120</f>
        <v>0</v>
      </c>
      <c r="V98" s="6">
        <f>'at-risk$$'!V98/'at-risk$$'!V$120</f>
        <v>2.0000093773333441</v>
      </c>
      <c r="W98" s="6">
        <f>'at-risk$$'!W98/'at-risk$$'!W$120</f>
        <v>0</v>
      </c>
      <c r="X98" s="6">
        <f>'at-risk$$'!X98/'at-risk$$'!X$120</f>
        <v>1</v>
      </c>
      <c r="Y98" s="6">
        <f>'at-risk$$'!Y98/'at-risk$$'!Y$120</f>
        <v>0</v>
      </c>
      <c r="Z98" s="6">
        <f>'at-risk$$'!Z98/'at-risk$$'!Z$120</f>
        <v>0</v>
      </c>
      <c r="AA98" s="6">
        <f>'at-risk$$'!AA98/'at-risk$$'!AA$120</f>
        <v>0</v>
      </c>
      <c r="AB98" s="6">
        <f>'at-risk$$'!AB98/'at-risk$$'!AB$120</f>
        <v>0</v>
      </c>
      <c r="AC98" s="6">
        <f>'at-risk$$'!AC98/'at-risk$$'!AC$120</f>
        <v>0</v>
      </c>
      <c r="AD98" s="6">
        <f>'at-risk$$'!AD98/'at-risk$$'!AD$120</f>
        <v>0</v>
      </c>
      <c r="AE98" s="6">
        <f>'at-risk$$'!AE98/'at-risk$$'!AE$120</f>
        <v>0</v>
      </c>
      <c r="AF98" s="6">
        <f>'at-risk$$'!AF98/'at-risk$$'!AF$120</f>
        <v>0</v>
      </c>
      <c r="AG98" s="6">
        <f>'at-risk$$'!AG98/'at-risk$$'!AG$120</f>
        <v>0</v>
      </c>
      <c r="AH98" s="6">
        <f>'at-risk$$'!AH98/'at-risk$$'!AH$120</f>
        <v>0</v>
      </c>
      <c r="AI98" s="6">
        <f>'at-risk$$'!AI98/'at-risk$$'!AI$120</f>
        <v>4.0000175697519147</v>
      </c>
      <c r="AJ98" s="6">
        <f>'at-risk$$'!AJ98/'at-risk$$'!AJ$120</f>
        <v>0</v>
      </c>
      <c r="AK98" s="6">
        <f>'at-risk$$'!AK98/'at-risk$$'!AK$120</f>
        <v>0</v>
      </c>
      <c r="AL98" s="6">
        <f>'at-risk$$'!AL98/'at-risk$$'!AL$120</f>
        <v>0</v>
      </c>
      <c r="AM98" s="6">
        <f>'at-risk$$'!AM98/'at-risk$$'!AM$120</f>
        <v>2.0000087848759573</v>
      </c>
      <c r="AN98" s="6">
        <f>'at-risk$$'!AN98/'at-risk$$'!AN$120</f>
        <v>0</v>
      </c>
      <c r="AO98" s="6">
        <f>'at-risk$$'!AO98/'at-risk$$'!AO$120</f>
        <v>0</v>
      </c>
      <c r="AP98" s="6">
        <f>'at-risk$$'!AP98/'at-risk$$'!AP$120</f>
        <v>0</v>
      </c>
      <c r="AQ98" s="6">
        <f>'at-risk$$'!AQ98/'at-risk$$'!AQ$120</f>
        <v>2.0000087848759573</v>
      </c>
      <c r="AR98" s="6">
        <f>'at-risk$$'!AR98/'at-risk$$'!AR$120</f>
        <v>0</v>
      </c>
      <c r="AS98" s="6">
        <f>'at-risk$$'!AS98/'at-risk$$'!AS$120</f>
        <v>0</v>
      </c>
      <c r="AT98" s="6">
        <f>'at-risk$$'!AT98/'at-risk$$'!AT$120</f>
        <v>0</v>
      </c>
      <c r="AU98" s="6">
        <f>'at-risk$$'!AU98/'at-risk$$'!AU$120</f>
        <v>3.1502916578817906</v>
      </c>
      <c r="AV98" s="6"/>
      <c r="AW98" s="6">
        <f>'at-risk$$'!AW98/'at-risk$$'!AW$120</f>
        <v>3.8497346967460819</v>
      </c>
      <c r="AX98" s="6">
        <f>'at-risk$$'!AX98/'at-risk$$'!AX$120</f>
        <v>3.0000087848759573</v>
      </c>
      <c r="AY98" s="6">
        <f>'at-risk$$'!AY98/'at-risk$$'!AY$120</f>
        <v>0</v>
      </c>
      <c r="AZ98" s="6">
        <f>'at-risk$$'!AZ98/'at-risk$$'!AZ$120</f>
        <v>2.0000087848759573</v>
      </c>
      <c r="BA98" s="6">
        <f>'at-risk$$'!BA98/'at-risk$$'!BA$120</f>
        <v>0</v>
      </c>
      <c r="BB98" s="6">
        <f>'at-risk$$'!BB98/'at-risk$$'!BB$120</f>
        <v>0</v>
      </c>
      <c r="BC98" s="6">
        <f>'at-risk$$'!BC98/'at-risk$$'!BC$120</f>
        <v>0</v>
      </c>
      <c r="BD98" s="6">
        <f>'at-risk$$'!BD98/'at-risk$$'!BD$120</f>
        <v>0</v>
      </c>
      <c r="BE98" s="6">
        <f>'at-risk$$'!BE98/'at-risk$$'!BE$120</f>
        <v>0</v>
      </c>
      <c r="BF98" s="6">
        <f>'at-risk$$'!BF98/'at-risk$$'!BF$120</f>
        <v>0</v>
      </c>
      <c r="BG98" s="6">
        <f>'at-risk$$'!BG98/'at-risk$$'!BG$120</f>
        <v>0</v>
      </c>
      <c r="BH98" s="6">
        <f>'at-risk$$'!BH98/'at-risk$$'!BH$120</f>
        <v>0</v>
      </c>
      <c r="BI98" s="6">
        <f>'at-risk$$'!BI98/'at-risk$$'!BI$120</f>
        <v>0</v>
      </c>
      <c r="BJ98" s="6">
        <f>'at-risk$$'!BJ98/'at-risk$$'!BJ$120</f>
        <v>2.0000087848759573</v>
      </c>
      <c r="BK98" s="6">
        <f>'at-risk$$'!BK98/'at-risk$$'!BK$120</f>
        <v>0</v>
      </c>
      <c r="BL98" s="6">
        <f>'at-risk$$'!BL98/'at-risk$$'!BL$120</f>
        <v>0</v>
      </c>
      <c r="BM98" s="6">
        <f>'at-risk$$'!BM98/'at-risk$$'!BM$120</f>
        <v>0</v>
      </c>
      <c r="BN98" s="6">
        <f>'at-risk$$'!BN98/'at-risk$$'!BN$120</f>
        <v>0</v>
      </c>
      <c r="BO98" s="6">
        <f>'at-risk$$'!BO98/'at-risk$$'!BO$120</f>
        <v>0</v>
      </c>
      <c r="BP98" s="6">
        <f>'at-risk$$'!BP98/'at-risk$$'!BP$120</f>
        <v>0</v>
      </c>
      <c r="BQ98" s="6">
        <f>'at-risk$$'!BQ98/'at-risk$$'!BQ$120</f>
        <v>0</v>
      </c>
      <c r="BR98" s="6">
        <f>'at-risk$$'!BR98/'at-risk$$'!BR$120</f>
        <v>0</v>
      </c>
      <c r="BS98" s="6">
        <f>'at-risk$$'!BS98/'at-risk$$'!BS$120</f>
        <v>0</v>
      </c>
      <c r="BT98" s="6">
        <f>'at-risk$$'!BT98/'at-risk$$'!BT$120</f>
        <v>4.0000175697519147</v>
      </c>
      <c r="BU98" s="6">
        <f>'at-risk$$'!BU98/'at-risk$$'!BU$120</f>
        <v>0</v>
      </c>
      <c r="BV98" s="6">
        <f>'at-risk$$'!BV98/'at-risk$$'!BV$120</f>
        <v>10.000039531941809</v>
      </c>
      <c r="BW98" s="6">
        <f>'at-risk$$'!BW98/'at-risk$$'!BW$120</f>
        <v>0</v>
      </c>
      <c r="BX98" s="6">
        <f>'at-risk$$'!BX98/'at-risk$$'!BX$120</f>
        <v>0</v>
      </c>
      <c r="BY98" s="6">
        <f>'at-risk$$'!BY98/'at-risk$$'!BY$120</f>
        <v>0</v>
      </c>
      <c r="BZ98" s="6">
        <f>'at-risk$$'!BZ98/'at-risk$$'!BZ$120</f>
        <v>13.000010468148361</v>
      </c>
      <c r="CA98" s="6">
        <f>'at-risk$$'!CA98/'at-risk$$'!CA$120</f>
        <v>0</v>
      </c>
      <c r="CB98" s="6">
        <f>'at-risk$$'!CB98/'at-risk$$'!CB$120</f>
        <v>0</v>
      </c>
      <c r="CC98" s="6">
        <f>'at-risk$$'!CC98/'at-risk$$'!CC$120</f>
        <v>0</v>
      </c>
      <c r="CD98" s="6">
        <f>'at-risk$$'!CD98/'at-risk$$'!CD$120</f>
        <v>0.99998262622050804</v>
      </c>
      <c r="CE98" s="6">
        <f>'at-risk$$'!CE98/'at-risk$$'!CE$120</f>
        <v>2.000017373779492</v>
      </c>
      <c r="CF98" s="6">
        <f>'at-risk$$'!CF98/'at-risk$$'!CF$120</f>
        <v>3</v>
      </c>
      <c r="CG98" s="6">
        <f>'at-risk$$'!CG98/'at-risk$$'!CG$120</f>
        <v>0</v>
      </c>
      <c r="CH98" s="6">
        <f>'at-risk$$'!CH98/'at-risk$$'!CH$120</f>
        <v>0</v>
      </c>
      <c r="CI98" s="6">
        <f>'at-risk$$'!CI98/'at-risk$$'!CI$120</f>
        <v>0</v>
      </c>
      <c r="CL98" s="6">
        <f>'at-risk$$'!CL98/'at-risk$$'!CL$120</f>
        <v>13.000051391524352</v>
      </c>
      <c r="CM98" s="6">
        <f>'at-risk$$'!CM98/'at-risk$$'!CM$120</f>
        <v>0</v>
      </c>
      <c r="CN98" s="6">
        <f>'at-risk$$'!CN98/'at-risk$$'!CN$120</f>
        <v>0</v>
      </c>
      <c r="CO98" s="6">
        <f>'at-risk$$'!CO98/'at-risk$$'!CO$120</f>
        <v>0</v>
      </c>
      <c r="CP98" s="6">
        <f>'at-risk$$'!CP98/'at-risk$$'!CP$120</f>
        <v>2.0000035744896842</v>
      </c>
      <c r="CQ98" s="6">
        <f>'at-risk$$'!CQ98/'at-risk$$'!CQ$120</f>
        <v>0</v>
      </c>
      <c r="CR98" s="6">
        <f>'at-risk$$'!CR98/'at-risk$$'!CR$120</f>
        <v>0</v>
      </c>
      <c r="CS98" s="6">
        <f>'at-risk$$'!CS98/'at-risk$$'!CS$120</f>
        <v>0</v>
      </c>
      <c r="CT98" s="6">
        <f>'at-risk$$'!CT98/'at-risk$$'!CT$120</f>
        <v>3</v>
      </c>
      <c r="CU98" s="6">
        <f>'at-risk$$'!CU98/'at-risk$$'!CU$120</f>
        <v>0</v>
      </c>
      <c r="DB98" s="3">
        <v>65000</v>
      </c>
      <c r="DC98" s="3">
        <v>0</v>
      </c>
      <c r="DD98" s="6">
        <f>'at-risk$$'!DD98/'at-risk$$'!DD$120</f>
        <v>0</v>
      </c>
      <c r="DE98" s="6">
        <f>'at-risk$$'!DE98/'at-risk$$'!DE$120</f>
        <v>0</v>
      </c>
      <c r="DX98" s="6">
        <f>'at-risk$$'!DX98/'at-risk$$'!DX$120</f>
        <v>0</v>
      </c>
      <c r="DY98" s="6">
        <f>'at-risk$$'!DY98/'at-risk$$'!DY$120</f>
        <v>0</v>
      </c>
      <c r="DZ98" s="6">
        <f>'at-risk$$'!DZ98/'at-risk$$'!DZ$120</f>
        <v>1</v>
      </c>
      <c r="EA98" s="6">
        <f>'at-risk$$'!EA98/'at-risk$$'!EA$120</f>
        <v>0</v>
      </c>
      <c r="EB98" s="6">
        <f>'at-risk$$'!EB98/'at-risk$$'!EB$120</f>
        <v>0</v>
      </c>
      <c r="EC98" s="6">
        <f>'at-risk$$'!EC98/'at-risk$$'!EC$120</f>
        <v>0</v>
      </c>
      <c r="ED98" s="3">
        <v>140941</v>
      </c>
      <c r="EE98" s="3">
        <v>0</v>
      </c>
      <c r="EF98" s="3">
        <v>5000</v>
      </c>
      <c r="EG98" s="3">
        <v>0</v>
      </c>
      <c r="EL98" s="6">
        <f>'at-risk$$'!EL98/'at-risk$$'!EL$120</f>
        <v>1</v>
      </c>
      <c r="EM98" s="6">
        <f>'at-risk$$'!EM98/'at-risk$$'!EM$120</f>
        <v>0</v>
      </c>
      <c r="EN98" s="6">
        <f>'at-risk$$'!EN98/'at-risk$$'!EN$120</f>
        <v>0</v>
      </c>
      <c r="EO98" s="6">
        <f>'at-risk$$'!EO98/'at-risk$$'!EO$120</f>
        <v>0</v>
      </c>
      <c r="EP98" s="6">
        <f>'at-risk$$'!EP98/'at-risk$$'!EP$120</f>
        <v>0</v>
      </c>
      <c r="EQ98" s="6">
        <f>'at-risk$$'!EQ98/'at-risk$$'!EQ$120</f>
        <v>0</v>
      </c>
      <c r="ES98" s="6">
        <f>'at-risk$$'!ES98/'at-risk$$'!ES$120</f>
        <v>0</v>
      </c>
      <c r="ET98" s="6">
        <f>'at-risk$$'!ET98/'at-risk$$'!ET$120</f>
        <v>0</v>
      </c>
      <c r="EU98" s="6">
        <f>'at-risk$$'!EU98/'at-risk$$'!EU$120</f>
        <v>0</v>
      </c>
      <c r="EV98" s="6">
        <f>'at-risk$$'!EV98/'at-risk$$'!EV$120</f>
        <v>0</v>
      </c>
      <c r="EW98" s="6">
        <f>'at-risk$$'!EW98/'at-risk$$'!EW$120</f>
        <v>0</v>
      </c>
      <c r="EX98" s="6">
        <f>'at-risk$$'!EX98/'at-risk$$'!EX$120</f>
        <v>0</v>
      </c>
      <c r="EY98" s="6">
        <f>'at-risk$$'!EY98/'at-risk$$'!EY$120</f>
        <v>2</v>
      </c>
      <c r="EZ98" s="6">
        <f>'at-risk$$'!EZ98/'at-risk$$'!EZ$120</f>
        <v>0</v>
      </c>
      <c r="FA98" s="6">
        <f>'at-risk$$'!FA98/'at-risk$$'!FA$120</f>
        <v>0</v>
      </c>
      <c r="FB98" s="6">
        <f>'at-risk$$'!FB98/'at-risk$$'!FB$120</f>
        <v>0</v>
      </c>
      <c r="FC98" s="6">
        <f>'at-risk$$'!FC98/'at-risk$$'!FC$120</f>
        <v>0</v>
      </c>
      <c r="FD98" s="6">
        <f>'at-risk$$'!FD98/'at-risk$$'!FD$120</f>
        <v>0</v>
      </c>
      <c r="FE98" s="6">
        <f>'at-risk$$'!FE98/'at-risk$$'!FE$120</f>
        <v>0</v>
      </c>
      <c r="FF98" s="6">
        <f>'at-risk$$'!FF98/'at-risk$$'!FF$120</f>
        <v>0</v>
      </c>
      <c r="FG98" s="6">
        <f>'at-risk$$'!FG98/'at-risk$$'!FG$120</f>
        <v>1</v>
      </c>
      <c r="FH98" s="6">
        <f>'at-risk$$'!FH98/'at-risk$$'!FH$120</f>
        <v>0</v>
      </c>
      <c r="FI98" s="6">
        <f>'at-risk$$'!FI98/'at-risk$$'!FI$120</f>
        <v>1</v>
      </c>
      <c r="FJ98" s="6">
        <f>'at-risk$$'!FJ98/'at-risk$$'!FJ$120</f>
        <v>0</v>
      </c>
      <c r="FK98" s="6">
        <f>'at-risk$$'!FK98/'at-risk$$'!FK$120</f>
        <v>0</v>
      </c>
      <c r="FL98" s="6">
        <f>'at-risk$$'!FL98/'at-risk$$'!FL$120</f>
        <v>0</v>
      </c>
      <c r="FM98" s="6">
        <f>'at-risk$$'!FM98/'at-risk$$'!FM$120</f>
        <v>0</v>
      </c>
      <c r="FN98" s="6">
        <f>'at-risk$$'!FN98/'at-risk$$'!FN$120</f>
        <v>0</v>
      </c>
      <c r="FO98" s="6">
        <f>'at-risk$$'!FO98/'at-risk$$'!FO$120</f>
        <v>1</v>
      </c>
      <c r="FP98" s="6">
        <f>'at-risk$$'!FP98/'at-risk$$'!FP$120</f>
        <v>0</v>
      </c>
      <c r="FQ98" s="6">
        <f>'at-risk$$'!FQ98/'at-risk$$'!FQ$120</f>
        <v>1</v>
      </c>
      <c r="FR98" s="6">
        <f>'at-risk$$'!FR98/'at-risk$$'!FR$120</f>
        <v>0</v>
      </c>
      <c r="FS98" s="6">
        <f>'at-risk$$'!FS98/'at-risk$$'!FS$120</f>
        <v>1</v>
      </c>
      <c r="FT98" s="6">
        <f>'at-risk$$'!FT98/'at-risk$$'!FT$120</f>
        <v>0</v>
      </c>
      <c r="FU98" s="6">
        <f>'at-risk$$'!FU98/'at-risk$$'!FU$120</f>
        <v>0</v>
      </c>
      <c r="FV98" s="6">
        <f>'at-risk$$'!FV98/'at-risk$$'!FV$120</f>
        <v>0</v>
      </c>
      <c r="FW98" s="6">
        <f>'at-risk$$'!FW98/'at-risk$$'!FW$120</f>
        <v>0</v>
      </c>
      <c r="FX98" s="6">
        <f>'at-risk$$'!FX98/'at-risk$$'!FX$120</f>
        <v>0</v>
      </c>
      <c r="FY98" s="6">
        <f>'at-risk$$'!FY98/'at-risk$$'!FY$120</f>
        <v>1</v>
      </c>
      <c r="FZ98" s="6">
        <f>'at-risk$$'!FZ98/'at-risk$$'!FZ$120</f>
        <v>0</v>
      </c>
      <c r="GA98" s="6">
        <f>'at-risk$$'!GA98/'at-risk$$'!GA$120</f>
        <v>1</v>
      </c>
      <c r="GB98" s="6">
        <f>'at-risk$$'!GB98/'at-risk$$'!GB$120</f>
        <v>0</v>
      </c>
      <c r="GC98" s="6">
        <f>'at-risk$$'!GC98/'at-risk$$'!GC$120</f>
        <v>2</v>
      </c>
      <c r="GD98" s="6">
        <f>'at-risk$$'!GD98/'at-risk$$'!GD$120</f>
        <v>0</v>
      </c>
      <c r="GE98" s="6">
        <f>'at-risk$$'!GE98/'at-risk$$'!GE$120</f>
        <v>0</v>
      </c>
      <c r="GF98" s="6">
        <f>'at-risk$$'!GF98/'at-risk$$'!GF$120</f>
        <v>1</v>
      </c>
      <c r="GG98" s="6">
        <f>'at-risk$$'!GG98/'at-risk$$'!GG$120</f>
        <v>0</v>
      </c>
      <c r="GH98" s="6">
        <f>'at-risk$$'!GH98/'at-risk$$'!GH$120</f>
        <v>2.0000087848759573</v>
      </c>
      <c r="GI98" s="6">
        <f>'at-risk$$'!GI98/'at-risk$$'!GI$120</f>
        <v>0</v>
      </c>
      <c r="GJ98" s="6">
        <f>'at-risk$$'!GJ98/'at-risk$$'!GJ$120</f>
        <v>1</v>
      </c>
      <c r="GK98" s="6">
        <f>'at-risk$$'!GK98/'at-risk$$'!GK$120</f>
        <v>0</v>
      </c>
      <c r="GL98" s="6">
        <f>'at-risk$$'!GL98/'at-risk$$'!GL$120</f>
        <v>1</v>
      </c>
      <c r="GM98" s="6">
        <f>'at-risk$$'!GM98/'at-risk$$'!GM$120</f>
        <v>0</v>
      </c>
      <c r="GN98" s="6">
        <f>'at-risk$$'!GN98/'at-risk$$'!GN$120</f>
        <v>0</v>
      </c>
      <c r="GO98" s="6">
        <f>'at-risk$$'!GO98/'at-risk$$'!GO$120</f>
        <v>0</v>
      </c>
      <c r="GP98" s="6">
        <f>'at-risk$$'!GP98/'at-risk$$'!GP$120</f>
        <v>0</v>
      </c>
      <c r="GQ98" s="6">
        <f>'at-risk$$'!GQ98/'at-risk$$'!GQ$120</f>
        <v>0</v>
      </c>
      <c r="GR98" s="6">
        <f>'at-risk$$'!GR98/'at-risk$$'!GR$120</f>
        <v>0</v>
      </c>
      <c r="GS98" s="6">
        <f>'at-risk$$'!GS98/'at-risk$$'!GS$120</f>
        <v>0</v>
      </c>
      <c r="GT98" s="6">
        <f>'at-risk$$'!GT98/'at-risk$$'!GT$120</f>
        <v>0</v>
      </c>
      <c r="GU98" s="6">
        <f>'at-risk$$'!GU98/'at-risk$$'!GU$120</f>
        <v>0</v>
      </c>
      <c r="GV98" s="6">
        <f>'at-risk$$'!GV98/'at-risk$$'!GV$120</f>
        <v>0</v>
      </c>
      <c r="GW98" s="6">
        <f>'at-risk$$'!GW98/'at-risk$$'!GW$120</f>
        <v>0</v>
      </c>
      <c r="GX98" s="6">
        <f>'at-risk$$'!GX98/'at-risk$$'!GX$120</f>
        <v>0</v>
      </c>
      <c r="GY98" s="6">
        <f>'at-risk$$'!GY98/'at-risk$$'!GY$120</f>
        <v>0</v>
      </c>
      <c r="GZ98" s="6">
        <f>'at-risk$$'!GZ98/'at-risk$$'!GZ$120</f>
        <v>0</v>
      </c>
      <c r="HA98" s="6">
        <f>'at-risk$$'!HA98/'at-risk$$'!HA$120</f>
        <v>0</v>
      </c>
      <c r="HB98" s="6">
        <f>'at-risk$$'!HB98/'at-risk$$'!HB$120</f>
        <v>0</v>
      </c>
      <c r="HC98" s="6">
        <f>'at-risk$$'!HC98/'at-risk$$'!HC$120</f>
        <v>0</v>
      </c>
      <c r="HD98" s="6">
        <f>'at-risk$$'!HD98/'at-risk$$'!HD$120</f>
        <v>0</v>
      </c>
      <c r="HE98" s="6">
        <f>'at-risk$$'!HE98/'at-risk$$'!HE$120</f>
        <v>0</v>
      </c>
      <c r="HF98" s="6">
        <f>'at-risk$$'!HF98/'at-risk$$'!HF$120</f>
        <v>3.8929562864572351</v>
      </c>
      <c r="HG98" s="6">
        <f>'at-risk$$'!HG98/'at-risk$$'!HG$120</f>
        <v>0</v>
      </c>
      <c r="HH98" s="6">
        <f>'at-risk$$'!HH98/'at-risk$$'!HH$120</f>
        <v>6.0000263546278729</v>
      </c>
      <c r="HI98" s="6">
        <f>'at-risk$$'!HI98/'at-risk$$'!HI$120</f>
        <v>0</v>
      </c>
      <c r="HJ98" s="6">
        <f>'at-risk$$'!HJ98/'at-risk$$'!HJ$120</f>
        <v>1</v>
      </c>
      <c r="HK98" s="6">
        <f>'at-risk$$'!HK98/'at-risk$$'!HK$120</f>
        <v>0</v>
      </c>
      <c r="HL98" s="6">
        <f>'at-risk$$'!HL98/'at-risk$$'!HL$120</f>
        <v>1</v>
      </c>
      <c r="HM98" s="6">
        <f>'at-risk$$'!HM98/'at-risk$$'!HM$120</f>
        <v>0</v>
      </c>
      <c r="HN98" s="6">
        <f>'at-risk$$'!HN98/'at-risk$$'!HN$120</f>
        <v>2.0000087848759573</v>
      </c>
      <c r="HO98" s="6">
        <f>'at-risk$$'!HO98/'at-risk$$'!HO$120</f>
        <v>0</v>
      </c>
      <c r="HP98" s="6">
        <f>'at-risk$$'!HP98/'at-risk$$'!HP$120</f>
        <v>0</v>
      </c>
      <c r="HQ98" s="6">
        <f>'at-risk$$'!HQ98/'at-risk$$'!HQ$120</f>
        <v>0</v>
      </c>
      <c r="HR98" s="6">
        <f>'at-risk$$'!HR98/'at-risk$$'!HR$120</f>
        <v>4.0000175697519147</v>
      </c>
      <c r="HS98" s="6">
        <f>'at-risk$$'!HS98/'at-risk$$'!HS$120</f>
        <v>0</v>
      </c>
      <c r="HT98" s="6">
        <f>'at-risk$$'!HT98/'at-risk$$'!HT$120</f>
        <v>1</v>
      </c>
      <c r="HU98" s="6">
        <f>'at-risk$$'!HU98/'at-risk$$'!HU$120</f>
        <v>0</v>
      </c>
      <c r="HV98" s="6">
        <f>'at-risk$$'!HV98/'at-risk$$'!HV$120</f>
        <v>3.0000087848759573</v>
      </c>
      <c r="HW98" s="6">
        <f>'at-risk$$'!HW98/'at-risk$$'!HW$120</f>
        <v>0</v>
      </c>
      <c r="HX98" s="6">
        <f>'at-risk$$'!HX98/'at-risk$$'!HX$120</f>
        <v>0</v>
      </c>
      <c r="HY98" s="6">
        <f>'at-risk$$'!HY98/'at-risk$$'!HY$120</f>
        <v>0</v>
      </c>
      <c r="HZ98" s="6">
        <f>'at-risk$$'!HZ98/'at-risk$$'!HZ$120</f>
        <v>0</v>
      </c>
      <c r="IA98" s="6">
        <f>'at-risk$$'!IA98/'at-risk$$'!IA$120</f>
        <v>0</v>
      </c>
      <c r="IB98" s="6">
        <f>'at-risk$$'!IB98/'at-risk$$'!IB$120</f>
        <v>0</v>
      </c>
      <c r="IC98" s="6">
        <f>'at-risk$$'!IC98/'at-risk$$'!IC$120</f>
        <v>0</v>
      </c>
      <c r="ID98" s="6">
        <f>'at-risk$$'!ID98/'at-risk$$'!ID$120</f>
        <v>0</v>
      </c>
      <c r="IE98" s="6">
        <f>'at-risk$$'!IE98/'at-risk$$'!IE$120</f>
        <v>0</v>
      </c>
      <c r="IF98" s="6">
        <f>'at-risk$$'!IF98/'at-risk$$'!IF$120</f>
        <v>1</v>
      </c>
      <c r="IG98" s="6">
        <f>'at-risk$$'!IG98/'at-risk$$'!IG$120</f>
        <v>0</v>
      </c>
      <c r="IH98" s="6">
        <f>'at-risk$$'!IH98/'at-risk$$'!IH$120</f>
        <v>1</v>
      </c>
      <c r="II98" s="6">
        <f>'at-risk$$'!II98/'at-risk$$'!II$120</f>
        <v>0</v>
      </c>
      <c r="IJ98" s="6">
        <f>'at-risk$$'!IJ98/'at-risk$$'!IJ$120</f>
        <v>1</v>
      </c>
      <c r="IK98" s="6">
        <f>'at-risk$$'!IK98/'at-risk$$'!IK$120</f>
        <v>0</v>
      </c>
      <c r="IL98" s="6">
        <f>'at-risk$$'!IL98/'at-risk$$'!IL$120</f>
        <v>0</v>
      </c>
      <c r="IM98" s="6">
        <f>'at-risk$$'!IM98/'at-risk$$'!IM$120</f>
        <v>0</v>
      </c>
      <c r="IN98" s="6">
        <f>'at-risk$$'!IN98/'at-risk$$'!IN$120</f>
        <v>0.9999965685612755</v>
      </c>
      <c r="IO98" s="6">
        <f>'at-risk$$'!IO98/'at-risk$$'!IO$120</f>
        <v>0</v>
      </c>
      <c r="IP98" s="6">
        <f>'at-risk$$'!IP98/'at-risk$$'!IP$120</f>
        <v>0</v>
      </c>
      <c r="IQ98" s="6">
        <f>'at-risk$$'!IQ98/'at-risk$$'!IQ$120</f>
        <v>0</v>
      </c>
      <c r="IR98" s="6">
        <f>'at-risk$$'!IR98/'at-risk$$'!IR$120</f>
        <v>0</v>
      </c>
      <c r="IS98" s="6">
        <f>'at-risk$$'!IS98/'at-risk$$'!IS$120</f>
        <v>0</v>
      </c>
      <c r="IT98" s="6">
        <f>'at-risk$$'!IT98/'at-risk$$'!IT$120</f>
        <v>0</v>
      </c>
      <c r="IU98" s="6">
        <f>'at-risk$$'!IU98/'at-risk$$'!IU$120</f>
        <v>0</v>
      </c>
      <c r="IV98" s="6">
        <f>'at-risk$$'!IV98/'at-risk$$'!IV$120</f>
        <v>0</v>
      </c>
      <c r="IW98" s="6">
        <f>'at-risk$$'!IW98/'at-risk$$'!IW$120</f>
        <v>0</v>
      </c>
      <c r="IX98" s="6">
        <f>'at-risk$$'!IX98/'at-risk$$'!IX$120</f>
        <v>1</v>
      </c>
      <c r="IY98" s="6">
        <f>'at-risk$$'!IY98/'at-risk$$'!IY$120</f>
        <v>0</v>
      </c>
      <c r="IZ98" s="6">
        <f>'at-risk$$'!IZ98/'at-risk$$'!IZ$120</f>
        <v>0</v>
      </c>
      <c r="JA98" s="6">
        <f>'at-risk$$'!JA98/'at-risk$$'!JA$120</f>
        <v>0</v>
      </c>
      <c r="JB98" s="6">
        <f>'at-risk$$'!JB98/'at-risk$$'!JB$120</f>
        <v>0</v>
      </c>
      <c r="JC98" s="6">
        <f>'at-risk$$'!JC98/'at-risk$$'!JC$120</f>
        <v>0</v>
      </c>
      <c r="JD98" s="6">
        <f>'at-risk$$'!JD98/'at-risk$$'!JD$120</f>
        <v>1</v>
      </c>
      <c r="JE98" s="6">
        <f>'at-risk$$'!JE98/'at-risk$$'!JE$120</f>
        <v>0</v>
      </c>
      <c r="JF98" s="6">
        <f>'at-risk$$'!JF98/'at-risk$$'!JF$120</f>
        <v>0</v>
      </c>
      <c r="JG98" s="6">
        <f>'at-risk$$'!JG98/'at-risk$$'!JG$120</f>
        <v>3.9999720631373097</v>
      </c>
      <c r="JH98" s="6">
        <f>'at-risk$$'!JH98/'at-risk$$'!JH$120</f>
        <v>0</v>
      </c>
      <c r="JI98" s="6">
        <f>'at-risk$$'!JI98/'at-risk$$'!JI$120</f>
        <v>0</v>
      </c>
      <c r="JJ98" s="6">
        <f>'at-risk$$'!JJ98/'at-risk$$'!JJ$120</f>
        <v>0.9999965685612755</v>
      </c>
      <c r="JK98" s="6">
        <f>'at-risk$$'!JK98/'at-risk$$'!JK$120</f>
        <v>0</v>
      </c>
      <c r="JL98" s="6">
        <f>'at-risk$$'!JL98/'at-risk$$'!JL$120</f>
        <v>0</v>
      </c>
      <c r="JM98" s="6">
        <f>'at-risk$$'!JM98/'at-risk$$'!JM$120</f>
        <v>0</v>
      </c>
      <c r="JN98" s="6">
        <f>'at-risk$$'!JN98/'at-risk$$'!JN$120</f>
        <v>0</v>
      </c>
      <c r="JO98" s="6">
        <f>'at-risk$$'!JO98/'at-risk$$'!JO$120</f>
        <v>0</v>
      </c>
      <c r="JP98" s="6">
        <f>'at-risk$$'!JP98/'at-risk$$'!JP$120</f>
        <v>1.9999916989715025</v>
      </c>
      <c r="JQ98" s="6">
        <f>'at-risk$$'!JQ98/'at-risk$$'!JQ$120</f>
        <v>0</v>
      </c>
      <c r="JR98" s="6">
        <f>'at-risk$$'!JR98/'at-risk$$'!JR$120</f>
        <v>1</v>
      </c>
      <c r="JS98" s="6">
        <f>'at-risk$$'!JS98/'at-risk$$'!JS$120</f>
        <v>0</v>
      </c>
      <c r="JT98" s="6">
        <f>'at-risk$$'!JT98/'at-risk$$'!JT$120</f>
        <v>0</v>
      </c>
      <c r="JU98" s="6">
        <f>'at-risk$$'!JU98/'at-risk$$'!JU$120</f>
        <v>1</v>
      </c>
      <c r="JV98" s="6">
        <f>'at-risk$$'!JV98/'at-risk$$'!JV$120</f>
        <v>0</v>
      </c>
      <c r="JW98" s="6">
        <f>'at-risk$$'!JW98/'at-risk$$'!JW$120</f>
        <v>0</v>
      </c>
      <c r="JX98" s="6">
        <f>'at-risk$$'!JX98/'at-risk$$'!JX$120</f>
        <v>0</v>
      </c>
      <c r="JY98" s="6">
        <f>'at-risk$$'!JY98/'at-risk$$'!JY$120</f>
        <v>0</v>
      </c>
      <c r="JZ98" s="6">
        <f>'at-risk$$'!JZ98/'at-risk$$'!JZ$120</f>
        <v>0</v>
      </c>
      <c r="KA98" s="6">
        <f>'at-risk$$'!KA98/'at-risk$$'!KA$120</f>
        <v>2</v>
      </c>
      <c r="KB98" s="6">
        <f>'at-risk$$'!KB98/'at-risk$$'!KB$120</f>
        <v>0</v>
      </c>
      <c r="KC98" s="6">
        <f>'at-risk$$'!KC98/'at-risk$$'!KC$120</f>
        <v>0</v>
      </c>
      <c r="KD98" s="6">
        <f>'at-risk$$'!KD98/'at-risk$$'!KD$120</f>
        <v>0</v>
      </c>
      <c r="KE98" s="6">
        <f>'at-risk$$'!KE98/'at-risk$$'!KE$120</f>
        <v>2.0000087848759573</v>
      </c>
      <c r="KF98" s="6">
        <f>'at-risk$$'!KF98/'at-risk$$'!KF$120</f>
        <v>1</v>
      </c>
      <c r="KG98" s="6">
        <f>'at-risk$$'!KG98/'at-risk$$'!KG$120</f>
        <v>0</v>
      </c>
      <c r="KH98" s="6">
        <f>'at-risk$$'!KH98/'at-risk$$'!KH$120</f>
        <v>0</v>
      </c>
      <c r="KI98" s="6">
        <f>'at-risk$$'!KI98/'at-risk$$'!KI$120</f>
        <v>0</v>
      </c>
      <c r="KJ98" s="6">
        <f>'at-risk$$'!KJ98/'at-risk$$'!KJ$120</f>
        <v>0</v>
      </c>
      <c r="KK98" s="6">
        <f>'at-risk$$'!KK98/'at-risk$$'!KK$120</f>
        <v>0</v>
      </c>
      <c r="KL98" s="6">
        <f>'at-risk$$'!KL98/'at-risk$$'!KL$120</f>
        <v>0</v>
      </c>
      <c r="KM98" s="6">
        <f>'at-risk$$'!KM98/'at-risk$$'!KM$120</f>
        <v>0</v>
      </c>
      <c r="KN98" s="6">
        <f>'at-risk$$'!KN98/'at-risk$$'!KN$120</f>
        <v>1</v>
      </c>
      <c r="KO98" s="6">
        <f>'at-risk$$'!KO98/'at-risk$$'!KO$120</f>
        <v>0</v>
      </c>
      <c r="KP98" s="6">
        <f>'at-risk$$'!KP98/'at-risk$$'!KP$120</f>
        <v>0</v>
      </c>
      <c r="KQ98" s="6">
        <f>'at-risk$$'!KQ98/'at-risk$$'!KQ$120</f>
        <v>0</v>
      </c>
      <c r="KU98" s="3">
        <v>100000</v>
      </c>
      <c r="KV98" s="3">
        <v>0</v>
      </c>
      <c r="KW98" s="3">
        <v>70000</v>
      </c>
      <c r="KX98" s="3">
        <v>0</v>
      </c>
      <c r="LA98" s="3">
        <v>2500</v>
      </c>
      <c r="LB98" s="3">
        <v>0</v>
      </c>
      <c r="LC98" s="3">
        <v>40000</v>
      </c>
      <c r="LD98" s="3">
        <v>0</v>
      </c>
      <c r="LI98" s="3">
        <v>65000</v>
      </c>
      <c r="LJ98" s="3">
        <v>0</v>
      </c>
      <c r="LK98" s="3">
        <v>15000</v>
      </c>
      <c r="LL98" s="3">
        <v>0</v>
      </c>
      <c r="LM98" s="3">
        <v>2974</v>
      </c>
      <c r="LN98" s="3">
        <v>0</v>
      </c>
      <c r="LQ98" s="3">
        <v>5000</v>
      </c>
      <c r="LR98" s="3">
        <v>0</v>
      </c>
      <c r="LS98" s="3">
        <v>5000</v>
      </c>
      <c r="LT98" s="3">
        <v>0</v>
      </c>
      <c r="LU98" s="3">
        <v>5000</v>
      </c>
      <c r="LV98" s="3">
        <v>0</v>
      </c>
      <c r="LW98" s="3">
        <v>31363</v>
      </c>
      <c r="LX98" s="3">
        <v>0</v>
      </c>
      <c r="MA98" s="3">
        <v>35000</v>
      </c>
      <c r="MB98" s="3">
        <v>0</v>
      </c>
      <c r="MC98" s="3">
        <v>10000</v>
      </c>
      <c r="MD98" s="3">
        <v>0</v>
      </c>
      <c r="ME98" s="3">
        <v>10901</v>
      </c>
      <c r="MF98" s="3">
        <v>0</v>
      </c>
      <c r="MI98" s="3">
        <v>20000</v>
      </c>
      <c r="MJ98" s="3">
        <v>0</v>
      </c>
      <c r="MM98" s="3">
        <v>10000</v>
      </c>
      <c r="MN98" s="3">
        <v>0</v>
      </c>
      <c r="MU98" s="3">
        <v>2500</v>
      </c>
      <c r="MV98" s="3">
        <v>0</v>
      </c>
      <c r="MW98" s="3">
        <v>10000</v>
      </c>
      <c r="MX98" s="3">
        <v>0</v>
      </c>
      <c r="MY98" s="3">
        <v>40000</v>
      </c>
      <c r="MZ98" s="3">
        <v>0</v>
      </c>
      <c r="NJ98" s="6">
        <f>'at-risk$$'!NJ98/'at-risk$$'!NJ$120</f>
        <v>1.9336528758829467E-2</v>
      </c>
      <c r="NK98" s="6">
        <f>'at-risk$$'!NK98/'at-risk$$'!NK$120</f>
        <v>0</v>
      </c>
      <c r="NP98" s="3">
        <v>0</v>
      </c>
      <c r="NQ98" s="3">
        <v>0</v>
      </c>
      <c r="NV98" s="3">
        <v>0</v>
      </c>
      <c r="NW98" s="3">
        <v>0</v>
      </c>
      <c r="NX98" s="3">
        <v>0</v>
      </c>
      <c r="NY98" s="3">
        <v>0</v>
      </c>
      <c r="OB98" s="3">
        <v>0</v>
      </c>
      <c r="OC98" s="3">
        <v>0</v>
      </c>
      <c r="OD98" s="3">
        <v>0</v>
      </c>
      <c r="OE98" s="3">
        <v>0</v>
      </c>
      <c r="OF98" s="3">
        <v>14071517.35</v>
      </c>
      <c r="OG98" s="3">
        <v>1519638</v>
      </c>
      <c r="OK98" s="6">
        <f t="shared" si="44"/>
        <v>11.000043924379787</v>
      </c>
      <c r="OL98" s="6">
        <f t="shared" si="31"/>
        <v>0</v>
      </c>
      <c r="OM98" s="6">
        <f t="shared" si="32"/>
        <v>10.000039531941809</v>
      </c>
      <c r="ON98" s="6">
        <f t="shared" si="33"/>
        <v>0</v>
      </c>
      <c r="OO98" s="6">
        <f t="shared" si="34"/>
        <v>3.999982626220508</v>
      </c>
      <c r="OP98" s="6">
        <f t="shared" si="35"/>
        <v>2.000017373779492</v>
      </c>
      <c r="OQ98" s="3">
        <f t="shared" si="36"/>
        <v>0</v>
      </c>
      <c r="OR98" s="6">
        <f t="shared" si="37"/>
        <v>0</v>
      </c>
      <c r="OS98" s="6">
        <f>'at-risk$$'!OS98/'at-risk$$'!OS$120</f>
        <v>2</v>
      </c>
      <c r="OT98" s="6">
        <f>'at-risk$$'!OT98/'at-risk$$'!OT$120</f>
        <v>0</v>
      </c>
      <c r="OU98" s="6">
        <f>'at-risk$$'!OU98/'at-risk$$'!OU$120</f>
        <v>0</v>
      </c>
      <c r="OV98" s="6">
        <f>'at-risk$$'!OV98/'at-risk$$'!OV$120</f>
        <v>2</v>
      </c>
      <c r="OW98" s="6">
        <f>'at-risk$$'!OW98/'at-risk$$'!OW$120</f>
        <v>0</v>
      </c>
      <c r="OX98" s="6">
        <f>'at-risk$$'!OX98/'at-risk$$'!OX$120</f>
        <v>0</v>
      </c>
      <c r="OY98" s="6">
        <f>'at-risk$$'!OY98/'at-risk$$'!OY$120</f>
        <v>3</v>
      </c>
      <c r="OZ98" s="6">
        <f>'at-risk$$'!OZ98/'at-risk$$'!OZ$120</f>
        <v>0</v>
      </c>
      <c r="PA98" s="6">
        <f>'at-risk$$'!PA98/'at-risk$$'!PA$120</f>
        <v>0</v>
      </c>
      <c r="PB98" s="6">
        <f t="shared" si="38"/>
        <v>4</v>
      </c>
      <c r="PC98" s="6">
        <f t="shared" si="39"/>
        <v>0</v>
      </c>
      <c r="PD98" s="6"/>
      <c r="PE98" s="6"/>
      <c r="PI98" s="6">
        <f t="shared" si="48"/>
        <v>26.893026565464893</v>
      </c>
      <c r="PJ98" s="6">
        <f>'at-risk$$'!PJ98/'at-risk$$'!PJ$120</f>
        <v>0</v>
      </c>
      <c r="PK98" s="6">
        <f>'at-risk$$'!PK98/'at-risk$$'!PK$120</f>
        <v>0</v>
      </c>
      <c r="PL98" s="5">
        <f t="shared" si="45"/>
        <v>480238</v>
      </c>
      <c r="PM98" s="5">
        <f t="shared" si="49"/>
        <v>0</v>
      </c>
      <c r="PN98" s="5"/>
      <c r="PO98" s="5">
        <v>386636</v>
      </c>
      <c r="PQ98" s="6">
        <f t="shared" si="43"/>
        <v>70.893187767938713</v>
      </c>
    </row>
    <row r="99" spans="1:433" x14ac:dyDescent="0.25">
      <c r="A99" t="s">
        <v>135</v>
      </c>
      <c r="B99" s="2">
        <v>442</v>
      </c>
      <c r="C99" t="s">
        <v>342</v>
      </c>
      <c r="D99">
        <v>1</v>
      </c>
      <c r="E99">
        <v>1562</v>
      </c>
      <c r="F99">
        <v>1562</v>
      </c>
      <c r="G99" s="6">
        <f>'at-risk$$'!G99/'at-risk$$'!G$120</f>
        <v>1</v>
      </c>
      <c r="H99" s="6">
        <f>'at-risk$$'!H99/'at-risk$$'!H$120</f>
        <v>0</v>
      </c>
      <c r="I99" s="6">
        <f>'at-risk$$'!I99/'at-risk$$'!I$120</f>
        <v>0</v>
      </c>
      <c r="J99" s="6">
        <f>'at-risk$$'!J99/'at-risk$$'!J$120</f>
        <v>0</v>
      </c>
      <c r="K99" s="6"/>
      <c r="L99" s="6">
        <f>'at-risk$$'!L99/'at-risk$$'!L$120</f>
        <v>6</v>
      </c>
      <c r="M99" s="6">
        <f>'at-risk$$'!M99/'at-risk$$'!M$120</f>
        <v>0</v>
      </c>
      <c r="N99" s="6">
        <f>'at-risk$$'!N99/'at-risk$$'!N$120</f>
        <v>0.99999958310769044</v>
      </c>
      <c r="O99" s="6">
        <f>'at-risk$$'!O99/'at-risk$$'!O$120</f>
        <v>0</v>
      </c>
      <c r="P99" s="3">
        <v>23157</v>
      </c>
      <c r="Q99" s="3">
        <v>0</v>
      </c>
      <c r="R99" s="6">
        <f>'at-risk$$'!R99/'at-risk$$'!R$120</f>
        <v>1.0000062006078874</v>
      </c>
      <c r="S99" s="6">
        <f>'at-risk$$'!S99/'at-risk$$'!S$120</f>
        <v>0</v>
      </c>
      <c r="T99" s="6">
        <f>'at-risk$$'!T99/'at-risk$$'!T$120</f>
        <v>2.9999918413329065</v>
      </c>
      <c r="U99" s="6">
        <f>'at-risk$$'!U99/'at-risk$$'!U$120</f>
        <v>0</v>
      </c>
      <c r="V99" s="6">
        <f>'at-risk$$'!V99/'at-risk$$'!V$120</f>
        <v>8.9999933577222144</v>
      </c>
      <c r="W99" s="6">
        <f>'at-risk$$'!W99/'at-risk$$'!W$120</f>
        <v>0</v>
      </c>
      <c r="X99" s="6">
        <f>'at-risk$$'!X99/'at-risk$$'!X$120</f>
        <v>2.0000087848759573</v>
      </c>
      <c r="Y99" s="6">
        <f>'at-risk$$'!Y99/'at-risk$$'!Y$120</f>
        <v>0</v>
      </c>
      <c r="Z99" s="6">
        <f>'at-risk$$'!Z99/'at-risk$$'!Z$120</f>
        <v>0</v>
      </c>
      <c r="AA99" s="6">
        <f>'at-risk$$'!AA99/'at-risk$$'!AA$120</f>
        <v>0</v>
      </c>
      <c r="AB99" s="6">
        <f>'at-risk$$'!AB99/'at-risk$$'!AB$120</f>
        <v>0</v>
      </c>
      <c r="AC99" s="6">
        <f>'at-risk$$'!AC99/'at-risk$$'!AC$120</f>
        <v>0</v>
      </c>
      <c r="AD99" s="6">
        <f>'at-risk$$'!AD99/'at-risk$$'!AD$120</f>
        <v>0</v>
      </c>
      <c r="AE99" s="6">
        <f>'at-risk$$'!AE99/'at-risk$$'!AE$120</f>
        <v>0</v>
      </c>
      <c r="AF99" s="6">
        <f>'at-risk$$'!AF99/'at-risk$$'!AF$120</f>
        <v>0</v>
      </c>
      <c r="AG99" s="6">
        <f>'at-risk$$'!AG99/'at-risk$$'!AG$120</f>
        <v>0</v>
      </c>
      <c r="AH99" s="6">
        <f>'at-risk$$'!AH99/'at-risk$$'!AH$120</f>
        <v>0</v>
      </c>
      <c r="AI99" s="6">
        <f>'at-risk$$'!AI99/'at-risk$$'!AI$120</f>
        <v>7.0000263546278729</v>
      </c>
      <c r="AJ99" s="6">
        <f>'at-risk$$'!AJ99/'at-risk$$'!AJ$120</f>
        <v>0</v>
      </c>
      <c r="AK99" s="6">
        <f>'at-risk$$'!AK99/'at-risk$$'!AK$120</f>
        <v>0</v>
      </c>
      <c r="AL99" s="6">
        <f>'at-risk$$'!AL99/'at-risk$$'!AL$120</f>
        <v>0</v>
      </c>
      <c r="AM99" s="6">
        <f>'at-risk$$'!AM99/'at-risk$$'!AM$120</f>
        <v>2.0000087848759573</v>
      </c>
      <c r="AN99" s="6">
        <f>'at-risk$$'!AN99/'at-risk$$'!AN$120</f>
        <v>0</v>
      </c>
      <c r="AO99" s="6">
        <f>'at-risk$$'!AO99/'at-risk$$'!AO$120</f>
        <v>0</v>
      </c>
      <c r="AP99" s="6">
        <f>'at-risk$$'!AP99/'at-risk$$'!AP$120</f>
        <v>0</v>
      </c>
      <c r="AQ99" s="6">
        <f>'at-risk$$'!AQ99/'at-risk$$'!AQ$120</f>
        <v>3.0000087848759573</v>
      </c>
      <c r="AR99" s="6">
        <f>'at-risk$$'!AR99/'at-risk$$'!AR$120</f>
        <v>0</v>
      </c>
      <c r="AS99" s="6">
        <f>'at-risk$$'!AS99/'at-risk$$'!AS$120</f>
        <v>0</v>
      </c>
      <c r="AT99" s="6">
        <f>'at-risk$$'!AT99/'at-risk$$'!AT$120</f>
        <v>0</v>
      </c>
      <c r="AU99" s="6">
        <f>'at-risk$$'!AU99/'at-risk$$'!AU$120</f>
        <v>7.0000263546278729</v>
      </c>
      <c r="AV99" s="6"/>
      <c r="AW99" s="6">
        <f>'at-risk$$'!AW99/'at-risk$$'!AW$120</f>
        <v>0</v>
      </c>
      <c r="AX99" s="6">
        <f>'at-risk$$'!AX99/'at-risk$$'!AX$120</f>
        <v>0</v>
      </c>
      <c r="AY99" s="6">
        <f>'at-risk$$'!AY99/'at-risk$$'!AY$120</f>
        <v>0</v>
      </c>
      <c r="AZ99" s="6">
        <f>'at-risk$$'!AZ99/'at-risk$$'!AZ$120</f>
        <v>0</v>
      </c>
      <c r="BA99" s="6">
        <f>'at-risk$$'!BA99/'at-risk$$'!BA$120</f>
        <v>0</v>
      </c>
      <c r="BB99" s="6">
        <f>'at-risk$$'!BB99/'at-risk$$'!BB$120</f>
        <v>0</v>
      </c>
      <c r="BC99" s="6">
        <f>'at-risk$$'!BC99/'at-risk$$'!BC$120</f>
        <v>0</v>
      </c>
      <c r="BD99" s="6">
        <f>'at-risk$$'!BD99/'at-risk$$'!BD$120</f>
        <v>0</v>
      </c>
      <c r="BE99" s="6">
        <f>'at-risk$$'!BE99/'at-risk$$'!BE$120</f>
        <v>0</v>
      </c>
      <c r="BF99" s="6">
        <f>'at-risk$$'!BF99/'at-risk$$'!BF$120</f>
        <v>0</v>
      </c>
      <c r="BG99" s="6">
        <f>'at-risk$$'!BG99/'at-risk$$'!BG$120</f>
        <v>0</v>
      </c>
      <c r="BH99" s="6">
        <f>'at-risk$$'!BH99/'at-risk$$'!BH$120</f>
        <v>0</v>
      </c>
      <c r="BI99" s="6">
        <f>'at-risk$$'!BI99/'at-risk$$'!BI$120</f>
        <v>0</v>
      </c>
      <c r="BJ99" s="6">
        <f>'at-risk$$'!BJ99/'at-risk$$'!BJ$120</f>
        <v>2.0000087848759573</v>
      </c>
      <c r="BK99" s="6">
        <f>'at-risk$$'!BK99/'at-risk$$'!BK$120</f>
        <v>0</v>
      </c>
      <c r="BL99" s="6">
        <f>'at-risk$$'!BL99/'at-risk$$'!BL$120</f>
        <v>0</v>
      </c>
      <c r="BM99" s="6">
        <f>'at-risk$$'!BM99/'at-risk$$'!BM$120</f>
        <v>0</v>
      </c>
      <c r="BN99" s="6">
        <f>'at-risk$$'!BN99/'at-risk$$'!BN$120</f>
        <v>0</v>
      </c>
      <c r="BO99" s="6">
        <f>'at-risk$$'!BO99/'at-risk$$'!BO$120</f>
        <v>0</v>
      </c>
      <c r="BP99" s="6">
        <f>'at-risk$$'!BP99/'at-risk$$'!BP$120</f>
        <v>0</v>
      </c>
      <c r="BQ99" s="6">
        <f>'at-risk$$'!BQ99/'at-risk$$'!BQ$120</f>
        <v>0</v>
      </c>
      <c r="BR99" s="6">
        <f>'at-risk$$'!BR99/'at-risk$$'!BR$120</f>
        <v>0</v>
      </c>
      <c r="BS99" s="6">
        <f>'at-risk$$'!BS99/'at-risk$$'!BS$120</f>
        <v>0</v>
      </c>
      <c r="BT99" s="6">
        <f>'at-risk$$'!BT99/'at-risk$$'!BT$120</f>
        <v>0</v>
      </c>
      <c r="BU99" s="6">
        <f>'at-risk$$'!BU99/'at-risk$$'!BU$120</f>
        <v>0</v>
      </c>
      <c r="BV99" s="6">
        <f>'at-risk$$'!BV99/'at-risk$$'!BV$120</f>
        <v>25.000098829854526</v>
      </c>
      <c r="BW99" s="6">
        <f>'at-risk$$'!BW99/'at-risk$$'!BW$120</f>
        <v>0</v>
      </c>
      <c r="BX99" s="6">
        <f>'at-risk$$'!BX99/'at-risk$$'!BX$120</f>
        <v>0</v>
      </c>
      <c r="BY99" s="6">
        <f>'at-risk$$'!BY99/'at-risk$$'!BY$120</f>
        <v>0</v>
      </c>
      <c r="BZ99" s="6">
        <f>'at-risk$$'!BZ99/'at-risk$$'!BZ$120</f>
        <v>2.0000035744896842</v>
      </c>
      <c r="CA99" s="6">
        <f>'at-risk$$'!CA99/'at-risk$$'!CA$120</f>
        <v>0</v>
      </c>
      <c r="CB99" s="6">
        <f>'at-risk$$'!CB99/'at-risk$$'!CB$120</f>
        <v>0</v>
      </c>
      <c r="CC99" s="6">
        <f>'at-risk$$'!CC99/'at-risk$$'!CC$120</f>
        <v>0</v>
      </c>
      <c r="CD99" s="6">
        <f>'at-risk$$'!CD99/'at-risk$$'!CD$120</f>
        <v>0</v>
      </c>
      <c r="CE99" s="6">
        <f>'at-risk$$'!CE99/'at-risk$$'!CE$120</f>
        <v>5</v>
      </c>
      <c r="CF99" s="6">
        <f>'at-risk$$'!CF99/'at-risk$$'!CF$120</f>
        <v>0</v>
      </c>
      <c r="CG99" s="6">
        <f>'at-risk$$'!CG99/'at-risk$$'!CG$120</f>
        <v>0</v>
      </c>
      <c r="CH99" s="6">
        <f>'at-risk$$'!CH99/'at-risk$$'!CH$120</f>
        <v>0</v>
      </c>
      <c r="CI99" s="6">
        <f>'at-risk$$'!CI99/'at-risk$$'!CI$120</f>
        <v>0</v>
      </c>
      <c r="CL99" s="6">
        <f>'at-risk$$'!CL99/'at-risk$$'!CL$120</f>
        <v>32.000126502213789</v>
      </c>
      <c r="CM99" s="6">
        <f>'at-risk$$'!CM99/'at-risk$$'!CM$120</f>
        <v>0</v>
      </c>
      <c r="CN99" s="6">
        <f>'at-risk$$'!CN99/'at-risk$$'!CN$120</f>
        <v>0</v>
      </c>
      <c r="CO99" s="6">
        <f>'at-risk$$'!CO99/'at-risk$$'!CO$120</f>
        <v>0</v>
      </c>
      <c r="CP99" s="6">
        <f>'at-risk$$'!CP99/'at-risk$$'!CP$120</f>
        <v>4.0000071489793685</v>
      </c>
      <c r="CQ99" s="6">
        <f>'at-risk$$'!CQ99/'at-risk$$'!CQ$120</f>
        <v>0</v>
      </c>
      <c r="CR99" s="6">
        <f>'at-risk$$'!CR99/'at-risk$$'!CR$120</f>
        <v>0</v>
      </c>
      <c r="CS99" s="6">
        <f>'at-risk$$'!CS99/'at-risk$$'!CS$120</f>
        <v>0</v>
      </c>
      <c r="CT99" s="6">
        <f>'at-risk$$'!CT99/'at-risk$$'!CT$120</f>
        <v>6</v>
      </c>
      <c r="CU99" s="6">
        <f>'at-risk$$'!CU99/'at-risk$$'!CU$120</f>
        <v>0</v>
      </c>
      <c r="DB99" s="3">
        <v>80000</v>
      </c>
      <c r="DC99" s="3">
        <v>0</v>
      </c>
      <c r="DD99" s="6">
        <f>'at-risk$$'!DD99/'at-risk$$'!DD$120</f>
        <v>0</v>
      </c>
      <c r="DE99" s="6">
        <f>'at-risk$$'!DE99/'at-risk$$'!DE$120</f>
        <v>0</v>
      </c>
      <c r="DX99" s="6">
        <f>'at-risk$$'!DX99/'at-risk$$'!DX$120</f>
        <v>0</v>
      </c>
      <c r="DY99" s="6">
        <f>'at-risk$$'!DY99/'at-risk$$'!DY$120</f>
        <v>0</v>
      </c>
      <c r="DZ99" s="6">
        <f>'at-risk$$'!DZ99/'at-risk$$'!DZ$120</f>
        <v>0</v>
      </c>
      <c r="EA99" s="6">
        <f>'at-risk$$'!EA99/'at-risk$$'!EA$120</f>
        <v>0</v>
      </c>
      <c r="EB99" s="6">
        <f>'at-risk$$'!EB99/'at-risk$$'!EB$120</f>
        <v>0</v>
      </c>
      <c r="EC99" s="6">
        <f>'at-risk$$'!EC99/'at-risk$$'!EC$120</f>
        <v>0</v>
      </c>
      <c r="EL99" s="6">
        <f>'at-risk$$'!EL99/'at-risk$$'!EL$120</f>
        <v>1.9999932377146181</v>
      </c>
      <c r="EM99" s="6">
        <f>'at-risk$$'!EM99/'at-risk$$'!EM$120</f>
        <v>0</v>
      </c>
      <c r="EN99" s="6">
        <f>'at-risk$$'!EN99/'at-risk$$'!EN$120</f>
        <v>0.9999965685612755</v>
      </c>
      <c r="EO99" s="6">
        <f>'at-risk$$'!EO99/'at-risk$$'!EO$120</f>
        <v>0</v>
      </c>
      <c r="EP99" s="6">
        <f>'at-risk$$'!EP99/'at-risk$$'!EP$120</f>
        <v>0</v>
      </c>
      <c r="EQ99" s="6">
        <f>'at-risk$$'!EQ99/'at-risk$$'!EQ$120</f>
        <v>0</v>
      </c>
      <c r="ES99" s="6">
        <f>'at-risk$$'!ES99/'at-risk$$'!ES$120</f>
        <v>1</v>
      </c>
      <c r="ET99" s="6">
        <f>'at-risk$$'!ET99/'at-risk$$'!ET$120</f>
        <v>0</v>
      </c>
      <c r="EU99" s="6">
        <f>'at-risk$$'!EU99/'at-risk$$'!EU$120</f>
        <v>0</v>
      </c>
      <c r="EV99" s="6">
        <f>'at-risk$$'!EV99/'at-risk$$'!EV$120</f>
        <v>0</v>
      </c>
      <c r="EW99" s="6">
        <f>'at-risk$$'!EW99/'at-risk$$'!EW$120</f>
        <v>1</v>
      </c>
      <c r="EX99" s="6">
        <f>'at-risk$$'!EX99/'at-risk$$'!EX$120</f>
        <v>0</v>
      </c>
      <c r="EY99" s="6">
        <f>'at-risk$$'!EY99/'at-risk$$'!EY$120</f>
        <v>2</v>
      </c>
      <c r="EZ99" s="6">
        <f>'at-risk$$'!EZ99/'at-risk$$'!EZ$120</f>
        <v>0</v>
      </c>
      <c r="FA99" s="6">
        <f>'at-risk$$'!FA99/'at-risk$$'!FA$120</f>
        <v>1</v>
      </c>
      <c r="FB99" s="6">
        <f>'at-risk$$'!FB99/'at-risk$$'!FB$120</f>
        <v>0</v>
      </c>
      <c r="FC99" s="6">
        <f>'at-risk$$'!FC99/'at-risk$$'!FC$120</f>
        <v>1</v>
      </c>
      <c r="FD99" s="6">
        <f>'at-risk$$'!FD99/'at-risk$$'!FD$120</f>
        <v>0</v>
      </c>
      <c r="FE99" s="6">
        <f>'at-risk$$'!FE99/'at-risk$$'!FE$120</f>
        <v>0</v>
      </c>
      <c r="FF99" s="6">
        <f>'at-risk$$'!FF99/'at-risk$$'!FF$120</f>
        <v>1</v>
      </c>
      <c r="FG99" s="6">
        <f>'at-risk$$'!FG99/'at-risk$$'!FG$120</f>
        <v>1</v>
      </c>
      <c r="FH99" s="6">
        <f>'at-risk$$'!FH99/'at-risk$$'!FH$120</f>
        <v>0</v>
      </c>
      <c r="FI99" s="6">
        <f>'at-risk$$'!FI99/'at-risk$$'!FI$120</f>
        <v>1</v>
      </c>
      <c r="FJ99" s="6">
        <f>'at-risk$$'!FJ99/'at-risk$$'!FJ$120</f>
        <v>0</v>
      </c>
      <c r="FK99" s="6">
        <f>'at-risk$$'!FK99/'at-risk$$'!FK$120</f>
        <v>0</v>
      </c>
      <c r="FL99" s="6">
        <f>'at-risk$$'!FL99/'at-risk$$'!FL$120</f>
        <v>0</v>
      </c>
      <c r="FM99" s="6">
        <f>'at-risk$$'!FM99/'at-risk$$'!FM$120</f>
        <v>0</v>
      </c>
      <c r="FN99" s="6">
        <f>'at-risk$$'!FN99/'at-risk$$'!FN$120</f>
        <v>0</v>
      </c>
      <c r="FO99" s="6">
        <f>'at-risk$$'!FO99/'at-risk$$'!FO$120</f>
        <v>0</v>
      </c>
      <c r="FP99" s="6">
        <f>'at-risk$$'!FP99/'at-risk$$'!FP$120</f>
        <v>0</v>
      </c>
      <c r="FQ99" s="6">
        <f>'at-risk$$'!FQ99/'at-risk$$'!FQ$120</f>
        <v>2.0000139969766528</v>
      </c>
      <c r="FR99" s="6">
        <f>'at-risk$$'!FR99/'at-risk$$'!FR$120</f>
        <v>0</v>
      </c>
      <c r="FS99" s="6">
        <f>'at-risk$$'!FS99/'at-risk$$'!FS$120</f>
        <v>1</v>
      </c>
      <c r="FT99" s="6">
        <f>'at-risk$$'!FT99/'at-risk$$'!FT$120</f>
        <v>0</v>
      </c>
      <c r="FU99" s="6">
        <f>'at-risk$$'!FU99/'at-risk$$'!FU$120</f>
        <v>0</v>
      </c>
      <c r="FV99" s="6">
        <f>'at-risk$$'!FV99/'at-risk$$'!FV$120</f>
        <v>0</v>
      </c>
      <c r="FW99" s="6">
        <f>'at-risk$$'!FW99/'at-risk$$'!FW$120</f>
        <v>1</v>
      </c>
      <c r="FX99" s="6">
        <f>'at-risk$$'!FX99/'at-risk$$'!FX$120</f>
        <v>0</v>
      </c>
      <c r="FY99" s="6">
        <f>'at-risk$$'!FY99/'at-risk$$'!FY$120</f>
        <v>1</v>
      </c>
      <c r="FZ99" s="6">
        <f>'at-risk$$'!FZ99/'at-risk$$'!FZ$120</f>
        <v>0</v>
      </c>
      <c r="GA99" s="6">
        <f>'at-risk$$'!GA99/'at-risk$$'!GA$120</f>
        <v>1</v>
      </c>
      <c r="GB99" s="6">
        <f>'at-risk$$'!GB99/'at-risk$$'!GB$120</f>
        <v>0</v>
      </c>
      <c r="GC99" s="6">
        <f>'at-risk$$'!GC99/'at-risk$$'!GC$120</f>
        <v>2</v>
      </c>
      <c r="GD99" s="6">
        <f>'at-risk$$'!GD99/'at-risk$$'!GD$120</f>
        <v>0</v>
      </c>
      <c r="GE99" s="6">
        <f>'at-risk$$'!GE99/'at-risk$$'!GE$120</f>
        <v>0</v>
      </c>
      <c r="GF99" s="6">
        <f>'at-risk$$'!GF99/'at-risk$$'!GF$120</f>
        <v>4.0000175697519147</v>
      </c>
      <c r="GG99" s="6">
        <f>'at-risk$$'!GG99/'at-risk$$'!GG$120</f>
        <v>0</v>
      </c>
      <c r="GH99" s="6">
        <f>'at-risk$$'!GH99/'at-risk$$'!GH$120</f>
        <v>7.0000263546278729</v>
      </c>
      <c r="GI99" s="6">
        <f>'at-risk$$'!GI99/'at-risk$$'!GI$120</f>
        <v>0</v>
      </c>
      <c r="GJ99" s="6">
        <f>'at-risk$$'!GJ99/'at-risk$$'!GJ$120</f>
        <v>5.0000175697519147</v>
      </c>
      <c r="GK99" s="6">
        <f>'at-risk$$'!GK99/'at-risk$$'!GK$120</f>
        <v>0</v>
      </c>
      <c r="GL99" s="6">
        <f>'at-risk$$'!GL99/'at-risk$$'!GL$120</f>
        <v>0</v>
      </c>
      <c r="GM99" s="6">
        <f>'at-risk$$'!GM99/'at-risk$$'!GM$120</f>
        <v>0</v>
      </c>
      <c r="GN99" s="6">
        <f>'at-risk$$'!GN99/'at-risk$$'!GN$120</f>
        <v>0</v>
      </c>
      <c r="GO99" s="6">
        <f>'at-risk$$'!GO99/'at-risk$$'!GO$120</f>
        <v>0</v>
      </c>
      <c r="GP99" s="6">
        <f>'at-risk$$'!GP99/'at-risk$$'!GP$120</f>
        <v>0</v>
      </c>
      <c r="GQ99" s="6">
        <f>'at-risk$$'!GQ99/'at-risk$$'!GQ$120</f>
        <v>0</v>
      </c>
      <c r="GR99" s="6">
        <f>'at-risk$$'!GR99/'at-risk$$'!GR$120</f>
        <v>0</v>
      </c>
      <c r="GS99" s="6">
        <f>'at-risk$$'!GS99/'at-risk$$'!GS$120</f>
        <v>0</v>
      </c>
      <c r="GT99" s="6">
        <f>'at-risk$$'!GT99/'at-risk$$'!GT$120</f>
        <v>0</v>
      </c>
      <c r="GU99" s="6">
        <f>'at-risk$$'!GU99/'at-risk$$'!GU$120</f>
        <v>0</v>
      </c>
      <c r="GV99" s="6">
        <f>'at-risk$$'!GV99/'at-risk$$'!GV$120</f>
        <v>0</v>
      </c>
      <c r="GW99" s="6">
        <f>'at-risk$$'!GW99/'at-risk$$'!GW$120</f>
        <v>0</v>
      </c>
      <c r="GX99" s="6">
        <f>'at-risk$$'!GX99/'at-risk$$'!GX$120</f>
        <v>0</v>
      </c>
      <c r="GY99" s="6">
        <f>'at-risk$$'!GY99/'at-risk$$'!GY$120</f>
        <v>0</v>
      </c>
      <c r="GZ99" s="6">
        <f>'at-risk$$'!GZ99/'at-risk$$'!GZ$120</f>
        <v>0</v>
      </c>
      <c r="HA99" s="6">
        <f>'at-risk$$'!HA99/'at-risk$$'!HA$120</f>
        <v>0</v>
      </c>
      <c r="HB99" s="6">
        <f>'at-risk$$'!HB99/'at-risk$$'!HB$120</f>
        <v>0</v>
      </c>
      <c r="HC99" s="6">
        <f>'at-risk$$'!HC99/'at-risk$$'!HC$120</f>
        <v>0</v>
      </c>
      <c r="HD99" s="6">
        <f>'at-risk$$'!HD99/'at-risk$$'!HD$120</f>
        <v>0</v>
      </c>
      <c r="HE99" s="6">
        <f>'at-risk$$'!HE99/'at-risk$$'!HE$120</f>
        <v>0</v>
      </c>
      <c r="HF99" s="6">
        <f>'at-risk$$'!HF99/'at-risk$$'!HF$120</f>
        <v>12.816366663152717</v>
      </c>
      <c r="HG99" s="6">
        <f>'at-risk$$'!HG99/'at-risk$$'!HG$120</f>
        <v>0</v>
      </c>
      <c r="HH99" s="6">
        <f>'at-risk$$'!HH99/'at-risk$$'!HH$120</f>
        <v>16.000063251106894</v>
      </c>
      <c r="HI99" s="6">
        <f>'at-risk$$'!HI99/'at-risk$$'!HI$120</f>
        <v>0</v>
      </c>
      <c r="HJ99" s="6">
        <f>'at-risk$$'!HJ99/'at-risk$$'!HJ$120</f>
        <v>2.0000087848759573</v>
      </c>
      <c r="HK99" s="6">
        <f>'at-risk$$'!HK99/'at-risk$$'!HK$120</f>
        <v>0</v>
      </c>
      <c r="HL99" s="6">
        <f>'at-risk$$'!HL99/'at-risk$$'!HL$120</f>
        <v>1</v>
      </c>
      <c r="HM99" s="6">
        <f>'at-risk$$'!HM99/'at-risk$$'!HM$120</f>
        <v>0</v>
      </c>
      <c r="HN99" s="6">
        <f>'at-risk$$'!HN99/'at-risk$$'!HN$120</f>
        <v>4.0000175697519147</v>
      </c>
      <c r="HO99" s="6">
        <f>'at-risk$$'!HO99/'at-risk$$'!HO$120</f>
        <v>0</v>
      </c>
      <c r="HP99" s="6">
        <f>'at-risk$$'!HP99/'at-risk$$'!HP$120</f>
        <v>0</v>
      </c>
      <c r="HQ99" s="6">
        <f>'at-risk$$'!HQ99/'at-risk$$'!HQ$120</f>
        <v>1</v>
      </c>
      <c r="HR99" s="6">
        <f>'at-risk$$'!HR99/'at-risk$$'!HR$120</f>
        <v>8.0000351395038294</v>
      </c>
      <c r="HS99" s="6">
        <f>'at-risk$$'!HS99/'at-risk$$'!HS$120</f>
        <v>0</v>
      </c>
      <c r="HT99" s="6">
        <f>'at-risk$$'!HT99/'at-risk$$'!HT$120</f>
        <v>0</v>
      </c>
      <c r="HU99" s="6">
        <f>'at-risk$$'!HU99/'at-risk$$'!HU$120</f>
        <v>0</v>
      </c>
      <c r="HV99" s="6">
        <f>'at-risk$$'!HV99/'at-risk$$'!HV$120</f>
        <v>3.0000087848759573</v>
      </c>
      <c r="HW99" s="6">
        <f>'at-risk$$'!HW99/'at-risk$$'!HW$120</f>
        <v>0</v>
      </c>
      <c r="HX99" s="6">
        <f>'at-risk$$'!HX99/'at-risk$$'!HX$120</f>
        <v>0</v>
      </c>
      <c r="HY99" s="6">
        <f>'at-risk$$'!HY99/'at-risk$$'!HY$120</f>
        <v>0</v>
      </c>
      <c r="HZ99" s="6">
        <f>'at-risk$$'!HZ99/'at-risk$$'!HZ$120</f>
        <v>0</v>
      </c>
      <c r="IA99" s="6">
        <f>'at-risk$$'!IA99/'at-risk$$'!IA$120</f>
        <v>0</v>
      </c>
      <c r="IB99" s="6">
        <f>'at-risk$$'!IB99/'at-risk$$'!IB$120</f>
        <v>0</v>
      </c>
      <c r="IC99" s="6">
        <f>'at-risk$$'!IC99/'at-risk$$'!IC$120</f>
        <v>2.0000087848759573</v>
      </c>
      <c r="ID99" s="6">
        <f>'at-risk$$'!ID99/'at-risk$$'!ID$120</f>
        <v>0</v>
      </c>
      <c r="IE99" s="6">
        <f>'at-risk$$'!IE99/'at-risk$$'!IE$120</f>
        <v>2.0000087848759573</v>
      </c>
      <c r="IF99" s="6">
        <f>'at-risk$$'!IF99/'at-risk$$'!IF$120</f>
        <v>0</v>
      </c>
      <c r="IG99" s="6">
        <f>'at-risk$$'!IG99/'at-risk$$'!IG$120</f>
        <v>1</v>
      </c>
      <c r="IH99" s="6">
        <f>'at-risk$$'!IH99/'at-risk$$'!IH$120</f>
        <v>1</v>
      </c>
      <c r="II99" s="6">
        <f>'at-risk$$'!II99/'at-risk$$'!II$120</f>
        <v>0</v>
      </c>
      <c r="IJ99" s="6">
        <f>'at-risk$$'!IJ99/'at-risk$$'!IJ$120</f>
        <v>0</v>
      </c>
      <c r="IK99" s="6">
        <f>'at-risk$$'!IK99/'at-risk$$'!IK$120</f>
        <v>0</v>
      </c>
      <c r="IL99" s="6">
        <f>'at-risk$$'!IL99/'at-risk$$'!IL$120</f>
        <v>1</v>
      </c>
      <c r="IM99" s="6">
        <f>'at-risk$$'!IM99/'at-risk$$'!IM$120</f>
        <v>0</v>
      </c>
      <c r="IN99" s="6">
        <f>'at-risk$$'!IN99/'at-risk$$'!IN$120</f>
        <v>0</v>
      </c>
      <c r="IO99" s="6">
        <f>'at-risk$$'!IO99/'at-risk$$'!IO$120</f>
        <v>0</v>
      </c>
      <c r="IP99" s="6">
        <f>'at-risk$$'!IP99/'at-risk$$'!IP$120</f>
        <v>0</v>
      </c>
      <c r="IQ99" s="6">
        <f>'at-risk$$'!IQ99/'at-risk$$'!IQ$120</f>
        <v>0</v>
      </c>
      <c r="IR99" s="6">
        <f>'at-risk$$'!IR99/'at-risk$$'!IR$120</f>
        <v>0</v>
      </c>
      <c r="IS99" s="6">
        <f>'at-risk$$'!IS99/'at-risk$$'!IS$120</f>
        <v>0</v>
      </c>
      <c r="IT99" s="6">
        <f>'at-risk$$'!IT99/'at-risk$$'!IT$120</f>
        <v>0</v>
      </c>
      <c r="IU99" s="6">
        <f>'at-risk$$'!IU99/'at-risk$$'!IU$120</f>
        <v>0</v>
      </c>
      <c r="IV99" s="6">
        <f>'at-risk$$'!IV99/'at-risk$$'!IV$120</f>
        <v>0</v>
      </c>
      <c r="IW99" s="6">
        <f>'at-risk$$'!IW99/'at-risk$$'!IW$120</f>
        <v>1.9999809356769742</v>
      </c>
      <c r="IX99" s="6">
        <f>'at-risk$$'!IX99/'at-risk$$'!IX$120</f>
        <v>0</v>
      </c>
      <c r="IY99" s="6">
        <f>'at-risk$$'!IY99/'at-risk$$'!IY$120</f>
        <v>1</v>
      </c>
      <c r="IZ99" s="6">
        <f>'at-risk$$'!IZ99/'at-risk$$'!IZ$120</f>
        <v>0</v>
      </c>
      <c r="JA99" s="6">
        <f>'at-risk$$'!JA99/'at-risk$$'!JA$120</f>
        <v>0</v>
      </c>
      <c r="JB99" s="6">
        <f>'at-risk$$'!JB99/'at-risk$$'!JB$120</f>
        <v>0</v>
      </c>
      <c r="JC99" s="6">
        <f>'at-risk$$'!JC99/'at-risk$$'!JC$120</f>
        <v>0</v>
      </c>
      <c r="JD99" s="6">
        <f>'at-risk$$'!JD99/'at-risk$$'!JD$120</f>
        <v>0</v>
      </c>
      <c r="JE99" s="6">
        <f>'at-risk$$'!JE99/'at-risk$$'!JE$120</f>
        <v>0</v>
      </c>
      <c r="JF99" s="6">
        <f>'at-risk$$'!JF99/'at-risk$$'!JF$120</f>
        <v>1</v>
      </c>
      <c r="JG99" s="6">
        <f>'at-risk$$'!JG99/'at-risk$$'!JG$120</f>
        <v>0</v>
      </c>
      <c r="JH99" s="6">
        <f>'at-risk$$'!JH99/'at-risk$$'!JH$120</f>
        <v>0</v>
      </c>
      <c r="JI99" s="6">
        <f>'at-risk$$'!JI99/'at-risk$$'!JI$120</f>
        <v>1</v>
      </c>
      <c r="JJ99" s="6">
        <f>'at-risk$$'!JJ99/'at-risk$$'!JJ$120</f>
        <v>2.0000015064852934</v>
      </c>
      <c r="JK99" s="6">
        <f>'at-risk$$'!JK99/'at-risk$$'!JK$120</f>
        <v>0.9999965685612755</v>
      </c>
      <c r="JL99" s="6">
        <f>'at-risk$$'!JL99/'at-risk$$'!JL$120</f>
        <v>0</v>
      </c>
      <c r="JM99" s="6">
        <f>'at-risk$$'!JM99/'at-risk$$'!JM$120</f>
        <v>0</v>
      </c>
      <c r="JN99" s="6">
        <f>'at-risk$$'!JN99/'at-risk$$'!JN$120</f>
        <v>0</v>
      </c>
      <c r="JO99" s="6">
        <f>'at-risk$$'!JO99/'at-risk$$'!JO$120</f>
        <v>2.0000015064852934</v>
      </c>
      <c r="JP99" s="6">
        <f>'at-risk$$'!JP99/'at-risk$$'!JP$120</f>
        <v>0</v>
      </c>
      <c r="JQ99" s="6">
        <f>'at-risk$$'!JQ99/'at-risk$$'!JQ$120</f>
        <v>3.9999916989715025</v>
      </c>
      <c r="JR99" s="6">
        <f>'at-risk$$'!JR99/'at-risk$$'!JR$120</f>
        <v>1</v>
      </c>
      <c r="JS99" s="6">
        <f>'at-risk$$'!JS99/'at-risk$$'!JS$120</f>
        <v>0</v>
      </c>
      <c r="JT99" s="6">
        <f>'at-risk$$'!JT99/'at-risk$$'!JT$120</f>
        <v>0</v>
      </c>
      <c r="JU99" s="6">
        <f>'at-risk$$'!JU99/'at-risk$$'!JU$120</f>
        <v>0</v>
      </c>
      <c r="JV99" s="6">
        <f>'at-risk$$'!JV99/'at-risk$$'!JV$120</f>
        <v>0</v>
      </c>
      <c r="JW99" s="6">
        <f>'at-risk$$'!JW99/'at-risk$$'!JW$120</f>
        <v>0</v>
      </c>
      <c r="JX99" s="6">
        <f>'at-risk$$'!JX99/'at-risk$$'!JX$120</f>
        <v>0</v>
      </c>
      <c r="JY99" s="6">
        <f>'at-risk$$'!JY99/'at-risk$$'!JY$120</f>
        <v>0</v>
      </c>
      <c r="JZ99" s="6">
        <f>'at-risk$$'!JZ99/'at-risk$$'!JZ$120</f>
        <v>0</v>
      </c>
      <c r="KA99" s="6">
        <f>'at-risk$$'!KA99/'at-risk$$'!KA$120</f>
        <v>0</v>
      </c>
      <c r="KB99" s="6">
        <f>'at-risk$$'!KB99/'at-risk$$'!KB$120</f>
        <v>0</v>
      </c>
      <c r="KC99" s="6">
        <f>'at-risk$$'!KC99/'at-risk$$'!KC$120</f>
        <v>0</v>
      </c>
      <c r="KD99" s="6">
        <f>'at-risk$$'!KD99/'at-risk$$'!KD$120</f>
        <v>0</v>
      </c>
      <c r="KE99" s="6">
        <f>'at-risk$$'!KE99/'at-risk$$'!KE$120</f>
        <v>0</v>
      </c>
      <c r="KF99" s="6">
        <f>'at-risk$$'!KF99/'at-risk$$'!KF$120</f>
        <v>0</v>
      </c>
      <c r="KG99" s="6">
        <f>'at-risk$$'!KG99/'at-risk$$'!KG$120</f>
        <v>0</v>
      </c>
      <c r="KH99" s="6">
        <f>'at-risk$$'!KH99/'at-risk$$'!KH$120</f>
        <v>2.0000087848759573</v>
      </c>
      <c r="KI99" s="6">
        <f>'at-risk$$'!KI99/'at-risk$$'!KI$120</f>
        <v>0</v>
      </c>
      <c r="KJ99" s="6">
        <f>'at-risk$$'!KJ99/'at-risk$$'!KJ$120</f>
        <v>0</v>
      </c>
      <c r="KK99" s="6">
        <f>'at-risk$$'!KK99/'at-risk$$'!KK$120</f>
        <v>0</v>
      </c>
      <c r="KL99" s="6">
        <f>'at-risk$$'!KL99/'at-risk$$'!KL$120</f>
        <v>0</v>
      </c>
      <c r="KM99" s="6">
        <f>'at-risk$$'!KM99/'at-risk$$'!KM$120</f>
        <v>0</v>
      </c>
      <c r="KN99" s="6">
        <f>'at-risk$$'!KN99/'at-risk$$'!KN$120</f>
        <v>0</v>
      </c>
      <c r="KO99" s="6">
        <f>'at-risk$$'!KO99/'at-risk$$'!KO$120</f>
        <v>0</v>
      </c>
      <c r="KP99" s="6">
        <f>'at-risk$$'!KP99/'at-risk$$'!KP$120</f>
        <v>0</v>
      </c>
      <c r="KQ99" s="6">
        <f>'at-risk$$'!KQ99/'at-risk$$'!KQ$120</f>
        <v>0</v>
      </c>
      <c r="KU99" s="3">
        <v>235175</v>
      </c>
      <c r="KV99" s="3">
        <v>0</v>
      </c>
      <c r="KW99" s="3">
        <v>30700</v>
      </c>
      <c r="KX99" s="3">
        <v>0</v>
      </c>
      <c r="KY99" s="3">
        <v>4000</v>
      </c>
      <c r="KZ99" s="3">
        <v>0</v>
      </c>
      <c r="LA99" s="3">
        <v>0</v>
      </c>
      <c r="LB99" s="3">
        <v>16000</v>
      </c>
      <c r="LC99" s="3">
        <v>10000</v>
      </c>
      <c r="LD99" s="3">
        <v>0</v>
      </c>
      <c r="LM99" s="3">
        <v>7124</v>
      </c>
      <c r="LN99" s="3">
        <v>0</v>
      </c>
      <c r="LO99" s="3">
        <v>59000</v>
      </c>
      <c r="LP99" s="3">
        <v>0</v>
      </c>
      <c r="LQ99" s="3">
        <v>28660</v>
      </c>
      <c r="LR99" s="3">
        <v>0</v>
      </c>
      <c r="LS99" s="3">
        <v>0</v>
      </c>
      <c r="LT99" s="3">
        <v>10000</v>
      </c>
      <c r="LU99" s="3">
        <v>150855</v>
      </c>
      <c r="LV99" s="3">
        <v>0</v>
      </c>
      <c r="LY99" s="3">
        <v>1000</v>
      </c>
      <c r="LZ99" s="3">
        <v>0</v>
      </c>
      <c r="MA99" s="3">
        <v>68742</v>
      </c>
      <c r="MB99" s="3">
        <v>123807</v>
      </c>
      <c r="MC99" s="3">
        <v>10922</v>
      </c>
      <c r="MD99" s="3">
        <v>0</v>
      </c>
      <c r="ME99" s="3">
        <v>26117</v>
      </c>
      <c r="MF99" s="3">
        <v>0</v>
      </c>
      <c r="MG99" s="3">
        <v>3000</v>
      </c>
      <c r="MH99" s="3">
        <v>0</v>
      </c>
      <c r="MI99" s="3">
        <v>0</v>
      </c>
      <c r="MJ99" s="3">
        <v>5000</v>
      </c>
      <c r="MK99" s="3">
        <v>1800</v>
      </c>
      <c r="ML99" s="3">
        <v>0</v>
      </c>
      <c r="MM99" s="3">
        <v>34000</v>
      </c>
      <c r="MN99" s="3">
        <v>0</v>
      </c>
      <c r="MO99" s="3">
        <v>21000</v>
      </c>
      <c r="MP99" s="3">
        <v>0</v>
      </c>
      <c r="MQ99" s="3">
        <v>0</v>
      </c>
      <c r="MR99" s="3">
        <v>10000</v>
      </c>
      <c r="MU99" s="3">
        <v>4000</v>
      </c>
      <c r="MV99" s="3">
        <v>0</v>
      </c>
      <c r="MW99" s="3">
        <v>46000</v>
      </c>
      <c r="MX99" s="3">
        <v>0</v>
      </c>
      <c r="MY99" s="3">
        <v>3000</v>
      </c>
      <c r="MZ99" s="3">
        <v>0</v>
      </c>
      <c r="NA99" s="3">
        <v>0</v>
      </c>
      <c r="NB99" s="3">
        <v>30000</v>
      </c>
      <c r="NC99" s="3">
        <v>20000</v>
      </c>
      <c r="ND99" s="3">
        <v>0</v>
      </c>
      <c r="NE99" s="3">
        <v>10000</v>
      </c>
      <c r="NF99" s="3">
        <v>0</v>
      </c>
      <c r="NG99" s="3">
        <v>0</v>
      </c>
      <c r="NH99" s="3">
        <v>30000</v>
      </c>
      <c r="NJ99" s="6">
        <f>'at-risk$$'!NJ99/'at-risk$$'!NJ$120</f>
        <v>0</v>
      </c>
      <c r="NK99" s="6">
        <f>'at-risk$$'!NK99/'at-risk$$'!NK$120</f>
        <v>0</v>
      </c>
      <c r="NP99" s="3">
        <v>0</v>
      </c>
      <c r="NQ99" s="3">
        <v>37000</v>
      </c>
      <c r="NR99" s="3">
        <v>0</v>
      </c>
      <c r="NS99" s="3">
        <v>23000</v>
      </c>
      <c r="OD99" s="3">
        <v>0</v>
      </c>
      <c r="OE99" s="3">
        <v>0</v>
      </c>
      <c r="OF99" s="3">
        <v>23152400.5</v>
      </c>
      <c r="OG99" s="3">
        <v>2532282</v>
      </c>
      <c r="OK99" s="6">
        <f t="shared" si="44"/>
        <v>2.0000087848759573</v>
      </c>
      <c r="OL99" s="6">
        <f t="shared" ref="OL99:OL118" si="50">SUM(AY99,BA99,BC99,BE99,BG99,BI99,BK99,BM99,BO99,BQ99,BS99,BU99)</f>
        <v>0</v>
      </c>
      <c r="OM99" s="6">
        <f t="shared" ref="OM99:OM118" si="51">SUM(BV99,BX99)</f>
        <v>25.000098829854526</v>
      </c>
      <c r="ON99" s="6">
        <f t="shared" ref="ON99:ON118" si="52">SUM(BW99,BY99)</f>
        <v>0</v>
      </c>
      <c r="OO99" s="6">
        <f t="shared" ref="OO99:OO118" si="53">SUM(CD99,CF99)</f>
        <v>0</v>
      </c>
      <c r="OP99" s="6">
        <f t="shared" ref="OP99:OP118" si="54">SUM(CE99,CG99)</f>
        <v>5</v>
      </c>
      <c r="OQ99" s="3">
        <f t="shared" ref="OQ99:OQ118" si="55">SUM(DF99,DH99,DJ99,DL99,DN99,DP99,DR99,DT99,DV99,)</f>
        <v>0</v>
      </c>
      <c r="OR99" s="6">
        <f t="shared" ref="OR99:OR118" si="56">SUM(DG99,DI99,DK99,DM99,DO99,DQ99,DS99,DU99,DW99,)</f>
        <v>0</v>
      </c>
      <c r="OS99" s="6">
        <f>'at-risk$$'!OS99/'at-risk$$'!OS$120</f>
        <v>6</v>
      </c>
      <c r="OT99" s="6">
        <f>'at-risk$$'!OT99/'at-risk$$'!OT$120</f>
        <v>0</v>
      </c>
      <c r="OU99" s="6">
        <f>'at-risk$$'!OU99/'at-risk$$'!OU$120</f>
        <v>0</v>
      </c>
      <c r="OV99" s="6">
        <f>'at-risk$$'!OV99/'at-risk$$'!OV$120</f>
        <v>2</v>
      </c>
      <c r="OW99" s="6">
        <f>'at-risk$$'!OW99/'at-risk$$'!OW$120</f>
        <v>1</v>
      </c>
      <c r="OX99" s="6">
        <f>'at-risk$$'!OX99/'at-risk$$'!OX$120</f>
        <v>0</v>
      </c>
      <c r="OY99" s="6">
        <f>'at-risk$$'!OY99/'at-risk$$'!OY$120</f>
        <v>1</v>
      </c>
      <c r="OZ99" s="6">
        <f>'at-risk$$'!OZ99/'at-risk$$'!OZ$120</f>
        <v>5.0000175697519147</v>
      </c>
      <c r="PA99" s="6">
        <f>'at-risk$$'!PA99/'at-risk$$'!PA$120</f>
        <v>0</v>
      </c>
      <c r="PB99" s="6">
        <f t="shared" ref="PB99:PB118" si="57">SUM(FO99,FQ99,FS99,FU99,FW99,FY99)</f>
        <v>5.0000139969766533</v>
      </c>
      <c r="PC99" s="6">
        <f t="shared" ref="PC99:PC118" si="58">SUM(FP99,FR99,FT99,FV99,FX99,FZ99)</f>
        <v>0</v>
      </c>
      <c r="PD99" s="6"/>
      <c r="PE99" s="6"/>
      <c r="PI99" s="6">
        <f t="shared" si="48"/>
        <v>62.81656168739898</v>
      </c>
      <c r="PJ99" s="6">
        <f>'at-risk$$'!PJ99/'at-risk$$'!PJ$120</f>
        <v>0</v>
      </c>
      <c r="PK99" s="6">
        <f>'at-risk$$'!PK99/'at-risk$$'!PK$120</f>
        <v>1</v>
      </c>
      <c r="PL99" s="5">
        <f t="shared" si="45"/>
        <v>775095</v>
      </c>
      <c r="PM99" s="5">
        <f>SUM(KV99,KX99,KZ99,LB99,LD99,LF99,LH99,LJ99,LL99,LN99,LP99,LR99,LT99,LV99,LX99,LZ99,MB99,MD99,MF99,MH99,MJ99,ML99,MN99,MP99,MR99,MT99,MV99,MX99,MZ99,NB99,ND99,NF99,NH99,)-PN99</f>
        <v>73636</v>
      </c>
      <c r="PN99" s="5">
        <f>PO99-PL99</f>
        <v>151171</v>
      </c>
      <c r="PO99" s="5">
        <v>926266</v>
      </c>
      <c r="PQ99" s="6">
        <f t="shared" ref="PQ99:PQ119" si="59">SUM(Z99:AE99,AI99:AP99,AX99:BY99,CL99:CO99,DZ99:EA99,GF99:GM99,GP99:IK99,KH99:KM99,)</f>
        <v>139.8168572984749</v>
      </c>
    </row>
    <row r="100" spans="1:433" x14ac:dyDescent="0.25">
      <c r="A100" t="s">
        <v>53</v>
      </c>
      <c r="B100" s="2">
        <v>450</v>
      </c>
      <c r="C100" t="s">
        <v>339</v>
      </c>
      <c r="D100">
        <v>8</v>
      </c>
      <c r="E100">
        <v>341</v>
      </c>
      <c r="F100">
        <v>341</v>
      </c>
      <c r="G100" s="6">
        <f>'at-risk$$'!G100/'at-risk$$'!G$120</f>
        <v>1</v>
      </c>
      <c r="H100" s="6">
        <f>'at-risk$$'!H100/'at-risk$$'!H$120</f>
        <v>0</v>
      </c>
      <c r="I100" s="6">
        <f>'at-risk$$'!I100/'at-risk$$'!I$120</f>
        <v>0</v>
      </c>
      <c r="J100" s="6">
        <f>'at-risk$$'!J100/'at-risk$$'!J$120</f>
        <v>0</v>
      </c>
      <c r="K100" s="6"/>
      <c r="L100" s="6">
        <f>'at-risk$$'!L100/'at-risk$$'!L$120</f>
        <v>1.837111154370255</v>
      </c>
      <c r="M100" s="6">
        <f>'at-risk$$'!M100/'at-risk$$'!M$120</f>
        <v>0.16288884562974498</v>
      </c>
      <c r="N100" s="6">
        <f>'at-risk$$'!N100/'at-risk$$'!N$120</f>
        <v>0</v>
      </c>
      <c r="O100" s="6">
        <f>'at-risk$$'!O100/'at-risk$$'!O$120</f>
        <v>0</v>
      </c>
      <c r="P100" s="3">
        <v>23254</v>
      </c>
      <c r="Q100" s="3">
        <v>0</v>
      </c>
      <c r="R100" s="6">
        <f>'at-risk$$'!R100/'at-risk$$'!R$120</f>
        <v>1.0000062006078874</v>
      </c>
      <c r="S100" s="6">
        <f>'at-risk$$'!S100/'at-risk$$'!S$120</f>
        <v>0</v>
      </c>
      <c r="T100" s="6">
        <f>'at-risk$$'!T100/'at-risk$$'!T$120</f>
        <v>2.0000056611159422</v>
      </c>
      <c r="U100" s="6">
        <f>'at-risk$$'!U100/'at-risk$$'!U$120</f>
        <v>0</v>
      </c>
      <c r="V100" s="6">
        <f>'at-risk$$'!V100/'at-risk$$'!V$120</f>
        <v>3.0000042979444492</v>
      </c>
      <c r="W100" s="6">
        <f>'at-risk$$'!W100/'at-risk$$'!W$120</f>
        <v>0</v>
      </c>
      <c r="X100" s="6">
        <f>'at-risk$$'!X100/'at-risk$$'!X$120</f>
        <v>1</v>
      </c>
      <c r="Y100" s="6">
        <f>'at-risk$$'!Y100/'at-risk$$'!Y$120</f>
        <v>0</v>
      </c>
      <c r="Z100" s="6">
        <f>'at-risk$$'!Z100/'at-risk$$'!Z$120</f>
        <v>0</v>
      </c>
      <c r="AA100" s="6">
        <f>'at-risk$$'!AA100/'at-risk$$'!AA$120</f>
        <v>0</v>
      </c>
      <c r="AB100" s="6">
        <f>'at-risk$$'!AB100/'at-risk$$'!AB$120</f>
        <v>0</v>
      </c>
      <c r="AC100" s="6">
        <f>'at-risk$$'!AC100/'at-risk$$'!AC$120</f>
        <v>0</v>
      </c>
      <c r="AD100" s="6">
        <f>'at-risk$$'!AD100/'at-risk$$'!AD$120</f>
        <v>0</v>
      </c>
      <c r="AE100" s="6">
        <f>'at-risk$$'!AE100/'at-risk$$'!AE$120</f>
        <v>0</v>
      </c>
      <c r="AF100" s="6">
        <f>'at-risk$$'!AF100/'at-risk$$'!AF$120</f>
        <v>0</v>
      </c>
      <c r="AG100" s="6">
        <f>'at-risk$$'!AG100/'at-risk$$'!AG$120</f>
        <v>0</v>
      </c>
      <c r="AH100" s="6">
        <f>'at-risk$$'!AH100/'at-risk$$'!AH$120</f>
        <v>0</v>
      </c>
      <c r="AI100" s="6">
        <f>'at-risk$$'!AI100/'at-risk$$'!AI$120</f>
        <v>2.0000087848759573</v>
      </c>
      <c r="AJ100" s="6">
        <f>'at-risk$$'!AJ100/'at-risk$$'!AJ$120</f>
        <v>0</v>
      </c>
      <c r="AK100" s="6">
        <f>'at-risk$$'!AK100/'at-risk$$'!AK$120</f>
        <v>0</v>
      </c>
      <c r="AL100" s="6">
        <f>'at-risk$$'!AL100/'at-risk$$'!AL$120</f>
        <v>0</v>
      </c>
      <c r="AM100" s="6">
        <f>'at-risk$$'!AM100/'at-risk$$'!AM$120</f>
        <v>0</v>
      </c>
      <c r="AN100" s="6">
        <f>'at-risk$$'!AN100/'at-risk$$'!AN$120</f>
        <v>0</v>
      </c>
      <c r="AO100" s="6">
        <f>'at-risk$$'!AO100/'at-risk$$'!AO$120</f>
        <v>0</v>
      </c>
      <c r="AP100" s="6">
        <f>'at-risk$$'!AP100/'at-risk$$'!AP$120</f>
        <v>0</v>
      </c>
      <c r="AQ100" s="6">
        <f>'at-risk$$'!AQ100/'at-risk$$'!AQ$120</f>
        <v>1</v>
      </c>
      <c r="AR100" s="6">
        <f>'at-risk$$'!AR100/'at-risk$$'!AR$120</f>
        <v>0</v>
      </c>
      <c r="AS100" s="6">
        <f>'at-risk$$'!AS100/'at-risk$$'!AS$120</f>
        <v>0</v>
      </c>
      <c r="AT100" s="6">
        <f>'at-risk$$'!AT100/'at-risk$$'!AT$120</f>
        <v>0</v>
      </c>
      <c r="AU100" s="6">
        <f>'at-risk$$'!AU100/'at-risk$$'!AU$120</f>
        <v>4.0000175697519147</v>
      </c>
      <c r="AV100" s="6"/>
      <c r="AW100" s="6">
        <f>'at-risk$$'!AW100/'at-risk$$'!AW$120</f>
        <v>0</v>
      </c>
      <c r="AX100" s="6">
        <f>'at-risk$$'!AX100/'at-risk$$'!AX$120</f>
        <v>2.0000087848759573</v>
      </c>
      <c r="AY100" s="6">
        <f>'at-risk$$'!AY100/'at-risk$$'!AY$120</f>
        <v>0</v>
      </c>
      <c r="AZ100" s="6">
        <f>'at-risk$$'!AZ100/'at-risk$$'!AZ$120</f>
        <v>2.0000087848759573</v>
      </c>
      <c r="BA100" s="6">
        <f>'at-risk$$'!BA100/'at-risk$$'!BA$120</f>
        <v>0</v>
      </c>
      <c r="BB100" s="6">
        <f>'at-risk$$'!BB100/'at-risk$$'!BB$120</f>
        <v>0</v>
      </c>
      <c r="BC100" s="6">
        <f>'at-risk$$'!BC100/'at-risk$$'!BC$120</f>
        <v>0</v>
      </c>
      <c r="BD100" s="6">
        <f>'at-risk$$'!BD100/'at-risk$$'!BD$120</f>
        <v>0</v>
      </c>
      <c r="BE100" s="6">
        <f>'at-risk$$'!BE100/'at-risk$$'!BE$120</f>
        <v>0</v>
      </c>
      <c r="BF100" s="6">
        <f>'at-risk$$'!BF100/'at-risk$$'!BF$120</f>
        <v>0</v>
      </c>
      <c r="BG100" s="6">
        <f>'at-risk$$'!BG100/'at-risk$$'!BG$120</f>
        <v>0</v>
      </c>
      <c r="BH100" s="6">
        <f>'at-risk$$'!BH100/'at-risk$$'!BH$120</f>
        <v>0</v>
      </c>
      <c r="BI100" s="6">
        <f>'at-risk$$'!BI100/'at-risk$$'!BI$120</f>
        <v>0</v>
      </c>
      <c r="BJ100" s="6">
        <f>'at-risk$$'!BJ100/'at-risk$$'!BJ$120</f>
        <v>2.0000087848759573</v>
      </c>
      <c r="BK100" s="6">
        <f>'at-risk$$'!BK100/'at-risk$$'!BK$120</f>
        <v>0</v>
      </c>
      <c r="BL100" s="6">
        <f>'at-risk$$'!BL100/'at-risk$$'!BL$120</f>
        <v>0</v>
      </c>
      <c r="BM100" s="6">
        <f>'at-risk$$'!BM100/'at-risk$$'!BM$120</f>
        <v>0</v>
      </c>
      <c r="BN100" s="6">
        <f>'at-risk$$'!BN100/'at-risk$$'!BN$120</f>
        <v>0</v>
      </c>
      <c r="BO100" s="6">
        <f>'at-risk$$'!BO100/'at-risk$$'!BO$120</f>
        <v>0</v>
      </c>
      <c r="BP100" s="6">
        <f>'at-risk$$'!BP100/'at-risk$$'!BP$120</f>
        <v>0</v>
      </c>
      <c r="BQ100" s="6">
        <f>'at-risk$$'!BQ100/'at-risk$$'!BQ$120</f>
        <v>0</v>
      </c>
      <c r="BR100" s="6">
        <f>'at-risk$$'!BR100/'at-risk$$'!BR$120</f>
        <v>0</v>
      </c>
      <c r="BS100" s="6">
        <f>'at-risk$$'!BS100/'at-risk$$'!BS$120</f>
        <v>0</v>
      </c>
      <c r="BT100" s="6">
        <f>'at-risk$$'!BT100/'at-risk$$'!BT$120</f>
        <v>2.0000087848759573</v>
      </c>
      <c r="BU100" s="6">
        <f>'at-risk$$'!BU100/'at-risk$$'!BU$120</f>
        <v>0</v>
      </c>
      <c r="BV100" s="6">
        <f>'at-risk$$'!BV100/'at-risk$$'!BV$120</f>
        <v>6.0000263546278729</v>
      </c>
      <c r="BW100" s="6">
        <f>'at-risk$$'!BW100/'at-risk$$'!BW$120</f>
        <v>0</v>
      </c>
      <c r="BX100" s="6">
        <f>'at-risk$$'!BX100/'at-risk$$'!BX$120</f>
        <v>0</v>
      </c>
      <c r="BY100" s="6">
        <f>'at-risk$$'!BY100/'at-risk$$'!BY$120</f>
        <v>0</v>
      </c>
      <c r="BZ100" s="6">
        <f>'at-risk$$'!BZ100/'at-risk$$'!BZ$120</f>
        <v>9.999992340379249</v>
      </c>
      <c r="CA100" s="6">
        <f>'at-risk$$'!CA100/'at-risk$$'!CA$120</f>
        <v>0</v>
      </c>
      <c r="CB100" s="6">
        <f>'at-risk$$'!CB100/'at-risk$$'!CB$120</f>
        <v>0</v>
      </c>
      <c r="CC100" s="6">
        <f>'at-risk$$'!CC100/'at-risk$$'!CC$120</f>
        <v>0</v>
      </c>
      <c r="CD100" s="6">
        <f>'at-risk$$'!CD100/'at-risk$$'!CD$120</f>
        <v>0</v>
      </c>
      <c r="CE100" s="6">
        <f>'at-risk$$'!CE100/'at-risk$$'!CE$120</f>
        <v>0</v>
      </c>
      <c r="CF100" s="6">
        <f>'at-risk$$'!CF100/'at-risk$$'!CF$120</f>
        <v>2.3086278188957228</v>
      </c>
      <c r="CG100" s="6">
        <f>'at-risk$$'!CG100/'at-risk$$'!CG$120</f>
        <v>0.69137218110427745</v>
      </c>
      <c r="CH100" s="6">
        <f>'at-risk$$'!CH100/'at-risk$$'!CH$120</f>
        <v>0</v>
      </c>
      <c r="CI100" s="6">
        <f>'at-risk$$'!CI100/'at-risk$$'!CI$120</f>
        <v>0</v>
      </c>
      <c r="CL100" s="6">
        <f>'at-risk$$'!CL100/'at-risk$$'!CL$120</f>
        <v>0</v>
      </c>
      <c r="CM100" s="6">
        <f>'at-risk$$'!CM100/'at-risk$$'!CM$120</f>
        <v>0</v>
      </c>
      <c r="CN100" s="6">
        <f>'at-risk$$'!CN100/'at-risk$$'!CN$120</f>
        <v>0.30870932602431655</v>
      </c>
      <c r="CO100" s="6">
        <f>'at-risk$$'!CO100/'at-risk$$'!CO$120</f>
        <v>0</v>
      </c>
      <c r="CP100" s="6">
        <f>'at-risk$$'!CP100/'at-risk$$'!CP$120</f>
        <v>0</v>
      </c>
      <c r="CQ100" s="6">
        <f>'at-risk$$'!CQ100/'at-risk$$'!CQ$120</f>
        <v>0</v>
      </c>
      <c r="CR100" s="6">
        <f>'at-risk$$'!CR100/'at-risk$$'!CR$120</f>
        <v>0</v>
      </c>
      <c r="CS100" s="6">
        <f>'at-risk$$'!CS100/'at-risk$$'!CS$120</f>
        <v>0</v>
      </c>
      <c r="CT100" s="6">
        <f>'at-risk$$'!CT100/'at-risk$$'!CT$120</f>
        <v>0</v>
      </c>
      <c r="CU100" s="6">
        <f>'at-risk$$'!CU100/'at-risk$$'!CU$120</f>
        <v>0</v>
      </c>
      <c r="DB100" s="3">
        <v>60000</v>
      </c>
      <c r="DC100" s="3">
        <v>0</v>
      </c>
      <c r="DD100" s="6">
        <f>'at-risk$$'!DD100/'at-risk$$'!DD$120</f>
        <v>0</v>
      </c>
      <c r="DE100" s="6">
        <f>'at-risk$$'!DE100/'at-risk$$'!DE$120</f>
        <v>0</v>
      </c>
      <c r="DX100" s="6">
        <f>'at-risk$$'!DX100/'at-risk$$'!DX$120</f>
        <v>0</v>
      </c>
      <c r="DY100" s="6">
        <f>'at-risk$$'!DY100/'at-risk$$'!DY$120</f>
        <v>0</v>
      </c>
      <c r="DZ100" s="6">
        <f>'at-risk$$'!DZ100/'at-risk$$'!DZ$120</f>
        <v>0</v>
      </c>
      <c r="EA100" s="6">
        <f>'at-risk$$'!EA100/'at-risk$$'!EA$120</f>
        <v>0</v>
      </c>
      <c r="EB100" s="6">
        <f>'at-risk$$'!EB100/'at-risk$$'!EB$120</f>
        <v>0</v>
      </c>
      <c r="EC100" s="6">
        <f>'at-risk$$'!EC100/'at-risk$$'!EC$120</f>
        <v>0</v>
      </c>
      <c r="EL100" s="6">
        <f>'at-risk$$'!EL100/'at-risk$$'!EL$120</f>
        <v>1</v>
      </c>
      <c r="EM100" s="6">
        <f>'at-risk$$'!EM100/'at-risk$$'!EM$120</f>
        <v>0</v>
      </c>
      <c r="EN100" s="6">
        <f>'at-risk$$'!EN100/'at-risk$$'!EN$120</f>
        <v>0</v>
      </c>
      <c r="EO100" s="6">
        <f>'at-risk$$'!EO100/'at-risk$$'!EO$120</f>
        <v>0</v>
      </c>
      <c r="EP100" s="6">
        <f>'at-risk$$'!EP100/'at-risk$$'!EP$120</f>
        <v>0</v>
      </c>
      <c r="EQ100" s="6">
        <f>'at-risk$$'!EQ100/'at-risk$$'!EQ$120</f>
        <v>0</v>
      </c>
      <c r="ES100" s="6">
        <f>'at-risk$$'!ES100/'at-risk$$'!ES$120</f>
        <v>0</v>
      </c>
      <c r="ET100" s="6">
        <f>'at-risk$$'!ET100/'at-risk$$'!ET$120</f>
        <v>0</v>
      </c>
      <c r="EU100" s="6">
        <f>'at-risk$$'!EU100/'at-risk$$'!EU$120</f>
        <v>0</v>
      </c>
      <c r="EV100" s="6">
        <f>'at-risk$$'!EV100/'at-risk$$'!EV$120</f>
        <v>0</v>
      </c>
      <c r="EW100" s="6">
        <f>'at-risk$$'!EW100/'at-risk$$'!EW$120</f>
        <v>0</v>
      </c>
      <c r="EX100" s="6">
        <f>'at-risk$$'!EX100/'at-risk$$'!EX$120</f>
        <v>0</v>
      </c>
      <c r="EY100" s="6">
        <f>'at-risk$$'!EY100/'at-risk$$'!EY$120</f>
        <v>1</v>
      </c>
      <c r="EZ100" s="6">
        <f>'at-risk$$'!EZ100/'at-risk$$'!EZ$120</f>
        <v>0</v>
      </c>
      <c r="FA100" s="6">
        <f>'at-risk$$'!FA100/'at-risk$$'!FA$120</f>
        <v>0</v>
      </c>
      <c r="FB100" s="6">
        <f>'at-risk$$'!FB100/'at-risk$$'!FB$120</f>
        <v>0</v>
      </c>
      <c r="FC100" s="6">
        <f>'at-risk$$'!FC100/'at-risk$$'!FC$120</f>
        <v>0</v>
      </c>
      <c r="FD100" s="6">
        <f>'at-risk$$'!FD100/'at-risk$$'!FD$120</f>
        <v>0</v>
      </c>
      <c r="FE100" s="6">
        <f>'at-risk$$'!FE100/'at-risk$$'!FE$120</f>
        <v>2.0000087848759573</v>
      </c>
      <c r="FF100" s="6">
        <f>'at-risk$$'!FF100/'at-risk$$'!FF$120</f>
        <v>0</v>
      </c>
      <c r="FG100" s="6">
        <f>'at-risk$$'!FG100/'at-risk$$'!FG$120</f>
        <v>0</v>
      </c>
      <c r="FH100" s="6">
        <f>'at-risk$$'!FH100/'at-risk$$'!FH$120</f>
        <v>0</v>
      </c>
      <c r="FI100" s="6">
        <f>'at-risk$$'!FI100/'at-risk$$'!FI$120</f>
        <v>0</v>
      </c>
      <c r="FJ100" s="6">
        <f>'at-risk$$'!FJ100/'at-risk$$'!FJ$120</f>
        <v>0</v>
      </c>
      <c r="FK100" s="6">
        <f>'at-risk$$'!FK100/'at-risk$$'!FK$120</f>
        <v>0</v>
      </c>
      <c r="FL100" s="6">
        <f>'at-risk$$'!FL100/'at-risk$$'!FL$120</f>
        <v>0</v>
      </c>
      <c r="FM100" s="6">
        <f>'at-risk$$'!FM100/'at-risk$$'!FM$120</f>
        <v>0</v>
      </c>
      <c r="FN100" s="6">
        <f>'at-risk$$'!FN100/'at-risk$$'!FN$120</f>
        <v>0</v>
      </c>
      <c r="FO100" s="6">
        <f>'at-risk$$'!FO100/'at-risk$$'!FO$120</f>
        <v>0</v>
      </c>
      <c r="FP100" s="6">
        <f>'at-risk$$'!FP100/'at-risk$$'!FP$120</f>
        <v>1</v>
      </c>
      <c r="FQ100" s="6">
        <f>'at-risk$$'!FQ100/'at-risk$$'!FQ$120</f>
        <v>0</v>
      </c>
      <c r="FR100" s="6">
        <f>'at-risk$$'!FR100/'at-risk$$'!FR$120</f>
        <v>2.0000139969766528</v>
      </c>
      <c r="FS100" s="6">
        <f>'at-risk$$'!FS100/'at-risk$$'!FS$120</f>
        <v>0</v>
      </c>
      <c r="FT100" s="6">
        <f>'at-risk$$'!FT100/'at-risk$$'!FT$120</f>
        <v>1.9999901166238387</v>
      </c>
      <c r="FU100" s="6">
        <f>'at-risk$$'!FU100/'at-risk$$'!FU$120</f>
        <v>0</v>
      </c>
      <c r="FV100" s="6">
        <f>'at-risk$$'!FV100/'at-risk$$'!FV$120</f>
        <v>0</v>
      </c>
      <c r="FW100" s="6">
        <f>'at-risk$$'!FW100/'at-risk$$'!FW$120</f>
        <v>0</v>
      </c>
      <c r="FX100" s="6">
        <f>'at-risk$$'!FX100/'at-risk$$'!FX$120</f>
        <v>0</v>
      </c>
      <c r="FY100" s="6">
        <f>'at-risk$$'!FY100/'at-risk$$'!FY$120</f>
        <v>0</v>
      </c>
      <c r="FZ100" s="6">
        <f>'at-risk$$'!FZ100/'at-risk$$'!FZ$120</f>
        <v>1</v>
      </c>
      <c r="GA100" s="6">
        <f>'at-risk$$'!GA100/'at-risk$$'!GA$120</f>
        <v>0</v>
      </c>
      <c r="GB100" s="6">
        <f>'at-risk$$'!GB100/'at-risk$$'!GB$120</f>
        <v>0</v>
      </c>
      <c r="GC100" s="6">
        <f>'at-risk$$'!GC100/'at-risk$$'!GC$120</f>
        <v>0</v>
      </c>
      <c r="GD100" s="6">
        <f>'at-risk$$'!GD100/'at-risk$$'!GD$120</f>
        <v>0</v>
      </c>
      <c r="GE100" s="6">
        <f>'at-risk$$'!GE100/'at-risk$$'!GE$120</f>
        <v>0</v>
      </c>
      <c r="GF100" s="6">
        <f>'at-risk$$'!GF100/'at-risk$$'!GF$120</f>
        <v>1</v>
      </c>
      <c r="GG100" s="6">
        <f>'at-risk$$'!GG100/'at-risk$$'!GG$120</f>
        <v>0</v>
      </c>
      <c r="GH100" s="6">
        <f>'at-risk$$'!GH100/'at-risk$$'!GH$120</f>
        <v>2.0000087848759573</v>
      </c>
      <c r="GI100" s="6">
        <f>'at-risk$$'!GI100/'at-risk$$'!GI$120</f>
        <v>0</v>
      </c>
      <c r="GJ100" s="6">
        <f>'at-risk$$'!GJ100/'at-risk$$'!GJ$120</f>
        <v>1</v>
      </c>
      <c r="GK100" s="6">
        <f>'at-risk$$'!GK100/'at-risk$$'!GK$120</f>
        <v>0</v>
      </c>
      <c r="GL100" s="6">
        <f>'at-risk$$'!GL100/'at-risk$$'!GL$120</f>
        <v>0</v>
      </c>
      <c r="GM100" s="6">
        <f>'at-risk$$'!GM100/'at-risk$$'!GM$120</f>
        <v>0.5</v>
      </c>
      <c r="GN100" s="6">
        <f>'at-risk$$'!GN100/'at-risk$$'!GN$120</f>
        <v>0</v>
      </c>
      <c r="GO100" s="6">
        <f>'at-risk$$'!GO100/'at-risk$$'!GO$120</f>
        <v>0</v>
      </c>
      <c r="GP100" s="6">
        <f>'at-risk$$'!GP100/'at-risk$$'!GP$120</f>
        <v>0</v>
      </c>
      <c r="GQ100" s="6">
        <f>'at-risk$$'!GQ100/'at-risk$$'!GQ$120</f>
        <v>0</v>
      </c>
      <c r="GR100" s="6">
        <f>'at-risk$$'!GR100/'at-risk$$'!GR$120</f>
        <v>0</v>
      </c>
      <c r="GS100" s="6">
        <f>'at-risk$$'!GS100/'at-risk$$'!GS$120</f>
        <v>0</v>
      </c>
      <c r="GT100" s="6">
        <f>'at-risk$$'!GT100/'at-risk$$'!GT$120</f>
        <v>0</v>
      </c>
      <c r="GU100" s="6">
        <f>'at-risk$$'!GU100/'at-risk$$'!GU$120</f>
        <v>0</v>
      </c>
      <c r="GV100" s="6">
        <f>'at-risk$$'!GV100/'at-risk$$'!GV$120</f>
        <v>0</v>
      </c>
      <c r="GW100" s="6">
        <f>'at-risk$$'!GW100/'at-risk$$'!GW$120</f>
        <v>0</v>
      </c>
      <c r="GX100" s="6">
        <f>'at-risk$$'!GX100/'at-risk$$'!GX$120</f>
        <v>0</v>
      </c>
      <c r="GY100" s="6">
        <f>'at-risk$$'!GY100/'at-risk$$'!GY$120</f>
        <v>0</v>
      </c>
      <c r="GZ100" s="6">
        <f>'at-risk$$'!GZ100/'at-risk$$'!GZ$120</f>
        <v>0</v>
      </c>
      <c r="HA100" s="6">
        <f>'at-risk$$'!HA100/'at-risk$$'!HA$120</f>
        <v>0</v>
      </c>
      <c r="HB100" s="6">
        <f>'at-risk$$'!HB100/'at-risk$$'!HB$120</f>
        <v>0</v>
      </c>
      <c r="HC100" s="6">
        <f>'at-risk$$'!HC100/'at-risk$$'!HC$120</f>
        <v>0</v>
      </c>
      <c r="HD100" s="6">
        <f>'at-risk$$'!HD100/'at-risk$$'!HD$120</f>
        <v>0</v>
      </c>
      <c r="HE100" s="6">
        <f>'at-risk$$'!HE100/'at-risk$$'!HE$120</f>
        <v>0</v>
      </c>
      <c r="HF100" s="6">
        <f>'at-risk$$'!HF100/'at-risk$$'!HF$120</f>
        <v>2.3788302059174926</v>
      </c>
      <c r="HG100" s="6">
        <f>'at-risk$$'!HG100/'at-risk$$'!HG$120</f>
        <v>0</v>
      </c>
      <c r="HH100" s="6">
        <f>'at-risk$$'!HH100/'at-risk$$'!HH$120</f>
        <v>4.0000175697519147</v>
      </c>
      <c r="HI100" s="6">
        <f>'at-risk$$'!HI100/'at-risk$$'!HI$120</f>
        <v>0</v>
      </c>
      <c r="HJ100" s="6">
        <f>'at-risk$$'!HJ100/'at-risk$$'!HJ$120</f>
        <v>1</v>
      </c>
      <c r="HK100" s="6">
        <f>'at-risk$$'!HK100/'at-risk$$'!HK$120</f>
        <v>0</v>
      </c>
      <c r="HL100" s="6">
        <f>'at-risk$$'!HL100/'at-risk$$'!HL$120</f>
        <v>1</v>
      </c>
      <c r="HM100" s="6">
        <f>'at-risk$$'!HM100/'at-risk$$'!HM$120</f>
        <v>0</v>
      </c>
      <c r="HN100" s="6">
        <f>'at-risk$$'!HN100/'at-risk$$'!HN$120</f>
        <v>2.0000087848759573</v>
      </c>
      <c r="HO100" s="6">
        <f>'at-risk$$'!HO100/'at-risk$$'!HO$120</f>
        <v>0</v>
      </c>
      <c r="HP100" s="6">
        <f>'at-risk$$'!HP100/'at-risk$$'!HP$120</f>
        <v>0</v>
      </c>
      <c r="HQ100" s="6">
        <f>'at-risk$$'!HQ100/'at-risk$$'!HQ$120</f>
        <v>0</v>
      </c>
      <c r="HR100" s="6">
        <f>'at-risk$$'!HR100/'at-risk$$'!HR$120</f>
        <v>4.0000175697519147</v>
      </c>
      <c r="HS100" s="6">
        <f>'at-risk$$'!HS100/'at-risk$$'!HS$120</f>
        <v>0</v>
      </c>
      <c r="HT100" s="6">
        <f>'at-risk$$'!HT100/'at-risk$$'!HT$120</f>
        <v>0</v>
      </c>
      <c r="HU100" s="6">
        <f>'at-risk$$'!HU100/'at-risk$$'!HU$120</f>
        <v>0</v>
      </c>
      <c r="HV100" s="6">
        <f>'at-risk$$'!HV100/'at-risk$$'!HV$120</f>
        <v>1.6208535385480356</v>
      </c>
      <c r="HW100" s="6">
        <f>'at-risk$$'!HW100/'at-risk$$'!HW$120</f>
        <v>0.37915524632792186</v>
      </c>
      <c r="HX100" s="6">
        <f>'at-risk$$'!HX100/'at-risk$$'!HX$120</f>
        <v>0</v>
      </c>
      <c r="HY100" s="6">
        <f>'at-risk$$'!HY100/'at-risk$$'!HY$120</f>
        <v>0</v>
      </c>
      <c r="HZ100" s="6">
        <f>'at-risk$$'!HZ100/'at-risk$$'!HZ$120</f>
        <v>0</v>
      </c>
      <c r="IA100" s="6">
        <f>'at-risk$$'!IA100/'at-risk$$'!IA$120</f>
        <v>0</v>
      </c>
      <c r="IB100" s="6">
        <f>'at-risk$$'!IB100/'at-risk$$'!IB$120</f>
        <v>0</v>
      </c>
      <c r="IC100" s="6">
        <f>'at-risk$$'!IC100/'at-risk$$'!IC$120</f>
        <v>0</v>
      </c>
      <c r="ID100" s="6">
        <f>'at-risk$$'!ID100/'at-risk$$'!ID$120</f>
        <v>0</v>
      </c>
      <c r="IE100" s="6">
        <f>'at-risk$$'!IE100/'at-risk$$'!IE$120</f>
        <v>0</v>
      </c>
      <c r="IF100" s="6">
        <f>'at-risk$$'!IF100/'at-risk$$'!IF$120</f>
        <v>0</v>
      </c>
      <c r="IG100" s="6">
        <f>'at-risk$$'!IG100/'at-risk$$'!IG$120</f>
        <v>0</v>
      </c>
      <c r="IH100" s="6">
        <f>'at-risk$$'!IH100/'at-risk$$'!IH$120</f>
        <v>0</v>
      </c>
      <c r="II100" s="6">
        <f>'at-risk$$'!II100/'at-risk$$'!II$120</f>
        <v>0</v>
      </c>
      <c r="IJ100" s="6">
        <f>'at-risk$$'!IJ100/'at-risk$$'!IJ$120</f>
        <v>1</v>
      </c>
      <c r="IK100" s="6">
        <f>'at-risk$$'!IK100/'at-risk$$'!IK$120</f>
        <v>0</v>
      </c>
      <c r="IL100" s="6">
        <f>'at-risk$$'!IL100/'at-risk$$'!IL$120</f>
        <v>0</v>
      </c>
      <c r="IM100" s="6">
        <f>'at-risk$$'!IM100/'at-risk$$'!IM$120</f>
        <v>0</v>
      </c>
      <c r="IN100" s="6">
        <f>'at-risk$$'!IN100/'at-risk$$'!IN$120</f>
        <v>0.9999965685612755</v>
      </c>
      <c r="IO100" s="6">
        <f>'at-risk$$'!IO100/'at-risk$$'!IO$120</f>
        <v>0</v>
      </c>
      <c r="IP100" s="6">
        <f>'at-risk$$'!IP100/'at-risk$$'!IP$120</f>
        <v>0</v>
      </c>
      <c r="IQ100" s="6">
        <f>'at-risk$$'!IQ100/'at-risk$$'!IQ$120</f>
        <v>0</v>
      </c>
      <c r="IR100" s="6">
        <f>'at-risk$$'!IR100/'at-risk$$'!IR$120</f>
        <v>0</v>
      </c>
      <c r="IS100" s="6">
        <f>'at-risk$$'!IS100/'at-risk$$'!IS$120</f>
        <v>0</v>
      </c>
      <c r="IT100" s="6">
        <f>'at-risk$$'!IT100/'at-risk$$'!IT$120</f>
        <v>0</v>
      </c>
      <c r="IU100" s="6">
        <f>'at-risk$$'!IU100/'at-risk$$'!IU$120</f>
        <v>0</v>
      </c>
      <c r="IV100" s="6">
        <f>'at-risk$$'!IV100/'at-risk$$'!IV$120</f>
        <v>1</v>
      </c>
      <c r="IW100" s="6">
        <f>'at-risk$$'!IW100/'at-risk$$'!IW$120</f>
        <v>0</v>
      </c>
      <c r="IX100" s="6">
        <f>'at-risk$$'!IX100/'at-risk$$'!IX$120</f>
        <v>1</v>
      </c>
      <c r="IY100" s="6">
        <f>'at-risk$$'!IY100/'at-risk$$'!IY$120</f>
        <v>0</v>
      </c>
      <c r="IZ100" s="6">
        <f>'at-risk$$'!IZ100/'at-risk$$'!IZ$120</f>
        <v>0</v>
      </c>
      <c r="JA100" s="6">
        <f>'at-risk$$'!JA100/'at-risk$$'!JA$120</f>
        <v>0</v>
      </c>
      <c r="JB100" s="6">
        <f>'at-risk$$'!JB100/'at-risk$$'!JB$120</f>
        <v>0</v>
      </c>
      <c r="JC100" s="6">
        <f>'at-risk$$'!JC100/'at-risk$$'!JC$120</f>
        <v>0</v>
      </c>
      <c r="JD100" s="6">
        <f>'at-risk$$'!JD100/'at-risk$$'!JD$120</f>
        <v>0</v>
      </c>
      <c r="JE100" s="6">
        <f>'at-risk$$'!JE100/'at-risk$$'!JE$120</f>
        <v>0</v>
      </c>
      <c r="JF100" s="6">
        <f>'at-risk$$'!JF100/'at-risk$$'!JF$120</f>
        <v>0.66665735437910323</v>
      </c>
      <c r="JG100" s="6">
        <f>'at-risk$$'!JG100/'at-risk$$'!JG$120</f>
        <v>1.3333286771895516</v>
      </c>
      <c r="JH100" s="6">
        <f>'at-risk$$'!JH100/'at-risk$$'!JH$120</f>
        <v>0</v>
      </c>
      <c r="JI100" s="6">
        <f>'at-risk$$'!JI100/'at-risk$$'!JI$120</f>
        <v>0</v>
      </c>
      <c r="JJ100" s="6">
        <f>'at-risk$$'!JJ100/'at-risk$$'!JJ$120</f>
        <v>0.9999965685612755</v>
      </c>
      <c r="JK100" s="6">
        <f>'at-risk$$'!JK100/'at-risk$$'!JK$120</f>
        <v>0</v>
      </c>
      <c r="JL100" s="6">
        <f>'at-risk$$'!JL100/'at-risk$$'!JL$120</f>
        <v>0</v>
      </c>
      <c r="JM100" s="6">
        <f>'at-risk$$'!JM100/'at-risk$$'!JM$120</f>
        <v>0</v>
      </c>
      <c r="JN100" s="6">
        <f>'at-risk$$'!JN100/'at-risk$$'!JN$120</f>
        <v>0</v>
      </c>
      <c r="JO100" s="6">
        <f>'at-risk$$'!JO100/'at-risk$$'!JO$120</f>
        <v>0</v>
      </c>
      <c r="JP100" s="6">
        <f>'at-risk$$'!JP100/'at-risk$$'!JP$120</f>
        <v>0</v>
      </c>
      <c r="JQ100" s="6">
        <f>'at-risk$$'!JQ100/'at-risk$$'!JQ$120</f>
        <v>0</v>
      </c>
      <c r="JR100" s="6">
        <f>'at-risk$$'!JR100/'at-risk$$'!JR$120</f>
        <v>0</v>
      </c>
      <c r="JS100" s="6">
        <f>'at-risk$$'!JS100/'at-risk$$'!JS$120</f>
        <v>0</v>
      </c>
      <c r="JT100" s="6">
        <f>'at-risk$$'!JT100/'at-risk$$'!JT$120</f>
        <v>0</v>
      </c>
      <c r="JU100" s="6">
        <f>'at-risk$$'!JU100/'at-risk$$'!JU$120</f>
        <v>0</v>
      </c>
      <c r="JV100" s="6">
        <f>'at-risk$$'!JV100/'at-risk$$'!JV$120</f>
        <v>0</v>
      </c>
      <c r="JW100" s="6">
        <f>'at-risk$$'!JW100/'at-risk$$'!JW$120</f>
        <v>0</v>
      </c>
      <c r="JX100" s="6">
        <f>'at-risk$$'!JX100/'at-risk$$'!JX$120</f>
        <v>0</v>
      </c>
      <c r="JY100" s="6">
        <f>'at-risk$$'!JY100/'at-risk$$'!JY$120</f>
        <v>0</v>
      </c>
      <c r="JZ100" s="6">
        <f>'at-risk$$'!JZ100/'at-risk$$'!JZ$120</f>
        <v>0</v>
      </c>
      <c r="KA100" s="6">
        <f>'at-risk$$'!KA100/'at-risk$$'!KA$120</f>
        <v>0</v>
      </c>
      <c r="KB100" s="6">
        <f>'at-risk$$'!KB100/'at-risk$$'!KB$120</f>
        <v>0</v>
      </c>
      <c r="KC100" s="6">
        <f>'at-risk$$'!KC100/'at-risk$$'!KC$120</f>
        <v>0</v>
      </c>
      <c r="KD100" s="6">
        <f>'at-risk$$'!KD100/'at-risk$$'!KD$120</f>
        <v>0</v>
      </c>
      <c r="KE100" s="6">
        <f>'at-risk$$'!KE100/'at-risk$$'!KE$120</f>
        <v>0</v>
      </c>
      <c r="KF100" s="6">
        <f>'at-risk$$'!KF100/'at-risk$$'!KF$120</f>
        <v>0</v>
      </c>
      <c r="KG100" s="6">
        <f>'at-risk$$'!KG100/'at-risk$$'!KG$120</f>
        <v>0</v>
      </c>
      <c r="KH100" s="6">
        <f>'at-risk$$'!KH100/'at-risk$$'!KH$120</f>
        <v>0</v>
      </c>
      <c r="KI100" s="6">
        <f>'at-risk$$'!KI100/'at-risk$$'!KI$120</f>
        <v>0</v>
      </c>
      <c r="KJ100" s="6">
        <f>'at-risk$$'!KJ100/'at-risk$$'!KJ$120</f>
        <v>0</v>
      </c>
      <c r="KK100" s="6">
        <f>'at-risk$$'!KK100/'at-risk$$'!KK$120</f>
        <v>0</v>
      </c>
      <c r="KL100" s="6">
        <f>'at-risk$$'!KL100/'at-risk$$'!KL$120</f>
        <v>0</v>
      </c>
      <c r="KM100" s="6">
        <f>'at-risk$$'!KM100/'at-risk$$'!KM$120</f>
        <v>0</v>
      </c>
      <c r="KN100" s="6">
        <f>'at-risk$$'!KN100/'at-risk$$'!KN$120</f>
        <v>0</v>
      </c>
      <c r="KO100" s="6">
        <f>'at-risk$$'!KO100/'at-risk$$'!KO$120</f>
        <v>0</v>
      </c>
      <c r="KP100" s="6">
        <f>'at-risk$$'!KP100/'at-risk$$'!KP$120</f>
        <v>0</v>
      </c>
      <c r="KQ100" s="6">
        <f>'at-risk$$'!KQ100/'at-risk$$'!KQ$120</f>
        <v>0</v>
      </c>
      <c r="KU100" s="3">
        <v>20145</v>
      </c>
      <c r="KV100" s="3">
        <v>0</v>
      </c>
      <c r="KW100" s="3">
        <v>28648</v>
      </c>
      <c r="KX100" s="3">
        <v>0</v>
      </c>
      <c r="LI100" s="3">
        <v>13980</v>
      </c>
      <c r="LJ100" s="3">
        <v>0</v>
      </c>
      <c r="LM100" s="3">
        <v>1555</v>
      </c>
      <c r="LN100" s="3">
        <v>0</v>
      </c>
      <c r="LW100" s="3">
        <v>54822</v>
      </c>
      <c r="LX100" s="3">
        <v>0</v>
      </c>
      <c r="ME100" s="3">
        <v>5702</v>
      </c>
      <c r="MF100" s="3">
        <v>0</v>
      </c>
      <c r="MI100" s="3">
        <v>20818</v>
      </c>
      <c r="MJ100" s="3">
        <v>0</v>
      </c>
      <c r="NJ100" s="6">
        <f>'at-risk$$'!NJ100/'at-risk$$'!NJ$120</f>
        <v>1.9336528758829467E-2</v>
      </c>
      <c r="NK100" s="6">
        <f>'at-risk$$'!NK100/'at-risk$$'!NK$120</f>
        <v>0</v>
      </c>
      <c r="NN100" s="3">
        <v>0</v>
      </c>
      <c r="NO100" s="3">
        <v>0</v>
      </c>
      <c r="NP100" s="3">
        <v>0</v>
      </c>
      <c r="NQ100" s="3">
        <v>0</v>
      </c>
      <c r="NR100" s="3">
        <v>0</v>
      </c>
      <c r="NS100" s="3">
        <v>0</v>
      </c>
      <c r="NT100" s="3">
        <v>0</v>
      </c>
      <c r="NU100" s="3">
        <v>0</v>
      </c>
      <c r="NV100" s="3">
        <v>0</v>
      </c>
      <c r="NW100" s="3">
        <v>0</v>
      </c>
      <c r="NX100" s="3">
        <v>0</v>
      </c>
      <c r="NY100" s="3">
        <v>0</v>
      </c>
      <c r="OB100" s="3">
        <v>0</v>
      </c>
      <c r="OC100" s="3">
        <v>0</v>
      </c>
      <c r="OD100" s="3">
        <v>0</v>
      </c>
      <c r="OE100" s="3">
        <v>0</v>
      </c>
      <c r="OF100" s="3">
        <v>7505819</v>
      </c>
      <c r="OG100" s="3">
        <v>854378</v>
      </c>
      <c r="OK100" s="6">
        <f t="shared" ref="OK100:OK118" si="60">SUM(AX100,AZ100,BB100,BD100,BF100,BH100,BJ100,BL100,BN100,BP100,BR100,BT100)</f>
        <v>8.0000351395038294</v>
      </c>
      <c r="OL100" s="6">
        <f t="shared" si="50"/>
        <v>0</v>
      </c>
      <c r="OM100" s="6">
        <f t="shared" si="51"/>
        <v>6.0000263546278729</v>
      </c>
      <c r="ON100" s="6">
        <f t="shared" si="52"/>
        <v>0</v>
      </c>
      <c r="OO100" s="6">
        <f t="shared" si="53"/>
        <v>2.3086278188957228</v>
      </c>
      <c r="OP100" s="6">
        <f t="shared" si="54"/>
        <v>0.69137218110427745</v>
      </c>
      <c r="OQ100" s="3">
        <f t="shared" si="55"/>
        <v>0</v>
      </c>
      <c r="OR100" s="6">
        <f t="shared" si="56"/>
        <v>0</v>
      </c>
      <c r="OS100" s="6">
        <f>'at-risk$$'!OS100/'at-risk$$'!OS$120</f>
        <v>1</v>
      </c>
      <c r="OT100" s="6">
        <f>'at-risk$$'!OT100/'at-risk$$'!OT$120</f>
        <v>0</v>
      </c>
      <c r="OU100" s="6">
        <f>'at-risk$$'!OU100/'at-risk$$'!OU$120</f>
        <v>0</v>
      </c>
      <c r="OV100" s="6">
        <f>'at-risk$$'!OV100/'at-risk$$'!OV$120</f>
        <v>2.0000087848759573</v>
      </c>
      <c r="OW100" s="6">
        <f>'at-risk$$'!OW100/'at-risk$$'!OW$120</f>
        <v>0</v>
      </c>
      <c r="OX100" s="6">
        <f>'at-risk$$'!OX100/'at-risk$$'!OX$120</f>
        <v>0</v>
      </c>
      <c r="OY100" s="6">
        <f>'at-risk$$'!OY100/'at-risk$$'!OY$120</f>
        <v>1</v>
      </c>
      <c r="OZ100" s="6">
        <f>'at-risk$$'!OZ100/'at-risk$$'!OZ$120</f>
        <v>0</v>
      </c>
      <c r="PA100" s="6">
        <f>'at-risk$$'!PA100/'at-risk$$'!PA$120</f>
        <v>0</v>
      </c>
      <c r="PB100" s="6">
        <f t="shared" si="57"/>
        <v>0</v>
      </c>
      <c r="PC100" s="6">
        <f t="shared" si="58"/>
        <v>6.0000041136004914</v>
      </c>
      <c r="PD100" s="6"/>
      <c r="PE100" s="6"/>
      <c r="PI100" s="6">
        <f t="shared" si="48"/>
        <v>19.999736453721273</v>
      </c>
      <c r="PJ100" s="6">
        <f>'at-risk$$'!PJ100/'at-risk$$'!PJ$120</f>
        <v>0.87915524632792186</v>
      </c>
      <c r="PK100" s="6">
        <f>'at-risk$$'!PK100/'at-risk$$'!PK$120</f>
        <v>0</v>
      </c>
      <c r="PL100" s="5">
        <f t="shared" ref="PL100:PL118" si="61">SUM(KU100,KW100,KY100,LA100,LC100,LE100,LG100,LI100,LK100,LM100,LO100,LQ100,LS100,LU100,LW100,LY100,MA100,MC100,ME100,MG100,MI100,MK100,MM100,MO100,MQ100,MS100,MU100,MW100,MY100,NA100,NC100,NE100,NG100,)</f>
        <v>145670</v>
      </c>
      <c r="PM100" s="5">
        <f>SUM(KV100,KX100,KZ100,LB100,LD100,LF100,LH100,LJ100,LL100,LN100,LP100,LR100,LT100,LV100,LX100,LZ100,MB100,MD100,MF100,MH100,MJ100,ML100,MN100,MP100,MR100,MT100,MV100,MX100,MZ100,NB100,ND100,NF100,NH100,)</f>
        <v>0</v>
      </c>
      <c r="PN100" s="5"/>
      <c r="PO100" s="5">
        <v>202213</v>
      </c>
      <c r="PQ100" s="6">
        <f t="shared" si="59"/>
        <v>38.18767130508116</v>
      </c>
    </row>
    <row r="101" spans="1:433" x14ac:dyDescent="0.25">
      <c r="A101" t="s">
        <v>75</v>
      </c>
      <c r="B101" s="2">
        <v>452</v>
      </c>
      <c r="C101" t="s">
        <v>339</v>
      </c>
      <c r="D101">
        <v>8</v>
      </c>
      <c r="E101">
        <v>672</v>
      </c>
      <c r="F101">
        <v>672</v>
      </c>
      <c r="G101" s="6">
        <f>'at-risk$$'!G101/'at-risk$$'!G$120</f>
        <v>1</v>
      </c>
      <c r="H101" s="6">
        <f>'at-risk$$'!H101/'at-risk$$'!H$120</f>
        <v>0</v>
      </c>
      <c r="I101" s="6">
        <f>'at-risk$$'!I101/'at-risk$$'!I$120</f>
        <v>0</v>
      </c>
      <c r="J101" s="6">
        <f>'at-risk$$'!J101/'at-risk$$'!J$120</f>
        <v>0</v>
      </c>
      <c r="K101" s="6"/>
      <c r="L101" s="6">
        <f>'at-risk$$'!L101/'at-risk$$'!L$120</f>
        <v>3</v>
      </c>
      <c r="M101" s="6">
        <f>'at-risk$$'!M101/'at-risk$$'!M$120</f>
        <v>1</v>
      </c>
      <c r="N101" s="6">
        <f>'at-risk$$'!N101/'at-risk$$'!N$120</f>
        <v>0.99999958310769044</v>
      </c>
      <c r="O101" s="6">
        <f>'at-risk$$'!O101/'at-risk$$'!O$120</f>
        <v>0</v>
      </c>
      <c r="P101" s="3">
        <v>27397</v>
      </c>
      <c r="Q101" s="3">
        <v>0</v>
      </c>
      <c r="R101" s="6">
        <f>'at-risk$$'!R101/'at-risk$$'!R$120</f>
        <v>1.0000062006078874</v>
      </c>
      <c r="S101" s="6">
        <f>'at-risk$$'!S101/'at-risk$$'!S$120</f>
        <v>0</v>
      </c>
      <c r="T101" s="6">
        <f>'at-risk$$'!T101/'at-risk$$'!T$120</f>
        <v>1.0000028305579711</v>
      </c>
      <c r="U101" s="6">
        <f>'at-risk$$'!U101/'at-risk$$'!U$120</f>
        <v>0</v>
      </c>
      <c r="V101" s="6">
        <f>'at-risk$$'!V101/'at-risk$$'!V$120</f>
        <v>8.9999933577222144</v>
      </c>
      <c r="W101" s="6">
        <f>'at-risk$$'!W101/'at-risk$$'!W$120</f>
        <v>0.99999492061110518</v>
      </c>
      <c r="X101" s="6">
        <f>'at-risk$$'!X101/'at-risk$$'!X$120</f>
        <v>1</v>
      </c>
      <c r="Y101" s="6">
        <f>'at-risk$$'!Y101/'at-risk$$'!Y$120</f>
        <v>0</v>
      </c>
      <c r="Z101" s="6">
        <f>'at-risk$$'!Z101/'at-risk$$'!Z$120</f>
        <v>0</v>
      </c>
      <c r="AA101" s="6">
        <f>'at-risk$$'!AA101/'at-risk$$'!AA$120</f>
        <v>0</v>
      </c>
      <c r="AB101" s="6">
        <f>'at-risk$$'!AB101/'at-risk$$'!AB$120</f>
        <v>0</v>
      </c>
      <c r="AC101" s="6">
        <f>'at-risk$$'!AC101/'at-risk$$'!AC$120</f>
        <v>0</v>
      </c>
      <c r="AD101" s="6">
        <f>'at-risk$$'!AD101/'at-risk$$'!AD$120</f>
        <v>0</v>
      </c>
      <c r="AE101" s="6">
        <f>'at-risk$$'!AE101/'at-risk$$'!AE$120</f>
        <v>0</v>
      </c>
      <c r="AF101" s="6">
        <f>'at-risk$$'!AF101/'at-risk$$'!AF$120</f>
        <v>0</v>
      </c>
      <c r="AG101" s="6">
        <f>'at-risk$$'!AG101/'at-risk$$'!AG$120</f>
        <v>0</v>
      </c>
      <c r="AH101" s="6">
        <f>'at-risk$$'!AH101/'at-risk$$'!AH$120</f>
        <v>0</v>
      </c>
      <c r="AI101" s="6">
        <f>'at-risk$$'!AI101/'at-risk$$'!AI$120</f>
        <v>5.0000175697519147</v>
      </c>
      <c r="AJ101" s="6">
        <f>'at-risk$$'!AJ101/'at-risk$$'!AJ$120</f>
        <v>0</v>
      </c>
      <c r="AK101" s="6">
        <f>'at-risk$$'!AK101/'at-risk$$'!AK$120</f>
        <v>0.75470869351324754</v>
      </c>
      <c r="AL101" s="6">
        <f>'at-risk$$'!AL101/'at-risk$$'!AL$120</f>
        <v>0</v>
      </c>
      <c r="AM101" s="6">
        <f>'at-risk$$'!AM101/'at-risk$$'!AM$120</f>
        <v>0</v>
      </c>
      <c r="AN101" s="6">
        <f>'at-risk$$'!AN101/'at-risk$$'!AN$120</f>
        <v>0</v>
      </c>
      <c r="AO101" s="6">
        <f>'at-risk$$'!AO101/'at-risk$$'!AO$120</f>
        <v>0</v>
      </c>
      <c r="AP101" s="6">
        <f>'at-risk$$'!AP101/'at-risk$$'!AP$120</f>
        <v>0</v>
      </c>
      <c r="AQ101" s="6">
        <f>'at-risk$$'!AQ101/'at-risk$$'!AQ$120</f>
        <v>2.0000087848759573</v>
      </c>
      <c r="AR101" s="6">
        <f>'at-risk$$'!AR101/'at-risk$$'!AR$120</f>
        <v>0</v>
      </c>
      <c r="AS101" s="6">
        <f>'at-risk$$'!AS101/'at-risk$$'!AS$120</f>
        <v>0</v>
      </c>
      <c r="AT101" s="6">
        <f>'at-risk$$'!AT101/'at-risk$$'!AT$120</f>
        <v>0</v>
      </c>
      <c r="AU101" s="6">
        <f>'at-risk$$'!AU101/'at-risk$$'!AU$120</f>
        <v>5.0000175697519147</v>
      </c>
      <c r="AV101" s="6"/>
      <c r="AW101" s="6">
        <f>'at-risk$$'!AW101/'at-risk$$'!AW$120</f>
        <v>0</v>
      </c>
      <c r="AX101" s="6">
        <f>'at-risk$$'!AX101/'at-risk$$'!AX$120</f>
        <v>2.0000087848759573</v>
      </c>
      <c r="AY101" s="6">
        <f>'at-risk$$'!AY101/'at-risk$$'!AY$120</f>
        <v>0</v>
      </c>
      <c r="AZ101" s="6">
        <f>'at-risk$$'!AZ101/'at-risk$$'!AZ$120</f>
        <v>2.0000087848759573</v>
      </c>
      <c r="BA101" s="6">
        <f>'at-risk$$'!BA101/'at-risk$$'!BA$120</f>
        <v>0</v>
      </c>
      <c r="BB101" s="6">
        <f>'at-risk$$'!BB101/'at-risk$$'!BB$120</f>
        <v>0</v>
      </c>
      <c r="BC101" s="6">
        <f>'at-risk$$'!BC101/'at-risk$$'!BC$120</f>
        <v>0</v>
      </c>
      <c r="BD101" s="6">
        <f>'at-risk$$'!BD101/'at-risk$$'!BD$120</f>
        <v>0</v>
      </c>
      <c r="BE101" s="6">
        <f>'at-risk$$'!BE101/'at-risk$$'!BE$120</f>
        <v>0</v>
      </c>
      <c r="BF101" s="6">
        <f>'at-risk$$'!BF101/'at-risk$$'!BF$120</f>
        <v>0</v>
      </c>
      <c r="BG101" s="6">
        <f>'at-risk$$'!BG101/'at-risk$$'!BG$120</f>
        <v>0</v>
      </c>
      <c r="BH101" s="6">
        <f>'at-risk$$'!BH101/'at-risk$$'!BH$120</f>
        <v>0</v>
      </c>
      <c r="BI101" s="6">
        <f>'at-risk$$'!BI101/'at-risk$$'!BI$120</f>
        <v>0</v>
      </c>
      <c r="BJ101" s="6">
        <f>'at-risk$$'!BJ101/'at-risk$$'!BJ$120</f>
        <v>2.0000087848759573</v>
      </c>
      <c r="BK101" s="6">
        <f>'at-risk$$'!BK101/'at-risk$$'!BK$120</f>
        <v>0</v>
      </c>
      <c r="BL101" s="6">
        <f>'at-risk$$'!BL101/'at-risk$$'!BL$120</f>
        <v>0</v>
      </c>
      <c r="BM101" s="6">
        <f>'at-risk$$'!BM101/'at-risk$$'!BM$120</f>
        <v>0</v>
      </c>
      <c r="BN101" s="6">
        <f>'at-risk$$'!BN101/'at-risk$$'!BN$120</f>
        <v>0</v>
      </c>
      <c r="BO101" s="6">
        <f>'at-risk$$'!BO101/'at-risk$$'!BO$120</f>
        <v>0</v>
      </c>
      <c r="BP101" s="6">
        <f>'at-risk$$'!BP101/'at-risk$$'!BP$120</f>
        <v>0</v>
      </c>
      <c r="BQ101" s="6">
        <f>'at-risk$$'!BQ101/'at-risk$$'!BQ$120</f>
        <v>0</v>
      </c>
      <c r="BR101" s="6">
        <f>'at-risk$$'!BR101/'at-risk$$'!BR$120</f>
        <v>0</v>
      </c>
      <c r="BS101" s="6">
        <f>'at-risk$$'!BS101/'at-risk$$'!BS$120</f>
        <v>0</v>
      </c>
      <c r="BT101" s="6">
        <f>'at-risk$$'!BT101/'at-risk$$'!BT$120</f>
        <v>2.0000087848759573</v>
      </c>
      <c r="BU101" s="6">
        <f>'at-risk$$'!BU101/'at-risk$$'!BU$120</f>
        <v>0</v>
      </c>
      <c r="BV101" s="6">
        <f>'at-risk$$'!BV101/'at-risk$$'!BV$120</f>
        <v>11.000043485135992</v>
      </c>
      <c r="BW101" s="6">
        <f>'at-risk$$'!BW101/'at-risk$$'!BW$120</f>
        <v>0</v>
      </c>
      <c r="BX101" s="6">
        <f>'at-risk$$'!BX101/'at-risk$$'!BX$120</f>
        <v>0</v>
      </c>
      <c r="BY101" s="6">
        <f>'at-risk$$'!BY101/'at-risk$$'!BY$120</f>
        <v>0</v>
      </c>
      <c r="BZ101" s="6">
        <f>'at-risk$$'!BZ101/'at-risk$$'!BZ$120</f>
        <v>9.999992340379249</v>
      </c>
      <c r="CA101" s="6">
        <f>'at-risk$$'!CA101/'at-risk$$'!CA$120</f>
        <v>0</v>
      </c>
      <c r="CB101" s="6">
        <f>'at-risk$$'!CB101/'at-risk$$'!CB$120</f>
        <v>0</v>
      </c>
      <c r="CC101" s="6">
        <f>'at-risk$$'!CC101/'at-risk$$'!CC$120</f>
        <v>0</v>
      </c>
      <c r="CD101" s="6">
        <f>'at-risk$$'!CD101/'at-risk$$'!CD$120</f>
        <v>0</v>
      </c>
      <c r="CE101" s="6">
        <f>'at-risk$$'!CE101/'at-risk$$'!CE$120</f>
        <v>5</v>
      </c>
      <c r="CF101" s="6">
        <f>'at-risk$$'!CF101/'at-risk$$'!CF$120</f>
        <v>0</v>
      </c>
      <c r="CG101" s="6">
        <f>'at-risk$$'!CG101/'at-risk$$'!CG$120</f>
        <v>2</v>
      </c>
      <c r="CH101" s="6">
        <f>'at-risk$$'!CH101/'at-risk$$'!CH$120</f>
        <v>0</v>
      </c>
      <c r="CI101" s="6">
        <f>'at-risk$$'!CI101/'at-risk$$'!CI$120</f>
        <v>0</v>
      </c>
      <c r="CL101" s="6">
        <f>'at-risk$$'!CL101/'at-risk$$'!CL$120</f>
        <v>1</v>
      </c>
      <c r="CM101" s="6">
        <f>'at-risk$$'!CM101/'at-risk$$'!CM$120</f>
        <v>0</v>
      </c>
      <c r="CN101" s="6">
        <f>'at-risk$$'!CN101/'at-risk$$'!CN$120</f>
        <v>0</v>
      </c>
      <c r="CO101" s="6">
        <f>'at-risk$$'!CO101/'at-risk$$'!CO$120</f>
        <v>0</v>
      </c>
      <c r="CP101" s="6">
        <f>'at-risk$$'!CP101/'at-risk$$'!CP$120</f>
        <v>0</v>
      </c>
      <c r="CQ101" s="6">
        <f>'at-risk$$'!CQ101/'at-risk$$'!CQ$120</f>
        <v>0</v>
      </c>
      <c r="CR101" s="6">
        <f>'at-risk$$'!CR101/'at-risk$$'!CR$120</f>
        <v>0</v>
      </c>
      <c r="CS101" s="6">
        <f>'at-risk$$'!CS101/'at-risk$$'!CS$120</f>
        <v>0</v>
      </c>
      <c r="CT101" s="6">
        <f>'at-risk$$'!CT101/'at-risk$$'!CT$120</f>
        <v>0</v>
      </c>
      <c r="CU101" s="6">
        <f>'at-risk$$'!CU101/'at-risk$$'!CU$120</f>
        <v>0</v>
      </c>
      <c r="DB101" s="3">
        <v>70000</v>
      </c>
      <c r="DC101" s="3">
        <v>0</v>
      </c>
      <c r="DD101" s="6">
        <f>'at-risk$$'!DD101/'at-risk$$'!DD$120</f>
        <v>0</v>
      </c>
      <c r="DE101" s="6">
        <f>'at-risk$$'!DE101/'at-risk$$'!DE$120</f>
        <v>0</v>
      </c>
      <c r="DX101" s="6">
        <f>'at-risk$$'!DX101/'at-risk$$'!DX$120</f>
        <v>0</v>
      </c>
      <c r="DY101" s="6">
        <f>'at-risk$$'!DY101/'at-risk$$'!DY$120</f>
        <v>0</v>
      </c>
      <c r="DZ101" s="6">
        <f>'at-risk$$'!DZ101/'at-risk$$'!DZ$120</f>
        <v>1</v>
      </c>
      <c r="EA101" s="6">
        <f>'at-risk$$'!EA101/'at-risk$$'!EA$120</f>
        <v>0</v>
      </c>
      <c r="EB101" s="6">
        <f>'at-risk$$'!EB101/'at-risk$$'!EB$120</f>
        <v>0</v>
      </c>
      <c r="EC101" s="6">
        <f>'at-risk$$'!EC101/'at-risk$$'!EC$120</f>
        <v>0</v>
      </c>
      <c r="ED101" s="3">
        <v>140941</v>
      </c>
      <c r="EE101" s="3">
        <v>0</v>
      </c>
      <c r="EF101" s="3">
        <v>5000</v>
      </c>
      <c r="EG101" s="3">
        <v>0</v>
      </c>
      <c r="EL101" s="6">
        <f>'at-risk$$'!EL101/'at-risk$$'!EL$120</f>
        <v>1.9999932377146181</v>
      </c>
      <c r="EM101" s="6">
        <f>'at-risk$$'!EM101/'at-risk$$'!EM$120</f>
        <v>0</v>
      </c>
      <c r="EN101" s="6">
        <f>'at-risk$$'!EN101/'at-risk$$'!EN$120</f>
        <v>0.9999965685612755</v>
      </c>
      <c r="EO101" s="6">
        <f>'at-risk$$'!EO101/'at-risk$$'!EO$120</f>
        <v>0</v>
      </c>
      <c r="EP101" s="6">
        <f>'at-risk$$'!EP101/'at-risk$$'!EP$120</f>
        <v>0</v>
      </c>
      <c r="EQ101" s="6">
        <f>'at-risk$$'!EQ101/'at-risk$$'!EQ$120</f>
        <v>0</v>
      </c>
      <c r="ES101" s="6">
        <f>'at-risk$$'!ES101/'at-risk$$'!ES$120</f>
        <v>0</v>
      </c>
      <c r="ET101" s="6">
        <f>'at-risk$$'!ET101/'at-risk$$'!ET$120</f>
        <v>0</v>
      </c>
      <c r="EU101" s="6">
        <f>'at-risk$$'!EU101/'at-risk$$'!EU$120</f>
        <v>0</v>
      </c>
      <c r="EV101" s="6">
        <f>'at-risk$$'!EV101/'at-risk$$'!EV$120</f>
        <v>0</v>
      </c>
      <c r="EW101" s="6">
        <f>'at-risk$$'!EW101/'at-risk$$'!EW$120</f>
        <v>0</v>
      </c>
      <c r="EX101" s="6">
        <f>'at-risk$$'!EX101/'at-risk$$'!EX$120</f>
        <v>0</v>
      </c>
      <c r="EY101" s="6">
        <f>'at-risk$$'!EY101/'at-risk$$'!EY$120</f>
        <v>2.9999936932391522</v>
      </c>
      <c r="EZ101" s="6">
        <f>'at-risk$$'!EZ101/'at-risk$$'!EZ$120</f>
        <v>0</v>
      </c>
      <c r="FA101" s="6">
        <f>'at-risk$$'!FA101/'at-risk$$'!FA$120</f>
        <v>0</v>
      </c>
      <c r="FB101" s="6">
        <f>'at-risk$$'!FB101/'at-risk$$'!FB$120</f>
        <v>0</v>
      </c>
      <c r="FC101" s="6">
        <f>'at-risk$$'!FC101/'at-risk$$'!FC$120</f>
        <v>0</v>
      </c>
      <c r="FD101" s="6">
        <f>'at-risk$$'!FD101/'at-risk$$'!FD$120</f>
        <v>0</v>
      </c>
      <c r="FE101" s="6">
        <f>'at-risk$$'!FE101/'at-risk$$'!FE$120</f>
        <v>0</v>
      </c>
      <c r="FF101" s="6">
        <f>'at-risk$$'!FF101/'at-risk$$'!FF$120</f>
        <v>0</v>
      </c>
      <c r="FG101" s="6">
        <f>'at-risk$$'!FG101/'at-risk$$'!FG$120</f>
        <v>0</v>
      </c>
      <c r="FH101" s="6">
        <f>'at-risk$$'!FH101/'at-risk$$'!FH$120</f>
        <v>0</v>
      </c>
      <c r="FI101" s="6">
        <f>'at-risk$$'!FI101/'at-risk$$'!FI$120</f>
        <v>0</v>
      </c>
      <c r="FJ101" s="6">
        <f>'at-risk$$'!FJ101/'at-risk$$'!FJ$120</f>
        <v>0</v>
      </c>
      <c r="FK101" s="6">
        <f>'at-risk$$'!FK101/'at-risk$$'!FK$120</f>
        <v>0</v>
      </c>
      <c r="FL101" s="6">
        <f>'at-risk$$'!FL101/'at-risk$$'!FL$120</f>
        <v>0</v>
      </c>
      <c r="FM101" s="6">
        <f>'at-risk$$'!FM101/'at-risk$$'!FM$120</f>
        <v>0</v>
      </c>
      <c r="FN101" s="6">
        <f>'at-risk$$'!FN101/'at-risk$$'!FN$120</f>
        <v>3.0000559409263818</v>
      </c>
      <c r="FO101" s="6">
        <f>'at-risk$$'!FO101/'at-risk$$'!FO$120</f>
        <v>5</v>
      </c>
      <c r="FP101" s="6">
        <f>'at-risk$$'!FP101/'at-risk$$'!FP$120</f>
        <v>0</v>
      </c>
      <c r="FQ101" s="6">
        <f>'at-risk$$'!FQ101/'at-risk$$'!FQ$120</f>
        <v>0</v>
      </c>
      <c r="FR101" s="6">
        <f>'at-risk$$'!FR101/'at-risk$$'!FR$120</f>
        <v>0</v>
      </c>
      <c r="FS101" s="6">
        <f>'at-risk$$'!FS101/'at-risk$$'!FS$120</f>
        <v>0</v>
      </c>
      <c r="FT101" s="6">
        <f>'at-risk$$'!FT101/'at-risk$$'!FT$120</f>
        <v>0</v>
      </c>
      <c r="FU101" s="6">
        <f>'at-risk$$'!FU101/'at-risk$$'!FU$120</f>
        <v>0</v>
      </c>
      <c r="FV101" s="6">
        <f>'at-risk$$'!FV101/'at-risk$$'!FV$120</f>
        <v>1</v>
      </c>
      <c r="FW101" s="6">
        <f>'at-risk$$'!FW101/'at-risk$$'!FW$120</f>
        <v>0</v>
      </c>
      <c r="FX101" s="6">
        <f>'at-risk$$'!FX101/'at-risk$$'!FX$120</f>
        <v>0</v>
      </c>
      <c r="FY101" s="6">
        <f>'at-risk$$'!FY101/'at-risk$$'!FY$120</f>
        <v>0</v>
      </c>
      <c r="FZ101" s="6">
        <f>'at-risk$$'!FZ101/'at-risk$$'!FZ$120</f>
        <v>1</v>
      </c>
      <c r="GA101" s="6">
        <f>'at-risk$$'!GA101/'at-risk$$'!GA$120</f>
        <v>0</v>
      </c>
      <c r="GB101" s="6">
        <f>'at-risk$$'!GB101/'at-risk$$'!GB$120</f>
        <v>2</v>
      </c>
      <c r="GC101" s="6">
        <f>'at-risk$$'!GC101/'at-risk$$'!GC$120</f>
        <v>0</v>
      </c>
      <c r="GD101" s="6">
        <f>'at-risk$$'!GD101/'at-risk$$'!GD$120</f>
        <v>1</v>
      </c>
      <c r="GE101" s="6">
        <f>'at-risk$$'!GE101/'at-risk$$'!GE$120</f>
        <v>1</v>
      </c>
      <c r="GF101" s="6">
        <f>'at-risk$$'!GF101/'at-risk$$'!GF$120</f>
        <v>1</v>
      </c>
      <c r="GG101" s="6">
        <f>'at-risk$$'!GG101/'at-risk$$'!GG$120</f>
        <v>0</v>
      </c>
      <c r="GH101" s="6">
        <f>'at-risk$$'!GH101/'at-risk$$'!GH$120</f>
        <v>2.0000087848759573</v>
      </c>
      <c r="GI101" s="6">
        <f>'at-risk$$'!GI101/'at-risk$$'!GI$120</f>
        <v>0</v>
      </c>
      <c r="GJ101" s="6">
        <f>'at-risk$$'!GJ101/'at-risk$$'!GJ$120</f>
        <v>1</v>
      </c>
      <c r="GK101" s="6">
        <f>'at-risk$$'!GK101/'at-risk$$'!GK$120</f>
        <v>0</v>
      </c>
      <c r="GL101" s="6">
        <f>'at-risk$$'!GL101/'at-risk$$'!GL$120</f>
        <v>1</v>
      </c>
      <c r="GM101" s="6">
        <f>'at-risk$$'!GM101/'at-risk$$'!GM$120</f>
        <v>0</v>
      </c>
      <c r="GN101" s="6">
        <f>'at-risk$$'!GN101/'at-risk$$'!GN$120</f>
        <v>0</v>
      </c>
      <c r="GO101" s="6">
        <f>'at-risk$$'!GO101/'at-risk$$'!GO$120</f>
        <v>0</v>
      </c>
      <c r="GP101" s="6">
        <f>'at-risk$$'!GP101/'at-risk$$'!GP$120</f>
        <v>0</v>
      </c>
      <c r="GQ101" s="6">
        <f>'at-risk$$'!GQ101/'at-risk$$'!GQ$120</f>
        <v>0</v>
      </c>
      <c r="GR101" s="6">
        <f>'at-risk$$'!GR101/'at-risk$$'!GR$120</f>
        <v>0</v>
      </c>
      <c r="GS101" s="6">
        <f>'at-risk$$'!GS101/'at-risk$$'!GS$120</f>
        <v>0</v>
      </c>
      <c r="GT101" s="6">
        <f>'at-risk$$'!GT101/'at-risk$$'!GT$120</f>
        <v>0</v>
      </c>
      <c r="GU101" s="6">
        <f>'at-risk$$'!GU101/'at-risk$$'!GU$120</f>
        <v>0</v>
      </c>
      <c r="GV101" s="6">
        <f>'at-risk$$'!GV101/'at-risk$$'!GV$120</f>
        <v>0</v>
      </c>
      <c r="GW101" s="6">
        <f>'at-risk$$'!GW101/'at-risk$$'!GW$120</f>
        <v>0</v>
      </c>
      <c r="GX101" s="6">
        <f>'at-risk$$'!GX101/'at-risk$$'!GX$120</f>
        <v>0</v>
      </c>
      <c r="GY101" s="6">
        <f>'at-risk$$'!GY101/'at-risk$$'!GY$120</f>
        <v>0</v>
      </c>
      <c r="GZ101" s="6">
        <f>'at-risk$$'!GZ101/'at-risk$$'!GZ$120</f>
        <v>0</v>
      </c>
      <c r="HA101" s="6">
        <f>'at-risk$$'!HA101/'at-risk$$'!HA$120</f>
        <v>0</v>
      </c>
      <c r="HB101" s="6">
        <f>'at-risk$$'!HB101/'at-risk$$'!HB$120</f>
        <v>0</v>
      </c>
      <c r="HC101" s="6">
        <f>'at-risk$$'!HC101/'at-risk$$'!HC$120</f>
        <v>0</v>
      </c>
      <c r="HD101" s="6">
        <f>'at-risk$$'!HD101/'at-risk$$'!HD$120</f>
        <v>0</v>
      </c>
      <c r="HE101" s="6">
        <f>'at-risk$$'!HE101/'at-risk$$'!HE$120</f>
        <v>0</v>
      </c>
      <c r="HF101" s="6">
        <f>'at-risk$$'!HF101/'at-risk$$'!HF$120</f>
        <v>1.805195375641296</v>
      </c>
      <c r="HG101" s="6">
        <f>'at-risk$$'!HG101/'at-risk$$'!HG$120</f>
        <v>0</v>
      </c>
      <c r="HH101" s="6">
        <f>'at-risk$$'!HH101/'at-risk$$'!HH$120</f>
        <v>7.0000263546278729</v>
      </c>
      <c r="HI101" s="6">
        <f>'at-risk$$'!HI101/'at-risk$$'!HI$120</f>
        <v>0</v>
      </c>
      <c r="HJ101" s="6">
        <f>'at-risk$$'!HJ101/'at-risk$$'!HJ$120</f>
        <v>1</v>
      </c>
      <c r="HK101" s="6">
        <f>'at-risk$$'!HK101/'at-risk$$'!HK$120</f>
        <v>0</v>
      </c>
      <c r="HL101" s="6">
        <f>'at-risk$$'!HL101/'at-risk$$'!HL$120</f>
        <v>1</v>
      </c>
      <c r="HM101" s="6">
        <f>'at-risk$$'!HM101/'at-risk$$'!HM$120</f>
        <v>0</v>
      </c>
      <c r="HN101" s="6">
        <f>'at-risk$$'!HN101/'at-risk$$'!HN$120</f>
        <v>2.0000087848759573</v>
      </c>
      <c r="HO101" s="6">
        <f>'at-risk$$'!HO101/'at-risk$$'!HO$120</f>
        <v>0</v>
      </c>
      <c r="HP101" s="6">
        <f>'at-risk$$'!HP101/'at-risk$$'!HP$120</f>
        <v>1</v>
      </c>
      <c r="HQ101" s="6">
        <f>'at-risk$$'!HQ101/'at-risk$$'!HQ$120</f>
        <v>0</v>
      </c>
      <c r="HR101" s="6">
        <f>'at-risk$$'!HR101/'at-risk$$'!HR$120</f>
        <v>6.0000263546278729</v>
      </c>
      <c r="HS101" s="6">
        <f>'at-risk$$'!HS101/'at-risk$$'!HS$120</f>
        <v>0</v>
      </c>
      <c r="HT101" s="6">
        <f>'at-risk$$'!HT101/'at-risk$$'!HT$120</f>
        <v>2.0000087848759573</v>
      </c>
      <c r="HU101" s="6">
        <f>'at-risk$$'!HU101/'at-risk$$'!HU$120</f>
        <v>0</v>
      </c>
      <c r="HV101" s="6">
        <f>'at-risk$$'!HV101/'at-risk$$'!HV$120</f>
        <v>2.0000087848759573</v>
      </c>
      <c r="HW101" s="6">
        <f>'at-risk$$'!HW101/'at-risk$$'!HW$120</f>
        <v>0</v>
      </c>
      <c r="HX101" s="6">
        <f>'at-risk$$'!HX101/'at-risk$$'!HX$120</f>
        <v>0</v>
      </c>
      <c r="HY101" s="6">
        <f>'at-risk$$'!HY101/'at-risk$$'!HY$120</f>
        <v>0</v>
      </c>
      <c r="HZ101" s="6">
        <f>'at-risk$$'!HZ101/'at-risk$$'!HZ$120</f>
        <v>0</v>
      </c>
      <c r="IA101" s="6">
        <f>'at-risk$$'!IA101/'at-risk$$'!IA$120</f>
        <v>0</v>
      </c>
      <c r="IB101" s="6">
        <f>'at-risk$$'!IB101/'at-risk$$'!IB$120</f>
        <v>1</v>
      </c>
      <c r="IC101" s="6">
        <f>'at-risk$$'!IC101/'at-risk$$'!IC$120</f>
        <v>0</v>
      </c>
      <c r="ID101" s="6">
        <f>'at-risk$$'!ID101/'at-risk$$'!ID$120</f>
        <v>1</v>
      </c>
      <c r="IE101" s="6">
        <f>'at-risk$$'!IE101/'at-risk$$'!IE$120</f>
        <v>0</v>
      </c>
      <c r="IF101" s="6">
        <f>'at-risk$$'!IF101/'at-risk$$'!IF$120</f>
        <v>1</v>
      </c>
      <c r="IG101" s="6">
        <f>'at-risk$$'!IG101/'at-risk$$'!IG$120</f>
        <v>0</v>
      </c>
      <c r="IH101" s="6">
        <f>'at-risk$$'!IH101/'at-risk$$'!IH$120</f>
        <v>1</v>
      </c>
      <c r="II101" s="6">
        <f>'at-risk$$'!II101/'at-risk$$'!II$120</f>
        <v>0</v>
      </c>
      <c r="IJ101" s="6">
        <f>'at-risk$$'!IJ101/'at-risk$$'!IJ$120</f>
        <v>1</v>
      </c>
      <c r="IK101" s="6">
        <f>'at-risk$$'!IK101/'at-risk$$'!IK$120</f>
        <v>0</v>
      </c>
      <c r="IL101" s="6">
        <f>'at-risk$$'!IL101/'at-risk$$'!IL$120</f>
        <v>0</v>
      </c>
      <c r="IM101" s="6">
        <f>'at-risk$$'!IM101/'at-risk$$'!IM$120</f>
        <v>0</v>
      </c>
      <c r="IN101" s="6">
        <f>'at-risk$$'!IN101/'at-risk$$'!IN$120</f>
        <v>0</v>
      </c>
      <c r="IO101" s="6">
        <f>'at-risk$$'!IO101/'at-risk$$'!IO$120</f>
        <v>0</v>
      </c>
      <c r="IP101" s="6">
        <f>'at-risk$$'!IP101/'at-risk$$'!IP$120</f>
        <v>0</v>
      </c>
      <c r="IQ101" s="6">
        <f>'at-risk$$'!IQ101/'at-risk$$'!IQ$120</f>
        <v>0</v>
      </c>
      <c r="IR101" s="6">
        <f>'at-risk$$'!IR101/'at-risk$$'!IR$120</f>
        <v>0</v>
      </c>
      <c r="IS101" s="6">
        <f>'at-risk$$'!IS101/'at-risk$$'!IS$120</f>
        <v>0</v>
      </c>
      <c r="IT101" s="6">
        <f>'at-risk$$'!IT101/'at-risk$$'!IT$120</f>
        <v>0</v>
      </c>
      <c r="IU101" s="6">
        <f>'at-risk$$'!IU101/'at-risk$$'!IU$120</f>
        <v>0</v>
      </c>
      <c r="IV101" s="6">
        <f>'at-risk$$'!IV101/'at-risk$$'!IV$120</f>
        <v>0</v>
      </c>
      <c r="IW101" s="6">
        <f>'at-risk$$'!IW101/'at-risk$$'!IW$120</f>
        <v>0</v>
      </c>
      <c r="IX101" s="6">
        <f>'at-risk$$'!IX101/'at-risk$$'!IX$120</f>
        <v>0</v>
      </c>
      <c r="IY101" s="6">
        <f>'at-risk$$'!IY101/'at-risk$$'!IY$120</f>
        <v>0</v>
      </c>
      <c r="IZ101" s="6">
        <f>'at-risk$$'!IZ101/'at-risk$$'!IZ$120</f>
        <v>0</v>
      </c>
      <c r="JA101" s="6">
        <f>'at-risk$$'!JA101/'at-risk$$'!JA$120</f>
        <v>0</v>
      </c>
      <c r="JB101" s="6">
        <f>'at-risk$$'!JB101/'at-risk$$'!JB$120</f>
        <v>0</v>
      </c>
      <c r="JC101" s="6">
        <f>'at-risk$$'!JC101/'at-risk$$'!JC$120</f>
        <v>0</v>
      </c>
      <c r="JD101" s="6">
        <f>'at-risk$$'!JD101/'at-risk$$'!JD$120</f>
        <v>1</v>
      </c>
      <c r="JE101" s="6">
        <f>'at-risk$$'!JE101/'at-risk$$'!JE$120</f>
        <v>1</v>
      </c>
      <c r="JF101" s="6">
        <f>'at-risk$$'!JF101/'at-risk$$'!JF$120</f>
        <v>1</v>
      </c>
      <c r="JG101" s="6">
        <f>'at-risk$$'!JG101/'at-risk$$'!JG$120</f>
        <v>0</v>
      </c>
      <c r="JH101" s="6">
        <f>'at-risk$$'!JH101/'at-risk$$'!JH$120</f>
        <v>0</v>
      </c>
      <c r="JI101" s="6">
        <f>'at-risk$$'!JI101/'at-risk$$'!JI$120</f>
        <v>0</v>
      </c>
      <c r="JJ101" s="6">
        <f>'at-risk$$'!JJ101/'at-risk$$'!JJ$120</f>
        <v>0</v>
      </c>
      <c r="JK101" s="6">
        <f>'at-risk$$'!JK101/'at-risk$$'!JK$120</f>
        <v>0.9999965685612755</v>
      </c>
      <c r="JL101" s="6">
        <f>'at-risk$$'!JL101/'at-risk$$'!JL$120</f>
        <v>0</v>
      </c>
      <c r="JM101" s="6">
        <f>'at-risk$$'!JM101/'at-risk$$'!JM$120</f>
        <v>0.9999965685612755</v>
      </c>
      <c r="JN101" s="6">
        <f>'at-risk$$'!JN101/'at-risk$$'!JN$120</f>
        <v>0.9999965685612755</v>
      </c>
      <c r="JO101" s="6">
        <f>'at-risk$$'!JO101/'at-risk$$'!JO$120</f>
        <v>0</v>
      </c>
      <c r="JP101" s="6">
        <f>'at-risk$$'!JP101/'at-risk$$'!JP$120</f>
        <v>0</v>
      </c>
      <c r="JQ101" s="6">
        <f>'at-risk$$'!JQ101/'at-risk$$'!JQ$120</f>
        <v>1</v>
      </c>
      <c r="JR101" s="6">
        <f>'at-risk$$'!JR101/'at-risk$$'!JR$120</f>
        <v>0</v>
      </c>
      <c r="JS101" s="6">
        <f>'at-risk$$'!JS101/'at-risk$$'!JS$120</f>
        <v>0</v>
      </c>
      <c r="JT101" s="6">
        <f>'at-risk$$'!JT101/'at-risk$$'!JT$120</f>
        <v>0</v>
      </c>
      <c r="JU101" s="6">
        <f>'at-risk$$'!JU101/'at-risk$$'!JU$120</f>
        <v>0</v>
      </c>
      <c r="JV101" s="6">
        <f>'at-risk$$'!JV101/'at-risk$$'!JV$120</f>
        <v>0</v>
      </c>
      <c r="JW101" s="6">
        <f>'at-risk$$'!JW101/'at-risk$$'!JW$120</f>
        <v>0</v>
      </c>
      <c r="JX101" s="6">
        <f>'at-risk$$'!JX101/'at-risk$$'!JX$120</f>
        <v>0</v>
      </c>
      <c r="JY101" s="6">
        <f>'at-risk$$'!JY101/'at-risk$$'!JY$120</f>
        <v>0</v>
      </c>
      <c r="JZ101" s="6">
        <f>'at-risk$$'!JZ101/'at-risk$$'!JZ$120</f>
        <v>0</v>
      </c>
      <c r="KA101" s="6">
        <f>'at-risk$$'!KA101/'at-risk$$'!KA$120</f>
        <v>0</v>
      </c>
      <c r="KB101" s="6">
        <f>'at-risk$$'!KB101/'at-risk$$'!KB$120</f>
        <v>0</v>
      </c>
      <c r="KC101" s="6">
        <f>'at-risk$$'!KC101/'at-risk$$'!KC$120</f>
        <v>0</v>
      </c>
      <c r="KD101" s="6">
        <f>'at-risk$$'!KD101/'at-risk$$'!KD$120</f>
        <v>0</v>
      </c>
      <c r="KE101" s="6">
        <f>'at-risk$$'!KE101/'at-risk$$'!KE$120</f>
        <v>0</v>
      </c>
      <c r="KF101" s="6">
        <f>'at-risk$$'!KF101/'at-risk$$'!KF$120</f>
        <v>0</v>
      </c>
      <c r="KG101" s="6">
        <f>'at-risk$$'!KG101/'at-risk$$'!KG$120</f>
        <v>0</v>
      </c>
      <c r="KH101" s="6">
        <f>'at-risk$$'!KH101/'at-risk$$'!KH$120</f>
        <v>0</v>
      </c>
      <c r="KI101" s="6">
        <f>'at-risk$$'!KI101/'at-risk$$'!KI$120</f>
        <v>0</v>
      </c>
      <c r="KJ101" s="6">
        <f>'at-risk$$'!KJ101/'at-risk$$'!KJ$120</f>
        <v>0</v>
      </c>
      <c r="KK101" s="6">
        <f>'at-risk$$'!KK101/'at-risk$$'!KK$120</f>
        <v>0</v>
      </c>
      <c r="KL101" s="6">
        <f>'at-risk$$'!KL101/'at-risk$$'!KL$120</f>
        <v>0</v>
      </c>
      <c r="KM101" s="6">
        <f>'at-risk$$'!KM101/'at-risk$$'!KM$120</f>
        <v>0</v>
      </c>
      <c r="KN101" s="6">
        <f>'at-risk$$'!KN101/'at-risk$$'!KN$120</f>
        <v>0</v>
      </c>
      <c r="KO101" s="6">
        <f>'at-risk$$'!KO101/'at-risk$$'!KO$120</f>
        <v>0</v>
      </c>
      <c r="KP101" s="6">
        <f>'at-risk$$'!KP101/'at-risk$$'!KP$120</f>
        <v>0</v>
      </c>
      <c r="KQ101" s="6">
        <f>'at-risk$$'!KQ101/'at-risk$$'!KQ$120</f>
        <v>0</v>
      </c>
      <c r="KU101" s="3">
        <v>209209</v>
      </c>
      <c r="KV101" s="3">
        <v>0</v>
      </c>
      <c r="KW101" s="3">
        <v>22033</v>
      </c>
      <c r="KX101" s="3">
        <v>0</v>
      </c>
      <c r="LC101" s="3">
        <v>0</v>
      </c>
      <c r="LD101" s="3">
        <v>6206</v>
      </c>
      <c r="LI101" s="3">
        <v>39933</v>
      </c>
      <c r="LJ101" s="3">
        <v>0</v>
      </c>
      <c r="LM101" s="3">
        <v>3065</v>
      </c>
      <c r="LN101" s="3">
        <v>0</v>
      </c>
      <c r="MA101" s="3">
        <v>17500</v>
      </c>
      <c r="MB101" s="3">
        <v>0</v>
      </c>
      <c r="MC101" s="3">
        <v>7500</v>
      </c>
      <c r="MD101" s="3">
        <v>0</v>
      </c>
      <c r="ME101" s="3">
        <v>11236</v>
      </c>
      <c r="MF101" s="3">
        <v>0</v>
      </c>
      <c r="MI101" s="3">
        <v>0</v>
      </c>
      <c r="MJ101" s="3">
        <v>8000</v>
      </c>
      <c r="MM101" s="3">
        <v>10000</v>
      </c>
      <c r="MN101" s="3">
        <v>0</v>
      </c>
      <c r="MW101" s="3">
        <v>10000</v>
      </c>
      <c r="MX101" s="3">
        <v>0</v>
      </c>
      <c r="MY101" s="3">
        <v>15557</v>
      </c>
      <c r="MZ101" s="3">
        <v>0</v>
      </c>
      <c r="NA101" s="3">
        <v>10000</v>
      </c>
      <c r="NB101" s="3">
        <v>0</v>
      </c>
      <c r="NJ101" s="6">
        <f>'at-risk$$'!NJ101/'at-risk$$'!NJ$120</f>
        <v>1.9336528758829467E-2</v>
      </c>
      <c r="NK101" s="6">
        <f>'at-risk$$'!NK101/'at-risk$$'!NK$120</f>
        <v>0</v>
      </c>
      <c r="NP101" s="3">
        <v>0</v>
      </c>
      <c r="NQ101" s="3">
        <v>0</v>
      </c>
      <c r="NT101" s="3">
        <v>0</v>
      </c>
      <c r="NU101" s="3">
        <v>0</v>
      </c>
      <c r="NV101" s="3">
        <v>0</v>
      </c>
      <c r="NW101" s="3">
        <v>0</v>
      </c>
      <c r="NX101" s="3">
        <v>0</v>
      </c>
      <c r="NY101" s="3">
        <v>0</v>
      </c>
      <c r="OB101" s="3">
        <v>0</v>
      </c>
      <c r="OC101" s="3">
        <v>0</v>
      </c>
      <c r="OD101" s="3">
        <v>0</v>
      </c>
      <c r="OE101" s="3">
        <v>0</v>
      </c>
      <c r="OF101" s="3">
        <v>11720494.949999999</v>
      </c>
      <c r="OG101" s="3">
        <v>1714119</v>
      </c>
      <c r="OK101" s="6">
        <f t="shared" si="60"/>
        <v>8.0000351395038294</v>
      </c>
      <c r="OL101" s="6">
        <f t="shared" si="50"/>
        <v>0</v>
      </c>
      <c r="OM101" s="6">
        <f t="shared" si="51"/>
        <v>11.000043485135992</v>
      </c>
      <c r="ON101" s="6">
        <f t="shared" si="52"/>
        <v>0</v>
      </c>
      <c r="OO101" s="6">
        <f t="shared" si="53"/>
        <v>0</v>
      </c>
      <c r="OP101" s="6">
        <f t="shared" si="54"/>
        <v>7</v>
      </c>
      <c r="OQ101" s="3">
        <f t="shared" si="55"/>
        <v>0</v>
      </c>
      <c r="OR101" s="6">
        <f t="shared" si="56"/>
        <v>0</v>
      </c>
      <c r="OS101" s="6">
        <f>'at-risk$$'!OS101/'at-risk$$'!OS$120</f>
        <v>2.9999936932391522</v>
      </c>
      <c r="OT101" s="6">
        <f>'at-risk$$'!OT101/'at-risk$$'!OT$120</f>
        <v>0</v>
      </c>
      <c r="OU101" s="6">
        <f>'at-risk$$'!OU101/'at-risk$$'!OU$120</f>
        <v>0</v>
      </c>
      <c r="OV101" s="6">
        <f>'at-risk$$'!OV101/'at-risk$$'!OV$120</f>
        <v>0</v>
      </c>
      <c r="OW101" s="6">
        <f>'at-risk$$'!OW101/'at-risk$$'!OW$120</f>
        <v>0</v>
      </c>
      <c r="OX101" s="6">
        <f>'at-risk$$'!OX101/'at-risk$$'!OX$120</f>
        <v>0</v>
      </c>
      <c r="OY101" s="6">
        <f>'at-risk$$'!OY101/'at-risk$$'!OY$120</f>
        <v>5</v>
      </c>
      <c r="OZ101" s="6">
        <f>'at-risk$$'!OZ101/'at-risk$$'!OZ$120</f>
        <v>0</v>
      </c>
      <c r="PA101" s="6">
        <f>'at-risk$$'!PA101/'at-risk$$'!PA$120</f>
        <v>0</v>
      </c>
      <c r="PB101" s="6">
        <f t="shared" si="57"/>
        <v>5</v>
      </c>
      <c r="PC101" s="6">
        <f t="shared" si="58"/>
        <v>2</v>
      </c>
      <c r="PD101" s="6"/>
      <c r="PE101" s="6"/>
      <c r="PI101" s="6">
        <f t="shared" si="48"/>
        <v>28.805283224400874</v>
      </c>
      <c r="PJ101" s="6">
        <f>'at-risk$$'!PJ101/'at-risk$$'!PJ$120</f>
        <v>0</v>
      </c>
      <c r="PK101" s="6">
        <f>'at-risk$$'!PK101/'at-risk$$'!PK$120</f>
        <v>0</v>
      </c>
      <c r="PL101" s="5">
        <f t="shared" si="61"/>
        <v>356033</v>
      </c>
      <c r="PN101" s="5">
        <f>SUM(KV101,KX101,KZ101,LB101,LD101,LF101,LH101,LJ101,LL101,LN101,LP101,LR101,LT101,LV101,LX101,LZ101,MB101,MD101,MF101,MH101,MJ101,ML101,MN101,MP101,MR101,MT101,MV101,MX101,MZ101,NB101,ND101,NF101,NH101,)</f>
        <v>14206</v>
      </c>
      <c r="PO101" s="5">
        <v>398496</v>
      </c>
      <c r="PQ101" s="6">
        <f t="shared" si="59"/>
        <v>60.560088112305856</v>
      </c>
    </row>
    <row r="102" spans="1:433" x14ac:dyDescent="0.25">
      <c r="A102" t="s">
        <v>92</v>
      </c>
      <c r="B102" s="2">
        <v>462</v>
      </c>
      <c r="C102" t="s">
        <v>339</v>
      </c>
      <c r="D102">
        <v>8</v>
      </c>
      <c r="E102">
        <v>441</v>
      </c>
      <c r="F102">
        <v>441</v>
      </c>
      <c r="G102" s="6">
        <f>'at-risk$$'!G102/'at-risk$$'!G$120</f>
        <v>1</v>
      </c>
      <c r="H102" s="6">
        <f>'at-risk$$'!H102/'at-risk$$'!H$120</f>
        <v>0</v>
      </c>
      <c r="I102" s="6">
        <f>'at-risk$$'!I102/'at-risk$$'!I$120</f>
        <v>0</v>
      </c>
      <c r="J102" s="6">
        <f>'at-risk$$'!J102/'at-risk$$'!J$120</f>
        <v>0</v>
      </c>
      <c r="K102" s="6"/>
      <c r="L102" s="6">
        <f>'at-risk$$'!L102/'at-risk$$'!L$120</f>
        <v>2</v>
      </c>
      <c r="M102" s="6">
        <f>'at-risk$$'!M102/'at-risk$$'!M$120</f>
        <v>0</v>
      </c>
      <c r="N102" s="6">
        <f>'at-risk$$'!N102/'at-risk$$'!N$120</f>
        <v>0.99999958310769044</v>
      </c>
      <c r="O102" s="6">
        <f>'at-risk$$'!O102/'at-risk$$'!O$120</f>
        <v>0</v>
      </c>
      <c r="P102" s="3">
        <v>30000</v>
      </c>
      <c r="Q102" s="3">
        <v>0</v>
      </c>
      <c r="R102" s="6">
        <f>'at-risk$$'!R102/'at-risk$$'!R$120</f>
        <v>1.0000062006078874</v>
      </c>
      <c r="S102" s="6">
        <f>'at-risk$$'!S102/'at-risk$$'!S$120</f>
        <v>0</v>
      </c>
      <c r="T102" s="6">
        <f>'at-risk$$'!T102/'at-risk$$'!T$120</f>
        <v>1.0000028305579711</v>
      </c>
      <c r="U102" s="6">
        <f>'at-risk$$'!U102/'at-risk$$'!U$120</f>
        <v>0</v>
      </c>
      <c r="V102" s="6">
        <f>'at-risk$$'!V102/'at-risk$$'!V$120</f>
        <v>0</v>
      </c>
      <c r="W102" s="6">
        <f>'at-risk$$'!W102/'at-risk$$'!W$120</f>
        <v>0</v>
      </c>
      <c r="X102" s="6">
        <f>'at-risk$$'!X102/'at-risk$$'!X$120</f>
        <v>1</v>
      </c>
      <c r="Y102" s="6">
        <f>'at-risk$$'!Y102/'at-risk$$'!Y$120</f>
        <v>0</v>
      </c>
      <c r="Z102" s="6">
        <f>'at-risk$$'!Z102/'at-risk$$'!Z$120</f>
        <v>0</v>
      </c>
      <c r="AA102" s="6">
        <f>'at-risk$$'!AA102/'at-risk$$'!AA$120</f>
        <v>0</v>
      </c>
      <c r="AB102" s="6">
        <f>'at-risk$$'!AB102/'at-risk$$'!AB$120</f>
        <v>0</v>
      </c>
      <c r="AC102" s="6">
        <f>'at-risk$$'!AC102/'at-risk$$'!AC$120</f>
        <v>0</v>
      </c>
      <c r="AD102" s="6">
        <f>'at-risk$$'!AD102/'at-risk$$'!AD$120</f>
        <v>0</v>
      </c>
      <c r="AE102" s="6">
        <f>'at-risk$$'!AE102/'at-risk$$'!AE$120</f>
        <v>0</v>
      </c>
      <c r="AF102" s="6">
        <f>'at-risk$$'!AF102/'at-risk$$'!AF$120</f>
        <v>0</v>
      </c>
      <c r="AG102" s="6">
        <f>'at-risk$$'!AG102/'at-risk$$'!AG$120</f>
        <v>0</v>
      </c>
      <c r="AH102" s="6">
        <f>'at-risk$$'!AH102/'at-risk$$'!AH$120</f>
        <v>0</v>
      </c>
      <c r="AI102" s="6">
        <f>'at-risk$$'!AI102/'at-risk$$'!AI$120</f>
        <v>2.0000087848759573</v>
      </c>
      <c r="AJ102" s="6">
        <f>'at-risk$$'!AJ102/'at-risk$$'!AJ$120</f>
        <v>0</v>
      </c>
      <c r="AK102" s="6">
        <f>'at-risk$$'!AK102/'at-risk$$'!AK$120</f>
        <v>1.5094173870264951</v>
      </c>
      <c r="AL102" s="6">
        <f>'at-risk$$'!AL102/'at-risk$$'!AL$120</f>
        <v>0</v>
      </c>
      <c r="AM102" s="6">
        <f>'at-risk$$'!AM102/'at-risk$$'!AM$120</f>
        <v>0</v>
      </c>
      <c r="AN102" s="6">
        <f>'at-risk$$'!AN102/'at-risk$$'!AN$120</f>
        <v>0</v>
      </c>
      <c r="AO102" s="6">
        <f>'at-risk$$'!AO102/'at-risk$$'!AO$120</f>
        <v>0</v>
      </c>
      <c r="AP102" s="6">
        <f>'at-risk$$'!AP102/'at-risk$$'!AP$120</f>
        <v>0</v>
      </c>
      <c r="AQ102" s="6">
        <f>'at-risk$$'!AQ102/'at-risk$$'!AQ$120</f>
        <v>1</v>
      </c>
      <c r="AR102" s="6">
        <f>'at-risk$$'!AR102/'at-risk$$'!AR$120</f>
        <v>0</v>
      </c>
      <c r="AS102" s="6">
        <f>'at-risk$$'!AS102/'at-risk$$'!AS$120</f>
        <v>0</v>
      </c>
      <c r="AT102" s="6">
        <f>'at-risk$$'!AT102/'at-risk$$'!AT$120</f>
        <v>0</v>
      </c>
      <c r="AU102" s="6">
        <f>'at-risk$$'!AU102/'at-risk$$'!AU$120</f>
        <v>3.0000087848759573</v>
      </c>
      <c r="AV102" s="6"/>
      <c r="AW102" s="6">
        <f>'at-risk$$'!AW102/'at-risk$$'!AW$120</f>
        <v>0</v>
      </c>
      <c r="AX102" s="6">
        <f>'at-risk$$'!AX102/'at-risk$$'!AX$120</f>
        <v>1</v>
      </c>
      <c r="AY102" s="6">
        <f>'at-risk$$'!AY102/'at-risk$$'!AY$120</f>
        <v>0</v>
      </c>
      <c r="AZ102" s="6">
        <f>'at-risk$$'!AZ102/'at-risk$$'!AZ$120</f>
        <v>0</v>
      </c>
      <c r="BA102" s="6">
        <f>'at-risk$$'!BA102/'at-risk$$'!BA$120</f>
        <v>0</v>
      </c>
      <c r="BB102" s="6">
        <f>'at-risk$$'!BB102/'at-risk$$'!BB$120</f>
        <v>0</v>
      </c>
      <c r="BC102" s="6">
        <f>'at-risk$$'!BC102/'at-risk$$'!BC$120</f>
        <v>0</v>
      </c>
      <c r="BD102" s="6">
        <f>'at-risk$$'!BD102/'at-risk$$'!BD$120</f>
        <v>0</v>
      </c>
      <c r="BE102" s="6">
        <f>'at-risk$$'!BE102/'at-risk$$'!BE$120</f>
        <v>0</v>
      </c>
      <c r="BF102" s="6">
        <f>'at-risk$$'!BF102/'at-risk$$'!BF$120</f>
        <v>0</v>
      </c>
      <c r="BG102" s="6">
        <f>'at-risk$$'!BG102/'at-risk$$'!BG$120</f>
        <v>0</v>
      </c>
      <c r="BH102" s="6">
        <f>'at-risk$$'!BH102/'at-risk$$'!BH$120</f>
        <v>0</v>
      </c>
      <c r="BI102" s="6">
        <f>'at-risk$$'!BI102/'at-risk$$'!BI$120</f>
        <v>0</v>
      </c>
      <c r="BJ102" s="6">
        <f>'at-risk$$'!BJ102/'at-risk$$'!BJ$120</f>
        <v>0</v>
      </c>
      <c r="BK102" s="6">
        <f>'at-risk$$'!BK102/'at-risk$$'!BK$120</f>
        <v>0</v>
      </c>
      <c r="BL102" s="6">
        <f>'at-risk$$'!BL102/'at-risk$$'!BL$120</f>
        <v>0</v>
      </c>
      <c r="BM102" s="6">
        <f>'at-risk$$'!BM102/'at-risk$$'!BM$120</f>
        <v>0</v>
      </c>
      <c r="BN102" s="6">
        <f>'at-risk$$'!BN102/'at-risk$$'!BN$120</f>
        <v>0</v>
      </c>
      <c r="BO102" s="6">
        <f>'at-risk$$'!BO102/'at-risk$$'!BO$120</f>
        <v>0</v>
      </c>
      <c r="BP102" s="6">
        <f>'at-risk$$'!BP102/'at-risk$$'!BP$120</f>
        <v>0</v>
      </c>
      <c r="BQ102" s="6">
        <f>'at-risk$$'!BQ102/'at-risk$$'!BQ$120</f>
        <v>0</v>
      </c>
      <c r="BR102" s="6">
        <f>'at-risk$$'!BR102/'at-risk$$'!BR$120</f>
        <v>0</v>
      </c>
      <c r="BS102" s="6">
        <f>'at-risk$$'!BS102/'at-risk$$'!BS$120</f>
        <v>0</v>
      </c>
      <c r="BT102" s="6">
        <f>'at-risk$$'!BT102/'at-risk$$'!BT$120</f>
        <v>1</v>
      </c>
      <c r="BU102" s="6">
        <f>'at-risk$$'!BU102/'at-risk$$'!BU$120</f>
        <v>0</v>
      </c>
      <c r="BV102" s="6">
        <f>'at-risk$$'!BV102/'at-risk$$'!BV$120</f>
        <v>7.0000263546278729</v>
      </c>
      <c r="BW102" s="6">
        <f>'at-risk$$'!BW102/'at-risk$$'!BW$120</f>
        <v>0</v>
      </c>
      <c r="BX102" s="6">
        <f>'at-risk$$'!BX102/'at-risk$$'!BX$120</f>
        <v>0</v>
      </c>
      <c r="BY102" s="6">
        <f>'at-risk$$'!BY102/'at-risk$$'!BY$120</f>
        <v>0</v>
      </c>
      <c r="BZ102" s="6">
        <f>'at-risk$$'!BZ102/'at-risk$$'!BZ$120</f>
        <v>0</v>
      </c>
      <c r="CA102" s="6">
        <f>'at-risk$$'!CA102/'at-risk$$'!CA$120</f>
        <v>0</v>
      </c>
      <c r="CB102" s="6">
        <f>'at-risk$$'!CB102/'at-risk$$'!CB$120</f>
        <v>0</v>
      </c>
      <c r="CC102" s="6">
        <f>'at-risk$$'!CC102/'at-risk$$'!CC$120</f>
        <v>0</v>
      </c>
      <c r="CD102" s="6">
        <f>'at-risk$$'!CD102/'at-risk$$'!CD$120</f>
        <v>0</v>
      </c>
      <c r="CE102" s="6">
        <f>'at-risk$$'!CE102/'at-risk$$'!CE$120</f>
        <v>0</v>
      </c>
      <c r="CF102" s="6">
        <f>'at-risk$$'!CF102/'at-risk$$'!CF$120</f>
        <v>1</v>
      </c>
      <c r="CG102" s="6">
        <f>'at-risk$$'!CG102/'at-risk$$'!CG$120</f>
        <v>0</v>
      </c>
      <c r="CH102" s="6">
        <f>'at-risk$$'!CH102/'at-risk$$'!CH$120</f>
        <v>0</v>
      </c>
      <c r="CI102" s="6">
        <f>'at-risk$$'!CI102/'at-risk$$'!CI$120</f>
        <v>0</v>
      </c>
      <c r="CL102" s="6">
        <f>'at-risk$$'!CL102/'at-risk$$'!CL$120</f>
        <v>0</v>
      </c>
      <c r="CM102" s="6">
        <f>'at-risk$$'!CM102/'at-risk$$'!CM$120</f>
        <v>0</v>
      </c>
      <c r="CN102" s="6">
        <f>'at-risk$$'!CN102/'at-risk$$'!CN$120</f>
        <v>0.12148604961697941</v>
      </c>
      <c r="CO102" s="6">
        <f>'at-risk$$'!CO102/'at-risk$$'!CO$120</f>
        <v>0</v>
      </c>
      <c r="CP102" s="6">
        <f>'at-risk$$'!CP102/'at-risk$$'!CP$120</f>
        <v>0</v>
      </c>
      <c r="CQ102" s="6">
        <f>'at-risk$$'!CQ102/'at-risk$$'!CQ$120</f>
        <v>0</v>
      </c>
      <c r="CR102" s="6">
        <f>'at-risk$$'!CR102/'at-risk$$'!CR$120</f>
        <v>0</v>
      </c>
      <c r="CS102" s="6">
        <f>'at-risk$$'!CS102/'at-risk$$'!CS$120</f>
        <v>0</v>
      </c>
      <c r="CT102" s="6">
        <f>'at-risk$$'!CT102/'at-risk$$'!CT$120</f>
        <v>0</v>
      </c>
      <c r="CU102" s="6">
        <f>'at-risk$$'!CU102/'at-risk$$'!CU$120</f>
        <v>0</v>
      </c>
      <c r="DB102" s="3">
        <v>40000</v>
      </c>
      <c r="DC102" s="3">
        <v>0</v>
      </c>
      <c r="DD102" s="6">
        <f>'at-risk$$'!DD102/'at-risk$$'!DD$120</f>
        <v>0</v>
      </c>
      <c r="DE102" s="6">
        <f>'at-risk$$'!DE102/'at-risk$$'!DE$120</f>
        <v>0</v>
      </c>
      <c r="DX102" s="6">
        <f>'at-risk$$'!DX102/'at-risk$$'!DX$120</f>
        <v>0</v>
      </c>
      <c r="DY102" s="6">
        <f>'at-risk$$'!DY102/'at-risk$$'!DY$120</f>
        <v>0</v>
      </c>
      <c r="DZ102" s="6">
        <f>'at-risk$$'!DZ102/'at-risk$$'!DZ$120</f>
        <v>0</v>
      </c>
      <c r="EA102" s="6">
        <f>'at-risk$$'!EA102/'at-risk$$'!EA$120</f>
        <v>0</v>
      </c>
      <c r="EB102" s="6">
        <f>'at-risk$$'!EB102/'at-risk$$'!EB$120</f>
        <v>0</v>
      </c>
      <c r="EC102" s="6">
        <f>'at-risk$$'!EC102/'at-risk$$'!EC$120</f>
        <v>0</v>
      </c>
      <c r="EL102" s="6">
        <f>'at-risk$$'!EL102/'at-risk$$'!EL$120</f>
        <v>0</v>
      </c>
      <c r="EM102" s="6">
        <f>'at-risk$$'!EM102/'at-risk$$'!EM$120</f>
        <v>0</v>
      </c>
      <c r="EN102" s="6">
        <f>'at-risk$$'!EN102/'at-risk$$'!EN$120</f>
        <v>0</v>
      </c>
      <c r="EO102" s="6">
        <f>'at-risk$$'!EO102/'at-risk$$'!EO$120</f>
        <v>0</v>
      </c>
      <c r="EP102" s="6">
        <f>'at-risk$$'!EP102/'at-risk$$'!EP$120</f>
        <v>0</v>
      </c>
      <c r="EQ102" s="6">
        <f>'at-risk$$'!EQ102/'at-risk$$'!EQ$120</f>
        <v>0</v>
      </c>
      <c r="ES102" s="6">
        <f>'at-risk$$'!ES102/'at-risk$$'!ES$120</f>
        <v>0</v>
      </c>
      <c r="ET102" s="6">
        <f>'at-risk$$'!ET102/'at-risk$$'!ET$120</f>
        <v>0</v>
      </c>
      <c r="EU102" s="6">
        <f>'at-risk$$'!EU102/'at-risk$$'!EU$120</f>
        <v>0</v>
      </c>
      <c r="EV102" s="6">
        <f>'at-risk$$'!EV102/'at-risk$$'!EV$120</f>
        <v>0</v>
      </c>
      <c r="EW102" s="6">
        <f>'at-risk$$'!EW102/'at-risk$$'!EW$120</f>
        <v>0</v>
      </c>
      <c r="EX102" s="6">
        <f>'at-risk$$'!EX102/'at-risk$$'!EX$120</f>
        <v>0</v>
      </c>
      <c r="EY102" s="6">
        <f>'at-risk$$'!EY102/'at-risk$$'!EY$120</f>
        <v>1</v>
      </c>
      <c r="EZ102" s="6">
        <f>'at-risk$$'!EZ102/'at-risk$$'!EZ$120</f>
        <v>0</v>
      </c>
      <c r="FA102" s="6">
        <f>'at-risk$$'!FA102/'at-risk$$'!FA$120</f>
        <v>0</v>
      </c>
      <c r="FB102" s="6">
        <f>'at-risk$$'!FB102/'at-risk$$'!FB$120</f>
        <v>0</v>
      </c>
      <c r="FC102" s="6">
        <f>'at-risk$$'!FC102/'at-risk$$'!FC$120</f>
        <v>0</v>
      </c>
      <c r="FD102" s="6">
        <f>'at-risk$$'!FD102/'at-risk$$'!FD$120</f>
        <v>0</v>
      </c>
      <c r="FE102" s="6">
        <f>'at-risk$$'!FE102/'at-risk$$'!FE$120</f>
        <v>0</v>
      </c>
      <c r="FF102" s="6">
        <f>'at-risk$$'!FF102/'at-risk$$'!FF$120</f>
        <v>0</v>
      </c>
      <c r="FG102" s="6">
        <f>'at-risk$$'!FG102/'at-risk$$'!FG$120</f>
        <v>1</v>
      </c>
      <c r="FH102" s="6">
        <f>'at-risk$$'!FH102/'at-risk$$'!FH$120</f>
        <v>0</v>
      </c>
      <c r="FI102" s="6">
        <f>'at-risk$$'!FI102/'at-risk$$'!FI$120</f>
        <v>1</v>
      </c>
      <c r="FJ102" s="6">
        <f>'at-risk$$'!FJ102/'at-risk$$'!FJ$120</f>
        <v>0</v>
      </c>
      <c r="FK102" s="6">
        <f>'at-risk$$'!FK102/'at-risk$$'!FK$120</f>
        <v>0</v>
      </c>
      <c r="FL102" s="6">
        <f>'at-risk$$'!FL102/'at-risk$$'!FL$120</f>
        <v>0</v>
      </c>
      <c r="FM102" s="6">
        <f>'at-risk$$'!FM102/'at-risk$$'!FM$120</f>
        <v>1.0000186469754606</v>
      </c>
      <c r="FN102" s="6">
        <f>'at-risk$$'!FN102/'at-risk$$'!FN$120</f>
        <v>0</v>
      </c>
      <c r="FO102" s="6">
        <f>'at-risk$$'!FO102/'at-risk$$'!FO$120</f>
        <v>1</v>
      </c>
      <c r="FP102" s="6">
        <f>'at-risk$$'!FP102/'at-risk$$'!FP$120</f>
        <v>0</v>
      </c>
      <c r="FQ102" s="6">
        <f>'at-risk$$'!FQ102/'at-risk$$'!FQ$120</f>
        <v>0</v>
      </c>
      <c r="FR102" s="6">
        <f>'at-risk$$'!FR102/'at-risk$$'!FR$120</f>
        <v>0</v>
      </c>
      <c r="FS102" s="6">
        <f>'at-risk$$'!FS102/'at-risk$$'!FS$120</f>
        <v>1</v>
      </c>
      <c r="FT102" s="6">
        <f>'at-risk$$'!FT102/'at-risk$$'!FT$120</f>
        <v>0</v>
      </c>
      <c r="FU102" s="6">
        <f>'at-risk$$'!FU102/'at-risk$$'!FU$120</f>
        <v>0</v>
      </c>
      <c r="FV102" s="6">
        <f>'at-risk$$'!FV102/'at-risk$$'!FV$120</f>
        <v>0</v>
      </c>
      <c r="FW102" s="6">
        <f>'at-risk$$'!FW102/'at-risk$$'!FW$120</f>
        <v>0</v>
      </c>
      <c r="FX102" s="6">
        <f>'at-risk$$'!FX102/'at-risk$$'!FX$120</f>
        <v>0</v>
      </c>
      <c r="FY102" s="6">
        <f>'at-risk$$'!FY102/'at-risk$$'!FY$120</f>
        <v>0</v>
      </c>
      <c r="FZ102" s="6">
        <f>'at-risk$$'!FZ102/'at-risk$$'!FZ$120</f>
        <v>0</v>
      </c>
      <c r="GA102" s="6">
        <f>'at-risk$$'!GA102/'at-risk$$'!GA$120</f>
        <v>1</v>
      </c>
      <c r="GB102" s="6">
        <f>'at-risk$$'!GB102/'at-risk$$'!GB$120</f>
        <v>0</v>
      </c>
      <c r="GC102" s="6">
        <f>'at-risk$$'!GC102/'at-risk$$'!GC$120</f>
        <v>0</v>
      </c>
      <c r="GD102" s="6">
        <f>'at-risk$$'!GD102/'at-risk$$'!GD$120</f>
        <v>0</v>
      </c>
      <c r="GE102" s="6">
        <f>'at-risk$$'!GE102/'at-risk$$'!GE$120</f>
        <v>0</v>
      </c>
      <c r="GF102" s="6">
        <f>'at-risk$$'!GF102/'at-risk$$'!GF$120</f>
        <v>0</v>
      </c>
      <c r="GG102" s="6">
        <f>'at-risk$$'!GG102/'at-risk$$'!GG$120</f>
        <v>0</v>
      </c>
      <c r="GH102" s="6">
        <f>'at-risk$$'!GH102/'at-risk$$'!GH$120</f>
        <v>1</v>
      </c>
      <c r="GI102" s="6">
        <f>'at-risk$$'!GI102/'at-risk$$'!GI$120</f>
        <v>0</v>
      </c>
      <c r="GJ102" s="6">
        <f>'at-risk$$'!GJ102/'at-risk$$'!GJ$120</f>
        <v>0</v>
      </c>
      <c r="GK102" s="6">
        <f>'at-risk$$'!GK102/'at-risk$$'!GK$120</f>
        <v>0</v>
      </c>
      <c r="GL102" s="6">
        <f>'at-risk$$'!GL102/'at-risk$$'!GL$120</f>
        <v>0</v>
      </c>
      <c r="GM102" s="6">
        <f>'at-risk$$'!GM102/'at-risk$$'!GM$120</f>
        <v>0</v>
      </c>
      <c r="GN102" s="6">
        <f>'at-risk$$'!GN102/'at-risk$$'!GN$120</f>
        <v>0</v>
      </c>
      <c r="GO102" s="6">
        <f>'at-risk$$'!GO102/'at-risk$$'!GO$120</f>
        <v>0</v>
      </c>
      <c r="GP102" s="6">
        <f>'at-risk$$'!GP102/'at-risk$$'!GP$120</f>
        <v>0</v>
      </c>
      <c r="GQ102" s="6">
        <f>'at-risk$$'!GQ102/'at-risk$$'!GQ$120</f>
        <v>0</v>
      </c>
      <c r="GR102" s="6">
        <f>'at-risk$$'!GR102/'at-risk$$'!GR$120</f>
        <v>0</v>
      </c>
      <c r="GS102" s="6">
        <f>'at-risk$$'!GS102/'at-risk$$'!GS$120</f>
        <v>0</v>
      </c>
      <c r="GT102" s="6">
        <f>'at-risk$$'!GT102/'at-risk$$'!GT$120</f>
        <v>0</v>
      </c>
      <c r="GU102" s="6">
        <f>'at-risk$$'!GU102/'at-risk$$'!GU$120</f>
        <v>0</v>
      </c>
      <c r="GV102" s="6">
        <f>'at-risk$$'!GV102/'at-risk$$'!GV$120</f>
        <v>0</v>
      </c>
      <c r="GW102" s="6">
        <f>'at-risk$$'!GW102/'at-risk$$'!GW$120</f>
        <v>0</v>
      </c>
      <c r="GX102" s="6">
        <f>'at-risk$$'!GX102/'at-risk$$'!GX$120</f>
        <v>0</v>
      </c>
      <c r="GY102" s="6">
        <f>'at-risk$$'!GY102/'at-risk$$'!GY$120</f>
        <v>0</v>
      </c>
      <c r="GZ102" s="6">
        <f>'at-risk$$'!GZ102/'at-risk$$'!GZ$120</f>
        <v>0</v>
      </c>
      <c r="HA102" s="6">
        <f>'at-risk$$'!HA102/'at-risk$$'!HA$120</f>
        <v>0</v>
      </c>
      <c r="HB102" s="6">
        <f>'at-risk$$'!HB102/'at-risk$$'!HB$120</f>
        <v>0</v>
      </c>
      <c r="HC102" s="6">
        <f>'at-risk$$'!HC102/'at-risk$$'!HC$120</f>
        <v>0</v>
      </c>
      <c r="HD102" s="6">
        <f>'at-risk$$'!HD102/'at-risk$$'!HD$120</f>
        <v>0</v>
      </c>
      <c r="HE102" s="6">
        <f>'at-risk$$'!HE102/'at-risk$$'!HE$120</f>
        <v>0</v>
      </c>
      <c r="HF102" s="6">
        <f>'at-risk$$'!HF102/'at-risk$$'!HF$120</f>
        <v>2.0000087848759573</v>
      </c>
      <c r="HG102" s="6">
        <f>'at-risk$$'!HG102/'at-risk$$'!HG$120</f>
        <v>0</v>
      </c>
      <c r="HH102" s="6">
        <f>'at-risk$$'!HH102/'at-risk$$'!HH$120</f>
        <v>2.0000087848759573</v>
      </c>
      <c r="HI102" s="6">
        <f>'at-risk$$'!HI102/'at-risk$$'!HI$120</f>
        <v>0</v>
      </c>
      <c r="HJ102" s="6">
        <f>'at-risk$$'!HJ102/'at-risk$$'!HJ$120</f>
        <v>0</v>
      </c>
      <c r="HK102" s="6">
        <f>'at-risk$$'!HK102/'at-risk$$'!HK$120</f>
        <v>0</v>
      </c>
      <c r="HL102" s="6">
        <f>'at-risk$$'!HL102/'at-risk$$'!HL$120</f>
        <v>0</v>
      </c>
      <c r="HM102" s="6">
        <f>'at-risk$$'!HM102/'at-risk$$'!HM$120</f>
        <v>0</v>
      </c>
      <c r="HN102" s="6">
        <f>'at-risk$$'!HN102/'at-risk$$'!HN$120</f>
        <v>1</v>
      </c>
      <c r="HO102" s="6">
        <f>'at-risk$$'!HO102/'at-risk$$'!HO$120</f>
        <v>0</v>
      </c>
      <c r="HP102" s="6">
        <f>'at-risk$$'!HP102/'at-risk$$'!HP$120</f>
        <v>0</v>
      </c>
      <c r="HQ102" s="6">
        <f>'at-risk$$'!HQ102/'at-risk$$'!HQ$120</f>
        <v>0</v>
      </c>
      <c r="HR102" s="6">
        <f>'at-risk$$'!HR102/'at-risk$$'!HR$120</f>
        <v>2.0000087848759573</v>
      </c>
      <c r="HS102" s="6">
        <f>'at-risk$$'!HS102/'at-risk$$'!HS$120</f>
        <v>0</v>
      </c>
      <c r="HT102" s="6">
        <f>'at-risk$$'!HT102/'at-risk$$'!HT$120</f>
        <v>1</v>
      </c>
      <c r="HU102" s="6">
        <f>'at-risk$$'!HU102/'at-risk$$'!HU$120</f>
        <v>0</v>
      </c>
      <c r="HV102" s="6">
        <f>'at-risk$$'!HV102/'at-risk$$'!HV$120</f>
        <v>1</v>
      </c>
      <c r="HW102" s="6">
        <f>'at-risk$$'!HW102/'at-risk$$'!HW$120</f>
        <v>0</v>
      </c>
      <c r="HX102" s="6">
        <f>'at-risk$$'!HX102/'at-risk$$'!HX$120</f>
        <v>0</v>
      </c>
      <c r="HY102" s="6">
        <f>'at-risk$$'!HY102/'at-risk$$'!HY$120</f>
        <v>0</v>
      </c>
      <c r="HZ102" s="6">
        <f>'at-risk$$'!HZ102/'at-risk$$'!HZ$120</f>
        <v>0</v>
      </c>
      <c r="IA102" s="6">
        <f>'at-risk$$'!IA102/'at-risk$$'!IA$120</f>
        <v>0</v>
      </c>
      <c r="IB102" s="6">
        <f>'at-risk$$'!IB102/'at-risk$$'!IB$120</f>
        <v>0</v>
      </c>
      <c r="IC102" s="6">
        <f>'at-risk$$'!IC102/'at-risk$$'!IC$120</f>
        <v>0</v>
      </c>
      <c r="ID102" s="6">
        <f>'at-risk$$'!ID102/'at-risk$$'!ID$120</f>
        <v>0</v>
      </c>
      <c r="IE102" s="6">
        <f>'at-risk$$'!IE102/'at-risk$$'!IE$120</f>
        <v>0</v>
      </c>
      <c r="IF102" s="6">
        <f>'at-risk$$'!IF102/'at-risk$$'!IF$120</f>
        <v>1</v>
      </c>
      <c r="IG102" s="6">
        <f>'at-risk$$'!IG102/'at-risk$$'!IG$120</f>
        <v>0</v>
      </c>
      <c r="IH102" s="6">
        <f>'at-risk$$'!IH102/'at-risk$$'!IH$120</f>
        <v>0</v>
      </c>
      <c r="II102" s="6">
        <f>'at-risk$$'!II102/'at-risk$$'!II$120</f>
        <v>0</v>
      </c>
      <c r="IJ102" s="6">
        <f>'at-risk$$'!IJ102/'at-risk$$'!IJ$120</f>
        <v>0</v>
      </c>
      <c r="IK102" s="6">
        <f>'at-risk$$'!IK102/'at-risk$$'!IK$120</f>
        <v>0</v>
      </c>
      <c r="IL102" s="6">
        <f>'at-risk$$'!IL102/'at-risk$$'!IL$120</f>
        <v>0</v>
      </c>
      <c r="IM102" s="6">
        <f>'at-risk$$'!IM102/'at-risk$$'!IM$120</f>
        <v>0</v>
      </c>
      <c r="IN102" s="6">
        <f>'at-risk$$'!IN102/'at-risk$$'!IN$120</f>
        <v>0</v>
      </c>
      <c r="IO102" s="6">
        <f>'at-risk$$'!IO102/'at-risk$$'!IO$120</f>
        <v>0</v>
      </c>
      <c r="IP102" s="6">
        <f>'at-risk$$'!IP102/'at-risk$$'!IP$120</f>
        <v>0</v>
      </c>
      <c r="IQ102" s="6">
        <f>'at-risk$$'!IQ102/'at-risk$$'!IQ$120</f>
        <v>0</v>
      </c>
      <c r="IR102" s="6">
        <f>'at-risk$$'!IR102/'at-risk$$'!IR$120</f>
        <v>0</v>
      </c>
      <c r="IS102" s="6">
        <f>'at-risk$$'!IS102/'at-risk$$'!IS$120</f>
        <v>0</v>
      </c>
      <c r="IT102" s="6">
        <f>'at-risk$$'!IT102/'at-risk$$'!IT$120</f>
        <v>2</v>
      </c>
      <c r="IU102" s="6">
        <f>'at-risk$$'!IU102/'at-risk$$'!IU$120</f>
        <v>0</v>
      </c>
      <c r="IV102" s="6">
        <f>'at-risk$$'!IV102/'at-risk$$'!IV$120</f>
        <v>0</v>
      </c>
      <c r="IW102" s="6">
        <f>'at-risk$$'!IW102/'at-risk$$'!IW$120</f>
        <v>0</v>
      </c>
      <c r="IX102" s="6">
        <f>'at-risk$$'!IX102/'at-risk$$'!IX$120</f>
        <v>0</v>
      </c>
      <c r="IY102" s="6">
        <f>'at-risk$$'!IY102/'at-risk$$'!IY$120</f>
        <v>0</v>
      </c>
      <c r="IZ102" s="6">
        <f>'at-risk$$'!IZ102/'at-risk$$'!IZ$120</f>
        <v>0</v>
      </c>
      <c r="JA102" s="6">
        <f>'at-risk$$'!JA102/'at-risk$$'!JA$120</f>
        <v>0</v>
      </c>
      <c r="JB102" s="6">
        <f>'at-risk$$'!JB102/'at-risk$$'!JB$120</f>
        <v>0.9999965685612755</v>
      </c>
      <c r="JC102" s="6">
        <f>'at-risk$$'!JC102/'at-risk$$'!JC$120</f>
        <v>0</v>
      </c>
      <c r="JD102" s="6">
        <f>'at-risk$$'!JD102/'at-risk$$'!JD$120</f>
        <v>1</v>
      </c>
      <c r="JE102" s="6">
        <f>'at-risk$$'!JE102/'at-risk$$'!JE$120</f>
        <v>0</v>
      </c>
      <c r="JF102" s="6">
        <f>'at-risk$$'!JF102/'at-risk$$'!JF$120</f>
        <v>0</v>
      </c>
      <c r="JG102" s="6">
        <f>'at-risk$$'!JG102/'at-risk$$'!JG$120</f>
        <v>0</v>
      </c>
      <c r="JH102" s="6">
        <f>'at-risk$$'!JH102/'at-risk$$'!JH$120</f>
        <v>1</v>
      </c>
      <c r="JI102" s="6">
        <f>'at-risk$$'!JI102/'at-risk$$'!JI$120</f>
        <v>0</v>
      </c>
      <c r="JJ102" s="6">
        <f>'at-risk$$'!JJ102/'at-risk$$'!JJ$120</f>
        <v>0</v>
      </c>
      <c r="JK102" s="6">
        <f>'at-risk$$'!JK102/'at-risk$$'!JK$120</f>
        <v>0</v>
      </c>
      <c r="JL102" s="6">
        <f>'at-risk$$'!JL102/'at-risk$$'!JL$120</f>
        <v>0</v>
      </c>
      <c r="JM102" s="6">
        <f>'at-risk$$'!JM102/'at-risk$$'!JM$120</f>
        <v>0</v>
      </c>
      <c r="JN102" s="6">
        <f>'at-risk$$'!JN102/'at-risk$$'!JN$120</f>
        <v>0.9999965685612755</v>
      </c>
      <c r="JO102" s="6">
        <f>'at-risk$$'!JO102/'at-risk$$'!JO$120</f>
        <v>0</v>
      </c>
      <c r="JP102" s="6">
        <f>'at-risk$$'!JP102/'at-risk$$'!JP$120</f>
        <v>1</v>
      </c>
      <c r="JQ102" s="6">
        <f>'at-risk$$'!JQ102/'at-risk$$'!JQ$120</f>
        <v>0</v>
      </c>
      <c r="JR102" s="6">
        <f>'at-risk$$'!JR102/'at-risk$$'!JR$120</f>
        <v>1</v>
      </c>
      <c r="JS102" s="6">
        <f>'at-risk$$'!JS102/'at-risk$$'!JS$120</f>
        <v>0</v>
      </c>
      <c r="JT102" s="6">
        <f>'at-risk$$'!JT102/'at-risk$$'!JT$120</f>
        <v>0</v>
      </c>
      <c r="JU102" s="6">
        <f>'at-risk$$'!JU102/'at-risk$$'!JU$120</f>
        <v>0</v>
      </c>
      <c r="JV102" s="6">
        <f>'at-risk$$'!JV102/'at-risk$$'!JV$120</f>
        <v>0</v>
      </c>
      <c r="JW102" s="6">
        <f>'at-risk$$'!JW102/'at-risk$$'!JW$120</f>
        <v>0</v>
      </c>
      <c r="JX102" s="6">
        <f>'at-risk$$'!JX102/'at-risk$$'!JX$120</f>
        <v>0</v>
      </c>
      <c r="JY102" s="6">
        <f>'at-risk$$'!JY102/'at-risk$$'!JY$120</f>
        <v>0</v>
      </c>
      <c r="JZ102" s="6">
        <f>'at-risk$$'!JZ102/'at-risk$$'!JZ$120</f>
        <v>1</v>
      </c>
      <c r="KA102" s="6">
        <f>'at-risk$$'!KA102/'at-risk$$'!KA$120</f>
        <v>0</v>
      </c>
      <c r="KB102" s="6">
        <f>'at-risk$$'!KB102/'at-risk$$'!KB$120</f>
        <v>0</v>
      </c>
      <c r="KC102" s="6">
        <f>'at-risk$$'!KC102/'at-risk$$'!KC$120</f>
        <v>0</v>
      </c>
      <c r="KD102" s="6">
        <f>'at-risk$$'!KD102/'at-risk$$'!KD$120</f>
        <v>1</v>
      </c>
      <c r="KE102" s="6">
        <f>'at-risk$$'!KE102/'at-risk$$'!KE$120</f>
        <v>0</v>
      </c>
      <c r="KF102" s="6">
        <f>'at-risk$$'!KF102/'at-risk$$'!KF$120</f>
        <v>1</v>
      </c>
      <c r="KG102" s="6">
        <f>'at-risk$$'!KG102/'at-risk$$'!KG$120</f>
        <v>0</v>
      </c>
      <c r="KH102" s="6">
        <f>'at-risk$$'!KH102/'at-risk$$'!KH$120</f>
        <v>0</v>
      </c>
      <c r="KI102" s="6">
        <f>'at-risk$$'!KI102/'at-risk$$'!KI$120</f>
        <v>0</v>
      </c>
      <c r="KJ102" s="6">
        <f>'at-risk$$'!KJ102/'at-risk$$'!KJ$120</f>
        <v>1</v>
      </c>
      <c r="KK102" s="6">
        <f>'at-risk$$'!KK102/'at-risk$$'!KK$120</f>
        <v>0</v>
      </c>
      <c r="KL102" s="6">
        <f>'at-risk$$'!KL102/'at-risk$$'!KL$120</f>
        <v>2.0000087848759573</v>
      </c>
      <c r="KM102" s="6">
        <f>'at-risk$$'!KM102/'at-risk$$'!KM$120</f>
        <v>0</v>
      </c>
      <c r="KN102" s="6">
        <f>'at-risk$$'!KN102/'at-risk$$'!KN$120</f>
        <v>0</v>
      </c>
      <c r="KO102" s="6">
        <f>'at-risk$$'!KO102/'at-risk$$'!KO$120</f>
        <v>0</v>
      </c>
      <c r="KP102" s="6">
        <f>'at-risk$$'!KP102/'at-risk$$'!KP$120</f>
        <v>3</v>
      </c>
      <c r="KQ102" s="6">
        <f>'at-risk$$'!KQ102/'at-risk$$'!KQ$120</f>
        <v>0</v>
      </c>
      <c r="KR102" s="3">
        <v>200000</v>
      </c>
      <c r="KS102" s="3">
        <v>0</v>
      </c>
      <c r="KU102" s="3">
        <v>68903</v>
      </c>
      <c r="KV102" s="3">
        <v>0</v>
      </c>
      <c r="KW102" s="3">
        <v>55497</v>
      </c>
      <c r="KX102" s="3">
        <v>0</v>
      </c>
      <c r="KY102" s="3">
        <v>15000</v>
      </c>
      <c r="KZ102" s="3">
        <v>0</v>
      </c>
      <c r="LC102" s="3">
        <v>75000</v>
      </c>
      <c r="LD102" s="3">
        <v>0</v>
      </c>
      <c r="LG102" s="3">
        <v>5858</v>
      </c>
      <c r="LH102" s="3">
        <v>0</v>
      </c>
      <c r="LM102" s="3">
        <v>2011</v>
      </c>
      <c r="LN102" s="3">
        <v>0</v>
      </c>
      <c r="LO102" s="3">
        <v>20000</v>
      </c>
      <c r="LP102" s="3">
        <v>0</v>
      </c>
      <c r="LQ102" s="3">
        <v>26295</v>
      </c>
      <c r="LR102" s="3">
        <v>0</v>
      </c>
      <c r="LW102" s="3">
        <v>15000</v>
      </c>
      <c r="LX102" s="3">
        <v>0</v>
      </c>
      <c r="ME102" s="3">
        <v>7374</v>
      </c>
      <c r="MF102" s="3">
        <v>0</v>
      </c>
      <c r="MI102" s="3">
        <v>15692</v>
      </c>
      <c r="MJ102" s="3">
        <v>0</v>
      </c>
      <c r="MM102" s="3">
        <v>20000</v>
      </c>
      <c r="MN102" s="3">
        <v>0</v>
      </c>
      <c r="MQ102" s="3">
        <v>5000</v>
      </c>
      <c r="MR102" s="3">
        <v>0</v>
      </c>
      <c r="MU102" s="3">
        <v>10000</v>
      </c>
      <c r="MV102" s="3">
        <v>0</v>
      </c>
      <c r="MW102" s="3">
        <v>30000</v>
      </c>
      <c r="MX102" s="3">
        <v>0</v>
      </c>
      <c r="MY102" s="3">
        <v>20000</v>
      </c>
      <c r="MZ102" s="3">
        <v>0</v>
      </c>
      <c r="NJ102" s="6">
        <f>'at-risk$$'!NJ102/'at-risk$$'!NJ$120</f>
        <v>0</v>
      </c>
      <c r="NK102" s="6">
        <f>'at-risk$$'!NK102/'at-risk$$'!NK$120</f>
        <v>0</v>
      </c>
      <c r="OF102" s="3">
        <v>6853570</v>
      </c>
      <c r="OG102" s="3">
        <v>0</v>
      </c>
      <c r="OK102" s="6">
        <f t="shared" si="60"/>
        <v>2</v>
      </c>
      <c r="OL102" s="6">
        <f t="shared" si="50"/>
        <v>0</v>
      </c>
      <c r="OM102" s="6">
        <f t="shared" si="51"/>
        <v>7.0000263546278729</v>
      </c>
      <c r="ON102" s="6">
        <f t="shared" si="52"/>
        <v>0</v>
      </c>
      <c r="OO102" s="6">
        <f t="shared" si="53"/>
        <v>1</v>
      </c>
      <c r="OP102" s="6">
        <f t="shared" si="54"/>
        <v>0</v>
      </c>
      <c r="OQ102" s="3">
        <f t="shared" si="55"/>
        <v>0</v>
      </c>
      <c r="OR102" s="6">
        <f t="shared" si="56"/>
        <v>0</v>
      </c>
      <c r="OS102" s="6">
        <f>'at-risk$$'!OS102/'at-risk$$'!OS$120</f>
        <v>1</v>
      </c>
      <c r="OT102" s="6">
        <f>'at-risk$$'!OT102/'at-risk$$'!OT$120</f>
        <v>0</v>
      </c>
      <c r="OU102" s="6">
        <f>'at-risk$$'!OU102/'at-risk$$'!OU$120</f>
        <v>0</v>
      </c>
      <c r="OV102" s="6">
        <f>'at-risk$$'!OV102/'at-risk$$'!OV$120</f>
        <v>2</v>
      </c>
      <c r="OW102" s="6">
        <f>'at-risk$$'!OW102/'at-risk$$'!OW$120</f>
        <v>0</v>
      </c>
      <c r="OX102" s="6">
        <f>'at-risk$$'!OX102/'at-risk$$'!OX$120</f>
        <v>0</v>
      </c>
      <c r="OY102" s="6">
        <f>'at-risk$$'!OY102/'at-risk$$'!OY$120</f>
        <v>1</v>
      </c>
      <c r="OZ102" s="6">
        <f>'at-risk$$'!OZ102/'at-risk$$'!OZ$120</f>
        <v>0</v>
      </c>
      <c r="PA102" s="6">
        <f>'at-risk$$'!PA102/'at-risk$$'!PA$120</f>
        <v>0</v>
      </c>
      <c r="PB102" s="6">
        <f t="shared" si="57"/>
        <v>2</v>
      </c>
      <c r="PC102" s="6">
        <f t="shared" si="58"/>
        <v>0</v>
      </c>
      <c r="PD102" s="6"/>
      <c r="PE102" s="6"/>
      <c r="PI102" s="6">
        <f t="shared" si="48"/>
        <v>10.000026354627872</v>
      </c>
      <c r="PJ102" s="6">
        <f>'at-risk$$'!PJ102/'at-risk$$'!PJ$120</f>
        <v>0</v>
      </c>
      <c r="PK102" s="6">
        <f>'at-risk$$'!PK102/'at-risk$$'!PK$120</f>
        <v>0</v>
      </c>
      <c r="PL102" s="5">
        <f t="shared" si="61"/>
        <v>391630</v>
      </c>
      <c r="PM102" s="5">
        <f>SUM(KV102,KX102,KZ102,LB102,LD102,LF102,LH102,LJ102,LL102,LN102,LP102,LR102,LT102,LV102,LX102,LZ102,MB102,MD102,MF102,MH102,MJ102,ML102,MN102,MP102,MR102,MT102,MV102,MX102,MZ102,NB102,ND102,NF102,NH102,)</f>
        <v>0</v>
      </c>
      <c r="PN102" s="5"/>
      <c r="PO102" s="5">
        <v>261513</v>
      </c>
      <c r="PQ102" s="6">
        <f t="shared" si="59"/>
        <v>26.630973715651137</v>
      </c>
    </row>
    <row r="103" spans="1:433" x14ac:dyDescent="0.25">
      <c r="A103" t="s">
        <v>106</v>
      </c>
      <c r="B103" s="2">
        <v>1058</v>
      </c>
      <c r="C103" t="s">
        <v>339</v>
      </c>
      <c r="D103">
        <v>7</v>
      </c>
      <c r="E103">
        <v>500</v>
      </c>
      <c r="F103">
        <v>500</v>
      </c>
      <c r="G103" s="6">
        <f>'at-risk$$'!G103/'at-risk$$'!G$120</f>
        <v>1</v>
      </c>
      <c r="H103" s="6">
        <f>'at-risk$$'!H103/'at-risk$$'!H$120</f>
        <v>0</v>
      </c>
      <c r="I103" s="6">
        <f>'at-risk$$'!I103/'at-risk$$'!I$120</f>
        <v>0</v>
      </c>
      <c r="J103" s="6">
        <f>'at-risk$$'!J103/'at-risk$$'!J$120</f>
        <v>0</v>
      </c>
      <c r="K103" s="6"/>
      <c r="L103" s="6">
        <f>'at-risk$$'!L103/'at-risk$$'!L$120</f>
        <v>2</v>
      </c>
      <c r="M103" s="6">
        <f>'at-risk$$'!M103/'at-risk$$'!M$120</f>
        <v>0</v>
      </c>
      <c r="N103" s="6">
        <f>'at-risk$$'!N103/'at-risk$$'!N$120</f>
        <v>0.99999958310769044</v>
      </c>
      <c r="O103" s="6">
        <f>'at-risk$$'!O103/'at-risk$$'!O$120</f>
        <v>0</v>
      </c>
      <c r="P103" s="3">
        <v>15000</v>
      </c>
      <c r="Q103" s="3">
        <v>0</v>
      </c>
      <c r="R103" s="6">
        <f>'at-risk$$'!R103/'at-risk$$'!R$120</f>
        <v>1.0000062006078874</v>
      </c>
      <c r="S103" s="6">
        <f>'at-risk$$'!S103/'at-risk$$'!S$120</f>
        <v>0</v>
      </c>
      <c r="T103" s="6">
        <f>'at-risk$$'!T103/'at-risk$$'!T$120</f>
        <v>1.0000028305579711</v>
      </c>
      <c r="U103" s="6">
        <f>'at-risk$$'!U103/'at-risk$$'!U$120</f>
        <v>0</v>
      </c>
      <c r="V103" s="6">
        <f>'at-risk$$'!V103/'at-risk$$'!V$120</f>
        <v>3.0000042979444492</v>
      </c>
      <c r="W103" s="6">
        <f>'at-risk$$'!W103/'at-risk$$'!W$120</f>
        <v>0</v>
      </c>
      <c r="X103" s="6">
        <f>'at-risk$$'!X103/'at-risk$$'!X$120</f>
        <v>1</v>
      </c>
      <c r="Y103" s="6">
        <f>'at-risk$$'!Y103/'at-risk$$'!Y$120</f>
        <v>0</v>
      </c>
      <c r="Z103" s="6">
        <f>'at-risk$$'!Z103/'at-risk$$'!Z$120</f>
        <v>0</v>
      </c>
      <c r="AA103" s="6">
        <f>'at-risk$$'!AA103/'at-risk$$'!AA$120</f>
        <v>0</v>
      </c>
      <c r="AB103" s="6">
        <f>'at-risk$$'!AB103/'at-risk$$'!AB$120</f>
        <v>0</v>
      </c>
      <c r="AC103" s="6">
        <f>'at-risk$$'!AC103/'at-risk$$'!AC$120</f>
        <v>0</v>
      </c>
      <c r="AD103" s="6">
        <f>'at-risk$$'!AD103/'at-risk$$'!AD$120</f>
        <v>0</v>
      </c>
      <c r="AE103" s="6">
        <f>'at-risk$$'!AE103/'at-risk$$'!AE$120</f>
        <v>0</v>
      </c>
      <c r="AF103" s="6">
        <f>'at-risk$$'!AF103/'at-risk$$'!AF$120</f>
        <v>0</v>
      </c>
      <c r="AG103" s="6">
        <f>'at-risk$$'!AG103/'at-risk$$'!AG$120</f>
        <v>0</v>
      </c>
      <c r="AH103" s="6">
        <f>'at-risk$$'!AH103/'at-risk$$'!AH$120</f>
        <v>0</v>
      </c>
      <c r="AI103" s="6">
        <f>'at-risk$$'!AI103/'at-risk$$'!AI$120</f>
        <v>0</v>
      </c>
      <c r="AJ103" s="6">
        <f>'at-risk$$'!AJ103/'at-risk$$'!AJ$120</f>
        <v>0</v>
      </c>
      <c r="AK103" s="6">
        <f>'at-risk$$'!AK103/'at-risk$$'!AK$120</f>
        <v>0</v>
      </c>
      <c r="AL103" s="6">
        <f>'at-risk$$'!AL103/'at-risk$$'!AL$120</f>
        <v>0</v>
      </c>
      <c r="AM103" s="6">
        <f>'at-risk$$'!AM103/'at-risk$$'!AM$120</f>
        <v>0</v>
      </c>
      <c r="AN103" s="6">
        <f>'at-risk$$'!AN103/'at-risk$$'!AN$120</f>
        <v>0</v>
      </c>
      <c r="AO103" s="6">
        <f>'at-risk$$'!AO103/'at-risk$$'!AO$120</f>
        <v>0</v>
      </c>
      <c r="AP103" s="6">
        <f>'at-risk$$'!AP103/'at-risk$$'!AP$120</f>
        <v>0</v>
      </c>
      <c r="AQ103" s="6">
        <f>'at-risk$$'!AQ103/'at-risk$$'!AQ$120</f>
        <v>1.5000087848759576</v>
      </c>
      <c r="AR103" s="6">
        <f>'at-risk$$'!AR103/'at-risk$$'!AR$120</f>
        <v>0</v>
      </c>
      <c r="AS103" s="6">
        <f>'at-risk$$'!AS103/'at-risk$$'!AS$120</f>
        <v>0</v>
      </c>
      <c r="AT103" s="6">
        <f>'at-risk$$'!AT103/'at-risk$$'!AT$120</f>
        <v>0</v>
      </c>
      <c r="AU103" s="6">
        <f>'at-risk$$'!AU103/'at-risk$$'!AU$120</f>
        <v>2.3434183709326026</v>
      </c>
      <c r="AV103" s="6">
        <f>'at-risk$$'!AV103/'at-risk$$'!AV$120</f>
        <v>0.65659041394335516</v>
      </c>
      <c r="AW103" s="6">
        <f>'at-risk$$'!AW103/'at-risk$$'!AW$120</f>
        <v>0</v>
      </c>
      <c r="AX103" s="6">
        <f>'at-risk$$'!AX103/'at-risk$$'!AX$120</f>
        <v>0</v>
      </c>
      <c r="AY103" s="6">
        <f>'at-risk$$'!AY103/'at-risk$$'!AY$120</f>
        <v>0</v>
      </c>
      <c r="AZ103" s="6">
        <f>'at-risk$$'!AZ103/'at-risk$$'!AZ$120</f>
        <v>0</v>
      </c>
      <c r="BA103" s="6">
        <f>'at-risk$$'!BA103/'at-risk$$'!BA$120</f>
        <v>0</v>
      </c>
      <c r="BB103" s="6">
        <f>'at-risk$$'!BB103/'at-risk$$'!BB$120</f>
        <v>0</v>
      </c>
      <c r="BC103" s="6">
        <f>'at-risk$$'!BC103/'at-risk$$'!BC$120</f>
        <v>0</v>
      </c>
      <c r="BD103" s="6">
        <f>'at-risk$$'!BD103/'at-risk$$'!BD$120</f>
        <v>0</v>
      </c>
      <c r="BE103" s="6">
        <f>'at-risk$$'!BE103/'at-risk$$'!BE$120</f>
        <v>0</v>
      </c>
      <c r="BF103" s="6">
        <f>'at-risk$$'!BF103/'at-risk$$'!BF$120</f>
        <v>0</v>
      </c>
      <c r="BG103" s="6">
        <f>'at-risk$$'!BG103/'at-risk$$'!BG$120</f>
        <v>0</v>
      </c>
      <c r="BH103" s="6">
        <f>'at-risk$$'!BH103/'at-risk$$'!BH$120</f>
        <v>0</v>
      </c>
      <c r="BI103" s="6">
        <f>'at-risk$$'!BI103/'at-risk$$'!BI$120</f>
        <v>0</v>
      </c>
      <c r="BJ103" s="6">
        <f>'at-risk$$'!BJ103/'at-risk$$'!BJ$120</f>
        <v>0</v>
      </c>
      <c r="BK103" s="6">
        <f>'at-risk$$'!BK103/'at-risk$$'!BK$120</f>
        <v>0</v>
      </c>
      <c r="BL103" s="6">
        <f>'at-risk$$'!BL103/'at-risk$$'!BL$120</f>
        <v>0</v>
      </c>
      <c r="BM103" s="6">
        <f>'at-risk$$'!BM103/'at-risk$$'!BM$120</f>
        <v>0</v>
      </c>
      <c r="BN103" s="6">
        <f>'at-risk$$'!BN103/'at-risk$$'!BN$120</f>
        <v>0</v>
      </c>
      <c r="BO103" s="6">
        <f>'at-risk$$'!BO103/'at-risk$$'!BO$120</f>
        <v>0</v>
      </c>
      <c r="BP103" s="6">
        <f>'at-risk$$'!BP103/'at-risk$$'!BP$120</f>
        <v>0</v>
      </c>
      <c r="BQ103" s="6">
        <f>'at-risk$$'!BQ103/'at-risk$$'!BQ$120</f>
        <v>0</v>
      </c>
      <c r="BR103" s="6">
        <f>'at-risk$$'!BR103/'at-risk$$'!BR$120</f>
        <v>0</v>
      </c>
      <c r="BS103" s="6">
        <f>'at-risk$$'!BS103/'at-risk$$'!BS$120</f>
        <v>0</v>
      </c>
      <c r="BT103" s="6">
        <f>'at-risk$$'!BT103/'at-risk$$'!BT$120</f>
        <v>0</v>
      </c>
      <c r="BU103" s="6">
        <f>'at-risk$$'!BU103/'at-risk$$'!BU$120</f>
        <v>0</v>
      </c>
      <c r="BV103" s="6">
        <f>'at-risk$$'!BV103/'at-risk$$'!BV$120</f>
        <v>4.0000175697519147</v>
      </c>
      <c r="BW103" s="6">
        <f>'at-risk$$'!BW103/'at-risk$$'!BW$120</f>
        <v>0</v>
      </c>
      <c r="BX103" s="6">
        <f>'at-risk$$'!BX103/'at-risk$$'!BX$120</f>
        <v>0</v>
      </c>
      <c r="BY103" s="6">
        <f>'at-risk$$'!BY103/'at-risk$$'!BY$120</f>
        <v>0</v>
      </c>
      <c r="BZ103" s="6">
        <f>'at-risk$$'!BZ103/'at-risk$$'!BZ$120</f>
        <v>0</v>
      </c>
      <c r="CA103" s="6">
        <f>'at-risk$$'!CA103/'at-risk$$'!CA$120</f>
        <v>0</v>
      </c>
      <c r="CB103" s="6">
        <f>'at-risk$$'!CB103/'at-risk$$'!CB$120</f>
        <v>0</v>
      </c>
      <c r="CC103" s="6">
        <f>'at-risk$$'!CC103/'at-risk$$'!CC$120</f>
        <v>0</v>
      </c>
      <c r="CD103" s="6">
        <f>'at-risk$$'!CD103/'at-risk$$'!CD$120</f>
        <v>0</v>
      </c>
      <c r="CE103" s="6">
        <f>'at-risk$$'!CE103/'at-risk$$'!CE$120</f>
        <v>3</v>
      </c>
      <c r="CF103" s="6">
        <f>'at-risk$$'!CF103/'at-risk$$'!CF$120</f>
        <v>0</v>
      </c>
      <c r="CG103" s="6">
        <f>'at-risk$$'!CG103/'at-risk$$'!CG$120</f>
        <v>0</v>
      </c>
      <c r="CH103" s="6">
        <f>'at-risk$$'!CH103/'at-risk$$'!CH$120</f>
        <v>0</v>
      </c>
      <c r="CI103" s="6">
        <f>'at-risk$$'!CI103/'at-risk$$'!CI$120</f>
        <v>0</v>
      </c>
      <c r="CL103" s="6">
        <f>'at-risk$$'!CL103/'at-risk$$'!CL$120</f>
        <v>0</v>
      </c>
      <c r="CM103" s="6">
        <f>'at-risk$$'!CM103/'at-risk$$'!CM$120</f>
        <v>0</v>
      </c>
      <c r="CN103" s="6">
        <f>'at-risk$$'!CN103/'at-risk$$'!CN$120</f>
        <v>0.18722327640733713</v>
      </c>
      <c r="CO103" s="6">
        <f>'at-risk$$'!CO103/'at-risk$$'!CO$120</f>
        <v>0</v>
      </c>
      <c r="CP103" s="6">
        <f>'at-risk$$'!CP103/'at-risk$$'!CP$120</f>
        <v>0</v>
      </c>
      <c r="CQ103" s="6">
        <f>'at-risk$$'!CQ103/'at-risk$$'!CQ$120</f>
        <v>0</v>
      </c>
      <c r="CR103" s="6">
        <f>'at-risk$$'!CR103/'at-risk$$'!CR$120</f>
        <v>0</v>
      </c>
      <c r="CS103" s="6">
        <f>'at-risk$$'!CS103/'at-risk$$'!CS$120</f>
        <v>0</v>
      </c>
      <c r="CT103" s="6">
        <f>'at-risk$$'!CT103/'at-risk$$'!CT$120</f>
        <v>0</v>
      </c>
      <c r="CU103" s="6">
        <f>'at-risk$$'!CU103/'at-risk$$'!CU$120</f>
        <v>0</v>
      </c>
      <c r="DB103" s="3">
        <v>25000</v>
      </c>
      <c r="DC103" s="3">
        <v>0</v>
      </c>
      <c r="DD103" s="6">
        <f>'at-risk$$'!DD103/'at-risk$$'!DD$120</f>
        <v>0</v>
      </c>
      <c r="DE103" s="6">
        <f>'at-risk$$'!DE103/'at-risk$$'!DE$120</f>
        <v>0</v>
      </c>
      <c r="DX103" s="6">
        <f>'at-risk$$'!DX103/'at-risk$$'!DX$120</f>
        <v>0</v>
      </c>
      <c r="DY103" s="6">
        <f>'at-risk$$'!DY103/'at-risk$$'!DY$120</f>
        <v>0</v>
      </c>
      <c r="DZ103" s="6">
        <f>'at-risk$$'!DZ103/'at-risk$$'!DZ$120</f>
        <v>0</v>
      </c>
      <c r="EA103" s="6">
        <f>'at-risk$$'!EA103/'at-risk$$'!EA$120</f>
        <v>0</v>
      </c>
      <c r="EB103" s="6">
        <f>'at-risk$$'!EB103/'at-risk$$'!EB$120</f>
        <v>0</v>
      </c>
      <c r="EC103" s="6">
        <f>'at-risk$$'!EC103/'at-risk$$'!EC$120</f>
        <v>0</v>
      </c>
      <c r="EL103" s="6">
        <f>'at-risk$$'!EL103/'at-risk$$'!EL$120</f>
        <v>0</v>
      </c>
      <c r="EM103" s="6">
        <f>'at-risk$$'!EM103/'at-risk$$'!EM$120</f>
        <v>0</v>
      </c>
      <c r="EN103" s="6">
        <f>'at-risk$$'!EN103/'at-risk$$'!EN$120</f>
        <v>0</v>
      </c>
      <c r="EO103" s="6">
        <f>'at-risk$$'!EO103/'at-risk$$'!EO$120</f>
        <v>0</v>
      </c>
      <c r="EP103" s="6">
        <f>'at-risk$$'!EP103/'at-risk$$'!EP$120</f>
        <v>0</v>
      </c>
      <c r="EQ103" s="6">
        <f>'at-risk$$'!EQ103/'at-risk$$'!EQ$120</f>
        <v>0</v>
      </c>
      <c r="ES103" s="6">
        <f>'at-risk$$'!ES103/'at-risk$$'!ES$120</f>
        <v>0</v>
      </c>
      <c r="ET103" s="6">
        <f>'at-risk$$'!ET103/'at-risk$$'!ET$120</f>
        <v>0</v>
      </c>
      <c r="EU103" s="6">
        <f>'at-risk$$'!EU103/'at-risk$$'!EU$120</f>
        <v>0</v>
      </c>
      <c r="EV103" s="6">
        <f>'at-risk$$'!EV103/'at-risk$$'!EV$120</f>
        <v>0</v>
      </c>
      <c r="EW103" s="6">
        <f>'at-risk$$'!EW103/'at-risk$$'!EW$120</f>
        <v>0</v>
      </c>
      <c r="EX103" s="6">
        <f>'at-risk$$'!EX103/'at-risk$$'!EX$120</f>
        <v>0</v>
      </c>
      <c r="EY103" s="6">
        <f>'at-risk$$'!EY103/'at-risk$$'!EY$120</f>
        <v>1</v>
      </c>
      <c r="EZ103" s="6">
        <f>'at-risk$$'!EZ103/'at-risk$$'!EZ$120</f>
        <v>0</v>
      </c>
      <c r="FA103" s="6">
        <f>'at-risk$$'!FA103/'at-risk$$'!FA$120</f>
        <v>0</v>
      </c>
      <c r="FB103" s="6">
        <f>'at-risk$$'!FB103/'at-risk$$'!FB$120</f>
        <v>0</v>
      </c>
      <c r="FC103" s="6">
        <f>'at-risk$$'!FC103/'at-risk$$'!FC$120</f>
        <v>0</v>
      </c>
      <c r="FD103" s="6">
        <f>'at-risk$$'!FD103/'at-risk$$'!FD$120</f>
        <v>0</v>
      </c>
      <c r="FE103" s="6">
        <f>'at-risk$$'!FE103/'at-risk$$'!FE$120</f>
        <v>0</v>
      </c>
      <c r="FF103" s="6">
        <f>'at-risk$$'!FF103/'at-risk$$'!FF$120</f>
        <v>0</v>
      </c>
      <c r="FG103" s="6">
        <f>'at-risk$$'!FG103/'at-risk$$'!FG$120</f>
        <v>0</v>
      </c>
      <c r="FH103" s="6">
        <f>'at-risk$$'!FH103/'at-risk$$'!FH$120</f>
        <v>0</v>
      </c>
      <c r="FI103" s="6">
        <f>'at-risk$$'!FI103/'at-risk$$'!FI$120</f>
        <v>0</v>
      </c>
      <c r="FJ103" s="6">
        <f>'at-risk$$'!FJ103/'at-risk$$'!FJ$120</f>
        <v>0</v>
      </c>
      <c r="FK103" s="6">
        <f>'at-risk$$'!FK103/'at-risk$$'!FK$120</f>
        <v>0</v>
      </c>
      <c r="FL103" s="6">
        <f>'at-risk$$'!FL103/'at-risk$$'!FL$120</f>
        <v>0</v>
      </c>
      <c r="FM103" s="6">
        <f>'at-risk$$'!FM103/'at-risk$$'!FM$120</f>
        <v>0.5</v>
      </c>
      <c r="FN103" s="6">
        <f>'at-risk$$'!FN103/'at-risk$$'!FN$120</f>
        <v>0</v>
      </c>
      <c r="FO103" s="6">
        <f>'at-risk$$'!FO103/'at-risk$$'!FO$120</f>
        <v>1</v>
      </c>
      <c r="FP103" s="6">
        <f>'at-risk$$'!FP103/'at-risk$$'!FP$120</f>
        <v>0</v>
      </c>
      <c r="FQ103" s="6">
        <f>'at-risk$$'!FQ103/'at-risk$$'!FQ$120</f>
        <v>0</v>
      </c>
      <c r="FR103" s="6">
        <f>'at-risk$$'!FR103/'at-risk$$'!FR$120</f>
        <v>0</v>
      </c>
      <c r="FS103" s="6">
        <f>'at-risk$$'!FS103/'at-risk$$'!FS$120</f>
        <v>0</v>
      </c>
      <c r="FT103" s="6">
        <f>'at-risk$$'!FT103/'at-risk$$'!FT$120</f>
        <v>0</v>
      </c>
      <c r="FU103" s="6">
        <f>'at-risk$$'!FU103/'at-risk$$'!FU$120</f>
        <v>0</v>
      </c>
      <c r="FV103" s="6">
        <f>'at-risk$$'!FV103/'at-risk$$'!FV$120</f>
        <v>0</v>
      </c>
      <c r="FW103" s="6">
        <f>'at-risk$$'!FW103/'at-risk$$'!FW$120</f>
        <v>1</v>
      </c>
      <c r="FX103" s="6">
        <f>'at-risk$$'!FX103/'at-risk$$'!FX$120</f>
        <v>0</v>
      </c>
      <c r="FY103" s="6">
        <f>'at-risk$$'!FY103/'at-risk$$'!FY$120</f>
        <v>0</v>
      </c>
      <c r="FZ103" s="6">
        <f>'at-risk$$'!FZ103/'at-risk$$'!FZ$120</f>
        <v>0</v>
      </c>
      <c r="GA103" s="6">
        <f>'at-risk$$'!GA103/'at-risk$$'!GA$120</f>
        <v>0</v>
      </c>
      <c r="GB103" s="6">
        <f>'at-risk$$'!GB103/'at-risk$$'!GB$120</f>
        <v>0</v>
      </c>
      <c r="GC103" s="6">
        <f>'at-risk$$'!GC103/'at-risk$$'!GC$120</f>
        <v>1</v>
      </c>
      <c r="GD103" s="6">
        <f>'at-risk$$'!GD103/'at-risk$$'!GD$120</f>
        <v>0</v>
      </c>
      <c r="GE103" s="6">
        <f>'at-risk$$'!GE103/'at-risk$$'!GE$120</f>
        <v>0</v>
      </c>
      <c r="GF103" s="6">
        <f>'at-risk$$'!GF103/'at-risk$$'!GF$120</f>
        <v>1</v>
      </c>
      <c r="GG103" s="6">
        <f>'at-risk$$'!GG103/'at-risk$$'!GG$120</f>
        <v>0</v>
      </c>
      <c r="GH103" s="6">
        <f>'at-risk$$'!GH103/'at-risk$$'!GH$120</f>
        <v>2.0000087848759573</v>
      </c>
      <c r="GI103" s="6">
        <f>'at-risk$$'!GI103/'at-risk$$'!GI$120</f>
        <v>0</v>
      </c>
      <c r="GJ103" s="6">
        <f>'at-risk$$'!GJ103/'at-risk$$'!GJ$120</f>
        <v>1</v>
      </c>
      <c r="GK103" s="6">
        <f>'at-risk$$'!GK103/'at-risk$$'!GK$120</f>
        <v>0</v>
      </c>
      <c r="GL103" s="6">
        <f>'at-risk$$'!GL103/'at-risk$$'!GL$120</f>
        <v>1</v>
      </c>
      <c r="GM103" s="6">
        <f>'at-risk$$'!GM103/'at-risk$$'!GM$120</f>
        <v>0</v>
      </c>
      <c r="GN103" s="6">
        <f>'at-risk$$'!GN103/'at-risk$$'!GN$120</f>
        <v>0</v>
      </c>
      <c r="GO103" s="6">
        <f>'at-risk$$'!GO103/'at-risk$$'!GO$120</f>
        <v>0</v>
      </c>
      <c r="GP103" s="6">
        <f>'at-risk$$'!GP103/'at-risk$$'!GP$120</f>
        <v>0</v>
      </c>
      <c r="GQ103" s="6">
        <f>'at-risk$$'!GQ103/'at-risk$$'!GQ$120</f>
        <v>0</v>
      </c>
      <c r="GR103" s="6">
        <f>'at-risk$$'!GR103/'at-risk$$'!GR$120</f>
        <v>0</v>
      </c>
      <c r="GS103" s="6">
        <f>'at-risk$$'!GS103/'at-risk$$'!GS$120</f>
        <v>0</v>
      </c>
      <c r="GT103" s="6">
        <f>'at-risk$$'!GT103/'at-risk$$'!GT$120</f>
        <v>0</v>
      </c>
      <c r="GU103" s="6">
        <f>'at-risk$$'!GU103/'at-risk$$'!GU$120</f>
        <v>0</v>
      </c>
      <c r="GV103" s="6">
        <f>'at-risk$$'!GV103/'at-risk$$'!GV$120</f>
        <v>0</v>
      </c>
      <c r="GW103" s="6">
        <f>'at-risk$$'!GW103/'at-risk$$'!GW$120</f>
        <v>0</v>
      </c>
      <c r="GX103" s="6">
        <f>'at-risk$$'!GX103/'at-risk$$'!GX$120</f>
        <v>0</v>
      </c>
      <c r="GY103" s="6">
        <f>'at-risk$$'!GY103/'at-risk$$'!GY$120</f>
        <v>0</v>
      </c>
      <c r="GZ103" s="6">
        <f>'at-risk$$'!GZ103/'at-risk$$'!GZ$120</f>
        <v>0</v>
      </c>
      <c r="HA103" s="6">
        <f>'at-risk$$'!HA103/'at-risk$$'!HA$120</f>
        <v>0</v>
      </c>
      <c r="HB103" s="6">
        <f>'at-risk$$'!HB103/'at-risk$$'!HB$120</f>
        <v>0</v>
      </c>
      <c r="HC103" s="6">
        <f>'at-risk$$'!HC103/'at-risk$$'!HC$120</f>
        <v>0</v>
      </c>
      <c r="HD103" s="6">
        <f>'at-risk$$'!HD103/'at-risk$$'!HD$120</f>
        <v>0</v>
      </c>
      <c r="HE103" s="6">
        <f>'at-risk$$'!HE103/'at-risk$$'!HE$120</f>
        <v>0</v>
      </c>
      <c r="HF103" s="6">
        <f>'at-risk$$'!HF103/'at-risk$$'!HF$120</f>
        <v>3.7677278796823388</v>
      </c>
      <c r="HG103" s="6">
        <f>'at-risk$$'!HG103/'at-risk$$'!HG$120</f>
        <v>0</v>
      </c>
      <c r="HH103" s="6">
        <f>'at-risk$$'!HH103/'at-risk$$'!HH$120</f>
        <v>5.0000175697519147</v>
      </c>
      <c r="HI103" s="6">
        <f>'at-risk$$'!HI103/'at-risk$$'!HI$120</f>
        <v>0</v>
      </c>
      <c r="HJ103" s="6">
        <f>'at-risk$$'!HJ103/'at-risk$$'!HJ$120</f>
        <v>0</v>
      </c>
      <c r="HK103" s="6">
        <f>'at-risk$$'!HK103/'at-risk$$'!HK$120</f>
        <v>0</v>
      </c>
      <c r="HL103" s="6">
        <f>'at-risk$$'!HL103/'at-risk$$'!HL$120</f>
        <v>0</v>
      </c>
      <c r="HM103" s="6">
        <f>'at-risk$$'!HM103/'at-risk$$'!HM$120</f>
        <v>0</v>
      </c>
      <c r="HN103" s="6">
        <f>'at-risk$$'!HN103/'at-risk$$'!HN$120</f>
        <v>6.0000263546278729</v>
      </c>
      <c r="HO103" s="6">
        <f>'at-risk$$'!HO103/'at-risk$$'!HO$120</f>
        <v>0</v>
      </c>
      <c r="HP103" s="6">
        <f>'at-risk$$'!HP103/'at-risk$$'!HP$120</f>
        <v>0</v>
      </c>
      <c r="HQ103" s="6">
        <f>'at-risk$$'!HQ103/'at-risk$$'!HQ$120</f>
        <v>0</v>
      </c>
      <c r="HR103" s="6">
        <f>'at-risk$$'!HR103/'at-risk$$'!HR$120</f>
        <v>5.0000175697519147</v>
      </c>
      <c r="HS103" s="6">
        <f>'at-risk$$'!HS103/'at-risk$$'!HS$120</f>
        <v>0</v>
      </c>
      <c r="HT103" s="6">
        <f>'at-risk$$'!HT103/'at-risk$$'!HT$120</f>
        <v>0</v>
      </c>
      <c r="HU103" s="6">
        <f>'at-risk$$'!HU103/'at-risk$$'!HU$120</f>
        <v>0</v>
      </c>
      <c r="HV103" s="6">
        <f>'at-risk$$'!HV103/'at-risk$$'!HV$120</f>
        <v>5.0000175697519147</v>
      </c>
      <c r="HW103" s="6">
        <f>'at-risk$$'!HW103/'at-risk$$'!HW$120</f>
        <v>0</v>
      </c>
      <c r="HX103" s="6">
        <f>'at-risk$$'!HX103/'at-risk$$'!HX$120</f>
        <v>0</v>
      </c>
      <c r="HY103" s="6">
        <f>'at-risk$$'!HY103/'at-risk$$'!HY$120</f>
        <v>0</v>
      </c>
      <c r="HZ103" s="6">
        <f>'at-risk$$'!HZ103/'at-risk$$'!HZ$120</f>
        <v>0</v>
      </c>
      <c r="IA103" s="6">
        <f>'at-risk$$'!IA103/'at-risk$$'!IA$120</f>
        <v>0</v>
      </c>
      <c r="IB103" s="6">
        <f>'at-risk$$'!IB103/'at-risk$$'!IB$120</f>
        <v>0</v>
      </c>
      <c r="IC103" s="6">
        <f>'at-risk$$'!IC103/'at-risk$$'!IC$120</f>
        <v>1</v>
      </c>
      <c r="ID103" s="6">
        <f>'at-risk$$'!ID103/'at-risk$$'!ID$120</f>
        <v>1</v>
      </c>
      <c r="IE103" s="6">
        <f>'at-risk$$'!IE103/'at-risk$$'!IE$120</f>
        <v>0</v>
      </c>
      <c r="IF103" s="6">
        <f>'at-risk$$'!IF103/'at-risk$$'!IF$120</f>
        <v>0</v>
      </c>
      <c r="IG103" s="6">
        <f>'at-risk$$'!IG103/'at-risk$$'!IG$120</f>
        <v>0</v>
      </c>
      <c r="IH103" s="6">
        <f>'at-risk$$'!IH103/'at-risk$$'!IH$120</f>
        <v>0</v>
      </c>
      <c r="II103" s="6">
        <f>'at-risk$$'!II103/'at-risk$$'!II$120</f>
        <v>0</v>
      </c>
      <c r="IJ103" s="6">
        <f>'at-risk$$'!IJ103/'at-risk$$'!IJ$120</f>
        <v>0</v>
      </c>
      <c r="IK103" s="6">
        <f>'at-risk$$'!IK103/'at-risk$$'!IK$120</f>
        <v>0</v>
      </c>
      <c r="IL103" s="6">
        <f>'at-risk$$'!IL103/'at-risk$$'!IL$120</f>
        <v>0</v>
      </c>
      <c r="IM103" s="6">
        <f>'at-risk$$'!IM103/'at-risk$$'!IM$120</f>
        <v>0</v>
      </c>
      <c r="IN103" s="6">
        <f>'at-risk$$'!IN103/'at-risk$$'!IN$120</f>
        <v>0</v>
      </c>
      <c r="IO103" s="6">
        <f>'at-risk$$'!IO103/'at-risk$$'!IO$120</f>
        <v>0.9999965685612755</v>
      </c>
      <c r="IP103" s="6">
        <f>'at-risk$$'!IP103/'at-risk$$'!IP$120</f>
        <v>0</v>
      </c>
      <c r="IQ103" s="6">
        <f>'at-risk$$'!IQ103/'at-risk$$'!IQ$120</f>
        <v>0</v>
      </c>
      <c r="IR103" s="6">
        <f>'at-risk$$'!IR103/'at-risk$$'!IR$120</f>
        <v>0</v>
      </c>
      <c r="IS103" s="6">
        <f>'at-risk$$'!IS103/'at-risk$$'!IS$120</f>
        <v>0</v>
      </c>
      <c r="IT103" s="6">
        <f>'at-risk$$'!IT103/'at-risk$$'!IT$120</f>
        <v>0</v>
      </c>
      <c r="IU103" s="6">
        <f>'at-risk$$'!IU103/'at-risk$$'!IU$120</f>
        <v>0</v>
      </c>
      <c r="IV103" s="6">
        <f>'at-risk$$'!IV103/'at-risk$$'!IV$120</f>
        <v>0</v>
      </c>
      <c r="IW103" s="6">
        <f>'at-risk$$'!IW103/'at-risk$$'!IW$120</f>
        <v>0</v>
      </c>
      <c r="IX103" s="6">
        <f>'at-risk$$'!IX103/'at-risk$$'!IX$120</f>
        <v>0</v>
      </c>
      <c r="IY103" s="6">
        <f>'at-risk$$'!IY103/'at-risk$$'!IY$120</f>
        <v>0</v>
      </c>
      <c r="IZ103" s="6">
        <f>'at-risk$$'!IZ103/'at-risk$$'!IZ$120</f>
        <v>0</v>
      </c>
      <c r="JA103" s="6">
        <f>'at-risk$$'!JA103/'at-risk$$'!JA$120</f>
        <v>0</v>
      </c>
      <c r="JB103" s="6">
        <f>'at-risk$$'!JB103/'at-risk$$'!JB$120</f>
        <v>0</v>
      </c>
      <c r="JC103" s="6">
        <f>'at-risk$$'!JC103/'at-risk$$'!JC$120</f>
        <v>0</v>
      </c>
      <c r="JD103" s="6">
        <f>'at-risk$$'!JD103/'at-risk$$'!JD$120</f>
        <v>0</v>
      </c>
      <c r="JE103" s="6">
        <f>'at-risk$$'!JE103/'at-risk$$'!JE$120</f>
        <v>0</v>
      </c>
      <c r="JF103" s="6">
        <f>'at-risk$$'!JF103/'at-risk$$'!JF$120</f>
        <v>0</v>
      </c>
      <c r="JG103" s="6">
        <f>'at-risk$$'!JG103/'at-risk$$'!JG$120</f>
        <v>0</v>
      </c>
      <c r="JH103" s="6">
        <f>'at-risk$$'!JH103/'at-risk$$'!JH$120</f>
        <v>0</v>
      </c>
      <c r="JI103" s="6">
        <f>'at-risk$$'!JI103/'at-risk$$'!JI$120</f>
        <v>0</v>
      </c>
      <c r="JJ103" s="6">
        <f>'at-risk$$'!JJ103/'at-risk$$'!JJ$120</f>
        <v>0</v>
      </c>
      <c r="JK103" s="6">
        <f>'at-risk$$'!JK103/'at-risk$$'!JK$120</f>
        <v>0</v>
      </c>
      <c r="JL103" s="6">
        <f>'at-risk$$'!JL103/'at-risk$$'!JL$120</f>
        <v>0</v>
      </c>
      <c r="JM103" s="6">
        <f>'at-risk$$'!JM103/'at-risk$$'!JM$120</f>
        <v>0</v>
      </c>
      <c r="JN103" s="6">
        <f>'at-risk$$'!JN103/'at-risk$$'!JN$120</f>
        <v>0</v>
      </c>
      <c r="JO103" s="6">
        <f>'at-risk$$'!JO103/'at-risk$$'!JO$120</f>
        <v>0</v>
      </c>
      <c r="JP103" s="6">
        <f>'at-risk$$'!JP103/'at-risk$$'!JP$120</f>
        <v>0</v>
      </c>
      <c r="JQ103" s="6">
        <f>'at-risk$$'!JQ103/'at-risk$$'!JQ$120</f>
        <v>1</v>
      </c>
      <c r="JR103" s="6">
        <f>'at-risk$$'!JR103/'at-risk$$'!JR$120</f>
        <v>0</v>
      </c>
      <c r="JS103" s="6">
        <f>'at-risk$$'!JS103/'at-risk$$'!JS$120</f>
        <v>0</v>
      </c>
      <c r="JT103" s="6">
        <f>'at-risk$$'!JT103/'at-risk$$'!JT$120</f>
        <v>0</v>
      </c>
      <c r="JU103" s="6">
        <f>'at-risk$$'!JU103/'at-risk$$'!JU$120</f>
        <v>0</v>
      </c>
      <c r="JV103" s="6">
        <f>'at-risk$$'!JV103/'at-risk$$'!JV$120</f>
        <v>0</v>
      </c>
      <c r="JW103" s="6">
        <f>'at-risk$$'!JW103/'at-risk$$'!JW$120</f>
        <v>0</v>
      </c>
      <c r="JX103" s="6">
        <f>'at-risk$$'!JX103/'at-risk$$'!JX$120</f>
        <v>0</v>
      </c>
      <c r="JY103" s="6">
        <f>'at-risk$$'!JY103/'at-risk$$'!JY$120</f>
        <v>0</v>
      </c>
      <c r="JZ103" s="6">
        <f>'at-risk$$'!JZ103/'at-risk$$'!JZ$120</f>
        <v>0</v>
      </c>
      <c r="KA103" s="6">
        <f>'at-risk$$'!KA103/'at-risk$$'!KA$120</f>
        <v>0</v>
      </c>
      <c r="KB103" s="6">
        <f>'at-risk$$'!KB103/'at-risk$$'!KB$120</f>
        <v>0</v>
      </c>
      <c r="KC103" s="6">
        <f>'at-risk$$'!KC103/'at-risk$$'!KC$120</f>
        <v>1</v>
      </c>
      <c r="KD103" s="6">
        <f>'at-risk$$'!KD103/'at-risk$$'!KD$120</f>
        <v>0</v>
      </c>
      <c r="KE103" s="6">
        <f>'at-risk$$'!KE103/'at-risk$$'!KE$120</f>
        <v>0</v>
      </c>
      <c r="KF103" s="6">
        <f>'at-risk$$'!KF103/'at-risk$$'!KF$120</f>
        <v>0</v>
      </c>
      <c r="KG103" s="6">
        <f>'at-risk$$'!KG103/'at-risk$$'!KG$120</f>
        <v>0</v>
      </c>
      <c r="KH103" s="6">
        <f>'at-risk$$'!KH103/'at-risk$$'!KH$120</f>
        <v>0</v>
      </c>
      <c r="KI103" s="6">
        <f>'at-risk$$'!KI103/'at-risk$$'!KI$120</f>
        <v>0</v>
      </c>
      <c r="KJ103" s="6">
        <f>'at-risk$$'!KJ103/'at-risk$$'!KJ$120</f>
        <v>0</v>
      </c>
      <c r="KK103" s="6">
        <f>'at-risk$$'!KK103/'at-risk$$'!KK$120</f>
        <v>0</v>
      </c>
      <c r="KL103" s="6">
        <f>'at-risk$$'!KL103/'at-risk$$'!KL$120</f>
        <v>0</v>
      </c>
      <c r="KM103" s="6">
        <f>'at-risk$$'!KM103/'at-risk$$'!KM$120</f>
        <v>0</v>
      </c>
      <c r="KN103" s="6">
        <f>'at-risk$$'!KN103/'at-risk$$'!KN$120</f>
        <v>0</v>
      </c>
      <c r="KO103" s="6">
        <f>'at-risk$$'!KO103/'at-risk$$'!KO$120</f>
        <v>0</v>
      </c>
      <c r="KP103" s="6">
        <f>'at-risk$$'!KP103/'at-risk$$'!KP$120</f>
        <v>0</v>
      </c>
      <c r="KQ103" s="6">
        <f>'at-risk$$'!KQ103/'at-risk$$'!KQ$120</f>
        <v>0</v>
      </c>
      <c r="KU103" s="3">
        <v>50254</v>
      </c>
      <c r="KV103" s="3">
        <v>0</v>
      </c>
      <c r="KW103" s="3">
        <v>50255</v>
      </c>
      <c r="KX103" s="3">
        <v>0</v>
      </c>
      <c r="LA103" s="3">
        <v>5000</v>
      </c>
      <c r="LB103" s="3">
        <v>0</v>
      </c>
      <c r="LI103" s="3">
        <v>0</v>
      </c>
      <c r="LJ103" s="3">
        <v>49123</v>
      </c>
      <c r="LM103" s="3">
        <v>2281</v>
      </c>
      <c r="LN103" s="3">
        <v>0</v>
      </c>
      <c r="LO103" s="3">
        <v>0</v>
      </c>
      <c r="LP103" s="3">
        <v>7000</v>
      </c>
      <c r="LS103" s="3">
        <v>5000</v>
      </c>
      <c r="LT103" s="3">
        <v>0</v>
      </c>
      <c r="MC103" s="3">
        <v>0</v>
      </c>
      <c r="MD103" s="3">
        <v>12500</v>
      </c>
      <c r="ME103" s="3">
        <v>8360</v>
      </c>
      <c r="MF103" s="3">
        <v>0</v>
      </c>
      <c r="MI103" s="3">
        <v>0</v>
      </c>
      <c r="MJ103" s="3">
        <v>7000</v>
      </c>
      <c r="MM103" s="3">
        <v>0</v>
      </c>
      <c r="MN103" s="3">
        <v>15000</v>
      </c>
      <c r="MO103" s="3">
        <v>10000</v>
      </c>
      <c r="MP103" s="3">
        <v>0</v>
      </c>
      <c r="MQ103" s="3">
        <v>0</v>
      </c>
      <c r="MR103" s="3">
        <v>30000</v>
      </c>
      <c r="MW103" s="3">
        <v>13001</v>
      </c>
      <c r="MX103" s="3">
        <v>20000</v>
      </c>
      <c r="MY103" s="3">
        <v>62500</v>
      </c>
      <c r="MZ103" s="3">
        <v>0</v>
      </c>
      <c r="NC103" s="3">
        <v>100000</v>
      </c>
      <c r="ND103" s="3">
        <v>0</v>
      </c>
      <c r="NE103" s="3">
        <v>0</v>
      </c>
      <c r="NF103" s="3">
        <v>40000</v>
      </c>
      <c r="NJ103" s="6">
        <f>'at-risk$$'!NJ103/'at-risk$$'!NJ$120</f>
        <v>0</v>
      </c>
      <c r="NK103" s="6">
        <f>'at-risk$$'!NK103/'at-risk$$'!NK$120</f>
        <v>0</v>
      </c>
      <c r="OF103" s="3">
        <v>6174708</v>
      </c>
      <c r="OG103" s="3">
        <v>782620</v>
      </c>
      <c r="OK103" s="6">
        <f t="shared" si="60"/>
        <v>0</v>
      </c>
      <c r="OL103" s="6">
        <f t="shared" si="50"/>
        <v>0</v>
      </c>
      <c r="OM103" s="6">
        <f t="shared" si="51"/>
        <v>4.0000175697519147</v>
      </c>
      <c r="ON103" s="6">
        <f t="shared" si="52"/>
        <v>0</v>
      </c>
      <c r="OO103" s="6">
        <f t="shared" si="53"/>
        <v>0</v>
      </c>
      <c r="OP103" s="6">
        <f t="shared" si="54"/>
        <v>3</v>
      </c>
      <c r="OQ103" s="3">
        <f t="shared" si="55"/>
        <v>0</v>
      </c>
      <c r="OR103" s="6">
        <f t="shared" si="56"/>
        <v>0</v>
      </c>
      <c r="OS103" s="6">
        <f>'at-risk$$'!OS103/'at-risk$$'!OS$120</f>
        <v>1</v>
      </c>
      <c r="OT103" s="6">
        <f>'at-risk$$'!OT103/'at-risk$$'!OT$120</f>
        <v>0</v>
      </c>
      <c r="OU103" s="6">
        <f>'at-risk$$'!OU103/'at-risk$$'!OU$120</f>
        <v>0</v>
      </c>
      <c r="OV103" s="6">
        <f>'at-risk$$'!OV103/'at-risk$$'!OV$120</f>
        <v>0</v>
      </c>
      <c r="OW103" s="6">
        <f>'at-risk$$'!OW103/'at-risk$$'!OW$120</f>
        <v>0</v>
      </c>
      <c r="OX103" s="6">
        <f>'at-risk$$'!OX103/'at-risk$$'!OX$120</f>
        <v>0</v>
      </c>
      <c r="OY103" s="6">
        <f>'at-risk$$'!OY103/'at-risk$$'!OY$120</f>
        <v>1</v>
      </c>
      <c r="OZ103" s="6">
        <f>'at-risk$$'!OZ103/'at-risk$$'!OZ$120</f>
        <v>0</v>
      </c>
      <c r="PA103" s="6">
        <f>'at-risk$$'!PA103/'at-risk$$'!PA$120</f>
        <v>1</v>
      </c>
      <c r="PB103" s="6">
        <f t="shared" si="57"/>
        <v>2</v>
      </c>
      <c r="PC103" s="6">
        <f t="shared" si="58"/>
        <v>0</v>
      </c>
      <c r="PD103" s="6"/>
      <c r="PE103" s="6"/>
      <c r="PI103" s="6">
        <f t="shared" si="48"/>
        <v>29.767815728441914</v>
      </c>
      <c r="PJ103" s="6">
        <f>'at-risk$$'!PJ103/'at-risk$$'!PJ$120</f>
        <v>0</v>
      </c>
      <c r="PK103" s="6">
        <f>'at-risk$$'!PK103/'at-risk$$'!PK$120</f>
        <v>0</v>
      </c>
      <c r="PL103" s="5">
        <f t="shared" si="61"/>
        <v>306651</v>
      </c>
      <c r="PM103" s="5">
        <f>SUM(KV103,KX103,KZ103,LB103,LD103,LF103,LH103,LJ103,LL103,LN103,LP103,LR103,LT103,LV103,LX103,LZ103,MB103,MD103,MF103,MH103,MJ103,ML103,MN103,MP103,MR103,MT103,MV103,MX103,MZ103,NB103,ND103,NF103,NH103,)</f>
        <v>180623</v>
      </c>
      <c r="PN103" s="5"/>
      <c r="PO103" s="5">
        <v>296500</v>
      </c>
      <c r="PQ103" s="6">
        <f t="shared" si="59"/>
        <v>35.955056574601166</v>
      </c>
    </row>
    <row r="104" spans="1:433" x14ac:dyDescent="0.25">
      <c r="A104" t="s">
        <v>113</v>
      </c>
      <c r="B104" s="2">
        <v>402</v>
      </c>
      <c r="C104" t="s">
        <v>339</v>
      </c>
      <c r="D104">
        <v>1</v>
      </c>
      <c r="E104">
        <v>564</v>
      </c>
      <c r="F104">
        <v>564</v>
      </c>
      <c r="G104" s="6">
        <f>'at-risk$$'!G104/'at-risk$$'!G$120</f>
        <v>1</v>
      </c>
      <c r="H104" s="6">
        <f>'at-risk$$'!H104/'at-risk$$'!H$120</f>
        <v>0</v>
      </c>
      <c r="I104" s="6">
        <f>'at-risk$$'!I104/'at-risk$$'!I$120</f>
        <v>0</v>
      </c>
      <c r="J104" s="6">
        <f>'at-risk$$'!J104/'at-risk$$'!J$120</f>
        <v>0</v>
      </c>
      <c r="K104" s="6"/>
      <c r="L104" s="6">
        <f>'at-risk$$'!L104/'at-risk$$'!L$120</f>
        <v>3.4999961066770489</v>
      </c>
      <c r="M104" s="6">
        <f>'at-risk$$'!M104/'at-risk$$'!M$120</f>
        <v>0</v>
      </c>
      <c r="N104" s="6">
        <f>'at-risk$$'!N104/'at-risk$$'!N$120</f>
        <v>0</v>
      </c>
      <c r="O104" s="6">
        <f>'at-risk$$'!O104/'at-risk$$'!O$120</f>
        <v>0</v>
      </c>
      <c r="P104" s="3">
        <v>30364</v>
      </c>
      <c r="Q104" s="3">
        <v>0</v>
      </c>
      <c r="R104" s="6">
        <f>'at-risk$$'!R104/'at-risk$$'!R$120</f>
        <v>1.0000062006078874</v>
      </c>
      <c r="S104" s="6">
        <f>'at-risk$$'!S104/'at-risk$$'!S$120</f>
        <v>0</v>
      </c>
      <c r="T104" s="6">
        <f>'at-risk$$'!T104/'at-risk$$'!T$120</f>
        <v>2.0000056611159422</v>
      </c>
      <c r="U104" s="6">
        <f>'at-risk$$'!U104/'at-risk$$'!U$120</f>
        <v>0</v>
      </c>
      <c r="V104" s="6">
        <f>'at-risk$$'!V104/'at-risk$$'!V$120</f>
        <v>2.0000093773333441</v>
      </c>
      <c r="W104" s="6">
        <f>'at-risk$$'!W104/'at-risk$$'!W$120</f>
        <v>0</v>
      </c>
      <c r="X104" s="6">
        <f>'at-risk$$'!X104/'at-risk$$'!X$120</f>
        <v>1</v>
      </c>
      <c r="Y104" s="6">
        <f>'at-risk$$'!Y104/'at-risk$$'!Y$120</f>
        <v>0</v>
      </c>
      <c r="Z104" s="6">
        <f>'at-risk$$'!Z104/'at-risk$$'!Z$120</f>
        <v>0</v>
      </c>
      <c r="AA104" s="6">
        <f>'at-risk$$'!AA104/'at-risk$$'!AA$120</f>
        <v>0</v>
      </c>
      <c r="AB104" s="6">
        <f>'at-risk$$'!AB104/'at-risk$$'!AB$120</f>
        <v>0</v>
      </c>
      <c r="AC104" s="6">
        <f>'at-risk$$'!AC104/'at-risk$$'!AC$120</f>
        <v>0</v>
      </c>
      <c r="AD104" s="6">
        <f>'at-risk$$'!AD104/'at-risk$$'!AD$120</f>
        <v>0</v>
      </c>
      <c r="AE104" s="6">
        <f>'at-risk$$'!AE104/'at-risk$$'!AE$120</f>
        <v>0</v>
      </c>
      <c r="AF104" s="6">
        <f>'at-risk$$'!AF104/'at-risk$$'!AF$120</f>
        <v>0</v>
      </c>
      <c r="AG104" s="6">
        <f>'at-risk$$'!AG104/'at-risk$$'!AG$120</f>
        <v>0</v>
      </c>
      <c r="AH104" s="6">
        <f>'at-risk$$'!AH104/'at-risk$$'!AH$120</f>
        <v>0</v>
      </c>
      <c r="AI104" s="6">
        <f>'at-risk$$'!AI104/'at-risk$$'!AI$120</f>
        <v>0</v>
      </c>
      <c r="AJ104" s="6">
        <f>'at-risk$$'!AJ104/'at-risk$$'!AJ$120</f>
        <v>0</v>
      </c>
      <c r="AK104" s="6">
        <f>'at-risk$$'!AK104/'at-risk$$'!AK$120</f>
        <v>0</v>
      </c>
      <c r="AL104" s="6">
        <f>'at-risk$$'!AL104/'at-risk$$'!AL$120</f>
        <v>0</v>
      </c>
      <c r="AM104" s="6">
        <f>'at-risk$$'!AM104/'at-risk$$'!AM$120</f>
        <v>0</v>
      </c>
      <c r="AN104" s="6">
        <f>'at-risk$$'!AN104/'at-risk$$'!AN$120</f>
        <v>0</v>
      </c>
      <c r="AO104" s="6">
        <f>'at-risk$$'!AO104/'at-risk$$'!AO$120</f>
        <v>0</v>
      </c>
      <c r="AP104" s="6">
        <f>'at-risk$$'!AP104/'at-risk$$'!AP$120</f>
        <v>0</v>
      </c>
      <c r="AQ104" s="6">
        <f>'at-risk$$'!AQ104/'at-risk$$'!AQ$120</f>
        <v>0</v>
      </c>
      <c r="AR104" s="6">
        <f>'at-risk$$'!AR104/'at-risk$$'!AR$120</f>
        <v>0</v>
      </c>
      <c r="AS104" s="6">
        <f>'at-risk$$'!AS104/'at-risk$$'!AS$120</f>
        <v>0.5</v>
      </c>
      <c r="AT104" s="6">
        <f>'at-risk$$'!AT104/'at-risk$$'!AT$120</f>
        <v>0</v>
      </c>
      <c r="AU104" s="6">
        <f>'at-risk$$'!AU104/'at-risk$$'!AU$120</f>
        <v>0</v>
      </c>
      <c r="AV104" s="6"/>
      <c r="AW104" s="6">
        <f>'at-risk$$'!AW104/'at-risk$$'!AW$120</f>
        <v>0</v>
      </c>
      <c r="AX104" s="6">
        <f>'at-risk$$'!AX104/'at-risk$$'!AX$120</f>
        <v>0</v>
      </c>
      <c r="AY104" s="6">
        <f>'at-risk$$'!AY104/'at-risk$$'!AY$120</f>
        <v>0</v>
      </c>
      <c r="AZ104" s="6">
        <f>'at-risk$$'!AZ104/'at-risk$$'!AZ$120</f>
        <v>0</v>
      </c>
      <c r="BA104" s="6">
        <f>'at-risk$$'!BA104/'at-risk$$'!BA$120</f>
        <v>0</v>
      </c>
      <c r="BB104" s="6">
        <f>'at-risk$$'!BB104/'at-risk$$'!BB$120</f>
        <v>0</v>
      </c>
      <c r="BC104" s="6">
        <f>'at-risk$$'!BC104/'at-risk$$'!BC$120</f>
        <v>0</v>
      </c>
      <c r="BD104" s="6">
        <f>'at-risk$$'!BD104/'at-risk$$'!BD$120</f>
        <v>0</v>
      </c>
      <c r="BE104" s="6">
        <f>'at-risk$$'!BE104/'at-risk$$'!BE$120</f>
        <v>0</v>
      </c>
      <c r="BF104" s="6">
        <f>'at-risk$$'!BF104/'at-risk$$'!BF$120</f>
        <v>0</v>
      </c>
      <c r="BG104" s="6">
        <f>'at-risk$$'!BG104/'at-risk$$'!BG$120</f>
        <v>0</v>
      </c>
      <c r="BH104" s="6">
        <f>'at-risk$$'!BH104/'at-risk$$'!BH$120</f>
        <v>0</v>
      </c>
      <c r="BI104" s="6">
        <f>'at-risk$$'!BI104/'at-risk$$'!BI$120</f>
        <v>0</v>
      </c>
      <c r="BJ104" s="6">
        <f>'at-risk$$'!BJ104/'at-risk$$'!BJ$120</f>
        <v>0</v>
      </c>
      <c r="BK104" s="6">
        <f>'at-risk$$'!BK104/'at-risk$$'!BK$120</f>
        <v>0</v>
      </c>
      <c r="BL104" s="6">
        <f>'at-risk$$'!BL104/'at-risk$$'!BL$120</f>
        <v>0</v>
      </c>
      <c r="BM104" s="6">
        <f>'at-risk$$'!BM104/'at-risk$$'!BM$120</f>
        <v>0</v>
      </c>
      <c r="BN104" s="6">
        <f>'at-risk$$'!BN104/'at-risk$$'!BN$120</f>
        <v>0</v>
      </c>
      <c r="BO104" s="6">
        <f>'at-risk$$'!BO104/'at-risk$$'!BO$120</f>
        <v>0</v>
      </c>
      <c r="BP104" s="6">
        <f>'at-risk$$'!BP104/'at-risk$$'!BP$120</f>
        <v>0</v>
      </c>
      <c r="BQ104" s="6">
        <f>'at-risk$$'!BQ104/'at-risk$$'!BQ$120</f>
        <v>0</v>
      </c>
      <c r="BR104" s="6">
        <f>'at-risk$$'!BR104/'at-risk$$'!BR$120</f>
        <v>0</v>
      </c>
      <c r="BS104" s="6">
        <f>'at-risk$$'!BS104/'at-risk$$'!BS$120</f>
        <v>0</v>
      </c>
      <c r="BT104" s="6">
        <f>'at-risk$$'!BT104/'at-risk$$'!BT$120</f>
        <v>0</v>
      </c>
      <c r="BU104" s="6">
        <f>'at-risk$$'!BU104/'at-risk$$'!BU$120</f>
        <v>0</v>
      </c>
      <c r="BV104" s="6">
        <f>'at-risk$$'!BV104/'at-risk$$'!BV$120</f>
        <v>0.5</v>
      </c>
      <c r="BW104" s="6">
        <f>'at-risk$$'!BW104/'at-risk$$'!BW$120</f>
        <v>0</v>
      </c>
      <c r="BX104" s="6">
        <f>'at-risk$$'!BX104/'at-risk$$'!BX$120</f>
        <v>0</v>
      </c>
      <c r="BY104" s="6">
        <f>'at-risk$$'!BY104/'at-risk$$'!BY$120</f>
        <v>0</v>
      </c>
      <c r="BZ104" s="6">
        <f>'at-risk$$'!BZ104/'at-risk$$'!BZ$120</f>
        <v>0</v>
      </c>
      <c r="CA104" s="6">
        <f>'at-risk$$'!CA104/'at-risk$$'!CA$120</f>
        <v>0</v>
      </c>
      <c r="CB104" s="6">
        <f>'at-risk$$'!CB104/'at-risk$$'!CB$120</f>
        <v>0</v>
      </c>
      <c r="CC104" s="6">
        <f>'at-risk$$'!CC104/'at-risk$$'!CC$120</f>
        <v>0</v>
      </c>
      <c r="CD104" s="6">
        <f>'at-risk$$'!CD104/'at-risk$$'!CD$120</f>
        <v>0</v>
      </c>
      <c r="CE104" s="6">
        <f>'at-risk$$'!CE104/'at-risk$$'!CE$120</f>
        <v>0</v>
      </c>
      <c r="CF104" s="6">
        <f>'at-risk$$'!CF104/'at-risk$$'!CF$120</f>
        <v>0</v>
      </c>
      <c r="CG104" s="6">
        <f>'at-risk$$'!CG104/'at-risk$$'!CG$120</f>
        <v>0</v>
      </c>
      <c r="CH104" s="6">
        <f>'at-risk$$'!CH104/'at-risk$$'!CH$120</f>
        <v>0</v>
      </c>
      <c r="CI104" s="6">
        <f>'at-risk$$'!CI104/'at-risk$$'!CI$120</f>
        <v>0</v>
      </c>
      <c r="CL104" s="6">
        <f>'at-risk$$'!CL104/'at-risk$$'!CL$120</f>
        <v>0</v>
      </c>
      <c r="CM104" s="6">
        <f>'at-risk$$'!CM104/'at-risk$$'!CM$120</f>
        <v>0</v>
      </c>
      <c r="CN104" s="6">
        <f>'at-risk$$'!CN104/'at-risk$$'!CN$120</f>
        <v>0.43019537564129595</v>
      </c>
      <c r="CO104" s="6">
        <f>'at-risk$$'!CO104/'at-risk$$'!CO$120</f>
        <v>0</v>
      </c>
      <c r="CP104" s="6">
        <f>'at-risk$$'!CP104/'at-risk$$'!CP$120</f>
        <v>0</v>
      </c>
      <c r="CQ104" s="6">
        <f>'at-risk$$'!CQ104/'at-risk$$'!CQ$120</f>
        <v>0</v>
      </c>
      <c r="CR104" s="6">
        <f>'at-risk$$'!CR104/'at-risk$$'!CR$120</f>
        <v>0</v>
      </c>
      <c r="CS104" s="6">
        <f>'at-risk$$'!CS104/'at-risk$$'!CS$120</f>
        <v>0</v>
      </c>
      <c r="CT104" s="6">
        <f>'at-risk$$'!CT104/'at-risk$$'!CT$120</f>
        <v>0</v>
      </c>
      <c r="CU104" s="6">
        <f>'at-risk$$'!CU104/'at-risk$$'!CU$120</f>
        <v>0.50000389332295114</v>
      </c>
      <c r="DD104" s="6">
        <f>'at-risk$$'!DD104/'at-risk$$'!DD$120</f>
        <v>0.9999965685612755</v>
      </c>
      <c r="DE104" s="6">
        <f>'at-risk$$'!DE104/'at-risk$$'!DE$120</f>
        <v>0</v>
      </c>
      <c r="DH104" s="3">
        <v>11700</v>
      </c>
      <c r="DI104" s="3">
        <v>0</v>
      </c>
      <c r="DJ104" s="3">
        <v>1787</v>
      </c>
      <c r="DK104" s="3">
        <v>0</v>
      </c>
      <c r="DL104" s="3">
        <v>10943</v>
      </c>
      <c r="DM104" s="3">
        <v>0</v>
      </c>
      <c r="DN104" s="3">
        <v>450</v>
      </c>
      <c r="DO104" s="3">
        <v>0</v>
      </c>
      <c r="DR104" s="3">
        <v>3600</v>
      </c>
      <c r="DS104" s="3">
        <v>0</v>
      </c>
      <c r="DT104" s="3">
        <v>650</v>
      </c>
      <c r="DU104" s="3">
        <v>0</v>
      </c>
      <c r="DV104" s="3">
        <v>300</v>
      </c>
      <c r="DW104" s="3">
        <v>0</v>
      </c>
      <c r="DX104" s="6">
        <f>'at-risk$$'!DX104/'at-risk$$'!DX$120</f>
        <v>0</v>
      </c>
      <c r="DY104" s="6">
        <f>'at-risk$$'!DY104/'at-risk$$'!DY$120</f>
        <v>0</v>
      </c>
      <c r="DZ104" s="6">
        <f>'at-risk$$'!DZ104/'at-risk$$'!DZ$120</f>
        <v>0</v>
      </c>
      <c r="EA104" s="6">
        <f>'at-risk$$'!EA104/'at-risk$$'!EA$120</f>
        <v>0</v>
      </c>
      <c r="EB104" s="6">
        <f>'at-risk$$'!EB104/'at-risk$$'!EB$120</f>
        <v>0</v>
      </c>
      <c r="EC104" s="6">
        <f>'at-risk$$'!EC104/'at-risk$$'!EC$120</f>
        <v>0</v>
      </c>
      <c r="EL104" s="6">
        <f>'at-risk$$'!EL104/'at-risk$$'!EL$120</f>
        <v>0</v>
      </c>
      <c r="EM104" s="6">
        <f>'at-risk$$'!EM104/'at-risk$$'!EM$120</f>
        <v>0</v>
      </c>
      <c r="EN104" s="6">
        <f>'at-risk$$'!EN104/'at-risk$$'!EN$120</f>
        <v>0</v>
      </c>
      <c r="EO104" s="6">
        <f>'at-risk$$'!EO104/'at-risk$$'!EO$120</f>
        <v>0</v>
      </c>
      <c r="EP104" s="6">
        <f>'at-risk$$'!EP104/'at-risk$$'!EP$120</f>
        <v>0</v>
      </c>
      <c r="EQ104" s="6">
        <f>'at-risk$$'!EQ104/'at-risk$$'!EQ$120</f>
        <v>0</v>
      </c>
      <c r="ES104" s="6">
        <f>'at-risk$$'!ES104/'at-risk$$'!ES$120</f>
        <v>1</v>
      </c>
      <c r="ET104" s="6">
        <f>'at-risk$$'!ET104/'at-risk$$'!ET$120</f>
        <v>0</v>
      </c>
      <c r="EU104" s="6">
        <f>'at-risk$$'!EU104/'at-risk$$'!EU$120</f>
        <v>0</v>
      </c>
      <c r="EV104" s="6">
        <f>'at-risk$$'!EV104/'at-risk$$'!EV$120</f>
        <v>0</v>
      </c>
      <c r="EW104" s="6">
        <f>'at-risk$$'!EW104/'at-risk$$'!EW$120</f>
        <v>0</v>
      </c>
      <c r="EX104" s="6">
        <f>'at-risk$$'!EX104/'at-risk$$'!EX$120</f>
        <v>1</v>
      </c>
      <c r="EY104" s="6">
        <f>'at-risk$$'!EY104/'at-risk$$'!EY$120</f>
        <v>0</v>
      </c>
      <c r="EZ104" s="6">
        <f>'at-risk$$'!EZ104/'at-risk$$'!EZ$120</f>
        <v>0</v>
      </c>
      <c r="FA104" s="6">
        <f>'at-risk$$'!FA104/'at-risk$$'!FA$120</f>
        <v>0</v>
      </c>
      <c r="FB104" s="6">
        <f>'at-risk$$'!FB104/'at-risk$$'!FB$120</f>
        <v>0</v>
      </c>
      <c r="FC104" s="6">
        <f>'at-risk$$'!FC104/'at-risk$$'!FC$120</f>
        <v>0</v>
      </c>
      <c r="FD104" s="6">
        <f>'at-risk$$'!FD104/'at-risk$$'!FD$120</f>
        <v>0</v>
      </c>
      <c r="FE104" s="6">
        <f>'at-risk$$'!FE104/'at-risk$$'!FE$120</f>
        <v>0.5</v>
      </c>
      <c r="FF104" s="6">
        <f>'at-risk$$'!FF104/'at-risk$$'!FF$120</f>
        <v>0</v>
      </c>
      <c r="FG104" s="6">
        <f>'at-risk$$'!FG104/'at-risk$$'!FG$120</f>
        <v>0</v>
      </c>
      <c r="FH104" s="6">
        <f>'at-risk$$'!FH104/'at-risk$$'!FH$120</f>
        <v>0</v>
      </c>
      <c r="FI104" s="6">
        <f>'at-risk$$'!FI104/'at-risk$$'!FI$120</f>
        <v>0</v>
      </c>
      <c r="FJ104" s="6">
        <f>'at-risk$$'!FJ104/'at-risk$$'!FJ$120</f>
        <v>0</v>
      </c>
      <c r="FK104" s="6">
        <f>'at-risk$$'!FK104/'at-risk$$'!FK$120</f>
        <v>0.99998917596631565</v>
      </c>
      <c r="FL104" s="6">
        <f>'at-risk$$'!FL104/'at-risk$$'!FL$120</f>
        <v>0</v>
      </c>
      <c r="FM104" s="6">
        <f>'at-risk$$'!FM104/'at-risk$$'!FM$120</f>
        <v>0</v>
      </c>
      <c r="FN104" s="6">
        <f>'at-risk$$'!FN104/'at-risk$$'!FN$120</f>
        <v>1.0000186469754606</v>
      </c>
      <c r="FO104" s="6">
        <f>'at-risk$$'!FO104/'at-risk$$'!FO$120</f>
        <v>1</v>
      </c>
      <c r="FP104" s="6">
        <f>'at-risk$$'!FP104/'at-risk$$'!FP$120</f>
        <v>0</v>
      </c>
      <c r="FQ104" s="6">
        <f>'at-risk$$'!FQ104/'at-risk$$'!FQ$120</f>
        <v>0</v>
      </c>
      <c r="FR104" s="6">
        <f>'at-risk$$'!FR104/'at-risk$$'!FR$120</f>
        <v>0</v>
      </c>
      <c r="FS104" s="6">
        <f>'at-risk$$'!FS104/'at-risk$$'!FS$120</f>
        <v>1</v>
      </c>
      <c r="FT104" s="6">
        <f>'at-risk$$'!FT104/'at-risk$$'!FT$120</f>
        <v>0</v>
      </c>
      <c r="FU104" s="6">
        <f>'at-risk$$'!FU104/'at-risk$$'!FU$120</f>
        <v>0</v>
      </c>
      <c r="FV104" s="6">
        <f>'at-risk$$'!FV104/'at-risk$$'!FV$120</f>
        <v>0</v>
      </c>
      <c r="FW104" s="6">
        <f>'at-risk$$'!FW104/'at-risk$$'!FW$120</f>
        <v>0</v>
      </c>
      <c r="FX104" s="6">
        <f>'at-risk$$'!FX104/'at-risk$$'!FX$120</f>
        <v>1</v>
      </c>
      <c r="FY104" s="6">
        <f>'at-risk$$'!FY104/'at-risk$$'!FY$120</f>
        <v>1</v>
      </c>
      <c r="FZ104" s="6">
        <f>'at-risk$$'!FZ104/'at-risk$$'!FZ$120</f>
        <v>0</v>
      </c>
      <c r="GA104" s="6">
        <f>'at-risk$$'!GA104/'at-risk$$'!GA$120</f>
        <v>0</v>
      </c>
      <c r="GB104" s="6">
        <f>'at-risk$$'!GB104/'at-risk$$'!GB$120</f>
        <v>0</v>
      </c>
      <c r="GC104" s="6">
        <f>'at-risk$$'!GC104/'at-risk$$'!GC$120</f>
        <v>1</v>
      </c>
      <c r="GD104" s="6">
        <f>'at-risk$$'!GD104/'at-risk$$'!GD$120</f>
        <v>0</v>
      </c>
      <c r="GE104" s="6">
        <f>'at-risk$$'!GE104/'at-risk$$'!GE$120</f>
        <v>0</v>
      </c>
      <c r="GF104" s="6">
        <f>'at-risk$$'!GF104/'at-risk$$'!GF$120</f>
        <v>1</v>
      </c>
      <c r="GG104" s="6">
        <f>'at-risk$$'!GG104/'at-risk$$'!GG$120</f>
        <v>0</v>
      </c>
      <c r="GH104" s="6">
        <f>'at-risk$$'!GH104/'at-risk$$'!GH$120</f>
        <v>1.5000087848759576</v>
      </c>
      <c r="GI104" s="6">
        <f>'at-risk$$'!GI104/'at-risk$$'!GI$120</f>
        <v>0</v>
      </c>
      <c r="GJ104" s="6">
        <f>'at-risk$$'!GJ104/'at-risk$$'!GJ$120</f>
        <v>1</v>
      </c>
      <c r="GK104" s="6">
        <f>'at-risk$$'!GK104/'at-risk$$'!GK$120</f>
        <v>0</v>
      </c>
      <c r="GL104" s="6">
        <f>'at-risk$$'!GL104/'at-risk$$'!GL$120</f>
        <v>0</v>
      </c>
      <c r="GM104" s="6">
        <f>'at-risk$$'!GM104/'at-risk$$'!GM$120</f>
        <v>0</v>
      </c>
      <c r="GN104" s="6">
        <f>'at-risk$$'!GN104/'at-risk$$'!GN$120</f>
        <v>0</v>
      </c>
      <c r="GO104" s="6">
        <f>'at-risk$$'!GO104/'at-risk$$'!GO$120</f>
        <v>0</v>
      </c>
      <c r="GP104" s="6">
        <f>'at-risk$$'!GP104/'at-risk$$'!GP$120</f>
        <v>0</v>
      </c>
      <c r="GQ104" s="6">
        <f>'at-risk$$'!GQ104/'at-risk$$'!GQ$120</f>
        <v>0</v>
      </c>
      <c r="GR104" s="6">
        <f>'at-risk$$'!GR104/'at-risk$$'!GR$120</f>
        <v>0</v>
      </c>
      <c r="GS104" s="6">
        <f>'at-risk$$'!GS104/'at-risk$$'!GS$120</f>
        <v>0</v>
      </c>
      <c r="GT104" s="6">
        <f>'at-risk$$'!GT104/'at-risk$$'!GT$120</f>
        <v>0</v>
      </c>
      <c r="GU104" s="6">
        <f>'at-risk$$'!GU104/'at-risk$$'!GU$120</f>
        <v>0</v>
      </c>
      <c r="GV104" s="6">
        <f>'at-risk$$'!GV104/'at-risk$$'!GV$120</f>
        <v>0</v>
      </c>
      <c r="GW104" s="6">
        <f>'at-risk$$'!GW104/'at-risk$$'!GW$120</f>
        <v>0</v>
      </c>
      <c r="GX104" s="6">
        <f>'at-risk$$'!GX104/'at-risk$$'!GX$120</f>
        <v>0</v>
      </c>
      <c r="GY104" s="6">
        <f>'at-risk$$'!GY104/'at-risk$$'!GY$120</f>
        <v>0</v>
      </c>
      <c r="GZ104" s="6">
        <f>'at-risk$$'!GZ104/'at-risk$$'!GZ$120</f>
        <v>0</v>
      </c>
      <c r="HA104" s="6">
        <f>'at-risk$$'!HA104/'at-risk$$'!HA$120</f>
        <v>0</v>
      </c>
      <c r="HB104" s="6">
        <f>'at-risk$$'!HB104/'at-risk$$'!HB$120</f>
        <v>0</v>
      </c>
      <c r="HC104" s="6">
        <f>'at-risk$$'!HC104/'at-risk$$'!HC$120</f>
        <v>0</v>
      </c>
      <c r="HD104" s="6">
        <f>'at-risk$$'!HD104/'at-risk$$'!HD$120</f>
        <v>1</v>
      </c>
      <c r="HE104" s="6">
        <f>'at-risk$$'!HE104/'at-risk$$'!HE$120</f>
        <v>0</v>
      </c>
      <c r="HF104" s="6">
        <f>'at-risk$$'!HF104/'at-risk$$'!HF$120</f>
        <v>5.0000175697519147</v>
      </c>
      <c r="HG104" s="6">
        <f>'at-risk$$'!HG104/'at-risk$$'!HG$120</f>
        <v>0</v>
      </c>
      <c r="HH104" s="6">
        <f>'at-risk$$'!HH104/'at-risk$$'!HH$120</f>
        <v>5.0000175697519147</v>
      </c>
      <c r="HI104" s="6">
        <f>'at-risk$$'!HI104/'at-risk$$'!HI$120</f>
        <v>0</v>
      </c>
      <c r="HJ104" s="6">
        <f>'at-risk$$'!HJ104/'at-risk$$'!HJ$120</f>
        <v>2.0000087848759573</v>
      </c>
      <c r="HK104" s="6">
        <f>'at-risk$$'!HK104/'at-risk$$'!HK$120</f>
        <v>0</v>
      </c>
      <c r="HL104" s="6">
        <f>'at-risk$$'!HL104/'at-risk$$'!HL$120</f>
        <v>1.5000087848759576</v>
      </c>
      <c r="HM104" s="6">
        <f>'at-risk$$'!HM104/'at-risk$$'!HM$120</f>
        <v>0</v>
      </c>
      <c r="HN104" s="6">
        <f>'at-risk$$'!HN104/'at-risk$$'!HN$120</f>
        <v>0</v>
      </c>
      <c r="HO104" s="6">
        <f>'at-risk$$'!HO104/'at-risk$$'!HO$120</f>
        <v>0</v>
      </c>
      <c r="HP104" s="6">
        <f>'at-risk$$'!HP104/'at-risk$$'!HP$120</f>
        <v>1</v>
      </c>
      <c r="HQ104" s="6">
        <f>'at-risk$$'!HQ104/'at-risk$$'!HQ$120</f>
        <v>0</v>
      </c>
      <c r="HR104" s="6">
        <f>'at-risk$$'!HR104/'at-risk$$'!HR$120</f>
        <v>5.0000175697519147</v>
      </c>
      <c r="HS104" s="6">
        <f>'at-risk$$'!HS104/'at-risk$$'!HS$120</f>
        <v>0</v>
      </c>
      <c r="HT104" s="6">
        <f>'at-risk$$'!HT104/'at-risk$$'!HT$120</f>
        <v>0</v>
      </c>
      <c r="HU104" s="6">
        <f>'at-risk$$'!HU104/'at-risk$$'!HU$120</f>
        <v>0</v>
      </c>
      <c r="HV104" s="6">
        <f>'at-risk$$'!HV104/'at-risk$$'!HV$120</f>
        <v>6.0000263546278729</v>
      </c>
      <c r="HW104" s="6">
        <f>'at-risk$$'!HW104/'at-risk$$'!HW$120</f>
        <v>0</v>
      </c>
      <c r="HX104" s="6">
        <f>'at-risk$$'!HX104/'at-risk$$'!HX$120</f>
        <v>0</v>
      </c>
      <c r="HY104" s="6">
        <f>'at-risk$$'!HY104/'at-risk$$'!HY$120</f>
        <v>0</v>
      </c>
      <c r="HZ104" s="6">
        <f>'at-risk$$'!HZ104/'at-risk$$'!HZ$120</f>
        <v>0</v>
      </c>
      <c r="IA104" s="6">
        <f>'at-risk$$'!IA104/'at-risk$$'!IA$120</f>
        <v>0</v>
      </c>
      <c r="IB104" s="6">
        <f>'at-risk$$'!IB104/'at-risk$$'!IB$120</f>
        <v>1</v>
      </c>
      <c r="IC104" s="6">
        <f>'at-risk$$'!IC104/'at-risk$$'!IC$120</f>
        <v>0</v>
      </c>
      <c r="ID104" s="6">
        <f>'at-risk$$'!ID104/'at-risk$$'!ID$120</f>
        <v>1</v>
      </c>
      <c r="IE104" s="6">
        <f>'at-risk$$'!IE104/'at-risk$$'!IE$120</f>
        <v>0</v>
      </c>
      <c r="IF104" s="6">
        <f>'at-risk$$'!IF104/'at-risk$$'!IF$120</f>
        <v>1</v>
      </c>
      <c r="IG104" s="6">
        <f>'at-risk$$'!IG104/'at-risk$$'!IG$120</f>
        <v>0</v>
      </c>
      <c r="IH104" s="6">
        <f>'at-risk$$'!IH104/'at-risk$$'!IH$120</f>
        <v>1</v>
      </c>
      <c r="II104" s="6">
        <f>'at-risk$$'!II104/'at-risk$$'!II$120</f>
        <v>0</v>
      </c>
      <c r="IJ104" s="6">
        <f>'at-risk$$'!IJ104/'at-risk$$'!IJ$120</f>
        <v>0</v>
      </c>
      <c r="IK104" s="6">
        <f>'at-risk$$'!IK104/'at-risk$$'!IK$120</f>
        <v>0</v>
      </c>
      <c r="IL104" s="6">
        <f>'at-risk$$'!IL104/'at-risk$$'!IL$120</f>
        <v>0</v>
      </c>
      <c r="IM104" s="6">
        <f>'at-risk$$'!IM104/'at-risk$$'!IM$120</f>
        <v>0</v>
      </c>
      <c r="IN104" s="6">
        <f>'at-risk$$'!IN104/'at-risk$$'!IN$120</f>
        <v>0.9999965685612755</v>
      </c>
      <c r="IO104" s="6">
        <f>'at-risk$$'!IO104/'at-risk$$'!IO$120</f>
        <v>0</v>
      </c>
      <c r="IP104" s="6">
        <f>'at-risk$$'!IP104/'at-risk$$'!IP$120</f>
        <v>0</v>
      </c>
      <c r="IQ104" s="6">
        <f>'at-risk$$'!IQ104/'at-risk$$'!IQ$120</f>
        <v>0</v>
      </c>
      <c r="IR104" s="6">
        <f>'at-risk$$'!IR104/'at-risk$$'!IR$120</f>
        <v>0</v>
      </c>
      <c r="IS104" s="6">
        <f>'at-risk$$'!IS104/'at-risk$$'!IS$120</f>
        <v>0</v>
      </c>
      <c r="IT104" s="6">
        <f>'at-risk$$'!IT104/'at-risk$$'!IT$120</f>
        <v>0</v>
      </c>
      <c r="IU104" s="6">
        <f>'at-risk$$'!IU104/'at-risk$$'!IU$120</f>
        <v>0</v>
      </c>
      <c r="IV104" s="6">
        <f>'at-risk$$'!IV104/'at-risk$$'!IV$120</f>
        <v>0</v>
      </c>
      <c r="IW104" s="6">
        <f>'at-risk$$'!IW104/'at-risk$$'!IW$120</f>
        <v>0</v>
      </c>
      <c r="IX104" s="6">
        <f>'at-risk$$'!IX104/'at-risk$$'!IX$120</f>
        <v>0</v>
      </c>
      <c r="IY104" s="6">
        <f>'at-risk$$'!IY104/'at-risk$$'!IY$120</f>
        <v>0</v>
      </c>
      <c r="IZ104" s="6">
        <f>'at-risk$$'!IZ104/'at-risk$$'!IZ$120</f>
        <v>0</v>
      </c>
      <c r="JA104" s="6">
        <f>'at-risk$$'!JA104/'at-risk$$'!JA$120</f>
        <v>0</v>
      </c>
      <c r="JB104" s="6">
        <f>'at-risk$$'!JB104/'at-risk$$'!JB$120</f>
        <v>0</v>
      </c>
      <c r="JC104" s="6">
        <f>'at-risk$$'!JC104/'at-risk$$'!JC$120</f>
        <v>0</v>
      </c>
      <c r="JD104" s="6">
        <f>'at-risk$$'!JD104/'at-risk$$'!JD$120</f>
        <v>0</v>
      </c>
      <c r="JE104" s="6">
        <f>'at-risk$$'!JE104/'at-risk$$'!JE$120</f>
        <v>0</v>
      </c>
      <c r="JF104" s="6">
        <f>'at-risk$$'!JF104/'at-risk$$'!JF$120</f>
        <v>0</v>
      </c>
      <c r="JG104" s="6">
        <f>'at-risk$$'!JG104/'at-risk$$'!JG$120</f>
        <v>0</v>
      </c>
      <c r="JH104" s="6">
        <f>'at-risk$$'!JH104/'at-risk$$'!JH$120</f>
        <v>0</v>
      </c>
      <c r="JI104" s="6">
        <f>'at-risk$$'!JI104/'at-risk$$'!JI$120</f>
        <v>0</v>
      </c>
      <c r="JJ104" s="6">
        <f>'at-risk$$'!JJ104/'at-risk$$'!JJ$120</f>
        <v>0</v>
      </c>
      <c r="JK104" s="6">
        <f>'at-risk$$'!JK104/'at-risk$$'!JK$120</f>
        <v>0</v>
      </c>
      <c r="JL104" s="6">
        <f>'at-risk$$'!JL104/'at-risk$$'!JL$120</f>
        <v>0</v>
      </c>
      <c r="JM104" s="6">
        <f>'at-risk$$'!JM104/'at-risk$$'!JM$120</f>
        <v>0</v>
      </c>
      <c r="JN104" s="6">
        <f>'at-risk$$'!JN104/'at-risk$$'!JN$120</f>
        <v>0</v>
      </c>
      <c r="JO104" s="6">
        <f>'at-risk$$'!JO104/'at-risk$$'!JO$120</f>
        <v>0</v>
      </c>
      <c r="JP104" s="6">
        <f>'at-risk$$'!JP104/'at-risk$$'!JP$120</f>
        <v>0</v>
      </c>
      <c r="JQ104" s="6">
        <f>'at-risk$$'!JQ104/'at-risk$$'!JQ$120</f>
        <v>0</v>
      </c>
      <c r="JR104" s="6">
        <f>'at-risk$$'!JR104/'at-risk$$'!JR$120</f>
        <v>0</v>
      </c>
      <c r="JS104" s="6">
        <f>'at-risk$$'!JS104/'at-risk$$'!JS$120</f>
        <v>0</v>
      </c>
      <c r="JT104" s="6">
        <f>'at-risk$$'!JT104/'at-risk$$'!JT$120</f>
        <v>0</v>
      </c>
      <c r="JU104" s="6">
        <f>'at-risk$$'!JU104/'at-risk$$'!JU$120</f>
        <v>0</v>
      </c>
      <c r="JV104" s="6">
        <f>'at-risk$$'!JV104/'at-risk$$'!JV$120</f>
        <v>0</v>
      </c>
      <c r="JW104" s="6">
        <f>'at-risk$$'!JW104/'at-risk$$'!JW$120</f>
        <v>0</v>
      </c>
      <c r="JX104" s="6">
        <f>'at-risk$$'!JX104/'at-risk$$'!JX$120</f>
        <v>0</v>
      </c>
      <c r="JY104" s="6">
        <f>'at-risk$$'!JY104/'at-risk$$'!JY$120</f>
        <v>0</v>
      </c>
      <c r="JZ104" s="6">
        <f>'at-risk$$'!JZ104/'at-risk$$'!JZ$120</f>
        <v>0</v>
      </c>
      <c r="KA104" s="6">
        <f>'at-risk$$'!KA104/'at-risk$$'!KA$120</f>
        <v>0</v>
      </c>
      <c r="KB104" s="6">
        <f>'at-risk$$'!KB104/'at-risk$$'!KB$120</f>
        <v>0</v>
      </c>
      <c r="KC104" s="6">
        <f>'at-risk$$'!KC104/'at-risk$$'!KC$120</f>
        <v>0</v>
      </c>
      <c r="KD104" s="6">
        <f>'at-risk$$'!KD104/'at-risk$$'!KD$120</f>
        <v>0</v>
      </c>
      <c r="KE104" s="6">
        <f>'at-risk$$'!KE104/'at-risk$$'!KE$120</f>
        <v>0</v>
      </c>
      <c r="KF104" s="6">
        <f>'at-risk$$'!KF104/'at-risk$$'!KF$120</f>
        <v>0</v>
      </c>
      <c r="KG104" s="6">
        <f>'at-risk$$'!KG104/'at-risk$$'!KG$120</f>
        <v>0</v>
      </c>
      <c r="KH104" s="6">
        <f>'at-risk$$'!KH104/'at-risk$$'!KH$120</f>
        <v>0</v>
      </c>
      <c r="KI104" s="6">
        <f>'at-risk$$'!KI104/'at-risk$$'!KI$120</f>
        <v>0</v>
      </c>
      <c r="KJ104" s="6">
        <f>'at-risk$$'!KJ104/'at-risk$$'!KJ$120</f>
        <v>0</v>
      </c>
      <c r="KK104" s="6">
        <f>'at-risk$$'!KK104/'at-risk$$'!KK$120</f>
        <v>0</v>
      </c>
      <c r="KL104" s="6">
        <f>'at-risk$$'!KL104/'at-risk$$'!KL$120</f>
        <v>0</v>
      </c>
      <c r="KM104" s="6">
        <f>'at-risk$$'!KM104/'at-risk$$'!KM$120</f>
        <v>0</v>
      </c>
      <c r="KN104" s="6">
        <f>'at-risk$$'!KN104/'at-risk$$'!KN$120</f>
        <v>0</v>
      </c>
      <c r="KO104" s="6">
        <f>'at-risk$$'!KO104/'at-risk$$'!KO$120</f>
        <v>0</v>
      </c>
      <c r="KP104" s="6">
        <f>'at-risk$$'!KP104/'at-risk$$'!KP$120</f>
        <v>0</v>
      </c>
      <c r="KQ104" s="6">
        <f>'at-risk$$'!KQ104/'at-risk$$'!KQ$120</f>
        <v>0</v>
      </c>
      <c r="KU104" s="3">
        <v>23439</v>
      </c>
      <c r="KV104" s="3">
        <v>5688</v>
      </c>
      <c r="KW104" s="3">
        <v>11579</v>
      </c>
      <c r="KX104" s="3">
        <v>0</v>
      </c>
      <c r="LI104" s="3">
        <v>40000</v>
      </c>
      <c r="LJ104" s="3">
        <v>0</v>
      </c>
      <c r="LM104" s="3">
        <v>2572</v>
      </c>
      <c r="LN104" s="3">
        <v>0</v>
      </c>
      <c r="LQ104" s="3">
        <v>5000</v>
      </c>
      <c r="LR104" s="3">
        <v>0</v>
      </c>
      <c r="LY104" s="3">
        <v>1000</v>
      </c>
      <c r="LZ104" s="3">
        <v>0</v>
      </c>
      <c r="ME104" s="3">
        <v>9430</v>
      </c>
      <c r="MF104" s="3">
        <v>0</v>
      </c>
      <c r="MK104" s="3">
        <v>2500</v>
      </c>
      <c r="ML104" s="3">
        <v>0</v>
      </c>
      <c r="MY104" s="3">
        <v>6000</v>
      </c>
      <c r="MZ104" s="3">
        <v>0</v>
      </c>
      <c r="NJ104" s="6">
        <f>'at-risk$$'!NJ104/'at-risk$$'!NJ$120</f>
        <v>0</v>
      </c>
      <c r="NK104" s="6">
        <f>'at-risk$$'!NK104/'at-risk$$'!NK$120</f>
        <v>0</v>
      </c>
      <c r="OF104" s="3">
        <v>6237436</v>
      </c>
      <c r="OG104" s="3">
        <v>398352</v>
      </c>
      <c r="OK104" s="6">
        <f t="shared" si="60"/>
        <v>0</v>
      </c>
      <c r="OL104" s="6">
        <f t="shared" si="50"/>
        <v>0</v>
      </c>
      <c r="OM104" s="6">
        <f t="shared" si="51"/>
        <v>0.5</v>
      </c>
      <c r="ON104" s="6">
        <f t="shared" si="52"/>
        <v>0</v>
      </c>
      <c r="OO104" s="6">
        <f t="shared" si="53"/>
        <v>0</v>
      </c>
      <c r="OP104" s="6">
        <f t="shared" si="54"/>
        <v>0</v>
      </c>
      <c r="OQ104" s="3">
        <f t="shared" si="55"/>
        <v>29430</v>
      </c>
      <c r="OR104" s="6">
        <f t="shared" si="56"/>
        <v>0</v>
      </c>
      <c r="OS104" s="6">
        <f>'at-risk$$'!OS104/'at-risk$$'!OS$120</f>
        <v>1</v>
      </c>
      <c r="OT104" s="6">
        <f>'at-risk$$'!OT104/'at-risk$$'!OT$120</f>
        <v>1</v>
      </c>
      <c r="OU104" s="6">
        <f>'at-risk$$'!OU104/'at-risk$$'!OU$120</f>
        <v>0</v>
      </c>
      <c r="OV104" s="6">
        <f>'at-risk$$'!OV104/'at-risk$$'!OV$120</f>
        <v>0.5</v>
      </c>
      <c r="OW104" s="6">
        <f>'at-risk$$'!OW104/'at-risk$$'!OW$120</f>
        <v>0</v>
      </c>
      <c r="OX104" s="6">
        <f>'at-risk$$'!OX104/'at-risk$$'!OX$120</f>
        <v>0</v>
      </c>
      <c r="OY104" s="6">
        <f>'at-risk$$'!OY104/'at-risk$$'!OY$120</f>
        <v>4</v>
      </c>
      <c r="OZ104" s="6">
        <f>'at-risk$$'!OZ104/'at-risk$$'!OZ$120</f>
        <v>0</v>
      </c>
      <c r="PA104" s="6">
        <f>'at-risk$$'!PA104/'at-risk$$'!PA$120</f>
        <v>0</v>
      </c>
      <c r="PB104" s="6">
        <f t="shared" si="57"/>
        <v>3</v>
      </c>
      <c r="PC104" s="6">
        <f t="shared" si="58"/>
        <v>1</v>
      </c>
      <c r="PD104" s="6"/>
      <c r="PE104" s="6"/>
      <c r="PI104" s="6">
        <f t="shared" si="48"/>
        <v>30.000105418511492</v>
      </c>
      <c r="PJ104" s="6">
        <f>'at-risk$$'!PJ104/'at-risk$$'!PJ$120</f>
        <v>0</v>
      </c>
      <c r="PK104" s="6">
        <f>'at-risk$$'!PK104/'at-risk$$'!PK$120</f>
        <v>0</v>
      </c>
      <c r="PL104" s="5">
        <f t="shared" si="61"/>
        <v>101520</v>
      </c>
      <c r="PN104" s="5">
        <f>SUM(KV104,KX104,KZ104,LB104,LD104,LF104,LH104,LJ104,LL104,LN104,LP104,LR104,LT104,LV104,LX104,LZ104,MB104,MD104,MF104,MH104,MJ104,ML104,MN104,MP104,MR104,MT104,MV104,MX104,MZ104,NB104,ND104,NF104,NH104,)</f>
        <v>5688</v>
      </c>
      <c r="PO104" s="5">
        <v>334452</v>
      </c>
      <c r="PQ104" s="6">
        <f t="shared" si="59"/>
        <v>34.930300794152785</v>
      </c>
    </row>
    <row r="105" spans="1:433" x14ac:dyDescent="0.25">
      <c r="A105" t="s">
        <v>139</v>
      </c>
      <c r="B105" s="2">
        <v>455</v>
      </c>
      <c r="C105" t="s">
        <v>339</v>
      </c>
      <c r="D105">
        <v>4</v>
      </c>
      <c r="E105">
        <v>812</v>
      </c>
      <c r="F105">
        <v>812</v>
      </c>
      <c r="G105" s="6">
        <f>'at-risk$$'!G105/'at-risk$$'!G$120</f>
        <v>1</v>
      </c>
      <c r="H105" s="6">
        <f>'at-risk$$'!H105/'at-risk$$'!H$120</f>
        <v>0</v>
      </c>
      <c r="I105" s="6">
        <f>'at-risk$$'!I105/'at-risk$$'!I$120</f>
        <v>0</v>
      </c>
      <c r="J105" s="6">
        <f>'at-risk$$'!J105/'at-risk$$'!J$120</f>
        <v>0</v>
      </c>
      <c r="K105" s="6"/>
      <c r="L105" s="6">
        <f>'at-risk$$'!L105/'at-risk$$'!L$120</f>
        <v>0</v>
      </c>
      <c r="M105" s="6">
        <f>'at-risk$$'!M105/'at-risk$$'!M$120</f>
        <v>0</v>
      </c>
      <c r="N105" s="6">
        <f>'at-risk$$'!N105/'at-risk$$'!N$120</f>
        <v>0.99999958310769044</v>
      </c>
      <c r="O105" s="6">
        <f>'at-risk$$'!O105/'at-risk$$'!O$120</f>
        <v>0</v>
      </c>
      <c r="P105" s="3">
        <v>26647</v>
      </c>
      <c r="Q105" s="3">
        <v>0</v>
      </c>
      <c r="R105" s="6">
        <f>'at-risk$$'!R105/'at-risk$$'!R$120</f>
        <v>1.0000062006078874</v>
      </c>
      <c r="S105" s="6">
        <f>'at-risk$$'!S105/'at-risk$$'!S$120</f>
        <v>0</v>
      </c>
      <c r="T105" s="6">
        <f>'at-risk$$'!T105/'at-risk$$'!T$120</f>
        <v>2.9999918413329065</v>
      </c>
      <c r="U105" s="6">
        <f>'at-risk$$'!U105/'at-risk$$'!U$120</f>
        <v>0</v>
      </c>
      <c r="V105" s="6">
        <f>'at-risk$$'!V105/'at-risk$$'!V$120</f>
        <v>7.9999984371111088</v>
      </c>
      <c r="W105" s="6">
        <f>'at-risk$$'!W105/'at-risk$$'!W$120</f>
        <v>0</v>
      </c>
      <c r="X105" s="6">
        <f>'at-risk$$'!X105/'at-risk$$'!X$120</f>
        <v>1</v>
      </c>
      <c r="Y105" s="6">
        <f>'at-risk$$'!Y105/'at-risk$$'!Y$120</f>
        <v>0</v>
      </c>
      <c r="Z105" s="6">
        <f>'at-risk$$'!Z105/'at-risk$$'!Z$120</f>
        <v>0</v>
      </c>
      <c r="AA105" s="6">
        <f>'at-risk$$'!AA105/'at-risk$$'!AA$120</f>
        <v>0</v>
      </c>
      <c r="AB105" s="6">
        <f>'at-risk$$'!AB105/'at-risk$$'!AB$120</f>
        <v>0</v>
      </c>
      <c r="AC105" s="6">
        <f>'at-risk$$'!AC105/'at-risk$$'!AC$120</f>
        <v>0</v>
      </c>
      <c r="AD105" s="6">
        <f>'at-risk$$'!AD105/'at-risk$$'!AD$120</f>
        <v>0</v>
      </c>
      <c r="AE105" s="6">
        <f>'at-risk$$'!AE105/'at-risk$$'!AE$120</f>
        <v>0</v>
      </c>
      <c r="AF105" s="6">
        <f>'at-risk$$'!AF105/'at-risk$$'!AF$120</f>
        <v>0</v>
      </c>
      <c r="AG105" s="6">
        <f>'at-risk$$'!AG105/'at-risk$$'!AG$120</f>
        <v>0</v>
      </c>
      <c r="AH105" s="6">
        <f>'at-risk$$'!AH105/'at-risk$$'!AH$120</f>
        <v>0</v>
      </c>
      <c r="AI105" s="6">
        <f>'at-risk$$'!AI105/'at-risk$$'!AI$120</f>
        <v>3.0000087848759573</v>
      </c>
      <c r="AJ105" s="6">
        <f>'at-risk$$'!AJ105/'at-risk$$'!AJ$120</f>
        <v>0</v>
      </c>
      <c r="AK105" s="6">
        <f>'at-risk$$'!AK105/'at-risk$$'!AK$120</f>
        <v>0</v>
      </c>
      <c r="AL105" s="6">
        <f>'at-risk$$'!AL105/'at-risk$$'!AL$120</f>
        <v>0</v>
      </c>
      <c r="AM105" s="6">
        <f>'at-risk$$'!AM105/'at-risk$$'!AM$120</f>
        <v>2.0000087848759573</v>
      </c>
      <c r="AN105" s="6">
        <f>'at-risk$$'!AN105/'at-risk$$'!AN$120</f>
        <v>0</v>
      </c>
      <c r="AO105" s="6">
        <f>'at-risk$$'!AO105/'at-risk$$'!AO$120</f>
        <v>0</v>
      </c>
      <c r="AP105" s="6">
        <f>'at-risk$$'!AP105/'at-risk$$'!AP$120</f>
        <v>0</v>
      </c>
      <c r="AQ105" s="6">
        <f>'at-risk$$'!AQ105/'at-risk$$'!AQ$120</f>
        <v>2.0000087848759573</v>
      </c>
      <c r="AR105" s="6">
        <f>'at-risk$$'!AR105/'at-risk$$'!AR$120</f>
        <v>0</v>
      </c>
      <c r="AS105" s="6">
        <f>'at-risk$$'!AS105/'at-risk$$'!AS$120</f>
        <v>0</v>
      </c>
      <c r="AT105" s="6">
        <f>'at-risk$$'!AT105/'at-risk$$'!AT$120</f>
        <v>0</v>
      </c>
      <c r="AU105" s="6">
        <f>'at-risk$$'!AU105/'at-risk$$'!AU$120</f>
        <v>4.0000175697519147</v>
      </c>
      <c r="AV105" s="6"/>
      <c r="AW105" s="6">
        <f>'at-risk$$'!AW105/'at-risk$$'!AW$120</f>
        <v>0</v>
      </c>
      <c r="AX105" s="6">
        <f>'at-risk$$'!AX105/'at-risk$$'!AX$120</f>
        <v>1</v>
      </c>
      <c r="AY105" s="6">
        <f>'at-risk$$'!AY105/'at-risk$$'!AY$120</f>
        <v>0</v>
      </c>
      <c r="AZ105" s="6">
        <f>'at-risk$$'!AZ105/'at-risk$$'!AZ$120</f>
        <v>2.0000087848759573</v>
      </c>
      <c r="BA105" s="6">
        <f>'at-risk$$'!BA105/'at-risk$$'!BA$120</f>
        <v>0</v>
      </c>
      <c r="BB105" s="6">
        <f>'at-risk$$'!BB105/'at-risk$$'!BB$120</f>
        <v>0</v>
      </c>
      <c r="BC105" s="6">
        <f>'at-risk$$'!BC105/'at-risk$$'!BC$120</f>
        <v>0</v>
      </c>
      <c r="BD105" s="6">
        <f>'at-risk$$'!BD105/'at-risk$$'!BD$120</f>
        <v>0</v>
      </c>
      <c r="BE105" s="6">
        <f>'at-risk$$'!BE105/'at-risk$$'!BE$120</f>
        <v>0</v>
      </c>
      <c r="BF105" s="6">
        <f>'at-risk$$'!BF105/'at-risk$$'!BF$120</f>
        <v>0</v>
      </c>
      <c r="BG105" s="6">
        <f>'at-risk$$'!BG105/'at-risk$$'!BG$120</f>
        <v>0</v>
      </c>
      <c r="BH105" s="6">
        <f>'at-risk$$'!BH105/'at-risk$$'!BH$120</f>
        <v>0</v>
      </c>
      <c r="BI105" s="6">
        <f>'at-risk$$'!BI105/'at-risk$$'!BI$120</f>
        <v>0</v>
      </c>
      <c r="BJ105" s="6">
        <f>'at-risk$$'!BJ105/'at-risk$$'!BJ$120</f>
        <v>1</v>
      </c>
      <c r="BK105" s="6">
        <f>'at-risk$$'!BK105/'at-risk$$'!BK$120</f>
        <v>0</v>
      </c>
      <c r="BL105" s="6">
        <f>'at-risk$$'!BL105/'at-risk$$'!BL$120</f>
        <v>0</v>
      </c>
      <c r="BM105" s="6">
        <f>'at-risk$$'!BM105/'at-risk$$'!BM$120</f>
        <v>0</v>
      </c>
      <c r="BN105" s="6">
        <f>'at-risk$$'!BN105/'at-risk$$'!BN$120</f>
        <v>0</v>
      </c>
      <c r="BO105" s="6">
        <f>'at-risk$$'!BO105/'at-risk$$'!BO$120</f>
        <v>0</v>
      </c>
      <c r="BP105" s="6">
        <f>'at-risk$$'!BP105/'at-risk$$'!BP$120</f>
        <v>0</v>
      </c>
      <c r="BQ105" s="6">
        <f>'at-risk$$'!BQ105/'at-risk$$'!BQ$120</f>
        <v>0</v>
      </c>
      <c r="BR105" s="6">
        <f>'at-risk$$'!BR105/'at-risk$$'!BR$120</f>
        <v>0</v>
      </c>
      <c r="BS105" s="6">
        <f>'at-risk$$'!BS105/'at-risk$$'!BS$120</f>
        <v>0</v>
      </c>
      <c r="BT105" s="6">
        <f>'at-risk$$'!BT105/'at-risk$$'!BT$120</f>
        <v>1</v>
      </c>
      <c r="BU105" s="6">
        <f>'at-risk$$'!BU105/'at-risk$$'!BU$120</f>
        <v>0</v>
      </c>
      <c r="BV105" s="6">
        <f>'at-risk$$'!BV105/'at-risk$$'!BV$120</f>
        <v>10.000039531941809</v>
      </c>
      <c r="BW105" s="6">
        <f>'at-risk$$'!BW105/'at-risk$$'!BW$120</f>
        <v>0</v>
      </c>
      <c r="BX105" s="6">
        <f>'at-risk$$'!BX105/'at-risk$$'!BX$120</f>
        <v>0</v>
      </c>
      <c r="BY105" s="6">
        <f>'at-risk$$'!BY105/'at-risk$$'!BY$120</f>
        <v>0</v>
      </c>
      <c r="BZ105" s="6">
        <f>'at-risk$$'!BZ105/'at-risk$$'!BZ$120</f>
        <v>6.9999997446793083</v>
      </c>
      <c r="CA105" s="6">
        <f>'at-risk$$'!CA105/'at-risk$$'!CA$120</f>
        <v>0</v>
      </c>
      <c r="CB105" s="6">
        <f>'at-risk$$'!CB105/'at-risk$$'!CB$120</f>
        <v>0</v>
      </c>
      <c r="CC105" s="6">
        <f>'at-risk$$'!CC105/'at-risk$$'!CC$120</f>
        <v>0</v>
      </c>
      <c r="CD105" s="6">
        <f>'at-risk$$'!CD105/'at-risk$$'!CD$120</f>
        <v>0</v>
      </c>
      <c r="CE105" s="6">
        <f>'at-risk$$'!CE105/'at-risk$$'!CE$120</f>
        <v>8</v>
      </c>
      <c r="CF105" s="6">
        <f>'at-risk$$'!CF105/'at-risk$$'!CF$120</f>
        <v>1</v>
      </c>
      <c r="CG105" s="6">
        <f>'at-risk$$'!CG105/'at-risk$$'!CG$120</f>
        <v>0</v>
      </c>
      <c r="CH105" s="6">
        <f>'at-risk$$'!CH105/'at-risk$$'!CH$120</f>
        <v>0</v>
      </c>
      <c r="CI105" s="6">
        <f>'at-risk$$'!CI105/'at-risk$$'!CI$120</f>
        <v>0</v>
      </c>
      <c r="CL105" s="6">
        <f>'at-risk$$'!CL105/'at-risk$$'!CL$120</f>
        <v>10.000039531941809</v>
      </c>
      <c r="CM105" s="6">
        <f>'at-risk$$'!CM105/'at-risk$$'!CM$120</f>
        <v>0</v>
      </c>
      <c r="CN105" s="6">
        <f>'at-risk$$'!CN105/'at-risk$$'!CN$120</f>
        <v>0</v>
      </c>
      <c r="CO105" s="6">
        <f>'at-risk$$'!CO105/'at-risk$$'!CO$120</f>
        <v>0</v>
      </c>
      <c r="CP105" s="6">
        <f>'at-risk$$'!CP105/'at-risk$$'!CP$120</f>
        <v>0.99998902121025579</v>
      </c>
      <c r="CQ105" s="6">
        <f>'at-risk$$'!CQ105/'at-risk$$'!CQ$120</f>
        <v>0</v>
      </c>
      <c r="CR105" s="6">
        <f>'at-risk$$'!CR105/'at-risk$$'!CR$120</f>
        <v>0</v>
      </c>
      <c r="CS105" s="6">
        <f>'at-risk$$'!CS105/'at-risk$$'!CS$120</f>
        <v>0</v>
      </c>
      <c r="CT105" s="6">
        <f>'at-risk$$'!CT105/'at-risk$$'!CT$120</f>
        <v>1</v>
      </c>
      <c r="CU105" s="6">
        <f>'at-risk$$'!CU105/'at-risk$$'!CU$120</f>
        <v>0</v>
      </c>
      <c r="DB105" s="3">
        <v>60000</v>
      </c>
      <c r="DC105" s="3">
        <v>0</v>
      </c>
      <c r="DD105" s="6">
        <f>'at-risk$$'!DD105/'at-risk$$'!DD$120</f>
        <v>0</v>
      </c>
      <c r="DE105" s="6">
        <f>'at-risk$$'!DE105/'at-risk$$'!DE$120</f>
        <v>0</v>
      </c>
      <c r="DX105" s="6">
        <f>'at-risk$$'!DX105/'at-risk$$'!DX$120</f>
        <v>1</v>
      </c>
      <c r="DY105" s="6">
        <f>'at-risk$$'!DY105/'at-risk$$'!DY$120</f>
        <v>0</v>
      </c>
      <c r="DZ105" s="6">
        <f>'at-risk$$'!DZ105/'at-risk$$'!DZ$120</f>
        <v>0</v>
      </c>
      <c r="EA105" s="6">
        <f>'at-risk$$'!EA105/'at-risk$$'!EA$120</f>
        <v>0</v>
      </c>
      <c r="EB105" s="6">
        <f>'at-risk$$'!EB105/'at-risk$$'!EB$120</f>
        <v>0</v>
      </c>
      <c r="EC105" s="6">
        <f>'at-risk$$'!EC105/'at-risk$$'!EC$120</f>
        <v>0</v>
      </c>
      <c r="EJ105" s="3">
        <v>1000000</v>
      </c>
      <c r="EK105" s="3">
        <v>0</v>
      </c>
      <c r="EL105" s="6">
        <f>'at-risk$$'!EL105/'at-risk$$'!EL$120</f>
        <v>1.9999932377146181</v>
      </c>
      <c r="EM105" s="6">
        <f>'at-risk$$'!EM105/'at-risk$$'!EM$120</f>
        <v>0</v>
      </c>
      <c r="EN105" s="6">
        <f>'at-risk$$'!EN105/'at-risk$$'!EN$120</f>
        <v>0.9999965685612755</v>
      </c>
      <c r="EO105" s="6">
        <f>'at-risk$$'!EO105/'at-risk$$'!EO$120</f>
        <v>0</v>
      </c>
      <c r="EP105" s="6">
        <f>'at-risk$$'!EP105/'at-risk$$'!EP$120</f>
        <v>0</v>
      </c>
      <c r="EQ105" s="6">
        <f>'at-risk$$'!EQ105/'at-risk$$'!EQ$120</f>
        <v>0</v>
      </c>
      <c r="ES105" s="6">
        <f>'at-risk$$'!ES105/'at-risk$$'!ES$120</f>
        <v>0</v>
      </c>
      <c r="ET105" s="6">
        <f>'at-risk$$'!ET105/'at-risk$$'!ET$120</f>
        <v>0</v>
      </c>
      <c r="EU105" s="6">
        <f>'at-risk$$'!EU105/'at-risk$$'!EU$120</f>
        <v>0</v>
      </c>
      <c r="EV105" s="6">
        <f>'at-risk$$'!EV105/'at-risk$$'!EV$120</f>
        <v>0</v>
      </c>
      <c r="EW105" s="6">
        <f>'at-risk$$'!EW105/'at-risk$$'!EW$120</f>
        <v>0</v>
      </c>
      <c r="EX105" s="6">
        <f>'at-risk$$'!EX105/'at-risk$$'!EX$120</f>
        <v>0</v>
      </c>
      <c r="EY105" s="6">
        <f>'at-risk$$'!EY105/'at-risk$$'!EY$120</f>
        <v>0</v>
      </c>
      <c r="EZ105" s="6">
        <f>'at-risk$$'!EZ105/'at-risk$$'!EZ$120</f>
        <v>1</v>
      </c>
      <c r="FA105" s="6">
        <f>'at-risk$$'!FA105/'at-risk$$'!FA$120</f>
        <v>1</v>
      </c>
      <c r="FB105" s="6">
        <f>'at-risk$$'!FB105/'at-risk$$'!FB$120</f>
        <v>0</v>
      </c>
      <c r="FC105" s="6">
        <f>'at-risk$$'!FC105/'at-risk$$'!FC$120</f>
        <v>0</v>
      </c>
      <c r="FD105" s="6">
        <f>'at-risk$$'!FD105/'at-risk$$'!FD$120</f>
        <v>0</v>
      </c>
      <c r="FE105" s="6">
        <f>'at-risk$$'!FE105/'at-risk$$'!FE$120</f>
        <v>0</v>
      </c>
      <c r="FF105" s="6">
        <f>'at-risk$$'!FF105/'at-risk$$'!FF$120</f>
        <v>0</v>
      </c>
      <c r="FG105" s="6">
        <f>'at-risk$$'!FG105/'at-risk$$'!FG$120</f>
        <v>0</v>
      </c>
      <c r="FH105" s="6">
        <f>'at-risk$$'!FH105/'at-risk$$'!FH$120</f>
        <v>1</v>
      </c>
      <c r="FI105" s="6">
        <f>'at-risk$$'!FI105/'at-risk$$'!FI$120</f>
        <v>0</v>
      </c>
      <c r="FJ105" s="6">
        <f>'at-risk$$'!FJ105/'at-risk$$'!FJ$120</f>
        <v>1</v>
      </c>
      <c r="FK105" s="6">
        <f>'at-risk$$'!FK105/'at-risk$$'!FK$120</f>
        <v>0</v>
      </c>
      <c r="FL105" s="6">
        <f>'at-risk$$'!FL105/'at-risk$$'!FL$120</f>
        <v>0</v>
      </c>
      <c r="FM105" s="6">
        <f>'at-risk$$'!FM105/'at-risk$$'!FM$120</f>
        <v>2.0000372939509212</v>
      </c>
      <c r="FN105" s="6">
        <f>'at-risk$$'!FN105/'at-risk$$'!FN$120</f>
        <v>0</v>
      </c>
      <c r="FO105" s="6">
        <f>'at-risk$$'!FO105/'at-risk$$'!FO$120</f>
        <v>2</v>
      </c>
      <c r="FP105" s="6">
        <f>'at-risk$$'!FP105/'at-risk$$'!FP$120</f>
        <v>0</v>
      </c>
      <c r="FQ105" s="6">
        <f>'at-risk$$'!FQ105/'at-risk$$'!FQ$120</f>
        <v>2.0000139969766528</v>
      </c>
      <c r="FR105" s="6">
        <f>'at-risk$$'!FR105/'at-risk$$'!FR$120</f>
        <v>0</v>
      </c>
      <c r="FS105" s="6">
        <f>'at-risk$$'!FS105/'at-risk$$'!FS$120</f>
        <v>1.9999901166238387</v>
      </c>
      <c r="FT105" s="6">
        <f>'at-risk$$'!FT105/'at-risk$$'!FT$120</f>
        <v>0</v>
      </c>
      <c r="FU105" s="6">
        <f>'at-risk$$'!FU105/'at-risk$$'!FU$120</f>
        <v>0</v>
      </c>
      <c r="FV105" s="6">
        <f>'at-risk$$'!FV105/'at-risk$$'!FV$120</f>
        <v>0</v>
      </c>
      <c r="FW105" s="6">
        <f>'at-risk$$'!FW105/'at-risk$$'!FW$120</f>
        <v>0</v>
      </c>
      <c r="FX105" s="6">
        <f>'at-risk$$'!FX105/'at-risk$$'!FX$120</f>
        <v>0</v>
      </c>
      <c r="FY105" s="6">
        <f>'at-risk$$'!FY105/'at-risk$$'!FY$120</f>
        <v>1</v>
      </c>
      <c r="FZ105" s="6">
        <f>'at-risk$$'!FZ105/'at-risk$$'!FZ$120</f>
        <v>0</v>
      </c>
      <c r="GA105" s="6">
        <f>'at-risk$$'!GA105/'at-risk$$'!GA$120</f>
        <v>2</v>
      </c>
      <c r="GB105" s="6">
        <f>'at-risk$$'!GB105/'at-risk$$'!GB$120</f>
        <v>0</v>
      </c>
      <c r="GC105" s="6">
        <f>'at-risk$$'!GC105/'at-risk$$'!GC$120</f>
        <v>0</v>
      </c>
      <c r="GD105" s="6">
        <f>'at-risk$$'!GD105/'at-risk$$'!GD$120</f>
        <v>0</v>
      </c>
      <c r="GE105" s="6">
        <f>'at-risk$$'!GE105/'at-risk$$'!GE$120</f>
        <v>0</v>
      </c>
      <c r="GF105" s="6">
        <f>'at-risk$$'!GF105/'at-risk$$'!GF$120</f>
        <v>2.0000087848759573</v>
      </c>
      <c r="GG105" s="6">
        <f>'at-risk$$'!GG105/'at-risk$$'!GG$120</f>
        <v>0</v>
      </c>
      <c r="GH105" s="6">
        <f>'at-risk$$'!GH105/'at-risk$$'!GH$120</f>
        <v>2.0000087848759573</v>
      </c>
      <c r="GI105" s="6">
        <f>'at-risk$$'!GI105/'at-risk$$'!GI$120</f>
        <v>0</v>
      </c>
      <c r="GJ105" s="6">
        <f>'at-risk$$'!GJ105/'at-risk$$'!GJ$120</f>
        <v>1</v>
      </c>
      <c r="GK105" s="6">
        <f>'at-risk$$'!GK105/'at-risk$$'!GK$120</f>
        <v>0</v>
      </c>
      <c r="GL105" s="6">
        <f>'at-risk$$'!GL105/'at-risk$$'!GL$120</f>
        <v>0</v>
      </c>
      <c r="GM105" s="6">
        <f>'at-risk$$'!GM105/'at-risk$$'!GM$120</f>
        <v>0</v>
      </c>
      <c r="GN105" s="6">
        <f>'at-risk$$'!GN105/'at-risk$$'!GN$120</f>
        <v>0</v>
      </c>
      <c r="GO105" s="6">
        <f>'at-risk$$'!GO105/'at-risk$$'!GO$120</f>
        <v>0</v>
      </c>
      <c r="GP105" s="6">
        <f>'at-risk$$'!GP105/'at-risk$$'!GP$120</f>
        <v>0</v>
      </c>
      <c r="GQ105" s="6">
        <f>'at-risk$$'!GQ105/'at-risk$$'!GQ$120</f>
        <v>0</v>
      </c>
      <c r="GR105" s="6">
        <f>'at-risk$$'!GR105/'at-risk$$'!GR$120</f>
        <v>0</v>
      </c>
      <c r="GS105" s="6">
        <f>'at-risk$$'!GS105/'at-risk$$'!GS$120</f>
        <v>0</v>
      </c>
      <c r="GT105" s="6">
        <f>'at-risk$$'!GT105/'at-risk$$'!GT$120</f>
        <v>0</v>
      </c>
      <c r="GU105" s="6">
        <f>'at-risk$$'!GU105/'at-risk$$'!GU$120</f>
        <v>0</v>
      </c>
      <c r="GV105" s="6">
        <f>'at-risk$$'!GV105/'at-risk$$'!GV$120</f>
        <v>0</v>
      </c>
      <c r="GW105" s="6">
        <f>'at-risk$$'!GW105/'at-risk$$'!GW$120</f>
        <v>0</v>
      </c>
      <c r="GX105" s="6">
        <f>'at-risk$$'!GX105/'at-risk$$'!GX$120</f>
        <v>0</v>
      </c>
      <c r="GY105" s="6">
        <f>'at-risk$$'!GY105/'at-risk$$'!GY$120</f>
        <v>0</v>
      </c>
      <c r="GZ105" s="6">
        <f>'at-risk$$'!GZ105/'at-risk$$'!GZ$120</f>
        <v>0</v>
      </c>
      <c r="HA105" s="6">
        <f>'at-risk$$'!HA105/'at-risk$$'!HA$120</f>
        <v>0</v>
      </c>
      <c r="HB105" s="6">
        <f>'at-risk$$'!HB105/'at-risk$$'!HB$120</f>
        <v>0</v>
      </c>
      <c r="HC105" s="6">
        <f>'at-risk$$'!HC105/'at-risk$$'!HC$120</f>
        <v>0</v>
      </c>
      <c r="HD105" s="6">
        <f>'at-risk$$'!HD105/'at-risk$$'!HD$120</f>
        <v>0</v>
      </c>
      <c r="HE105" s="6">
        <f>'at-risk$$'!HE105/'at-risk$$'!HE$120</f>
        <v>0</v>
      </c>
      <c r="HF105" s="6">
        <f>'at-risk$$'!HF105/'at-risk$$'!HF$120</f>
        <v>5.3681038723733217</v>
      </c>
      <c r="HG105" s="6">
        <f>'at-risk$$'!HG105/'at-risk$$'!HG$120</f>
        <v>0</v>
      </c>
      <c r="HH105" s="6">
        <f>'at-risk$$'!HH105/'at-risk$$'!HH$120</f>
        <v>10.000039531941809</v>
      </c>
      <c r="HI105" s="6">
        <f>'at-risk$$'!HI105/'at-risk$$'!HI$120</f>
        <v>0</v>
      </c>
      <c r="HJ105" s="6">
        <f>'at-risk$$'!HJ105/'at-risk$$'!HJ$120</f>
        <v>0</v>
      </c>
      <c r="HK105" s="6">
        <f>'at-risk$$'!HK105/'at-risk$$'!HK$120</f>
        <v>0</v>
      </c>
      <c r="HL105" s="6">
        <f>'at-risk$$'!HL105/'at-risk$$'!HL$120</f>
        <v>0</v>
      </c>
      <c r="HM105" s="6">
        <f>'at-risk$$'!HM105/'at-risk$$'!HM$120</f>
        <v>0</v>
      </c>
      <c r="HN105" s="6">
        <f>'at-risk$$'!HN105/'at-risk$$'!HN$120</f>
        <v>8.0000351395038294</v>
      </c>
      <c r="HO105" s="6">
        <f>'at-risk$$'!HO105/'at-risk$$'!HO$120</f>
        <v>0</v>
      </c>
      <c r="HP105" s="6">
        <f>'at-risk$$'!HP105/'at-risk$$'!HP$120</f>
        <v>0</v>
      </c>
      <c r="HQ105" s="6">
        <f>'at-risk$$'!HQ105/'at-risk$$'!HQ$120</f>
        <v>0</v>
      </c>
      <c r="HR105" s="6">
        <f>'at-risk$$'!HR105/'at-risk$$'!HR$120</f>
        <v>8.0000351395038294</v>
      </c>
      <c r="HS105" s="6">
        <f>'at-risk$$'!HS105/'at-risk$$'!HS$120</f>
        <v>0</v>
      </c>
      <c r="HT105" s="6">
        <f>'at-risk$$'!HT105/'at-risk$$'!HT$120</f>
        <v>0</v>
      </c>
      <c r="HU105" s="6">
        <f>'at-risk$$'!HU105/'at-risk$$'!HU$120</f>
        <v>0</v>
      </c>
      <c r="HV105" s="6">
        <f>'at-risk$$'!HV105/'at-risk$$'!HV$120</f>
        <v>3.0000087848759573</v>
      </c>
      <c r="HW105" s="6">
        <f>'at-risk$$'!HW105/'at-risk$$'!HW$120</f>
        <v>0</v>
      </c>
      <c r="HX105" s="6">
        <f>'at-risk$$'!HX105/'at-risk$$'!HX$120</f>
        <v>0</v>
      </c>
      <c r="HY105" s="6">
        <f>'at-risk$$'!HY105/'at-risk$$'!HY$120</f>
        <v>0</v>
      </c>
      <c r="HZ105" s="6">
        <f>'at-risk$$'!HZ105/'at-risk$$'!HZ$120</f>
        <v>0</v>
      </c>
      <c r="IA105" s="6">
        <f>'at-risk$$'!IA105/'at-risk$$'!IA$120</f>
        <v>0</v>
      </c>
      <c r="IB105" s="6">
        <f>'at-risk$$'!IB105/'at-risk$$'!IB$120</f>
        <v>0</v>
      </c>
      <c r="IC105" s="6">
        <f>'at-risk$$'!IC105/'at-risk$$'!IC$120</f>
        <v>0</v>
      </c>
      <c r="ID105" s="6">
        <f>'at-risk$$'!ID105/'at-risk$$'!ID$120</f>
        <v>0</v>
      </c>
      <c r="IE105" s="6">
        <f>'at-risk$$'!IE105/'at-risk$$'!IE$120</f>
        <v>0</v>
      </c>
      <c r="IF105" s="6">
        <f>'at-risk$$'!IF105/'at-risk$$'!IF$120</f>
        <v>0</v>
      </c>
      <c r="IG105" s="6">
        <f>'at-risk$$'!IG105/'at-risk$$'!IG$120</f>
        <v>0</v>
      </c>
      <c r="IH105" s="6">
        <f>'at-risk$$'!IH105/'at-risk$$'!IH$120</f>
        <v>0</v>
      </c>
      <c r="II105" s="6">
        <f>'at-risk$$'!II105/'at-risk$$'!II$120</f>
        <v>0</v>
      </c>
      <c r="IJ105" s="6">
        <f>'at-risk$$'!IJ105/'at-risk$$'!IJ$120</f>
        <v>0</v>
      </c>
      <c r="IK105" s="6">
        <f>'at-risk$$'!IK105/'at-risk$$'!IK$120</f>
        <v>0</v>
      </c>
      <c r="IL105" s="6">
        <f>'at-risk$$'!IL105/'at-risk$$'!IL$120</f>
        <v>0</v>
      </c>
      <c r="IM105" s="6">
        <f>'at-risk$$'!IM105/'at-risk$$'!IM$120</f>
        <v>1</v>
      </c>
      <c r="IN105" s="6">
        <f>'at-risk$$'!IN105/'at-risk$$'!IN$120</f>
        <v>0</v>
      </c>
      <c r="IO105" s="6">
        <f>'at-risk$$'!IO105/'at-risk$$'!IO$120</f>
        <v>0</v>
      </c>
      <c r="IP105" s="6">
        <f>'at-risk$$'!IP105/'at-risk$$'!IP$120</f>
        <v>0</v>
      </c>
      <c r="IQ105" s="6">
        <f>'at-risk$$'!IQ105/'at-risk$$'!IQ$120</f>
        <v>0</v>
      </c>
      <c r="IR105" s="6">
        <f>'at-risk$$'!IR105/'at-risk$$'!IR$120</f>
        <v>0</v>
      </c>
      <c r="IS105" s="6">
        <f>'at-risk$$'!IS105/'at-risk$$'!IS$120</f>
        <v>0</v>
      </c>
      <c r="IT105" s="6">
        <f>'at-risk$$'!IT105/'at-risk$$'!IT$120</f>
        <v>0</v>
      </c>
      <c r="IU105" s="6">
        <f>'at-risk$$'!IU105/'at-risk$$'!IU$120</f>
        <v>0</v>
      </c>
      <c r="IV105" s="6">
        <f>'at-risk$$'!IV105/'at-risk$$'!IV$120</f>
        <v>0</v>
      </c>
      <c r="IW105" s="6">
        <f>'at-risk$$'!IW105/'at-risk$$'!IW$120</f>
        <v>0</v>
      </c>
      <c r="IX105" s="6">
        <f>'at-risk$$'!IX105/'at-risk$$'!IX$120</f>
        <v>0</v>
      </c>
      <c r="IY105" s="6">
        <f>'at-risk$$'!IY105/'at-risk$$'!IY$120</f>
        <v>1</v>
      </c>
      <c r="IZ105" s="6">
        <f>'at-risk$$'!IZ105/'at-risk$$'!IZ$120</f>
        <v>0</v>
      </c>
      <c r="JA105" s="6">
        <f>'at-risk$$'!JA105/'at-risk$$'!JA$120</f>
        <v>0</v>
      </c>
      <c r="JB105" s="6">
        <f>'at-risk$$'!JB105/'at-risk$$'!JB$120</f>
        <v>0</v>
      </c>
      <c r="JC105" s="6">
        <f>'at-risk$$'!JC105/'at-risk$$'!JC$120</f>
        <v>0</v>
      </c>
      <c r="JD105" s="6">
        <f>'at-risk$$'!JD105/'at-risk$$'!JD$120</f>
        <v>0</v>
      </c>
      <c r="JE105" s="6">
        <f>'at-risk$$'!JE105/'at-risk$$'!JE$120</f>
        <v>0</v>
      </c>
      <c r="JF105" s="6">
        <f>'at-risk$$'!JF105/'at-risk$$'!JF$120</f>
        <v>0</v>
      </c>
      <c r="JG105" s="6">
        <f>'at-risk$$'!JG105/'at-risk$$'!JG$120</f>
        <v>1</v>
      </c>
      <c r="JH105" s="6">
        <f>'at-risk$$'!JH105/'at-risk$$'!JH$120</f>
        <v>0</v>
      </c>
      <c r="JI105" s="6">
        <f>'at-risk$$'!JI105/'at-risk$$'!JI$120</f>
        <v>0</v>
      </c>
      <c r="JJ105" s="6">
        <f>'at-risk$$'!JJ105/'at-risk$$'!JJ$120</f>
        <v>0</v>
      </c>
      <c r="JK105" s="6">
        <f>'at-risk$$'!JK105/'at-risk$$'!JK$120</f>
        <v>0</v>
      </c>
      <c r="JL105" s="6">
        <f>'at-risk$$'!JL105/'at-risk$$'!JL$120</f>
        <v>0</v>
      </c>
      <c r="JM105" s="6">
        <f>'at-risk$$'!JM105/'at-risk$$'!JM$120</f>
        <v>0.9999965685612755</v>
      </c>
      <c r="JN105" s="6">
        <f>'at-risk$$'!JN105/'at-risk$$'!JN$120</f>
        <v>0</v>
      </c>
      <c r="JO105" s="6">
        <f>'at-risk$$'!JO105/'at-risk$$'!JO$120</f>
        <v>0</v>
      </c>
      <c r="JP105" s="6">
        <f>'at-risk$$'!JP105/'at-risk$$'!JP$120</f>
        <v>0</v>
      </c>
      <c r="JQ105" s="6">
        <f>'at-risk$$'!JQ105/'at-risk$$'!JQ$120</f>
        <v>1</v>
      </c>
      <c r="JR105" s="6">
        <f>'at-risk$$'!JR105/'at-risk$$'!JR$120</f>
        <v>0</v>
      </c>
      <c r="JS105" s="6">
        <f>'at-risk$$'!JS105/'at-risk$$'!JS$120</f>
        <v>0</v>
      </c>
      <c r="JT105" s="6">
        <f>'at-risk$$'!JT105/'at-risk$$'!JT$120</f>
        <v>0</v>
      </c>
      <c r="JU105" s="6">
        <f>'at-risk$$'!JU105/'at-risk$$'!JU$120</f>
        <v>0</v>
      </c>
      <c r="JV105" s="6">
        <f>'at-risk$$'!JV105/'at-risk$$'!JV$120</f>
        <v>0</v>
      </c>
      <c r="JW105" s="6">
        <f>'at-risk$$'!JW105/'at-risk$$'!JW$120</f>
        <v>0</v>
      </c>
      <c r="JX105" s="6">
        <f>'at-risk$$'!JX105/'at-risk$$'!JX$120</f>
        <v>0</v>
      </c>
      <c r="JY105" s="6">
        <f>'at-risk$$'!JY105/'at-risk$$'!JY$120</f>
        <v>0</v>
      </c>
      <c r="JZ105" s="6">
        <f>'at-risk$$'!JZ105/'at-risk$$'!JZ$120</f>
        <v>0</v>
      </c>
      <c r="KA105" s="6">
        <f>'at-risk$$'!KA105/'at-risk$$'!KA$120</f>
        <v>0</v>
      </c>
      <c r="KB105" s="6">
        <f>'at-risk$$'!KB105/'at-risk$$'!KB$120</f>
        <v>0</v>
      </c>
      <c r="KC105" s="6">
        <f>'at-risk$$'!KC105/'at-risk$$'!KC$120</f>
        <v>0</v>
      </c>
      <c r="KD105" s="6">
        <f>'at-risk$$'!KD105/'at-risk$$'!KD$120</f>
        <v>0</v>
      </c>
      <c r="KE105" s="6">
        <f>'at-risk$$'!KE105/'at-risk$$'!KE$120</f>
        <v>0</v>
      </c>
      <c r="KF105" s="6">
        <f>'at-risk$$'!KF105/'at-risk$$'!KF$120</f>
        <v>0</v>
      </c>
      <c r="KG105" s="6">
        <f>'at-risk$$'!KG105/'at-risk$$'!KG$120</f>
        <v>0</v>
      </c>
      <c r="KH105" s="6">
        <f>'at-risk$$'!KH105/'at-risk$$'!KH$120</f>
        <v>0</v>
      </c>
      <c r="KI105" s="6">
        <f>'at-risk$$'!KI105/'at-risk$$'!KI$120</f>
        <v>0</v>
      </c>
      <c r="KJ105" s="6">
        <f>'at-risk$$'!KJ105/'at-risk$$'!KJ$120</f>
        <v>0</v>
      </c>
      <c r="KK105" s="6">
        <f>'at-risk$$'!KK105/'at-risk$$'!KK$120</f>
        <v>0</v>
      </c>
      <c r="KL105" s="6">
        <f>'at-risk$$'!KL105/'at-risk$$'!KL$120</f>
        <v>0</v>
      </c>
      <c r="KM105" s="6">
        <f>'at-risk$$'!KM105/'at-risk$$'!KM$120</f>
        <v>0</v>
      </c>
      <c r="KN105" s="6">
        <f>'at-risk$$'!KN105/'at-risk$$'!KN$120</f>
        <v>0</v>
      </c>
      <c r="KO105" s="6">
        <f>'at-risk$$'!KO105/'at-risk$$'!KO$120</f>
        <v>0</v>
      </c>
      <c r="KP105" s="6">
        <f>'at-risk$$'!KP105/'at-risk$$'!KP$120</f>
        <v>0</v>
      </c>
      <c r="KQ105" s="6">
        <f>'at-risk$$'!KQ105/'at-risk$$'!KQ$120</f>
        <v>0</v>
      </c>
      <c r="KU105" s="3">
        <v>133291</v>
      </c>
      <c r="KV105" s="3">
        <v>0</v>
      </c>
      <c r="KW105" s="3">
        <v>39602</v>
      </c>
      <c r="KX105" s="3">
        <v>0</v>
      </c>
      <c r="LC105" s="3">
        <v>40000</v>
      </c>
      <c r="LD105" s="3">
        <v>0</v>
      </c>
      <c r="LE105" s="3">
        <v>15000</v>
      </c>
      <c r="LF105" s="3">
        <v>0</v>
      </c>
      <c r="LI105" s="3">
        <v>25000</v>
      </c>
      <c r="LJ105" s="3">
        <v>26134</v>
      </c>
      <c r="LK105" s="3">
        <v>35000</v>
      </c>
      <c r="LL105" s="3">
        <v>0</v>
      </c>
      <c r="LM105" s="3">
        <v>3704</v>
      </c>
      <c r="LN105" s="3">
        <v>0</v>
      </c>
      <c r="LU105" s="3">
        <v>100000</v>
      </c>
      <c r="LV105" s="3">
        <v>0</v>
      </c>
      <c r="LW105" s="3">
        <v>3379</v>
      </c>
      <c r="LX105" s="3">
        <v>0</v>
      </c>
      <c r="MA105" s="3">
        <v>150000</v>
      </c>
      <c r="MB105" s="3">
        <v>0</v>
      </c>
      <c r="MC105" s="3">
        <v>8000</v>
      </c>
      <c r="MD105" s="3">
        <v>0</v>
      </c>
      <c r="ME105" s="3">
        <v>13577</v>
      </c>
      <c r="MF105" s="3">
        <v>0</v>
      </c>
      <c r="MQ105" s="3">
        <v>25000</v>
      </c>
      <c r="MR105" s="3">
        <v>0</v>
      </c>
      <c r="MU105" s="3">
        <v>5000</v>
      </c>
      <c r="MV105" s="3">
        <v>0</v>
      </c>
      <c r="MW105" s="3">
        <v>44183</v>
      </c>
      <c r="MX105" s="3">
        <v>0</v>
      </c>
      <c r="MY105" s="3">
        <v>25000</v>
      </c>
      <c r="MZ105" s="3">
        <v>0</v>
      </c>
      <c r="NJ105" s="6">
        <f>'at-risk$$'!NJ105/'at-risk$$'!NJ$120</f>
        <v>1.9336528758829467E-2</v>
      </c>
      <c r="NK105" s="6">
        <f>'at-risk$$'!NK105/'at-risk$$'!NK$120</f>
        <v>0</v>
      </c>
      <c r="NL105" s="3">
        <v>0</v>
      </c>
      <c r="NM105" s="3">
        <v>0</v>
      </c>
      <c r="NR105" s="3">
        <v>0</v>
      </c>
      <c r="NS105" s="3">
        <v>0</v>
      </c>
      <c r="NV105" s="3">
        <v>0</v>
      </c>
      <c r="NW105" s="3">
        <v>0</v>
      </c>
      <c r="NX105" s="3">
        <v>0</v>
      </c>
      <c r="NY105" s="3">
        <v>0</v>
      </c>
      <c r="OB105" s="3">
        <v>0</v>
      </c>
      <c r="OC105" s="3">
        <v>0</v>
      </c>
      <c r="OD105" s="3">
        <v>0</v>
      </c>
      <c r="OE105" s="3">
        <v>0</v>
      </c>
      <c r="OF105" s="3">
        <v>13536611.5</v>
      </c>
      <c r="OG105" s="3">
        <v>1490801</v>
      </c>
      <c r="OK105" s="6">
        <f t="shared" si="60"/>
        <v>5.0000087848759573</v>
      </c>
      <c r="OL105" s="6">
        <f t="shared" si="50"/>
        <v>0</v>
      </c>
      <c r="OM105" s="6">
        <f t="shared" si="51"/>
        <v>10.000039531941809</v>
      </c>
      <c r="ON105" s="6">
        <f t="shared" si="52"/>
        <v>0</v>
      </c>
      <c r="OO105" s="6">
        <f t="shared" si="53"/>
        <v>1</v>
      </c>
      <c r="OP105" s="6">
        <f t="shared" si="54"/>
        <v>8</v>
      </c>
      <c r="OQ105" s="3">
        <f t="shared" si="55"/>
        <v>0</v>
      </c>
      <c r="OR105" s="6">
        <f t="shared" si="56"/>
        <v>0</v>
      </c>
      <c r="OS105" s="6">
        <f>'at-risk$$'!OS105/'at-risk$$'!OS$120</f>
        <v>1</v>
      </c>
      <c r="OT105" s="6">
        <f>'at-risk$$'!OT105/'at-risk$$'!OT$120</f>
        <v>0</v>
      </c>
      <c r="OU105" s="6">
        <f>'at-risk$$'!OU105/'at-risk$$'!OU$120</f>
        <v>1</v>
      </c>
      <c r="OV105" s="6">
        <f>'at-risk$$'!OV105/'at-risk$$'!OV$120</f>
        <v>0</v>
      </c>
      <c r="OW105" s="6">
        <f>'at-risk$$'!OW105/'at-risk$$'!OW$120</f>
        <v>0</v>
      </c>
      <c r="OX105" s="6">
        <f>'at-risk$$'!OX105/'at-risk$$'!OX$120</f>
        <v>2</v>
      </c>
      <c r="OY105" s="6">
        <f>'at-risk$$'!OY105/'at-risk$$'!OY$120</f>
        <v>0</v>
      </c>
      <c r="OZ105" s="6">
        <f>'at-risk$$'!OZ105/'at-risk$$'!OZ$120</f>
        <v>0</v>
      </c>
      <c r="PA105" s="6">
        <f>'at-risk$$'!PA105/'at-risk$$'!PA$120</f>
        <v>0</v>
      </c>
      <c r="PB105" s="6">
        <f t="shared" si="57"/>
        <v>7.0000041136004922</v>
      </c>
      <c r="PC105" s="6">
        <f t="shared" si="58"/>
        <v>0</v>
      </c>
      <c r="PD105" s="6"/>
      <c r="PE105" s="6"/>
      <c r="PI105" s="6">
        <f t="shared" si="48"/>
        <v>39.368240037950663</v>
      </c>
      <c r="PJ105" s="6">
        <f>'at-risk$$'!PJ105/'at-risk$$'!PJ$120</f>
        <v>0</v>
      </c>
      <c r="PK105" s="6">
        <f>'at-risk$$'!PK105/'at-risk$$'!PK$120</f>
        <v>0</v>
      </c>
      <c r="PL105" s="5">
        <f t="shared" si="61"/>
        <v>665736</v>
      </c>
      <c r="PM105" s="5">
        <f>SUM(KV105,KX105,KZ105,LB105,LD105,LF105,LH105,LJ105,LL105,LN105,LP105,LR105,LT105,LV105,LX105,LZ105,MB105,MD105,MF105,MH105,MJ105,ML105,MN105,MP105,MR105,MT105,MV105,MX105,MZ105,NB105,ND105,NF105,NH105,)</f>
        <v>26134</v>
      </c>
      <c r="PN105" s="5"/>
      <c r="PO105" s="5">
        <v>481516</v>
      </c>
      <c r="PQ105" s="6">
        <f t="shared" si="59"/>
        <v>69.368345456462151</v>
      </c>
    </row>
    <row r="106" spans="1:433" x14ac:dyDescent="0.25">
      <c r="A106" t="s">
        <v>145</v>
      </c>
      <c r="B106" s="2">
        <v>467</v>
      </c>
      <c r="C106" t="s">
        <v>339</v>
      </c>
      <c r="D106">
        <v>5</v>
      </c>
      <c r="E106">
        <v>829</v>
      </c>
      <c r="F106">
        <v>829</v>
      </c>
      <c r="G106" s="6">
        <f>'at-risk$$'!G106/'at-risk$$'!G$120</f>
        <v>1</v>
      </c>
      <c r="H106" s="6">
        <f>'at-risk$$'!H106/'at-risk$$'!H$120</f>
        <v>0</v>
      </c>
      <c r="I106" s="6">
        <f>'at-risk$$'!I106/'at-risk$$'!I$120</f>
        <v>0</v>
      </c>
      <c r="J106" s="6">
        <f>'at-risk$$'!J106/'at-risk$$'!J$120</f>
        <v>0</v>
      </c>
      <c r="K106" s="6"/>
      <c r="L106" s="6">
        <f>'at-risk$$'!L106/'at-risk$$'!L$120</f>
        <v>4</v>
      </c>
      <c r="M106" s="6">
        <f>'at-risk$$'!M106/'at-risk$$'!M$120</f>
        <v>0</v>
      </c>
      <c r="N106" s="6">
        <f>'at-risk$$'!N106/'at-risk$$'!N$120</f>
        <v>0.99999958310769044</v>
      </c>
      <c r="O106" s="6">
        <f>'at-risk$$'!O106/'at-risk$$'!O$120</f>
        <v>0.99999958310769044</v>
      </c>
      <c r="P106" s="3">
        <v>30012</v>
      </c>
      <c r="Q106" s="3">
        <v>0</v>
      </c>
      <c r="R106" s="6">
        <f>'at-risk$$'!R106/'at-risk$$'!R$120</f>
        <v>1.9999997469139639</v>
      </c>
      <c r="S106" s="6">
        <f>'at-risk$$'!S106/'at-risk$$'!S$120</f>
        <v>0</v>
      </c>
      <c r="T106" s="6">
        <f>'at-risk$$'!T106/'at-risk$$'!T$120</f>
        <v>4.9999975024488483</v>
      </c>
      <c r="U106" s="6">
        <f>'at-risk$$'!U106/'at-risk$$'!U$120</f>
        <v>0</v>
      </c>
      <c r="V106" s="6">
        <f>'at-risk$$'!V106/'at-risk$$'!V$120</f>
        <v>2.0000093773333441</v>
      </c>
      <c r="W106" s="6">
        <f>'at-risk$$'!W106/'at-risk$$'!W$120</f>
        <v>0</v>
      </c>
      <c r="X106" s="6">
        <f>'at-risk$$'!X106/'at-risk$$'!X$120</f>
        <v>1</v>
      </c>
      <c r="Y106" s="6">
        <f>'at-risk$$'!Y106/'at-risk$$'!Y$120</f>
        <v>0</v>
      </c>
      <c r="Z106" s="6">
        <f>'at-risk$$'!Z106/'at-risk$$'!Z$120</f>
        <v>0</v>
      </c>
      <c r="AA106" s="6">
        <f>'at-risk$$'!AA106/'at-risk$$'!AA$120</f>
        <v>0</v>
      </c>
      <c r="AB106" s="6">
        <f>'at-risk$$'!AB106/'at-risk$$'!AB$120</f>
        <v>0</v>
      </c>
      <c r="AC106" s="6">
        <f>'at-risk$$'!AC106/'at-risk$$'!AC$120</f>
        <v>0</v>
      </c>
      <c r="AD106" s="6">
        <f>'at-risk$$'!AD106/'at-risk$$'!AD$120</f>
        <v>0</v>
      </c>
      <c r="AE106" s="6">
        <f>'at-risk$$'!AE106/'at-risk$$'!AE$120</f>
        <v>0</v>
      </c>
      <c r="AF106" s="6">
        <f>'at-risk$$'!AF106/'at-risk$$'!AF$120</f>
        <v>0</v>
      </c>
      <c r="AG106" s="6">
        <f>'at-risk$$'!AG106/'at-risk$$'!AG$120</f>
        <v>0</v>
      </c>
      <c r="AH106" s="6">
        <f>'at-risk$$'!AH106/'at-risk$$'!AH$120</f>
        <v>0</v>
      </c>
      <c r="AI106" s="6">
        <f>'at-risk$$'!AI106/'at-risk$$'!AI$120</f>
        <v>4.0000175697519147</v>
      </c>
      <c r="AJ106" s="6">
        <f>'at-risk$$'!AJ106/'at-risk$$'!AJ$120</f>
        <v>0</v>
      </c>
      <c r="AK106" s="6">
        <f>'at-risk$$'!AK106/'at-risk$$'!AK$120</f>
        <v>0</v>
      </c>
      <c r="AL106" s="6">
        <f>'at-risk$$'!AL106/'at-risk$$'!AL$120</f>
        <v>0</v>
      </c>
      <c r="AM106" s="6">
        <f>'at-risk$$'!AM106/'at-risk$$'!AM$120</f>
        <v>2.0000087848759573</v>
      </c>
      <c r="AN106" s="6">
        <f>'at-risk$$'!AN106/'at-risk$$'!AN$120</f>
        <v>0</v>
      </c>
      <c r="AO106" s="6">
        <f>'at-risk$$'!AO106/'at-risk$$'!AO$120</f>
        <v>0</v>
      </c>
      <c r="AP106" s="6">
        <f>'at-risk$$'!AP106/'at-risk$$'!AP$120</f>
        <v>0</v>
      </c>
      <c r="AQ106" s="6">
        <f>'at-risk$$'!AQ106/'at-risk$$'!AQ$120</f>
        <v>1</v>
      </c>
      <c r="AR106" s="6">
        <f>'at-risk$$'!AR106/'at-risk$$'!AR$120</f>
        <v>1</v>
      </c>
      <c r="AS106" s="6">
        <f>'at-risk$$'!AS106/'at-risk$$'!AS$120</f>
        <v>0</v>
      </c>
      <c r="AT106" s="6">
        <f>'at-risk$$'!AT106/'at-risk$$'!AT$120</f>
        <v>0</v>
      </c>
      <c r="AU106" s="6">
        <f>'at-risk$$'!AU106/'at-risk$$'!AU$120</f>
        <v>4.0000175697519147</v>
      </c>
      <c r="AV106" s="6"/>
      <c r="AW106" s="6">
        <f>'at-risk$$'!AW106/'at-risk$$'!AW$120</f>
        <v>0</v>
      </c>
      <c r="AX106" s="6">
        <f>'at-risk$$'!AX106/'at-risk$$'!AX$120</f>
        <v>1</v>
      </c>
      <c r="AY106" s="6">
        <f>'at-risk$$'!AY106/'at-risk$$'!AY$120</f>
        <v>0</v>
      </c>
      <c r="AZ106" s="6">
        <f>'at-risk$$'!AZ106/'at-risk$$'!AZ$120</f>
        <v>2.0000087848759573</v>
      </c>
      <c r="BA106" s="6">
        <f>'at-risk$$'!BA106/'at-risk$$'!BA$120</f>
        <v>0</v>
      </c>
      <c r="BB106" s="6">
        <f>'at-risk$$'!BB106/'at-risk$$'!BB$120</f>
        <v>0</v>
      </c>
      <c r="BC106" s="6">
        <f>'at-risk$$'!BC106/'at-risk$$'!BC$120</f>
        <v>0</v>
      </c>
      <c r="BD106" s="6">
        <f>'at-risk$$'!BD106/'at-risk$$'!BD$120</f>
        <v>0</v>
      </c>
      <c r="BE106" s="6">
        <f>'at-risk$$'!BE106/'at-risk$$'!BE$120</f>
        <v>0</v>
      </c>
      <c r="BF106" s="6">
        <f>'at-risk$$'!BF106/'at-risk$$'!BF$120</f>
        <v>0</v>
      </c>
      <c r="BG106" s="6">
        <f>'at-risk$$'!BG106/'at-risk$$'!BG$120</f>
        <v>0</v>
      </c>
      <c r="BH106" s="6">
        <f>'at-risk$$'!BH106/'at-risk$$'!BH$120</f>
        <v>0</v>
      </c>
      <c r="BI106" s="6">
        <f>'at-risk$$'!BI106/'at-risk$$'!BI$120</f>
        <v>0</v>
      </c>
      <c r="BJ106" s="6">
        <f>'at-risk$$'!BJ106/'at-risk$$'!BJ$120</f>
        <v>2.0000087848759573</v>
      </c>
      <c r="BK106" s="6">
        <f>'at-risk$$'!BK106/'at-risk$$'!BK$120</f>
        <v>0</v>
      </c>
      <c r="BL106" s="6">
        <f>'at-risk$$'!BL106/'at-risk$$'!BL$120</f>
        <v>0</v>
      </c>
      <c r="BM106" s="6">
        <f>'at-risk$$'!BM106/'at-risk$$'!BM$120</f>
        <v>0</v>
      </c>
      <c r="BN106" s="6">
        <f>'at-risk$$'!BN106/'at-risk$$'!BN$120</f>
        <v>0</v>
      </c>
      <c r="BO106" s="6">
        <f>'at-risk$$'!BO106/'at-risk$$'!BO$120</f>
        <v>0</v>
      </c>
      <c r="BP106" s="6">
        <f>'at-risk$$'!BP106/'at-risk$$'!BP$120</f>
        <v>0</v>
      </c>
      <c r="BQ106" s="6">
        <f>'at-risk$$'!BQ106/'at-risk$$'!BQ$120</f>
        <v>0</v>
      </c>
      <c r="BR106" s="6">
        <f>'at-risk$$'!BR106/'at-risk$$'!BR$120</f>
        <v>0</v>
      </c>
      <c r="BS106" s="6">
        <f>'at-risk$$'!BS106/'at-risk$$'!BS$120</f>
        <v>0</v>
      </c>
      <c r="BT106" s="6">
        <f>'at-risk$$'!BT106/'at-risk$$'!BT$120</f>
        <v>1</v>
      </c>
      <c r="BU106" s="6">
        <f>'at-risk$$'!BU106/'at-risk$$'!BU$120</f>
        <v>0</v>
      </c>
      <c r="BV106" s="6">
        <f>'at-risk$$'!BV106/'at-risk$$'!BV$120</f>
        <v>10.000039531941809</v>
      </c>
      <c r="BW106" s="6">
        <f>'at-risk$$'!BW106/'at-risk$$'!BW$120</f>
        <v>0</v>
      </c>
      <c r="BX106" s="6">
        <f>'at-risk$$'!BX106/'at-risk$$'!BX$120</f>
        <v>0</v>
      </c>
      <c r="BY106" s="6">
        <f>'at-risk$$'!BY106/'at-risk$$'!BY$120</f>
        <v>0</v>
      </c>
      <c r="BZ106" s="6">
        <f>'at-risk$$'!BZ106/'at-risk$$'!BZ$120</f>
        <v>6.0000107234690523</v>
      </c>
      <c r="CA106" s="6">
        <f>'at-risk$$'!CA106/'at-risk$$'!CA$120</f>
        <v>0</v>
      </c>
      <c r="CB106" s="6">
        <f>'at-risk$$'!CB106/'at-risk$$'!CB$120</f>
        <v>0</v>
      </c>
      <c r="CC106" s="6">
        <f>'at-risk$$'!CC106/'at-risk$$'!CC$120</f>
        <v>0</v>
      </c>
      <c r="CD106" s="6">
        <f>'at-risk$$'!CD106/'at-risk$$'!CD$120</f>
        <v>7</v>
      </c>
      <c r="CE106" s="6">
        <f>'at-risk$$'!CE106/'at-risk$$'!CE$120</f>
        <v>0</v>
      </c>
      <c r="CF106" s="6">
        <f>'at-risk$$'!CF106/'at-risk$$'!CF$120</f>
        <v>6</v>
      </c>
      <c r="CG106" s="6">
        <f>'at-risk$$'!CG106/'at-risk$$'!CG$120</f>
        <v>0</v>
      </c>
      <c r="CH106" s="6">
        <f>'at-risk$$'!CH106/'at-risk$$'!CH$120</f>
        <v>0</v>
      </c>
      <c r="CI106" s="6">
        <f>'at-risk$$'!CI106/'at-risk$$'!CI$120</f>
        <v>0</v>
      </c>
      <c r="CL106" s="6">
        <f>'at-risk$$'!CL106/'at-risk$$'!CL$120</f>
        <v>2.0000087848759573</v>
      </c>
      <c r="CM106" s="6">
        <f>'at-risk$$'!CM106/'at-risk$$'!CM$120</f>
        <v>0</v>
      </c>
      <c r="CN106" s="6">
        <f>'at-risk$$'!CN106/'at-risk$$'!CN$120</f>
        <v>0</v>
      </c>
      <c r="CO106" s="6">
        <f>'at-risk$$'!CO106/'at-risk$$'!CO$120</f>
        <v>0</v>
      </c>
      <c r="CP106" s="6">
        <f>'at-risk$$'!CP106/'at-risk$$'!CP$120</f>
        <v>0.99998902121025579</v>
      </c>
      <c r="CQ106" s="6">
        <f>'at-risk$$'!CQ106/'at-risk$$'!CQ$120</f>
        <v>0</v>
      </c>
      <c r="CR106" s="6">
        <f>'at-risk$$'!CR106/'at-risk$$'!CR$120</f>
        <v>0</v>
      </c>
      <c r="CS106" s="6">
        <f>'at-risk$$'!CS106/'at-risk$$'!CS$120</f>
        <v>0</v>
      </c>
      <c r="CT106" s="6">
        <f>'at-risk$$'!CT106/'at-risk$$'!CT$120</f>
        <v>0</v>
      </c>
      <c r="CU106" s="6">
        <f>'at-risk$$'!CU106/'at-risk$$'!CU$120</f>
        <v>0</v>
      </c>
      <c r="DB106" s="3">
        <v>75000</v>
      </c>
      <c r="DC106" s="3">
        <v>0</v>
      </c>
      <c r="DD106" s="6">
        <f>'at-risk$$'!DD106/'at-risk$$'!DD$120</f>
        <v>0</v>
      </c>
      <c r="DE106" s="6">
        <f>'at-risk$$'!DE106/'at-risk$$'!DE$120</f>
        <v>0</v>
      </c>
      <c r="DX106" s="6">
        <f>'at-risk$$'!DX106/'at-risk$$'!DX$120</f>
        <v>0</v>
      </c>
      <c r="DY106" s="6">
        <f>'at-risk$$'!DY106/'at-risk$$'!DY$120</f>
        <v>0</v>
      </c>
      <c r="DZ106" s="6">
        <f>'at-risk$$'!DZ106/'at-risk$$'!DZ$120</f>
        <v>1</v>
      </c>
      <c r="EA106" s="6">
        <f>'at-risk$$'!EA106/'at-risk$$'!EA$120</f>
        <v>0</v>
      </c>
      <c r="EB106" s="6">
        <f>'at-risk$$'!EB106/'at-risk$$'!EB$120</f>
        <v>0</v>
      </c>
      <c r="EC106" s="6">
        <f>'at-risk$$'!EC106/'at-risk$$'!EC$120</f>
        <v>0</v>
      </c>
      <c r="ED106" s="3">
        <v>140941</v>
      </c>
      <c r="EE106" s="3">
        <v>0</v>
      </c>
      <c r="EF106" s="3">
        <v>5000</v>
      </c>
      <c r="EG106" s="3">
        <v>0</v>
      </c>
      <c r="EL106" s="6">
        <f>'at-risk$$'!EL106/'at-risk$$'!EL$120</f>
        <v>1</v>
      </c>
      <c r="EM106" s="6">
        <f>'at-risk$$'!EM106/'at-risk$$'!EM$120</f>
        <v>0</v>
      </c>
      <c r="EN106" s="6">
        <f>'at-risk$$'!EN106/'at-risk$$'!EN$120</f>
        <v>0</v>
      </c>
      <c r="EO106" s="6">
        <f>'at-risk$$'!EO106/'at-risk$$'!EO$120</f>
        <v>0</v>
      </c>
      <c r="EP106" s="6">
        <f>'at-risk$$'!EP106/'at-risk$$'!EP$120</f>
        <v>0</v>
      </c>
      <c r="EQ106" s="6">
        <f>'at-risk$$'!EQ106/'at-risk$$'!EQ$120</f>
        <v>0</v>
      </c>
      <c r="ES106" s="6">
        <f>'at-risk$$'!ES106/'at-risk$$'!ES$120</f>
        <v>0</v>
      </c>
      <c r="ET106" s="6">
        <f>'at-risk$$'!ET106/'at-risk$$'!ET$120</f>
        <v>0</v>
      </c>
      <c r="EU106" s="6">
        <f>'at-risk$$'!EU106/'at-risk$$'!EU$120</f>
        <v>0</v>
      </c>
      <c r="EV106" s="6">
        <f>'at-risk$$'!EV106/'at-risk$$'!EV$120</f>
        <v>0</v>
      </c>
      <c r="EW106" s="6">
        <f>'at-risk$$'!EW106/'at-risk$$'!EW$120</f>
        <v>0</v>
      </c>
      <c r="EX106" s="6">
        <f>'at-risk$$'!EX106/'at-risk$$'!EX$120</f>
        <v>0</v>
      </c>
      <c r="EY106" s="6">
        <f>'at-risk$$'!EY106/'at-risk$$'!EY$120</f>
        <v>2.9999936932391522</v>
      </c>
      <c r="EZ106" s="6">
        <f>'at-risk$$'!EZ106/'at-risk$$'!EZ$120</f>
        <v>0</v>
      </c>
      <c r="FA106" s="6">
        <f>'at-risk$$'!FA106/'at-risk$$'!FA$120</f>
        <v>0</v>
      </c>
      <c r="FB106" s="6">
        <f>'at-risk$$'!FB106/'at-risk$$'!FB$120</f>
        <v>0</v>
      </c>
      <c r="FC106" s="6">
        <f>'at-risk$$'!FC106/'at-risk$$'!FC$120</f>
        <v>0</v>
      </c>
      <c r="FD106" s="6">
        <f>'at-risk$$'!FD106/'at-risk$$'!FD$120</f>
        <v>0</v>
      </c>
      <c r="FE106" s="6">
        <f>'at-risk$$'!FE106/'at-risk$$'!FE$120</f>
        <v>0</v>
      </c>
      <c r="FF106" s="6">
        <f>'at-risk$$'!FF106/'at-risk$$'!FF$120</f>
        <v>0</v>
      </c>
      <c r="FG106" s="6">
        <f>'at-risk$$'!FG106/'at-risk$$'!FG$120</f>
        <v>0</v>
      </c>
      <c r="FH106" s="6">
        <f>'at-risk$$'!FH106/'at-risk$$'!FH$120</f>
        <v>1</v>
      </c>
      <c r="FI106" s="6">
        <f>'at-risk$$'!FI106/'at-risk$$'!FI$120</f>
        <v>1</v>
      </c>
      <c r="FJ106" s="6">
        <f>'at-risk$$'!FJ106/'at-risk$$'!FJ$120</f>
        <v>0</v>
      </c>
      <c r="FK106" s="6">
        <f>'at-risk$$'!FK106/'at-risk$$'!FK$120</f>
        <v>0.99998917596631565</v>
      </c>
      <c r="FL106" s="6">
        <f>'at-risk$$'!FL106/'at-risk$$'!FL$120</f>
        <v>0</v>
      </c>
      <c r="FM106" s="6">
        <f>'at-risk$$'!FM106/'at-risk$$'!FM$120</f>
        <v>3.0000559409263818</v>
      </c>
      <c r="FN106" s="6">
        <f>'at-risk$$'!FN106/'at-risk$$'!FN$120</f>
        <v>0</v>
      </c>
      <c r="FO106" s="6">
        <f>'at-risk$$'!FO106/'at-risk$$'!FO$120</f>
        <v>2</v>
      </c>
      <c r="FP106" s="6">
        <f>'at-risk$$'!FP106/'at-risk$$'!FP$120</f>
        <v>0</v>
      </c>
      <c r="FQ106" s="6">
        <f>'at-risk$$'!FQ106/'at-risk$$'!FQ$120</f>
        <v>0</v>
      </c>
      <c r="FR106" s="6">
        <f>'at-risk$$'!FR106/'at-risk$$'!FR$120</f>
        <v>1</v>
      </c>
      <c r="FS106" s="6">
        <f>'at-risk$$'!FS106/'at-risk$$'!FS$120</f>
        <v>0</v>
      </c>
      <c r="FT106" s="6">
        <f>'at-risk$$'!FT106/'at-risk$$'!FT$120</f>
        <v>0</v>
      </c>
      <c r="FU106" s="6">
        <f>'at-risk$$'!FU106/'at-risk$$'!FU$120</f>
        <v>0</v>
      </c>
      <c r="FV106" s="6">
        <f>'at-risk$$'!FV106/'at-risk$$'!FV$120</f>
        <v>0</v>
      </c>
      <c r="FW106" s="6">
        <f>'at-risk$$'!FW106/'at-risk$$'!FW$120</f>
        <v>1</v>
      </c>
      <c r="FX106" s="6">
        <f>'at-risk$$'!FX106/'at-risk$$'!FX$120</f>
        <v>0</v>
      </c>
      <c r="FY106" s="6">
        <f>'at-risk$$'!FY106/'at-risk$$'!FY$120</f>
        <v>1</v>
      </c>
      <c r="FZ106" s="6">
        <f>'at-risk$$'!FZ106/'at-risk$$'!FZ$120</f>
        <v>0</v>
      </c>
      <c r="GA106" s="6">
        <f>'at-risk$$'!GA106/'at-risk$$'!GA$120</f>
        <v>1</v>
      </c>
      <c r="GB106" s="6">
        <f>'at-risk$$'!GB106/'at-risk$$'!GB$120</f>
        <v>0</v>
      </c>
      <c r="GC106" s="6">
        <f>'at-risk$$'!GC106/'at-risk$$'!GC$120</f>
        <v>0</v>
      </c>
      <c r="GD106" s="6">
        <f>'at-risk$$'!GD106/'at-risk$$'!GD$120</f>
        <v>2</v>
      </c>
      <c r="GE106" s="6">
        <f>'at-risk$$'!GE106/'at-risk$$'!GE$120</f>
        <v>1</v>
      </c>
      <c r="GF106" s="6">
        <f>'at-risk$$'!GF106/'at-risk$$'!GF$120</f>
        <v>1</v>
      </c>
      <c r="GG106" s="6">
        <f>'at-risk$$'!GG106/'at-risk$$'!GG$120</f>
        <v>0</v>
      </c>
      <c r="GH106" s="6">
        <f>'at-risk$$'!GH106/'at-risk$$'!GH$120</f>
        <v>2.0000087848759573</v>
      </c>
      <c r="GI106" s="6">
        <f>'at-risk$$'!GI106/'at-risk$$'!GI$120</f>
        <v>0</v>
      </c>
      <c r="GJ106" s="6">
        <f>'at-risk$$'!GJ106/'at-risk$$'!GJ$120</f>
        <v>2.0000087848759573</v>
      </c>
      <c r="GK106" s="6">
        <f>'at-risk$$'!GK106/'at-risk$$'!GK$120</f>
        <v>0</v>
      </c>
      <c r="GL106" s="6">
        <f>'at-risk$$'!GL106/'at-risk$$'!GL$120</f>
        <v>0</v>
      </c>
      <c r="GM106" s="6">
        <f>'at-risk$$'!GM106/'at-risk$$'!GM$120</f>
        <v>0</v>
      </c>
      <c r="GN106" s="6">
        <f>'at-risk$$'!GN106/'at-risk$$'!GN$120</f>
        <v>0</v>
      </c>
      <c r="GO106" s="6">
        <f>'at-risk$$'!GO106/'at-risk$$'!GO$120</f>
        <v>0</v>
      </c>
      <c r="GP106" s="6">
        <f>'at-risk$$'!GP106/'at-risk$$'!GP$120</f>
        <v>0</v>
      </c>
      <c r="GQ106" s="6">
        <f>'at-risk$$'!GQ106/'at-risk$$'!GQ$120</f>
        <v>0</v>
      </c>
      <c r="GR106" s="6">
        <f>'at-risk$$'!GR106/'at-risk$$'!GR$120</f>
        <v>0</v>
      </c>
      <c r="GS106" s="6">
        <f>'at-risk$$'!GS106/'at-risk$$'!GS$120</f>
        <v>0</v>
      </c>
      <c r="GT106" s="6">
        <f>'at-risk$$'!GT106/'at-risk$$'!GT$120</f>
        <v>0</v>
      </c>
      <c r="GU106" s="6">
        <f>'at-risk$$'!GU106/'at-risk$$'!GU$120</f>
        <v>0</v>
      </c>
      <c r="GV106" s="6">
        <f>'at-risk$$'!GV106/'at-risk$$'!GV$120</f>
        <v>0</v>
      </c>
      <c r="GW106" s="6">
        <f>'at-risk$$'!GW106/'at-risk$$'!GW$120</f>
        <v>0</v>
      </c>
      <c r="GX106" s="6">
        <f>'at-risk$$'!GX106/'at-risk$$'!GX$120</f>
        <v>0</v>
      </c>
      <c r="GY106" s="6">
        <f>'at-risk$$'!GY106/'at-risk$$'!GY$120</f>
        <v>0</v>
      </c>
      <c r="GZ106" s="6">
        <f>'at-risk$$'!GZ106/'at-risk$$'!GZ$120</f>
        <v>0</v>
      </c>
      <c r="HA106" s="6">
        <f>'at-risk$$'!HA106/'at-risk$$'!HA$120</f>
        <v>0</v>
      </c>
      <c r="HB106" s="6">
        <f>'at-risk$$'!HB106/'at-risk$$'!HB$120</f>
        <v>0</v>
      </c>
      <c r="HC106" s="6">
        <f>'at-risk$$'!HC106/'at-risk$$'!HC$120</f>
        <v>0</v>
      </c>
      <c r="HD106" s="6">
        <f>'at-risk$$'!HD106/'at-risk$$'!HD$120</f>
        <v>0</v>
      </c>
      <c r="HE106" s="6">
        <f>'at-risk$$'!HE106/'at-risk$$'!HE$120</f>
        <v>0</v>
      </c>
      <c r="HF106" s="6">
        <f>'at-risk$$'!HF106/'at-risk$$'!HF$120</f>
        <v>5.7519590273385344</v>
      </c>
      <c r="HG106" s="6">
        <f>'at-risk$$'!HG106/'at-risk$$'!HG$120</f>
        <v>0</v>
      </c>
      <c r="HH106" s="6">
        <f>'at-risk$$'!HH106/'at-risk$$'!HH$120</f>
        <v>8.0000351395038294</v>
      </c>
      <c r="HI106" s="6">
        <f>'at-risk$$'!HI106/'at-risk$$'!HI$120</f>
        <v>0</v>
      </c>
      <c r="HJ106" s="6">
        <f>'at-risk$$'!HJ106/'at-risk$$'!HJ$120</f>
        <v>0</v>
      </c>
      <c r="HK106" s="6">
        <f>'at-risk$$'!HK106/'at-risk$$'!HK$120</f>
        <v>0</v>
      </c>
      <c r="HL106" s="6">
        <f>'at-risk$$'!HL106/'at-risk$$'!HL$120</f>
        <v>0</v>
      </c>
      <c r="HM106" s="6">
        <f>'at-risk$$'!HM106/'at-risk$$'!HM$120</f>
        <v>0</v>
      </c>
      <c r="HN106" s="6">
        <f>'at-risk$$'!HN106/'at-risk$$'!HN$120</f>
        <v>5.0000175697519147</v>
      </c>
      <c r="HO106" s="6">
        <f>'at-risk$$'!HO106/'at-risk$$'!HO$120</f>
        <v>0</v>
      </c>
      <c r="HP106" s="6">
        <f>'at-risk$$'!HP106/'at-risk$$'!HP$120</f>
        <v>0</v>
      </c>
      <c r="HQ106" s="6">
        <f>'at-risk$$'!HQ106/'at-risk$$'!HQ$120</f>
        <v>0</v>
      </c>
      <c r="HR106" s="6">
        <f>'at-risk$$'!HR106/'at-risk$$'!HR$120</f>
        <v>5.0000175697519147</v>
      </c>
      <c r="HS106" s="6">
        <f>'at-risk$$'!HS106/'at-risk$$'!HS$120</f>
        <v>0</v>
      </c>
      <c r="HT106" s="6">
        <f>'at-risk$$'!HT106/'at-risk$$'!HT$120</f>
        <v>0</v>
      </c>
      <c r="HU106" s="6">
        <f>'at-risk$$'!HU106/'at-risk$$'!HU$120</f>
        <v>0</v>
      </c>
      <c r="HV106" s="6">
        <f>'at-risk$$'!HV106/'at-risk$$'!HV$120</f>
        <v>2.0000087848759573</v>
      </c>
      <c r="HW106" s="6">
        <f>'at-risk$$'!HW106/'at-risk$$'!HW$120</f>
        <v>0</v>
      </c>
      <c r="HX106" s="6">
        <f>'at-risk$$'!HX106/'at-risk$$'!HX$120</f>
        <v>0</v>
      </c>
      <c r="HY106" s="6">
        <f>'at-risk$$'!HY106/'at-risk$$'!HY$120</f>
        <v>0</v>
      </c>
      <c r="HZ106" s="6">
        <f>'at-risk$$'!HZ106/'at-risk$$'!HZ$120</f>
        <v>0</v>
      </c>
      <c r="IA106" s="6">
        <f>'at-risk$$'!IA106/'at-risk$$'!IA$120</f>
        <v>0</v>
      </c>
      <c r="IB106" s="6">
        <f>'at-risk$$'!IB106/'at-risk$$'!IB$120</f>
        <v>0</v>
      </c>
      <c r="IC106" s="6">
        <f>'at-risk$$'!IC106/'at-risk$$'!IC$120</f>
        <v>0</v>
      </c>
      <c r="ID106" s="6">
        <f>'at-risk$$'!ID106/'at-risk$$'!ID$120</f>
        <v>0</v>
      </c>
      <c r="IE106" s="6">
        <f>'at-risk$$'!IE106/'at-risk$$'!IE$120</f>
        <v>0</v>
      </c>
      <c r="IF106" s="6">
        <f>'at-risk$$'!IF106/'at-risk$$'!IF$120</f>
        <v>1</v>
      </c>
      <c r="IG106" s="6">
        <f>'at-risk$$'!IG106/'at-risk$$'!IG$120</f>
        <v>0</v>
      </c>
      <c r="IH106" s="6">
        <f>'at-risk$$'!IH106/'at-risk$$'!IH$120</f>
        <v>1</v>
      </c>
      <c r="II106" s="6">
        <f>'at-risk$$'!II106/'at-risk$$'!II$120</f>
        <v>0</v>
      </c>
      <c r="IJ106" s="6">
        <f>'at-risk$$'!IJ106/'at-risk$$'!IJ$120</f>
        <v>1</v>
      </c>
      <c r="IK106" s="6">
        <f>'at-risk$$'!IK106/'at-risk$$'!IK$120</f>
        <v>0</v>
      </c>
      <c r="IL106" s="6">
        <f>'at-risk$$'!IL106/'at-risk$$'!IL$120</f>
        <v>0</v>
      </c>
      <c r="IM106" s="6">
        <f>'at-risk$$'!IM106/'at-risk$$'!IM$120</f>
        <v>0</v>
      </c>
      <c r="IN106" s="6">
        <f>'at-risk$$'!IN106/'at-risk$$'!IN$120</f>
        <v>0.9999965685612755</v>
      </c>
      <c r="IO106" s="6">
        <f>'at-risk$$'!IO106/'at-risk$$'!IO$120</f>
        <v>0</v>
      </c>
      <c r="IP106" s="6">
        <f>'at-risk$$'!IP106/'at-risk$$'!IP$120</f>
        <v>0</v>
      </c>
      <c r="IQ106" s="6">
        <f>'at-risk$$'!IQ106/'at-risk$$'!IQ$120</f>
        <v>0</v>
      </c>
      <c r="IR106" s="6">
        <f>'at-risk$$'!IR106/'at-risk$$'!IR$120</f>
        <v>0</v>
      </c>
      <c r="IS106" s="6">
        <f>'at-risk$$'!IS106/'at-risk$$'!IS$120</f>
        <v>0</v>
      </c>
      <c r="IT106" s="6">
        <f>'at-risk$$'!IT106/'at-risk$$'!IT$120</f>
        <v>0</v>
      </c>
      <c r="IU106" s="6">
        <f>'at-risk$$'!IU106/'at-risk$$'!IU$120</f>
        <v>0</v>
      </c>
      <c r="IV106" s="6">
        <f>'at-risk$$'!IV106/'at-risk$$'!IV$120</f>
        <v>0</v>
      </c>
      <c r="IW106" s="6">
        <f>'at-risk$$'!IW106/'at-risk$$'!IW$120</f>
        <v>0</v>
      </c>
      <c r="IX106" s="6">
        <f>'at-risk$$'!IX106/'at-risk$$'!IX$120</f>
        <v>0</v>
      </c>
      <c r="IY106" s="6">
        <f>'at-risk$$'!IY106/'at-risk$$'!IY$120</f>
        <v>0</v>
      </c>
      <c r="IZ106" s="6">
        <f>'at-risk$$'!IZ106/'at-risk$$'!IZ$120</f>
        <v>0</v>
      </c>
      <c r="JA106" s="6">
        <f>'at-risk$$'!JA106/'at-risk$$'!JA$120</f>
        <v>0</v>
      </c>
      <c r="JB106" s="6">
        <f>'at-risk$$'!JB106/'at-risk$$'!JB$120</f>
        <v>0</v>
      </c>
      <c r="JC106" s="6">
        <f>'at-risk$$'!JC106/'at-risk$$'!JC$120</f>
        <v>0</v>
      </c>
      <c r="JD106" s="6">
        <f>'at-risk$$'!JD106/'at-risk$$'!JD$120</f>
        <v>2.0000169276343631</v>
      </c>
      <c r="JE106" s="6">
        <f>'at-risk$$'!JE106/'at-risk$$'!JE$120</f>
        <v>0</v>
      </c>
      <c r="JF106" s="6">
        <f>'at-risk$$'!JF106/'at-risk$$'!JF$120</f>
        <v>0</v>
      </c>
      <c r="JG106" s="6">
        <f>'at-risk$$'!JG106/'at-risk$$'!JG$120</f>
        <v>1</v>
      </c>
      <c r="JH106" s="6">
        <f>'at-risk$$'!JH106/'at-risk$$'!JH$120</f>
        <v>0</v>
      </c>
      <c r="JI106" s="6">
        <f>'at-risk$$'!JI106/'at-risk$$'!JI$120</f>
        <v>1</v>
      </c>
      <c r="JJ106" s="6">
        <f>'at-risk$$'!JJ106/'at-risk$$'!JJ$120</f>
        <v>0</v>
      </c>
      <c r="JK106" s="6">
        <f>'at-risk$$'!JK106/'at-risk$$'!JK$120</f>
        <v>0</v>
      </c>
      <c r="JL106" s="6">
        <f>'at-risk$$'!JL106/'at-risk$$'!JL$120</f>
        <v>0</v>
      </c>
      <c r="JM106" s="6">
        <f>'at-risk$$'!JM106/'at-risk$$'!JM$120</f>
        <v>0</v>
      </c>
      <c r="JN106" s="6">
        <f>'at-risk$$'!JN106/'at-risk$$'!JN$120</f>
        <v>0</v>
      </c>
      <c r="JO106" s="6">
        <f>'at-risk$$'!JO106/'at-risk$$'!JO$120</f>
        <v>0</v>
      </c>
      <c r="JP106" s="6">
        <f>'at-risk$$'!JP106/'at-risk$$'!JP$120</f>
        <v>0</v>
      </c>
      <c r="JQ106" s="6">
        <f>'at-risk$$'!JQ106/'at-risk$$'!JQ$120</f>
        <v>0</v>
      </c>
      <c r="JR106" s="6">
        <f>'at-risk$$'!JR106/'at-risk$$'!JR$120</f>
        <v>0</v>
      </c>
      <c r="JS106" s="6">
        <f>'at-risk$$'!JS106/'at-risk$$'!JS$120</f>
        <v>0</v>
      </c>
      <c r="JT106" s="6">
        <f>'at-risk$$'!JT106/'at-risk$$'!JT$120</f>
        <v>0</v>
      </c>
      <c r="JU106" s="6">
        <f>'at-risk$$'!JU106/'at-risk$$'!JU$120</f>
        <v>0</v>
      </c>
      <c r="JV106" s="6">
        <f>'at-risk$$'!JV106/'at-risk$$'!JV$120</f>
        <v>0</v>
      </c>
      <c r="JW106" s="6">
        <f>'at-risk$$'!JW106/'at-risk$$'!JW$120</f>
        <v>0</v>
      </c>
      <c r="JX106" s="6">
        <f>'at-risk$$'!JX106/'at-risk$$'!JX$120</f>
        <v>0</v>
      </c>
      <c r="JY106" s="6">
        <f>'at-risk$$'!JY106/'at-risk$$'!JY$120</f>
        <v>0</v>
      </c>
      <c r="JZ106" s="6">
        <f>'at-risk$$'!JZ106/'at-risk$$'!JZ$120</f>
        <v>0</v>
      </c>
      <c r="KA106" s="6">
        <f>'at-risk$$'!KA106/'at-risk$$'!KA$120</f>
        <v>2</v>
      </c>
      <c r="KB106" s="6">
        <f>'at-risk$$'!KB106/'at-risk$$'!KB$120</f>
        <v>0</v>
      </c>
      <c r="KC106" s="6">
        <f>'at-risk$$'!KC106/'at-risk$$'!KC$120</f>
        <v>0.99750000000000005</v>
      </c>
      <c r="KD106" s="6">
        <f>'at-risk$$'!KD106/'at-risk$$'!KD$120</f>
        <v>0</v>
      </c>
      <c r="KE106" s="6">
        <f>'at-risk$$'!KE106/'at-risk$$'!KE$120</f>
        <v>0</v>
      </c>
      <c r="KF106" s="6">
        <f>'at-risk$$'!KF106/'at-risk$$'!KF$120</f>
        <v>0</v>
      </c>
      <c r="KG106" s="6">
        <f>'at-risk$$'!KG106/'at-risk$$'!KG$120</f>
        <v>0</v>
      </c>
      <c r="KH106" s="6">
        <f>'at-risk$$'!KH106/'at-risk$$'!KH$120</f>
        <v>0</v>
      </c>
      <c r="KI106" s="6">
        <f>'at-risk$$'!KI106/'at-risk$$'!KI$120</f>
        <v>0</v>
      </c>
      <c r="KJ106" s="6">
        <f>'at-risk$$'!KJ106/'at-risk$$'!KJ$120</f>
        <v>0</v>
      </c>
      <c r="KK106" s="6">
        <f>'at-risk$$'!KK106/'at-risk$$'!KK$120</f>
        <v>2.0000087848759573</v>
      </c>
      <c r="KL106" s="6">
        <f>'at-risk$$'!KL106/'at-risk$$'!KL$120</f>
        <v>0</v>
      </c>
      <c r="KM106" s="6">
        <f>'at-risk$$'!KM106/'at-risk$$'!KM$120</f>
        <v>0</v>
      </c>
      <c r="KN106" s="6">
        <f>'at-risk$$'!KN106/'at-risk$$'!KN$120</f>
        <v>0</v>
      </c>
      <c r="KO106" s="6">
        <f>'at-risk$$'!KO106/'at-risk$$'!KO$120</f>
        <v>1</v>
      </c>
      <c r="KP106" s="6">
        <f>'at-risk$$'!KP106/'at-risk$$'!KP$120</f>
        <v>0</v>
      </c>
      <c r="KQ106" s="6">
        <f>'at-risk$$'!KQ106/'at-risk$$'!KQ$120</f>
        <v>0</v>
      </c>
      <c r="KU106" s="3">
        <v>103995</v>
      </c>
      <c r="KV106" s="3">
        <v>0</v>
      </c>
      <c r="KW106" s="3">
        <v>25000</v>
      </c>
      <c r="KX106" s="3">
        <v>0</v>
      </c>
      <c r="LC106" s="3">
        <v>0</v>
      </c>
      <c r="LD106" s="3">
        <v>120000</v>
      </c>
      <c r="LE106" s="3">
        <v>25000</v>
      </c>
      <c r="LF106" s="3">
        <v>0</v>
      </c>
      <c r="LI106" s="3">
        <v>0</v>
      </c>
      <c r="LJ106" s="3">
        <v>90000</v>
      </c>
      <c r="LM106" s="3">
        <v>3781</v>
      </c>
      <c r="LN106" s="3">
        <v>0</v>
      </c>
      <c r="LW106" s="3">
        <v>30651</v>
      </c>
      <c r="LX106" s="3">
        <v>0</v>
      </c>
      <c r="MA106" s="3">
        <v>15000</v>
      </c>
      <c r="MB106" s="3">
        <v>95000</v>
      </c>
      <c r="ME106" s="3">
        <v>13861</v>
      </c>
      <c r="MF106" s="3">
        <v>0</v>
      </c>
      <c r="MI106" s="3">
        <v>0</v>
      </c>
      <c r="MJ106" s="3">
        <v>15228</v>
      </c>
      <c r="MM106" s="3">
        <v>15000</v>
      </c>
      <c r="MN106" s="3">
        <v>0</v>
      </c>
      <c r="MS106" s="3">
        <v>1000</v>
      </c>
      <c r="MT106" s="3">
        <v>0</v>
      </c>
      <c r="MU106" s="3">
        <v>0</v>
      </c>
      <c r="MV106" s="3">
        <v>15000</v>
      </c>
      <c r="MW106" s="3">
        <v>20904</v>
      </c>
      <c r="MX106" s="3">
        <v>0</v>
      </c>
      <c r="MY106" s="3">
        <v>33909</v>
      </c>
      <c r="MZ106" s="3">
        <v>60000</v>
      </c>
      <c r="NA106" s="3">
        <v>0</v>
      </c>
      <c r="NB106" s="3">
        <v>50145</v>
      </c>
      <c r="NC106" s="3">
        <v>10000</v>
      </c>
      <c r="ND106" s="3">
        <v>0</v>
      </c>
      <c r="NJ106" s="6">
        <f>'at-risk$$'!NJ106/'at-risk$$'!NJ$120</f>
        <v>1.9336528758829467E-2</v>
      </c>
      <c r="NK106" s="6">
        <f>'at-risk$$'!NK106/'at-risk$$'!NK$120</f>
        <v>0</v>
      </c>
      <c r="NN106" s="3">
        <v>0</v>
      </c>
      <c r="NO106" s="3">
        <v>0</v>
      </c>
      <c r="NV106" s="3">
        <v>0</v>
      </c>
      <c r="NW106" s="3">
        <v>0</v>
      </c>
      <c r="NX106" s="3">
        <v>0</v>
      </c>
      <c r="NY106" s="3">
        <v>0</v>
      </c>
      <c r="NZ106" s="3">
        <v>0</v>
      </c>
      <c r="OA106" s="3">
        <v>0</v>
      </c>
      <c r="OB106" s="3">
        <v>0</v>
      </c>
      <c r="OC106" s="3">
        <v>0</v>
      </c>
      <c r="OD106" s="3">
        <v>0</v>
      </c>
      <c r="OE106" s="3">
        <v>0</v>
      </c>
      <c r="OF106" s="3">
        <v>12051684.5</v>
      </c>
      <c r="OG106" s="3">
        <v>1711436</v>
      </c>
      <c r="OK106" s="6">
        <f t="shared" si="60"/>
        <v>6.0000175697519147</v>
      </c>
      <c r="OL106" s="6">
        <f t="shared" si="50"/>
        <v>0</v>
      </c>
      <c r="OM106" s="6">
        <f t="shared" si="51"/>
        <v>10.000039531941809</v>
      </c>
      <c r="ON106" s="6">
        <f t="shared" si="52"/>
        <v>0</v>
      </c>
      <c r="OO106" s="6">
        <f t="shared" si="53"/>
        <v>13</v>
      </c>
      <c r="OP106" s="6">
        <f t="shared" si="54"/>
        <v>0</v>
      </c>
      <c r="OQ106" s="3">
        <f t="shared" si="55"/>
        <v>0</v>
      </c>
      <c r="OR106" s="6">
        <f t="shared" si="56"/>
        <v>0</v>
      </c>
      <c r="OS106" s="6">
        <f>'at-risk$$'!OS106/'at-risk$$'!OS$120</f>
        <v>2.9999936932391522</v>
      </c>
      <c r="OT106" s="6">
        <f>'at-risk$$'!OT106/'at-risk$$'!OT$120</f>
        <v>0</v>
      </c>
      <c r="OU106" s="6">
        <f>'at-risk$$'!OU106/'at-risk$$'!OU$120</f>
        <v>0</v>
      </c>
      <c r="OV106" s="6">
        <f>'at-risk$$'!OV106/'at-risk$$'!OV$120</f>
        <v>1</v>
      </c>
      <c r="OW106" s="6">
        <f>'at-risk$$'!OW106/'at-risk$$'!OW$120</f>
        <v>1</v>
      </c>
      <c r="OX106" s="6">
        <f>'at-risk$$'!OX106/'at-risk$$'!OX$120</f>
        <v>0</v>
      </c>
      <c r="OY106" s="6">
        <f>'at-risk$$'!OY106/'at-risk$$'!OY$120</f>
        <v>3</v>
      </c>
      <c r="OZ106" s="6">
        <f>'at-risk$$'!OZ106/'at-risk$$'!OZ$120</f>
        <v>0</v>
      </c>
      <c r="PA106" s="6">
        <f>'at-risk$$'!PA106/'at-risk$$'!PA$120</f>
        <v>0</v>
      </c>
      <c r="PB106" s="6">
        <f t="shared" si="57"/>
        <v>4</v>
      </c>
      <c r="PC106" s="6">
        <f t="shared" si="58"/>
        <v>1</v>
      </c>
      <c r="PD106" s="6"/>
      <c r="PE106" s="6"/>
      <c r="PI106" s="6">
        <f t="shared" si="48"/>
        <v>30.752055660974065</v>
      </c>
      <c r="PJ106" s="6">
        <f>'at-risk$$'!PJ106/'at-risk$$'!PJ$120</f>
        <v>0</v>
      </c>
      <c r="PK106" s="6">
        <f>'at-risk$$'!PK106/'at-risk$$'!PK$120</f>
        <v>0</v>
      </c>
      <c r="PL106" s="5">
        <f t="shared" si="61"/>
        <v>298101</v>
      </c>
      <c r="PM106" s="5">
        <f>SUM(KV106,KX106,KZ106,LB106,LD106,LF106,LH106,LJ106,LL106,LN106,LP106,LR106,LT106,LV106,LX106,LZ106,MB106,MD106,MF106,MH106,MJ106,ML106,MN106,MP106,MR106,MT106,MV106,MX106,MZ106,NB106,ND106,NF106,NH106,)-PN106</f>
        <v>251877</v>
      </c>
      <c r="PN106" s="5">
        <f>PO106-PL106</f>
        <v>193496</v>
      </c>
      <c r="PO106" s="5">
        <v>491597</v>
      </c>
      <c r="PQ106" s="6">
        <f t="shared" si="59"/>
        <v>60.752156687047588</v>
      </c>
    </row>
    <row r="107" spans="1:433" x14ac:dyDescent="0.25">
      <c r="A107" t="s">
        <v>146</v>
      </c>
      <c r="B107" s="2">
        <v>457</v>
      </c>
      <c r="C107" t="s">
        <v>339</v>
      </c>
      <c r="D107">
        <v>6</v>
      </c>
      <c r="E107">
        <v>768</v>
      </c>
      <c r="F107">
        <v>768</v>
      </c>
      <c r="G107" s="6">
        <f>'at-risk$$'!G107/'at-risk$$'!G$120</f>
        <v>1</v>
      </c>
      <c r="H107" s="6">
        <f>'at-risk$$'!H107/'at-risk$$'!H$120</f>
        <v>0</v>
      </c>
      <c r="I107" s="6">
        <f>'at-risk$$'!I107/'at-risk$$'!I$120</f>
        <v>0</v>
      </c>
      <c r="J107" s="6">
        <f>'at-risk$$'!J107/'at-risk$$'!J$120</f>
        <v>0</v>
      </c>
      <c r="K107" s="6"/>
      <c r="L107" s="6">
        <f>'at-risk$$'!L107/'at-risk$$'!L$120</f>
        <v>4</v>
      </c>
      <c r="M107" s="6">
        <f>'at-risk$$'!M107/'at-risk$$'!M$120</f>
        <v>0</v>
      </c>
      <c r="N107" s="6">
        <f>'at-risk$$'!N107/'at-risk$$'!N$120</f>
        <v>0</v>
      </c>
      <c r="O107" s="6">
        <f>'at-risk$$'!O107/'at-risk$$'!O$120</f>
        <v>0</v>
      </c>
      <c r="P107" s="3">
        <v>81954</v>
      </c>
      <c r="Q107" s="3">
        <v>0</v>
      </c>
      <c r="R107" s="6">
        <f>'at-risk$$'!R107/'at-risk$$'!R$120</f>
        <v>1.0000062006078874</v>
      </c>
      <c r="S107" s="6">
        <f>'at-risk$$'!S107/'at-risk$$'!S$120</f>
        <v>0</v>
      </c>
      <c r="T107" s="6">
        <f>'at-risk$$'!T107/'at-risk$$'!T$120</f>
        <v>2.0000056611159422</v>
      </c>
      <c r="U107" s="6">
        <f>'at-risk$$'!U107/'at-risk$$'!U$120</f>
        <v>0</v>
      </c>
      <c r="V107" s="6">
        <f>'at-risk$$'!V107/'at-risk$$'!V$120</f>
        <v>4.9999941391666596</v>
      </c>
      <c r="W107" s="6">
        <f>'at-risk$$'!W107/'at-risk$$'!W$120</f>
        <v>0</v>
      </c>
      <c r="X107" s="6">
        <f>'at-risk$$'!X107/'at-risk$$'!X$120</f>
        <v>1</v>
      </c>
      <c r="Y107" s="6">
        <f>'at-risk$$'!Y107/'at-risk$$'!Y$120</f>
        <v>0</v>
      </c>
      <c r="Z107" s="6">
        <f>'at-risk$$'!Z107/'at-risk$$'!Z$120</f>
        <v>0</v>
      </c>
      <c r="AA107" s="6">
        <f>'at-risk$$'!AA107/'at-risk$$'!AA$120</f>
        <v>0</v>
      </c>
      <c r="AB107" s="6">
        <f>'at-risk$$'!AB107/'at-risk$$'!AB$120</f>
        <v>0</v>
      </c>
      <c r="AC107" s="6">
        <f>'at-risk$$'!AC107/'at-risk$$'!AC$120</f>
        <v>0</v>
      </c>
      <c r="AD107" s="6">
        <f>'at-risk$$'!AD107/'at-risk$$'!AD$120</f>
        <v>0</v>
      </c>
      <c r="AE107" s="6">
        <f>'at-risk$$'!AE107/'at-risk$$'!AE$120</f>
        <v>0</v>
      </c>
      <c r="AF107" s="6">
        <f>'at-risk$$'!AF107/'at-risk$$'!AF$120</f>
        <v>0</v>
      </c>
      <c r="AG107" s="6">
        <f>'at-risk$$'!AG107/'at-risk$$'!AG$120</f>
        <v>0</v>
      </c>
      <c r="AH107" s="6">
        <f>'at-risk$$'!AH107/'at-risk$$'!AH$120</f>
        <v>0</v>
      </c>
      <c r="AI107" s="6">
        <f>'at-risk$$'!AI107/'at-risk$$'!AI$120</f>
        <v>1</v>
      </c>
      <c r="AJ107" s="6">
        <f>'at-risk$$'!AJ107/'at-risk$$'!AJ$120</f>
        <v>0</v>
      </c>
      <c r="AK107" s="6">
        <f>'at-risk$$'!AK107/'at-risk$$'!AK$120</f>
        <v>0.75470869351324754</v>
      </c>
      <c r="AL107" s="6">
        <f>'at-risk$$'!AL107/'at-risk$$'!AL$120</f>
        <v>0</v>
      </c>
      <c r="AM107" s="6">
        <f>'at-risk$$'!AM107/'at-risk$$'!AM$120</f>
        <v>2.0000087848759573</v>
      </c>
      <c r="AN107" s="6">
        <f>'at-risk$$'!AN107/'at-risk$$'!AN$120</f>
        <v>0</v>
      </c>
      <c r="AO107" s="6">
        <f>'at-risk$$'!AO107/'at-risk$$'!AO$120</f>
        <v>0</v>
      </c>
      <c r="AP107" s="6">
        <f>'at-risk$$'!AP107/'at-risk$$'!AP$120</f>
        <v>0</v>
      </c>
      <c r="AQ107" s="6">
        <f>'at-risk$$'!AQ107/'at-risk$$'!AQ$120</f>
        <v>2.0000087848759573</v>
      </c>
      <c r="AR107" s="6">
        <f>'at-risk$$'!AR107/'at-risk$$'!AR$120</f>
        <v>0</v>
      </c>
      <c r="AS107" s="6">
        <f>'at-risk$$'!AS107/'at-risk$$'!AS$120</f>
        <v>0</v>
      </c>
      <c r="AT107" s="6">
        <f>'at-risk$$'!AT107/'at-risk$$'!AT$120</f>
        <v>0</v>
      </c>
      <c r="AU107" s="6">
        <f>'at-risk$$'!AU107/'at-risk$$'!AU$120</f>
        <v>5.3078747628083489</v>
      </c>
      <c r="AV107" s="6">
        <f>'at-risk$$'!AV107/'at-risk$$'!AV$120</f>
        <v>0.692142806943566</v>
      </c>
      <c r="AW107" s="6">
        <f>'at-risk$$'!AW107/'at-risk$$'!AW$120</f>
        <v>0</v>
      </c>
      <c r="AX107" s="6">
        <f>'at-risk$$'!AX107/'at-risk$$'!AX$120</f>
        <v>2.0000087848759573</v>
      </c>
      <c r="AY107" s="6">
        <f>'at-risk$$'!AY107/'at-risk$$'!AY$120</f>
        <v>0</v>
      </c>
      <c r="AZ107" s="6">
        <f>'at-risk$$'!AZ107/'at-risk$$'!AZ$120</f>
        <v>3.0000087848759573</v>
      </c>
      <c r="BA107" s="6">
        <f>'at-risk$$'!BA107/'at-risk$$'!BA$120</f>
        <v>0</v>
      </c>
      <c r="BB107" s="6">
        <f>'at-risk$$'!BB107/'at-risk$$'!BB$120</f>
        <v>0</v>
      </c>
      <c r="BC107" s="6">
        <f>'at-risk$$'!BC107/'at-risk$$'!BC$120</f>
        <v>0</v>
      </c>
      <c r="BD107" s="6">
        <f>'at-risk$$'!BD107/'at-risk$$'!BD$120</f>
        <v>0</v>
      </c>
      <c r="BE107" s="6">
        <f>'at-risk$$'!BE107/'at-risk$$'!BE$120</f>
        <v>0</v>
      </c>
      <c r="BF107" s="6">
        <f>'at-risk$$'!BF107/'at-risk$$'!BF$120</f>
        <v>0</v>
      </c>
      <c r="BG107" s="6">
        <f>'at-risk$$'!BG107/'at-risk$$'!BG$120</f>
        <v>0</v>
      </c>
      <c r="BH107" s="6">
        <f>'at-risk$$'!BH107/'at-risk$$'!BH$120</f>
        <v>0</v>
      </c>
      <c r="BI107" s="6">
        <f>'at-risk$$'!BI107/'at-risk$$'!BI$120</f>
        <v>0</v>
      </c>
      <c r="BJ107" s="6">
        <f>'at-risk$$'!BJ107/'at-risk$$'!BJ$120</f>
        <v>3.0000087848759573</v>
      </c>
      <c r="BK107" s="6">
        <f>'at-risk$$'!BK107/'at-risk$$'!BK$120</f>
        <v>0</v>
      </c>
      <c r="BL107" s="6">
        <f>'at-risk$$'!BL107/'at-risk$$'!BL$120</f>
        <v>0</v>
      </c>
      <c r="BM107" s="6">
        <f>'at-risk$$'!BM107/'at-risk$$'!BM$120</f>
        <v>0</v>
      </c>
      <c r="BN107" s="6">
        <f>'at-risk$$'!BN107/'at-risk$$'!BN$120</f>
        <v>0</v>
      </c>
      <c r="BO107" s="6">
        <f>'at-risk$$'!BO107/'at-risk$$'!BO$120</f>
        <v>0</v>
      </c>
      <c r="BP107" s="6">
        <f>'at-risk$$'!BP107/'at-risk$$'!BP$120</f>
        <v>0</v>
      </c>
      <c r="BQ107" s="6">
        <f>'at-risk$$'!BQ107/'at-risk$$'!BQ$120</f>
        <v>0</v>
      </c>
      <c r="BR107" s="6">
        <f>'at-risk$$'!BR107/'at-risk$$'!BR$120</f>
        <v>0</v>
      </c>
      <c r="BS107" s="6">
        <f>'at-risk$$'!BS107/'at-risk$$'!BS$120</f>
        <v>0</v>
      </c>
      <c r="BT107" s="6">
        <f>'at-risk$$'!BT107/'at-risk$$'!BT$120</f>
        <v>2.0000087848759573</v>
      </c>
      <c r="BU107" s="6">
        <f>'at-risk$$'!BU107/'at-risk$$'!BU$120</f>
        <v>0</v>
      </c>
      <c r="BV107" s="6">
        <f>'at-risk$$'!BV107/'at-risk$$'!BV$120</f>
        <v>13.000051391524352</v>
      </c>
      <c r="BW107" s="6">
        <f>'at-risk$$'!BW107/'at-risk$$'!BW$120</f>
        <v>0</v>
      </c>
      <c r="BX107" s="6">
        <f>'at-risk$$'!BX107/'at-risk$$'!BX$120</f>
        <v>0</v>
      </c>
      <c r="BY107" s="6">
        <f>'at-risk$$'!BY107/'at-risk$$'!BY$120</f>
        <v>0</v>
      </c>
      <c r="BZ107" s="6">
        <f>'at-risk$$'!BZ107/'at-risk$$'!BZ$120</f>
        <v>13.000010468148361</v>
      </c>
      <c r="CA107" s="6">
        <f>'at-risk$$'!CA107/'at-risk$$'!CA$120</f>
        <v>0</v>
      </c>
      <c r="CB107" s="6">
        <f>'at-risk$$'!CB107/'at-risk$$'!CB$120</f>
        <v>0</v>
      </c>
      <c r="CC107" s="6">
        <f>'at-risk$$'!CC107/'at-risk$$'!CC$120</f>
        <v>0</v>
      </c>
      <c r="CD107" s="6">
        <f>'at-risk$$'!CD107/'at-risk$$'!CD$120</f>
        <v>0</v>
      </c>
      <c r="CE107" s="6">
        <f>'at-risk$$'!CE107/'at-risk$$'!CE$120</f>
        <v>5</v>
      </c>
      <c r="CF107" s="6">
        <f>'at-risk$$'!CF107/'at-risk$$'!CF$120</f>
        <v>2</v>
      </c>
      <c r="CG107" s="6">
        <f>'at-risk$$'!CG107/'at-risk$$'!CG$120</f>
        <v>0</v>
      </c>
      <c r="CH107" s="6">
        <f>'at-risk$$'!CH107/'at-risk$$'!CH$120</f>
        <v>0</v>
      </c>
      <c r="CI107" s="6">
        <f>'at-risk$$'!CI107/'at-risk$$'!CI$120</f>
        <v>0</v>
      </c>
      <c r="CL107" s="6">
        <f>'at-risk$$'!CL107/'at-risk$$'!CL$120</f>
        <v>2.0000087848759573</v>
      </c>
      <c r="CM107" s="6">
        <f>'at-risk$$'!CM107/'at-risk$$'!CM$120</f>
        <v>0</v>
      </c>
      <c r="CN107" s="6">
        <f>'at-risk$$'!CN107/'at-risk$$'!CN$120</f>
        <v>0</v>
      </c>
      <c r="CO107" s="6">
        <f>'at-risk$$'!CO107/'at-risk$$'!CO$120</f>
        <v>0</v>
      </c>
      <c r="CP107" s="6">
        <f>'at-risk$$'!CP107/'at-risk$$'!CP$120</f>
        <v>0.99998902121025579</v>
      </c>
      <c r="CQ107" s="6">
        <f>'at-risk$$'!CQ107/'at-risk$$'!CQ$120</f>
        <v>0</v>
      </c>
      <c r="CR107" s="6">
        <f>'at-risk$$'!CR107/'at-risk$$'!CR$120</f>
        <v>0</v>
      </c>
      <c r="CS107" s="6">
        <f>'at-risk$$'!CS107/'at-risk$$'!CS$120</f>
        <v>0</v>
      </c>
      <c r="CT107" s="6">
        <f>'at-risk$$'!CT107/'at-risk$$'!CT$120</f>
        <v>0</v>
      </c>
      <c r="CU107" s="6">
        <f>'at-risk$$'!CU107/'at-risk$$'!CU$120</f>
        <v>0</v>
      </c>
      <c r="DB107" s="3">
        <v>65000</v>
      </c>
      <c r="DC107" s="3">
        <v>0</v>
      </c>
      <c r="DD107" s="6">
        <f>'at-risk$$'!DD107/'at-risk$$'!DD$120</f>
        <v>2.0000015064852934</v>
      </c>
      <c r="DE107" s="6">
        <f>'at-risk$$'!DE107/'at-risk$$'!DE$120</f>
        <v>0</v>
      </c>
      <c r="DH107" s="3">
        <v>21250</v>
      </c>
      <c r="DI107" s="3">
        <v>0</v>
      </c>
      <c r="DJ107" s="3">
        <v>2787</v>
      </c>
      <c r="DK107" s="3">
        <v>0</v>
      </c>
      <c r="DL107" s="3">
        <v>2000</v>
      </c>
      <c r="DM107" s="3">
        <v>0</v>
      </c>
      <c r="DN107" s="3">
        <v>450</v>
      </c>
      <c r="DO107" s="3">
        <v>0</v>
      </c>
      <c r="DR107" s="3">
        <v>4500</v>
      </c>
      <c r="DS107" s="3">
        <v>0</v>
      </c>
      <c r="DV107" s="3">
        <v>300</v>
      </c>
      <c r="DW107" s="3">
        <v>0</v>
      </c>
      <c r="DX107" s="6">
        <f>'at-risk$$'!DX107/'at-risk$$'!DX$120</f>
        <v>0</v>
      </c>
      <c r="DY107" s="6">
        <f>'at-risk$$'!DY107/'at-risk$$'!DY$120</f>
        <v>0</v>
      </c>
      <c r="DZ107" s="6">
        <f>'at-risk$$'!DZ107/'at-risk$$'!DZ$120</f>
        <v>0</v>
      </c>
      <c r="EA107" s="6">
        <f>'at-risk$$'!EA107/'at-risk$$'!EA$120</f>
        <v>0</v>
      </c>
      <c r="EB107" s="6">
        <f>'at-risk$$'!EB107/'at-risk$$'!EB$120</f>
        <v>0</v>
      </c>
      <c r="EC107" s="6">
        <f>'at-risk$$'!EC107/'at-risk$$'!EC$120</f>
        <v>0</v>
      </c>
      <c r="EL107" s="6">
        <f>'at-risk$$'!EL107/'at-risk$$'!EL$120</f>
        <v>1</v>
      </c>
      <c r="EM107" s="6">
        <f>'at-risk$$'!EM107/'at-risk$$'!EM$120</f>
        <v>0</v>
      </c>
      <c r="EN107" s="6">
        <f>'at-risk$$'!EN107/'at-risk$$'!EN$120</f>
        <v>0</v>
      </c>
      <c r="EO107" s="6">
        <f>'at-risk$$'!EO107/'at-risk$$'!EO$120</f>
        <v>0</v>
      </c>
      <c r="EP107" s="6">
        <f>'at-risk$$'!EP107/'at-risk$$'!EP$120</f>
        <v>0</v>
      </c>
      <c r="EQ107" s="6">
        <f>'at-risk$$'!EQ107/'at-risk$$'!EQ$120</f>
        <v>0</v>
      </c>
      <c r="ES107" s="6">
        <f>'at-risk$$'!ES107/'at-risk$$'!ES$120</f>
        <v>0</v>
      </c>
      <c r="ET107" s="6">
        <f>'at-risk$$'!ET107/'at-risk$$'!ET$120</f>
        <v>0</v>
      </c>
      <c r="EU107" s="6">
        <f>'at-risk$$'!EU107/'at-risk$$'!EU$120</f>
        <v>1</v>
      </c>
      <c r="EV107" s="6">
        <f>'at-risk$$'!EV107/'at-risk$$'!EV$120</f>
        <v>0</v>
      </c>
      <c r="EW107" s="6">
        <f>'at-risk$$'!EW107/'at-risk$$'!EW$120</f>
        <v>0</v>
      </c>
      <c r="EX107" s="6">
        <f>'at-risk$$'!EX107/'at-risk$$'!EX$120</f>
        <v>0</v>
      </c>
      <c r="EY107" s="6">
        <f>'at-risk$$'!EY107/'at-risk$$'!EY$120</f>
        <v>1</v>
      </c>
      <c r="EZ107" s="6">
        <f>'at-risk$$'!EZ107/'at-risk$$'!EZ$120</f>
        <v>0</v>
      </c>
      <c r="FA107" s="6">
        <f>'at-risk$$'!FA107/'at-risk$$'!FA$120</f>
        <v>0</v>
      </c>
      <c r="FB107" s="6">
        <f>'at-risk$$'!FB107/'at-risk$$'!FB$120</f>
        <v>0</v>
      </c>
      <c r="FC107" s="6">
        <f>'at-risk$$'!FC107/'at-risk$$'!FC$120</f>
        <v>0</v>
      </c>
      <c r="FD107" s="6">
        <f>'at-risk$$'!FD107/'at-risk$$'!FD$120</f>
        <v>0</v>
      </c>
      <c r="FE107" s="6">
        <f>'at-risk$$'!FE107/'at-risk$$'!FE$120</f>
        <v>0</v>
      </c>
      <c r="FF107" s="6">
        <f>'at-risk$$'!FF107/'at-risk$$'!FF$120</f>
        <v>0</v>
      </c>
      <c r="FG107" s="6">
        <f>'at-risk$$'!FG107/'at-risk$$'!FG$120</f>
        <v>1</v>
      </c>
      <c r="FH107" s="6">
        <f>'at-risk$$'!FH107/'at-risk$$'!FH$120</f>
        <v>0</v>
      </c>
      <c r="FI107" s="6">
        <f>'at-risk$$'!FI107/'at-risk$$'!FI$120</f>
        <v>0</v>
      </c>
      <c r="FJ107" s="6">
        <f>'at-risk$$'!FJ107/'at-risk$$'!FJ$120</f>
        <v>0</v>
      </c>
      <c r="FK107" s="6">
        <f>'at-risk$$'!FK107/'at-risk$$'!FK$120</f>
        <v>0</v>
      </c>
      <c r="FL107" s="6">
        <f>'at-risk$$'!FL107/'at-risk$$'!FL$120</f>
        <v>0</v>
      </c>
      <c r="FM107" s="6">
        <f>'at-risk$$'!FM107/'at-risk$$'!FM$120</f>
        <v>2.0000372939509212</v>
      </c>
      <c r="FN107" s="6">
        <f>'at-risk$$'!FN107/'at-risk$$'!FN$120</f>
        <v>0</v>
      </c>
      <c r="FO107" s="6">
        <f>'at-risk$$'!FO107/'at-risk$$'!FO$120</f>
        <v>0</v>
      </c>
      <c r="FP107" s="6">
        <f>'at-risk$$'!FP107/'at-risk$$'!FP$120</f>
        <v>0</v>
      </c>
      <c r="FQ107" s="6">
        <f>'at-risk$$'!FQ107/'at-risk$$'!FQ$120</f>
        <v>1</v>
      </c>
      <c r="FR107" s="6">
        <f>'at-risk$$'!FR107/'at-risk$$'!FR$120</f>
        <v>0</v>
      </c>
      <c r="FS107" s="6">
        <f>'at-risk$$'!FS107/'at-risk$$'!FS$120</f>
        <v>1</v>
      </c>
      <c r="FT107" s="6">
        <f>'at-risk$$'!FT107/'at-risk$$'!FT$120</f>
        <v>0</v>
      </c>
      <c r="FU107" s="6">
        <f>'at-risk$$'!FU107/'at-risk$$'!FU$120</f>
        <v>0</v>
      </c>
      <c r="FV107" s="6">
        <f>'at-risk$$'!FV107/'at-risk$$'!FV$120</f>
        <v>0</v>
      </c>
      <c r="FW107" s="6">
        <f>'at-risk$$'!FW107/'at-risk$$'!FW$120</f>
        <v>0</v>
      </c>
      <c r="FX107" s="6">
        <f>'at-risk$$'!FX107/'at-risk$$'!FX$120</f>
        <v>0</v>
      </c>
      <c r="FY107" s="6">
        <f>'at-risk$$'!FY107/'at-risk$$'!FY$120</f>
        <v>1</v>
      </c>
      <c r="FZ107" s="6">
        <f>'at-risk$$'!FZ107/'at-risk$$'!FZ$120</f>
        <v>0</v>
      </c>
      <c r="GA107" s="6">
        <f>'at-risk$$'!GA107/'at-risk$$'!GA$120</f>
        <v>1</v>
      </c>
      <c r="GB107" s="6">
        <f>'at-risk$$'!GB107/'at-risk$$'!GB$120</f>
        <v>0</v>
      </c>
      <c r="GC107" s="6">
        <f>'at-risk$$'!GC107/'at-risk$$'!GC$120</f>
        <v>0</v>
      </c>
      <c r="GD107" s="6">
        <f>'at-risk$$'!GD107/'at-risk$$'!GD$120</f>
        <v>2</v>
      </c>
      <c r="GE107" s="6">
        <f>'at-risk$$'!GE107/'at-risk$$'!GE$120</f>
        <v>1</v>
      </c>
      <c r="GF107" s="6">
        <f>'at-risk$$'!GF107/'at-risk$$'!GF$120</f>
        <v>2.0000087848759573</v>
      </c>
      <c r="GG107" s="6">
        <f>'at-risk$$'!GG107/'at-risk$$'!GG$120</f>
        <v>0</v>
      </c>
      <c r="GH107" s="6">
        <f>'at-risk$$'!GH107/'at-risk$$'!GH$120</f>
        <v>3.0000087848759573</v>
      </c>
      <c r="GI107" s="6">
        <f>'at-risk$$'!GI107/'at-risk$$'!GI$120</f>
        <v>0</v>
      </c>
      <c r="GJ107" s="6">
        <f>'at-risk$$'!GJ107/'at-risk$$'!GJ$120</f>
        <v>1</v>
      </c>
      <c r="GK107" s="6">
        <f>'at-risk$$'!GK107/'at-risk$$'!GK$120</f>
        <v>0</v>
      </c>
      <c r="GL107" s="6">
        <f>'at-risk$$'!GL107/'at-risk$$'!GL$120</f>
        <v>1</v>
      </c>
      <c r="GM107" s="6">
        <f>'at-risk$$'!GM107/'at-risk$$'!GM$120</f>
        <v>0</v>
      </c>
      <c r="GN107" s="6">
        <f>'at-risk$$'!GN107/'at-risk$$'!GN$120</f>
        <v>0</v>
      </c>
      <c r="GO107" s="6">
        <f>'at-risk$$'!GO107/'at-risk$$'!GO$120</f>
        <v>0</v>
      </c>
      <c r="GP107" s="6">
        <f>'at-risk$$'!GP107/'at-risk$$'!GP$120</f>
        <v>0</v>
      </c>
      <c r="GQ107" s="6">
        <f>'at-risk$$'!GQ107/'at-risk$$'!GQ$120</f>
        <v>0</v>
      </c>
      <c r="GR107" s="6">
        <f>'at-risk$$'!GR107/'at-risk$$'!GR$120</f>
        <v>0</v>
      </c>
      <c r="GS107" s="6">
        <f>'at-risk$$'!GS107/'at-risk$$'!GS$120</f>
        <v>0</v>
      </c>
      <c r="GT107" s="6">
        <f>'at-risk$$'!GT107/'at-risk$$'!GT$120</f>
        <v>0</v>
      </c>
      <c r="GU107" s="6">
        <f>'at-risk$$'!GU107/'at-risk$$'!GU$120</f>
        <v>0</v>
      </c>
      <c r="GV107" s="6">
        <f>'at-risk$$'!GV107/'at-risk$$'!GV$120</f>
        <v>0</v>
      </c>
      <c r="GW107" s="6">
        <f>'at-risk$$'!GW107/'at-risk$$'!GW$120</f>
        <v>0</v>
      </c>
      <c r="GX107" s="6">
        <f>'at-risk$$'!GX107/'at-risk$$'!GX$120</f>
        <v>0</v>
      </c>
      <c r="GY107" s="6">
        <f>'at-risk$$'!GY107/'at-risk$$'!GY$120</f>
        <v>0</v>
      </c>
      <c r="GZ107" s="6">
        <f>'at-risk$$'!GZ107/'at-risk$$'!GZ$120</f>
        <v>0</v>
      </c>
      <c r="HA107" s="6">
        <f>'at-risk$$'!HA107/'at-risk$$'!HA$120</f>
        <v>0</v>
      </c>
      <c r="HB107" s="6">
        <f>'at-risk$$'!HB107/'at-risk$$'!HB$120</f>
        <v>0</v>
      </c>
      <c r="HC107" s="6">
        <f>'at-risk$$'!HC107/'at-risk$$'!HC$120</f>
        <v>0</v>
      </c>
      <c r="HD107" s="6">
        <f>'at-risk$$'!HD107/'at-risk$$'!HD$120</f>
        <v>0</v>
      </c>
      <c r="HE107" s="6">
        <f>'at-risk$$'!HE107/'at-risk$$'!HE$120</f>
        <v>0</v>
      </c>
      <c r="HF107" s="6">
        <f>'at-risk$$'!HF107/'at-risk$$'!HF$120</f>
        <v>3.5237455197132617</v>
      </c>
      <c r="HG107" s="6">
        <f>'at-risk$$'!HG107/'at-risk$$'!HG$120</f>
        <v>0</v>
      </c>
      <c r="HH107" s="6">
        <f>'at-risk$$'!HH107/'at-risk$$'!HH$120</f>
        <v>7.0000263546278729</v>
      </c>
      <c r="HI107" s="6">
        <f>'at-risk$$'!HI107/'at-risk$$'!HI$120</f>
        <v>0</v>
      </c>
      <c r="HJ107" s="6">
        <f>'at-risk$$'!HJ107/'at-risk$$'!HJ$120</f>
        <v>2.0000087848759573</v>
      </c>
      <c r="HK107" s="6">
        <f>'at-risk$$'!HK107/'at-risk$$'!HK$120</f>
        <v>0</v>
      </c>
      <c r="HL107" s="6">
        <f>'at-risk$$'!HL107/'at-risk$$'!HL$120</f>
        <v>2.0000087848759573</v>
      </c>
      <c r="HM107" s="6">
        <f>'at-risk$$'!HM107/'at-risk$$'!HM$120</f>
        <v>0</v>
      </c>
      <c r="HN107" s="6">
        <f>'at-risk$$'!HN107/'at-risk$$'!HN$120</f>
        <v>2.0000087848759573</v>
      </c>
      <c r="HO107" s="6">
        <f>'at-risk$$'!HO107/'at-risk$$'!HO$120</f>
        <v>0</v>
      </c>
      <c r="HP107" s="6">
        <f>'at-risk$$'!HP107/'at-risk$$'!HP$120</f>
        <v>1</v>
      </c>
      <c r="HQ107" s="6">
        <f>'at-risk$$'!HQ107/'at-risk$$'!HQ$120</f>
        <v>0</v>
      </c>
      <c r="HR107" s="6">
        <f>'at-risk$$'!HR107/'at-risk$$'!HR$120</f>
        <v>7.0000263546278729</v>
      </c>
      <c r="HS107" s="6">
        <f>'at-risk$$'!HS107/'at-risk$$'!HS$120</f>
        <v>0</v>
      </c>
      <c r="HT107" s="6">
        <f>'at-risk$$'!HT107/'at-risk$$'!HT$120</f>
        <v>0</v>
      </c>
      <c r="HU107" s="6">
        <f>'at-risk$$'!HU107/'at-risk$$'!HU$120</f>
        <v>0</v>
      </c>
      <c r="HV107" s="6">
        <f>'at-risk$$'!HV107/'at-risk$$'!HV$120</f>
        <v>4.0000175697519147</v>
      </c>
      <c r="HW107" s="6">
        <f>'at-risk$$'!HW107/'at-risk$$'!HW$120</f>
        <v>0</v>
      </c>
      <c r="HX107" s="6">
        <f>'at-risk$$'!HX107/'at-risk$$'!HX$120</f>
        <v>0</v>
      </c>
      <c r="HY107" s="6">
        <f>'at-risk$$'!HY107/'at-risk$$'!HY$120</f>
        <v>0</v>
      </c>
      <c r="HZ107" s="6">
        <f>'at-risk$$'!HZ107/'at-risk$$'!HZ$120</f>
        <v>0</v>
      </c>
      <c r="IA107" s="6">
        <f>'at-risk$$'!IA107/'at-risk$$'!IA$120</f>
        <v>0</v>
      </c>
      <c r="IB107" s="6">
        <f>'at-risk$$'!IB107/'at-risk$$'!IB$120</f>
        <v>0</v>
      </c>
      <c r="IC107" s="6">
        <f>'at-risk$$'!IC107/'at-risk$$'!IC$120</f>
        <v>0</v>
      </c>
      <c r="ID107" s="6">
        <f>'at-risk$$'!ID107/'at-risk$$'!ID$120</f>
        <v>0</v>
      </c>
      <c r="IE107" s="6">
        <f>'at-risk$$'!IE107/'at-risk$$'!IE$120</f>
        <v>0</v>
      </c>
      <c r="IF107" s="6">
        <f>'at-risk$$'!IF107/'at-risk$$'!IF$120</f>
        <v>0</v>
      </c>
      <c r="IG107" s="6">
        <f>'at-risk$$'!IG107/'at-risk$$'!IG$120</f>
        <v>0</v>
      </c>
      <c r="IH107" s="6">
        <f>'at-risk$$'!IH107/'at-risk$$'!IH$120</f>
        <v>1</v>
      </c>
      <c r="II107" s="6">
        <f>'at-risk$$'!II107/'at-risk$$'!II$120</f>
        <v>0</v>
      </c>
      <c r="IJ107" s="6">
        <f>'at-risk$$'!IJ107/'at-risk$$'!IJ$120</f>
        <v>0</v>
      </c>
      <c r="IK107" s="6">
        <f>'at-risk$$'!IK107/'at-risk$$'!IK$120</f>
        <v>1</v>
      </c>
      <c r="IL107" s="6">
        <f>'at-risk$$'!IL107/'at-risk$$'!IL$120</f>
        <v>0</v>
      </c>
      <c r="IM107" s="6">
        <f>'at-risk$$'!IM107/'at-risk$$'!IM$120</f>
        <v>0</v>
      </c>
      <c r="IN107" s="6">
        <f>'at-risk$$'!IN107/'at-risk$$'!IN$120</f>
        <v>0.9999965685612755</v>
      </c>
      <c r="IO107" s="6">
        <f>'at-risk$$'!IO107/'at-risk$$'!IO$120</f>
        <v>0</v>
      </c>
      <c r="IP107" s="6">
        <f>'at-risk$$'!IP107/'at-risk$$'!IP$120</f>
        <v>0</v>
      </c>
      <c r="IQ107" s="6">
        <f>'at-risk$$'!IQ107/'at-risk$$'!IQ$120</f>
        <v>0</v>
      </c>
      <c r="IR107" s="6">
        <f>'at-risk$$'!IR107/'at-risk$$'!IR$120</f>
        <v>0.37596384619312667</v>
      </c>
      <c r="IS107" s="6">
        <f>'at-risk$$'!IS107/'at-risk$$'!IS$120</f>
        <v>0.62403615380687327</v>
      </c>
      <c r="IT107" s="6">
        <f>'at-risk$$'!IT107/'at-risk$$'!IT$120</f>
        <v>0</v>
      </c>
      <c r="IU107" s="6">
        <f>'at-risk$$'!IU107/'at-risk$$'!IU$120</f>
        <v>0</v>
      </c>
      <c r="IV107" s="6">
        <f>'at-risk$$'!IV107/'at-risk$$'!IV$120</f>
        <v>0</v>
      </c>
      <c r="IW107" s="6">
        <f>'at-risk$$'!IW107/'at-risk$$'!IW$120</f>
        <v>0</v>
      </c>
      <c r="IX107" s="6">
        <f>'at-risk$$'!IX107/'at-risk$$'!IX$120</f>
        <v>0</v>
      </c>
      <c r="IY107" s="6">
        <f>'at-risk$$'!IY107/'at-risk$$'!IY$120</f>
        <v>1</v>
      </c>
      <c r="IZ107" s="6">
        <f>'at-risk$$'!IZ107/'at-risk$$'!IZ$120</f>
        <v>0</v>
      </c>
      <c r="JA107" s="6">
        <f>'at-risk$$'!JA107/'at-risk$$'!JA$120</f>
        <v>0</v>
      </c>
      <c r="JB107" s="6">
        <f>'at-risk$$'!JB107/'at-risk$$'!JB$120</f>
        <v>0</v>
      </c>
      <c r="JC107" s="6">
        <f>'at-risk$$'!JC107/'at-risk$$'!JC$120</f>
        <v>0</v>
      </c>
      <c r="JD107" s="6">
        <f>'at-risk$$'!JD107/'at-risk$$'!JD$120</f>
        <v>1</v>
      </c>
      <c r="JE107" s="6">
        <f>'at-risk$$'!JE107/'at-risk$$'!JE$120</f>
        <v>0</v>
      </c>
      <c r="JF107" s="6">
        <f>'at-risk$$'!JF107/'at-risk$$'!JF$120</f>
        <v>0</v>
      </c>
      <c r="JG107" s="6">
        <f>'at-risk$$'!JG107/'at-risk$$'!JG$120</f>
        <v>1</v>
      </c>
      <c r="JH107" s="6">
        <f>'at-risk$$'!JH107/'at-risk$$'!JH$120</f>
        <v>0</v>
      </c>
      <c r="JI107" s="6">
        <f>'at-risk$$'!JI107/'at-risk$$'!JI$120</f>
        <v>0</v>
      </c>
      <c r="JJ107" s="6">
        <f>'at-risk$$'!JJ107/'at-risk$$'!JJ$120</f>
        <v>0</v>
      </c>
      <c r="JK107" s="6">
        <f>'at-risk$$'!JK107/'at-risk$$'!JK$120</f>
        <v>0</v>
      </c>
      <c r="JL107" s="6">
        <f>'at-risk$$'!JL107/'at-risk$$'!JL$120</f>
        <v>0</v>
      </c>
      <c r="JM107" s="6">
        <f>'at-risk$$'!JM107/'at-risk$$'!JM$120</f>
        <v>0.9999965685612755</v>
      </c>
      <c r="JN107" s="6">
        <f>'at-risk$$'!JN107/'at-risk$$'!JN$120</f>
        <v>0</v>
      </c>
      <c r="JO107" s="6">
        <f>'at-risk$$'!JO107/'at-risk$$'!JO$120</f>
        <v>0</v>
      </c>
      <c r="JP107" s="6">
        <f>'at-risk$$'!JP107/'at-risk$$'!JP$120</f>
        <v>0</v>
      </c>
      <c r="JQ107" s="6">
        <f>'at-risk$$'!JQ107/'at-risk$$'!JQ$120</f>
        <v>1</v>
      </c>
      <c r="JR107" s="6">
        <f>'at-risk$$'!JR107/'at-risk$$'!JR$120</f>
        <v>0</v>
      </c>
      <c r="JS107" s="6">
        <f>'at-risk$$'!JS107/'at-risk$$'!JS$120</f>
        <v>0</v>
      </c>
      <c r="JT107" s="6">
        <f>'at-risk$$'!JT107/'at-risk$$'!JT$120</f>
        <v>0</v>
      </c>
      <c r="JU107" s="6">
        <f>'at-risk$$'!JU107/'at-risk$$'!JU$120</f>
        <v>0</v>
      </c>
      <c r="JV107" s="6">
        <f>'at-risk$$'!JV107/'at-risk$$'!JV$120</f>
        <v>0</v>
      </c>
      <c r="JW107" s="6">
        <f>'at-risk$$'!JW107/'at-risk$$'!JW$120</f>
        <v>0</v>
      </c>
      <c r="JX107" s="6">
        <f>'at-risk$$'!JX107/'at-risk$$'!JX$120</f>
        <v>0</v>
      </c>
      <c r="JY107" s="6">
        <f>'at-risk$$'!JY107/'at-risk$$'!JY$120</f>
        <v>0</v>
      </c>
      <c r="JZ107" s="6">
        <f>'at-risk$$'!JZ107/'at-risk$$'!JZ$120</f>
        <v>0</v>
      </c>
      <c r="KA107" s="6">
        <f>'at-risk$$'!KA107/'at-risk$$'!KA$120</f>
        <v>1</v>
      </c>
      <c r="KB107" s="6">
        <f>'at-risk$$'!KB107/'at-risk$$'!KB$120</f>
        <v>0</v>
      </c>
      <c r="KC107" s="6">
        <f>'at-risk$$'!KC107/'at-risk$$'!KC$120</f>
        <v>0</v>
      </c>
      <c r="KD107" s="6">
        <f>'at-risk$$'!KD107/'at-risk$$'!KD$120</f>
        <v>0</v>
      </c>
      <c r="KE107" s="6">
        <f>'at-risk$$'!KE107/'at-risk$$'!KE$120</f>
        <v>0</v>
      </c>
      <c r="KF107" s="6">
        <f>'at-risk$$'!KF107/'at-risk$$'!KF$120</f>
        <v>0</v>
      </c>
      <c r="KG107" s="6">
        <f>'at-risk$$'!KG107/'at-risk$$'!KG$120</f>
        <v>0</v>
      </c>
      <c r="KH107" s="6">
        <f>'at-risk$$'!KH107/'at-risk$$'!KH$120</f>
        <v>0</v>
      </c>
      <c r="KI107" s="6">
        <f>'at-risk$$'!KI107/'at-risk$$'!KI$120</f>
        <v>0</v>
      </c>
      <c r="KJ107" s="6">
        <f>'at-risk$$'!KJ107/'at-risk$$'!KJ$120</f>
        <v>0</v>
      </c>
      <c r="KK107" s="6">
        <f>'at-risk$$'!KK107/'at-risk$$'!KK$120</f>
        <v>0</v>
      </c>
      <c r="KL107" s="6">
        <f>'at-risk$$'!KL107/'at-risk$$'!KL$120</f>
        <v>0</v>
      </c>
      <c r="KM107" s="6">
        <f>'at-risk$$'!KM107/'at-risk$$'!KM$120</f>
        <v>0</v>
      </c>
      <c r="KN107" s="6">
        <f>'at-risk$$'!KN107/'at-risk$$'!KN$120</f>
        <v>0</v>
      </c>
      <c r="KO107" s="6">
        <f>'at-risk$$'!KO107/'at-risk$$'!KO$120</f>
        <v>0</v>
      </c>
      <c r="KP107" s="6">
        <f>'at-risk$$'!KP107/'at-risk$$'!KP$120</f>
        <v>0</v>
      </c>
      <c r="KQ107" s="6">
        <f>'at-risk$$'!KQ107/'at-risk$$'!KQ$120</f>
        <v>0</v>
      </c>
      <c r="KU107" s="3">
        <v>45451</v>
      </c>
      <c r="KV107" s="3">
        <v>30000</v>
      </c>
      <c r="KW107" s="3">
        <v>94101</v>
      </c>
      <c r="KX107" s="3">
        <v>0</v>
      </c>
      <c r="LC107" s="3">
        <v>395712</v>
      </c>
      <c r="LD107" s="3">
        <v>57000</v>
      </c>
      <c r="LI107" s="3">
        <v>21758</v>
      </c>
      <c r="LJ107" s="3">
        <v>70000</v>
      </c>
      <c r="LM107" s="3">
        <v>3503</v>
      </c>
      <c r="LN107" s="3">
        <v>0</v>
      </c>
      <c r="LQ107" s="3">
        <v>0</v>
      </c>
      <c r="LR107" s="3">
        <v>10178</v>
      </c>
      <c r="LU107" s="3">
        <v>10000</v>
      </c>
      <c r="LV107" s="3">
        <v>0</v>
      </c>
      <c r="MA107" s="3">
        <v>0</v>
      </c>
      <c r="MB107" s="3">
        <v>175000</v>
      </c>
      <c r="MC107" s="3">
        <v>0</v>
      </c>
      <c r="MD107" s="3">
        <v>10000</v>
      </c>
      <c r="ME107" s="3">
        <v>12841</v>
      </c>
      <c r="MF107" s="3">
        <v>0</v>
      </c>
      <c r="MM107" s="3">
        <v>0</v>
      </c>
      <c r="MN107" s="3">
        <v>20000</v>
      </c>
      <c r="MQ107" s="3">
        <v>0</v>
      </c>
      <c r="MR107" s="3">
        <v>46000</v>
      </c>
      <c r="MW107" s="3">
        <v>0</v>
      </c>
      <c r="MX107" s="3">
        <v>10000</v>
      </c>
      <c r="NJ107" s="6">
        <f>'at-risk$$'!NJ107/'at-risk$$'!NJ$120</f>
        <v>1.9336528758829467E-2</v>
      </c>
      <c r="NK107" s="6">
        <f>'at-risk$$'!NK107/'at-risk$$'!NK$120</f>
        <v>0</v>
      </c>
      <c r="NR107" s="3">
        <v>0</v>
      </c>
      <c r="NS107" s="3">
        <v>0</v>
      </c>
      <c r="NV107" s="3">
        <v>0</v>
      </c>
      <c r="NW107" s="3">
        <v>0</v>
      </c>
      <c r="NX107" s="3">
        <v>0</v>
      </c>
      <c r="NY107" s="3">
        <v>0</v>
      </c>
      <c r="OB107" s="3">
        <v>0</v>
      </c>
      <c r="OC107" s="3">
        <v>0</v>
      </c>
      <c r="OD107" s="3">
        <v>0</v>
      </c>
      <c r="OE107" s="3">
        <v>0</v>
      </c>
      <c r="OF107" s="3">
        <v>12469686.85</v>
      </c>
      <c r="OG107" s="3">
        <v>1720154</v>
      </c>
      <c r="OK107" s="6">
        <f t="shared" si="60"/>
        <v>10.000035139503829</v>
      </c>
      <c r="OL107" s="6">
        <f t="shared" si="50"/>
        <v>0</v>
      </c>
      <c r="OM107" s="6">
        <f t="shared" si="51"/>
        <v>13.000051391524352</v>
      </c>
      <c r="ON107" s="6">
        <f t="shared" si="52"/>
        <v>0</v>
      </c>
      <c r="OO107" s="6">
        <f t="shared" si="53"/>
        <v>2</v>
      </c>
      <c r="OP107" s="6">
        <f t="shared" si="54"/>
        <v>5</v>
      </c>
      <c r="OQ107" s="3">
        <f t="shared" si="55"/>
        <v>31287</v>
      </c>
      <c r="OR107" s="6">
        <f t="shared" si="56"/>
        <v>0</v>
      </c>
      <c r="OS107" s="6">
        <f>'at-risk$$'!OS107/'at-risk$$'!OS$120</f>
        <v>2</v>
      </c>
      <c r="OT107" s="6">
        <f>'at-risk$$'!OT107/'at-risk$$'!OT$120</f>
        <v>0</v>
      </c>
      <c r="OU107" s="6">
        <f>'at-risk$$'!OU107/'at-risk$$'!OU$120</f>
        <v>0</v>
      </c>
      <c r="OV107" s="6">
        <f>'at-risk$$'!OV107/'at-risk$$'!OV$120</f>
        <v>1</v>
      </c>
      <c r="OW107" s="6">
        <f>'at-risk$$'!OW107/'at-risk$$'!OW$120</f>
        <v>0</v>
      </c>
      <c r="OX107" s="6">
        <f>'at-risk$$'!OX107/'at-risk$$'!OX$120</f>
        <v>0</v>
      </c>
      <c r="OY107" s="6">
        <f>'at-risk$$'!OY107/'at-risk$$'!OY$120</f>
        <v>1</v>
      </c>
      <c r="OZ107" s="6">
        <f>'at-risk$$'!OZ107/'at-risk$$'!OZ$120</f>
        <v>1</v>
      </c>
      <c r="PA107" s="6">
        <f>'at-risk$$'!PA107/'at-risk$$'!PA$120</f>
        <v>0</v>
      </c>
      <c r="PB107" s="6">
        <f t="shared" si="57"/>
        <v>3</v>
      </c>
      <c r="PC107" s="6">
        <f t="shared" si="58"/>
        <v>0</v>
      </c>
      <c r="PD107" s="6"/>
      <c r="PE107" s="6"/>
      <c r="PI107" s="6">
        <f t="shared" si="48"/>
        <v>35.523859723100713</v>
      </c>
      <c r="PJ107" s="6">
        <f>'at-risk$$'!PJ107/'at-risk$$'!PJ$120</f>
        <v>0</v>
      </c>
      <c r="PK107" s="6">
        <f>'at-risk$$'!PK107/'at-risk$$'!PK$120</f>
        <v>0</v>
      </c>
      <c r="PL107" s="5">
        <f t="shared" si="61"/>
        <v>583366</v>
      </c>
      <c r="PM107" s="5">
        <f>SUM(KV107,KX107,KZ107,LB107,LD107,LF107,LH107,LJ107,LL107,LN107,LP107,LR107,LT107,LV107,LX107,LZ107,MB107,MD107,MF107,MH107,MJ107,ML107,MN107,MP107,MR107,MT107,MV107,MX107,MZ107,NB107,ND107,NF107,NH107,)</f>
        <v>428178</v>
      </c>
      <c r="PN107" s="5"/>
      <c r="PO107" s="5">
        <v>455424</v>
      </c>
      <c r="PQ107" s="6">
        <f t="shared" si="59"/>
        <v>66.278672517394057</v>
      </c>
    </row>
    <row r="108" spans="1:433" x14ac:dyDescent="0.25">
      <c r="A108" t="s">
        <v>149</v>
      </c>
      <c r="B108" s="2">
        <v>471</v>
      </c>
      <c r="C108" t="s">
        <v>339</v>
      </c>
      <c r="D108">
        <v>3</v>
      </c>
      <c r="E108">
        <v>581</v>
      </c>
      <c r="F108">
        <v>581</v>
      </c>
      <c r="G108" s="6">
        <f>'at-risk$$'!G108/'at-risk$$'!G$120</f>
        <v>1</v>
      </c>
      <c r="H108" s="6">
        <f>'at-risk$$'!H108/'at-risk$$'!H$120</f>
        <v>0</v>
      </c>
      <c r="I108" s="6">
        <f>'at-risk$$'!I108/'at-risk$$'!I$120</f>
        <v>0</v>
      </c>
      <c r="J108" s="6">
        <f>'at-risk$$'!J108/'at-risk$$'!J$120</f>
        <v>0</v>
      </c>
      <c r="K108" s="6"/>
      <c r="L108" s="6">
        <f>'at-risk$$'!L108/'at-risk$$'!L$120</f>
        <v>2.4999961066770489</v>
      </c>
      <c r="M108" s="6">
        <f>'at-risk$$'!M108/'at-risk$$'!M$120</f>
        <v>0</v>
      </c>
      <c r="N108" s="6">
        <f>'at-risk$$'!N108/'at-risk$$'!N$120</f>
        <v>0</v>
      </c>
      <c r="O108" s="6">
        <f>'at-risk$$'!O108/'at-risk$$'!O$120</f>
        <v>0</v>
      </c>
      <c r="R108" s="6">
        <f>'at-risk$$'!R108/'at-risk$$'!R$120</f>
        <v>1.0000062006078874</v>
      </c>
      <c r="S108" s="6">
        <f>'at-risk$$'!S108/'at-risk$$'!S$120</f>
        <v>0</v>
      </c>
      <c r="T108" s="6">
        <f>'at-risk$$'!T108/'at-risk$$'!T$120</f>
        <v>1.0000028305579711</v>
      </c>
      <c r="U108" s="6">
        <f>'at-risk$$'!U108/'at-risk$$'!U$120</f>
        <v>0</v>
      </c>
      <c r="V108" s="6">
        <f>'at-risk$$'!V108/'at-risk$$'!V$120</f>
        <v>7.0000035165000041</v>
      </c>
      <c r="W108" s="6">
        <f>'at-risk$$'!W108/'at-risk$$'!W$120</f>
        <v>0</v>
      </c>
      <c r="X108" s="6">
        <f>'at-risk$$'!X108/'at-risk$$'!X$120</f>
        <v>1</v>
      </c>
      <c r="Y108" s="6">
        <f>'at-risk$$'!Y108/'at-risk$$'!Y$120</f>
        <v>0</v>
      </c>
      <c r="Z108" s="6">
        <f>'at-risk$$'!Z108/'at-risk$$'!Z$120</f>
        <v>0</v>
      </c>
      <c r="AA108" s="6">
        <f>'at-risk$$'!AA108/'at-risk$$'!AA$120</f>
        <v>0</v>
      </c>
      <c r="AB108" s="6">
        <f>'at-risk$$'!AB108/'at-risk$$'!AB$120</f>
        <v>0</v>
      </c>
      <c r="AC108" s="6">
        <f>'at-risk$$'!AC108/'at-risk$$'!AC$120</f>
        <v>0</v>
      </c>
      <c r="AD108" s="6">
        <f>'at-risk$$'!AD108/'at-risk$$'!AD$120</f>
        <v>0</v>
      </c>
      <c r="AE108" s="6">
        <f>'at-risk$$'!AE108/'at-risk$$'!AE$120</f>
        <v>0</v>
      </c>
      <c r="AF108" s="6">
        <f>'at-risk$$'!AF108/'at-risk$$'!AF$120</f>
        <v>0</v>
      </c>
      <c r="AG108" s="6">
        <f>'at-risk$$'!AG108/'at-risk$$'!AG$120</f>
        <v>0</v>
      </c>
      <c r="AH108" s="6">
        <f>'at-risk$$'!AH108/'at-risk$$'!AH$120</f>
        <v>0</v>
      </c>
      <c r="AI108" s="6">
        <f>'at-risk$$'!AI108/'at-risk$$'!AI$120</f>
        <v>0</v>
      </c>
      <c r="AJ108" s="6">
        <f>'at-risk$$'!AJ108/'at-risk$$'!AJ$120</f>
        <v>0</v>
      </c>
      <c r="AK108" s="6">
        <f>'at-risk$$'!AK108/'at-risk$$'!AK$120</f>
        <v>0</v>
      </c>
      <c r="AL108" s="6">
        <f>'at-risk$$'!AL108/'at-risk$$'!AL$120</f>
        <v>0</v>
      </c>
      <c r="AM108" s="6">
        <f>'at-risk$$'!AM108/'at-risk$$'!AM$120</f>
        <v>0</v>
      </c>
      <c r="AN108" s="6">
        <f>'at-risk$$'!AN108/'at-risk$$'!AN$120</f>
        <v>0</v>
      </c>
      <c r="AO108" s="6">
        <f>'at-risk$$'!AO108/'at-risk$$'!AO$120</f>
        <v>0</v>
      </c>
      <c r="AP108" s="6">
        <f>'at-risk$$'!AP108/'at-risk$$'!AP$120</f>
        <v>0</v>
      </c>
      <c r="AQ108" s="6">
        <f>'at-risk$$'!AQ108/'at-risk$$'!AQ$120</f>
        <v>1.5000087848759576</v>
      </c>
      <c r="AR108" s="6">
        <f>'at-risk$$'!AR108/'at-risk$$'!AR$120</f>
        <v>0</v>
      </c>
      <c r="AS108" s="6">
        <f>'at-risk$$'!AS108/'at-risk$$'!AS$120</f>
        <v>0</v>
      </c>
      <c r="AT108" s="6">
        <f>'at-risk$$'!AT108/'at-risk$$'!AT$120</f>
        <v>0</v>
      </c>
      <c r="AU108" s="6">
        <f>'at-risk$$'!AU108/'at-risk$$'!AU$120</f>
        <v>2.0000087848759573</v>
      </c>
      <c r="AV108" s="6"/>
      <c r="AW108" s="6">
        <f>'at-risk$$'!AW108/'at-risk$$'!AW$120</f>
        <v>0</v>
      </c>
      <c r="AX108" s="6">
        <f>'at-risk$$'!AX108/'at-risk$$'!AX$120</f>
        <v>0</v>
      </c>
      <c r="AY108" s="6">
        <f>'at-risk$$'!AY108/'at-risk$$'!AY$120</f>
        <v>0</v>
      </c>
      <c r="AZ108" s="6">
        <f>'at-risk$$'!AZ108/'at-risk$$'!AZ$120</f>
        <v>0</v>
      </c>
      <c r="BA108" s="6">
        <f>'at-risk$$'!BA108/'at-risk$$'!BA$120</f>
        <v>0</v>
      </c>
      <c r="BB108" s="6">
        <f>'at-risk$$'!BB108/'at-risk$$'!BB$120</f>
        <v>0</v>
      </c>
      <c r="BC108" s="6">
        <f>'at-risk$$'!BC108/'at-risk$$'!BC$120</f>
        <v>0</v>
      </c>
      <c r="BD108" s="6">
        <f>'at-risk$$'!BD108/'at-risk$$'!BD$120</f>
        <v>0</v>
      </c>
      <c r="BE108" s="6">
        <f>'at-risk$$'!BE108/'at-risk$$'!BE$120</f>
        <v>0</v>
      </c>
      <c r="BF108" s="6">
        <f>'at-risk$$'!BF108/'at-risk$$'!BF$120</f>
        <v>0</v>
      </c>
      <c r="BG108" s="6">
        <f>'at-risk$$'!BG108/'at-risk$$'!BG$120</f>
        <v>0</v>
      </c>
      <c r="BH108" s="6">
        <f>'at-risk$$'!BH108/'at-risk$$'!BH$120</f>
        <v>0</v>
      </c>
      <c r="BI108" s="6">
        <f>'at-risk$$'!BI108/'at-risk$$'!BI$120</f>
        <v>0</v>
      </c>
      <c r="BJ108" s="6">
        <f>'at-risk$$'!BJ108/'at-risk$$'!BJ$120</f>
        <v>0</v>
      </c>
      <c r="BK108" s="6">
        <f>'at-risk$$'!BK108/'at-risk$$'!BK$120</f>
        <v>0</v>
      </c>
      <c r="BL108" s="6">
        <f>'at-risk$$'!BL108/'at-risk$$'!BL$120</f>
        <v>0</v>
      </c>
      <c r="BM108" s="6">
        <f>'at-risk$$'!BM108/'at-risk$$'!BM$120</f>
        <v>0</v>
      </c>
      <c r="BN108" s="6">
        <f>'at-risk$$'!BN108/'at-risk$$'!BN$120</f>
        <v>0</v>
      </c>
      <c r="BO108" s="6">
        <f>'at-risk$$'!BO108/'at-risk$$'!BO$120</f>
        <v>0</v>
      </c>
      <c r="BP108" s="6">
        <f>'at-risk$$'!BP108/'at-risk$$'!BP$120</f>
        <v>0</v>
      </c>
      <c r="BQ108" s="6">
        <f>'at-risk$$'!BQ108/'at-risk$$'!BQ$120</f>
        <v>0</v>
      </c>
      <c r="BR108" s="6">
        <f>'at-risk$$'!BR108/'at-risk$$'!BR$120</f>
        <v>0</v>
      </c>
      <c r="BS108" s="6">
        <f>'at-risk$$'!BS108/'at-risk$$'!BS$120</f>
        <v>0</v>
      </c>
      <c r="BT108" s="6">
        <f>'at-risk$$'!BT108/'at-risk$$'!BT$120</f>
        <v>0</v>
      </c>
      <c r="BU108" s="6">
        <f>'at-risk$$'!BU108/'at-risk$$'!BU$120</f>
        <v>0</v>
      </c>
      <c r="BV108" s="6">
        <f>'at-risk$$'!BV108/'at-risk$$'!BV$120</f>
        <v>4.0000175697519147</v>
      </c>
      <c r="BW108" s="6">
        <f>'at-risk$$'!BW108/'at-risk$$'!BW$120</f>
        <v>0</v>
      </c>
      <c r="BX108" s="6">
        <f>'at-risk$$'!BX108/'at-risk$$'!BX$120</f>
        <v>0</v>
      </c>
      <c r="BY108" s="6">
        <f>'at-risk$$'!BY108/'at-risk$$'!BY$120</f>
        <v>0</v>
      </c>
      <c r="BZ108" s="6">
        <f>'at-risk$$'!BZ108/'at-risk$$'!BZ$120</f>
        <v>0</v>
      </c>
      <c r="CA108" s="6">
        <f>'at-risk$$'!CA108/'at-risk$$'!CA$120</f>
        <v>0</v>
      </c>
      <c r="CB108" s="6">
        <f>'at-risk$$'!CB108/'at-risk$$'!CB$120</f>
        <v>0</v>
      </c>
      <c r="CC108" s="6">
        <f>'at-risk$$'!CC108/'at-risk$$'!CC$120</f>
        <v>0</v>
      </c>
      <c r="CD108" s="6">
        <f>'at-risk$$'!CD108/'at-risk$$'!CD$120</f>
        <v>0</v>
      </c>
      <c r="CE108" s="6">
        <f>'at-risk$$'!CE108/'at-risk$$'!CE$120</f>
        <v>0</v>
      </c>
      <c r="CF108" s="6">
        <f>'at-risk$$'!CF108/'at-risk$$'!CF$120</f>
        <v>0</v>
      </c>
      <c r="CG108" s="6">
        <f>'at-risk$$'!CG108/'at-risk$$'!CG$120</f>
        <v>0</v>
      </c>
      <c r="CH108" s="6">
        <f>'at-risk$$'!CH108/'at-risk$$'!CH$120</f>
        <v>0</v>
      </c>
      <c r="CI108" s="6">
        <f>'at-risk$$'!CI108/'at-risk$$'!CI$120</f>
        <v>0</v>
      </c>
      <c r="CL108" s="6">
        <f>'at-risk$$'!CL108/'at-risk$$'!CL$120</f>
        <v>1</v>
      </c>
      <c r="CM108" s="6">
        <f>'at-risk$$'!CM108/'at-risk$$'!CM$120</f>
        <v>0</v>
      </c>
      <c r="CN108" s="6">
        <f>'at-risk$$'!CN108/'at-risk$$'!CN$120</f>
        <v>0</v>
      </c>
      <c r="CO108" s="6">
        <f>'at-risk$$'!CO108/'at-risk$$'!CO$120</f>
        <v>0</v>
      </c>
      <c r="CP108" s="6">
        <f>'at-risk$$'!CP108/'at-risk$$'!CP$120</f>
        <v>0</v>
      </c>
      <c r="CQ108" s="6">
        <f>'at-risk$$'!CQ108/'at-risk$$'!CQ$120</f>
        <v>0</v>
      </c>
      <c r="CR108" s="6">
        <f>'at-risk$$'!CR108/'at-risk$$'!CR$120</f>
        <v>0</v>
      </c>
      <c r="CS108" s="6">
        <f>'at-risk$$'!CS108/'at-risk$$'!CS$120</f>
        <v>0</v>
      </c>
      <c r="CT108" s="6">
        <f>'at-risk$$'!CT108/'at-risk$$'!CT$120</f>
        <v>0</v>
      </c>
      <c r="CU108" s="6">
        <f>'at-risk$$'!CU108/'at-risk$$'!CU$120</f>
        <v>0</v>
      </c>
      <c r="DD108" s="6">
        <f>'at-risk$$'!DD108/'at-risk$$'!DD$120</f>
        <v>0</v>
      </c>
      <c r="DE108" s="6">
        <f>'at-risk$$'!DE108/'at-risk$$'!DE$120</f>
        <v>0</v>
      </c>
      <c r="DX108" s="6">
        <f>'at-risk$$'!DX108/'at-risk$$'!DX$120</f>
        <v>0</v>
      </c>
      <c r="DY108" s="6">
        <f>'at-risk$$'!DY108/'at-risk$$'!DY$120</f>
        <v>0</v>
      </c>
      <c r="DZ108" s="6">
        <f>'at-risk$$'!DZ108/'at-risk$$'!DZ$120</f>
        <v>0</v>
      </c>
      <c r="EA108" s="6">
        <f>'at-risk$$'!EA108/'at-risk$$'!EA$120</f>
        <v>0</v>
      </c>
      <c r="EB108" s="6">
        <f>'at-risk$$'!EB108/'at-risk$$'!EB$120</f>
        <v>0</v>
      </c>
      <c r="EC108" s="6">
        <f>'at-risk$$'!EC108/'at-risk$$'!EC$120</f>
        <v>0</v>
      </c>
      <c r="EL108" s="6">
        <f>'at-risk$$'!EL108/'at-risk$$'!EL$120</f>
        <v>0</v>
      </c>
      <c r="EM108" s="6">
        <f>'at-risk$$'!EM108/'at-risk$$'!EM$120</f>
        <v>0</v>
      </c>
      <c r="EN108" s="6">
        <f>'at-risk$$'!EN108/'at-risk$$'!EN$120</f>
        <v>0</v>
      </c>
      <c r="EO108" s="6">
        <f>'at-risk$$'!EO108/'at-risk$$'!EO$120</f>
        <v>0</v>
      </c>
      <c r="EP108" s="6">
        <f>'at-risk$$'!EP108/'at-risk$$'!EP$120</f>
        <v>0</v>
      </c>
      <c r="EQ108" s="6">
        <f>'at-risk$$'!EQ108/'at-risk$$'!EQ$120</f>
        <v>0</v>
      </c>
      <c r="ES108" s="6">
        <f>'at-risk$$'!ES108/'at-risk$$'!ES$120</f>
        <v>0</v>
      </c>
      <c r="ET108" s="6">
        <f>'at-risk$$'!ET108/'at-risk$$'!ET$120</f>
        <v>0</v>
      </c>
      <c r="EU108" s="6">
        <f>'at-risk$$'!EU108/'at-risk$$'!EU$120</f>
        <v>0</v>
      </c>
      <c r="EV108" s="6">
        <f>'at-risk$$'!EV108/'at-risk$$'!EV$120</f>
        <v>0</v>
      </c>
      <c r="EW108" s="6">
        <f>'at-risk$$'!EW108/'at-risk$$'!EW$120</f>
        <v>0</v>
      </c>
      <c r="EX108" s="6">
        <f>'at-risk$$'!EX108/'at-risk$$'!EX$120</f>
        <v>0</v>
      </c>
      <c r="EY108" s="6">
        <f>'at-risk$$'!EY108/'at-risk$$'!EY$120</f>
        <v>1</v>
      </c>
      <c r="EZ108" s="6">
        <f>'at-risk$$'!EZ108/'at-risk$$'!EZ$120</f>
        <v>0</v>
      </c>
      <c r="FA108" s="6">
        <f>'at-risk$$'!FA108/'at-risk$$'!FA$120</f>
        <v>0</v>
      </c>
      <c r="FB108" s="6">
        <f>'at-risk$$'!FB108/'at-risk$$'!FB$120</f>
        <v>0</v>
      </c>
      <c r="FC108" s="6">
        <f>'at-risk$$'!FC108/'at-risk$$'!FC$120</f>
        <v>0</v>
      </c>
      <c r="FD108" s="6">
        <f>'at-risk$$'!FD108/'at-risk$$'!FD$120</f>
        <v>0</v>
      </c>
      <c r="FE108" s="6">
        <f>'at-risk$$'!FE108/'at-risk$$'!FE$120</f>
        <v>0</v>
      </c>
      <c r="FF108" s="6">
        <f>'at-risk$$'!FF108/'at-risk$$'!FF$120</f>
        <v>0</v>
      </c>
      <c r="FG108" s="6">
        <f>'at-risk$$'!FG108/'at-risk$$'!FG$120</f>
        <v>0</v>
      </c>
      <c r="FH108" s="6">
        <f>'at-risk$$'!FH108/'at-risk$$'!FH$120</f>
        <v>0</v>
      </c>
      <c r="FI108" s="6">
        <f>'at-risk$$'!FI108/'at-risk$$'!FI$120</f>
        <v>0</v>
      </c>
      <c r="FJ108" s="6">
        <f>'at-risk$$'!FJ108/'at-risk$$'!FJ$120</f>
        <v>0</v>
      </c>
      <c r="FK108" s="6">
        <f>'at-risk$$'!FK108/'at-risk$$'!FK$120</f>
        <v>0</v>
      </c>
      <c r="FL108" s="6">
        <f>'at-risk$$'!FL108/'at-risk$$'!FL$120</f>
        <v>0</v>
      </c>
      <c r="FM108" s="6">
        <f>'at-risk$$'!FM108/'at-risk$$'!FM$120</f>
        <v>0</v>
      </c>
      <c r="FN108" s="6">
        <f>'at-risk$$'!FN108/'at-risk$$'!FN$120</f>
        <v>0</v>
      </c>
      <c r="FO108" s="6">
        <f>'at-risk$$'!FO108/'at-risk$$'!FO$120</f>
        <v>0</v>
      </c>
      <c r="FP108" s="6">
        <f>'at-risk$$'!FP108/'at-risk$$'!FP$120</f>
        <v>0</v>
      </c>
      <c r="FQ108" s="6">
        <f>'at-risk$$'!FQ108/'at-risk$$'!FQ$120</f>
        <v>0</v>
      </c>
      <c r="FR108" s="6">
        <f>'at-risk$$'!FR108/'at-risk$$'!FR$120</f>
        <v>0</v>
      </c>
      <c r="FS108" s="6">
        <f>'at-risk$$'!FS108/'at-risk$$'!FS$120</f>
        <v>0</v>
      </c>
      <c r="FT108" s="6">
        <f>'at-risk$$'!FT108/'at-risk$$'!FT$120</f>
        <v>0</v>
      </c>
      <c r="FU108" s="6">
        <f>'at-risk$$'!FU108/'at-risk$$'!FU$120</f>
        <v>0</v>
      </c>
      <c r="FV108" s="6">
        <f>'at-risk$$'!FV108/'at-risk$$'!FV$120</f>
        <v>0</v>
      </c>
      <c r="FW108" s="6">
        <f>'at-risk$$'!FW108/'at-risk$$'!FW$120</f>
        <v>0</v>
      </c>
      <c r="FX108" s="6">
        <f>'at-risk$$'!FX108/'at-risk$$'!FX$120</f>
        <v>0</v>
      </c>
      <c r="FY108" s="6">
        <f>'at-risk$$'!FY108/'at-risk$$'!FY$120</f>
        <v>0</v>
      </c>
      <c r="FZ108" s="6">
        <f>'at-risk$$'!FZ108/'at-risk$$'!FZ$120</f>
        <v>0</v>
      </c>
      <c r="GA108" s="6">
        <f>'at-risk$$'!GA108/'at-risk$$'!GA$120</f>
        <v>0</v>
      </c>
      <c r="GB108" s="6">
        <f>'at-risk$$'!GB108/'at-risk$$'!GB$120</f>
        <v>0</v>
      </c>
      <c r="GC108" s="6">
        <f>'at-risk$$'!GC108/'at-risk$$'!GC$120</f>
        <v>0</v>
      </c>
      <c r="GD108" s="6">
        <f>'at-risk$$'!GD108/'at-risk$$'!GD$120</f>
        <v>0</v>
      </c>
      <c r="GE108" s="6">
        <f>'at-risk$$'!GE108/'at-risk$$'!GE$120</f>
        <v>0</v>
      </c>
      <c r="GF108" s="6">
        <f>'at-risk$$'!GF108/'at-risk$$'!GF$120</f>
        <v>2.0000087848759573</v>
      </c>
      <c r="GG108" s="6">
        <f>'at-risk$$'!GG108/'at-risk$$'!GG$120</f>
        <v>0</v>
      </c>
      <c r="GH108" s="6">
        <f>'at-risk$$'!GH108/'at-risk$$'!GH$120</f>
        <v>0</v>
      </c>
      <c r="GI108" s="6">
        <f>'at-risk$$'!GI108/'at-risk$$'!GI$120</f>
        <v>0</v>
      </c>
      <c r="GJ108" s="6">
        <f>'at-risk$$'!GJ108/'at-risk$$'!GJ$120</f>
        <v>0</v>
      </c>
      <c r="GK108" s="6">
        <f>'at-risk$$'!GK108/'at-risk$$'!GK$120</f>
        <v>0</v>
      </c>
      <c r="GL108" s="6">
        <f>'at-risk$$'!GL108/'at-risk$$'!GL$120</f>
        <v>0</v>
      </c>
      <c r="GM108" s="6">
        <f>'at-risk$$'!GM108/'at-risk$$'!GM$120</f>
        <v>0</v>
      </c>
      <c r="GN108" s="6">
        <f>'at-risk$$'!GN108/'at-risk$$'!GN$120</f>
        <v>0</v>
      </c>
      <c r="GO108" s="6">
        <f>'at-risk$$'!GO108/'at-risk$$'!GO$120</f>
        <v>0</v>
      </c>
      <c r="GP108" s="6">
        <f>'at-risk$$'!GP108/'at-risk$$'!GP$120</f>
        <v>0</v>
      </c>
      <c r="GQ108" s="6">
        <f>'at-risk$$'!GQ108/'at-risk$$'!GQ$120</f>
        <v>0</v>
      </c>
      <c r="GR108" s="6">
        <f>'at-risk$$'!GR108/'at-risk$$'!GR$120</f>
        <v>0</v>
      </c>
      <c r="GS108" s="6">
        <f>'at-risk$$'!GS108/'at-risk$$'!GS$120</f>
        <v>0</v>
      </c>
      <c r="GT108" s="6">
        <f>'at-risk$$'!GT108/'at-risk$$'!GT$120</f>
        <v>0</v>
      </c>
      <c r="GU108" s="6">
        <f>'at-risk$$'!GU108/'at-risk$$'!GU$120</f>
        <v>0</v>
      </c>
      <c r="GV108" s="6">
        <f>'at-risk$$'!GV108/'at-risk$$'!GV$120</f>
        <v>0</v>
      </c>
      <c r="GW108" s="6">
        <f>'at-risk$$'!GW108/'at-risk$$'!GW$120</f>
        <v>0</v>
      </c>
      <c r="GX108" s="6">
        <f>'at-risk$$'!GX108/'at-risk$$'!GX$120</f>
        <v>0</v>
      </c>
      <c r="GY108" s="6">
        <f>'at-risk$$'!GY108/'at-risk$$'!GY$120</f>
        <v>0</v>
      </c>
      <c r="GZ108" s="6">
        <f>'at-risk$$'!GZ108/'at-risk$$'!GZ$120</f>
        <v>0</v>
      </c>
      <c r="HA108" s="6">
        <f>'at-risk$$'!HA108/'at-risk$$'!HA$120</f>
        <v>0</v>
      </c>
      <c r="HB108" s="6">
        <f>'at-risk$$'!HB108/'at-risk$$'!HB$120</f>
        <v>0</v>
      </c>
      <c r="HC108" s="6">
        <f>'at-risk$$'!HC108/'at-risk$$'!HC$120</f>
        <v>0</v>
      </c>
      <c r="HD108" s="6">
        <f>'at-risk$$'!HD108/'at-risk$$'!HD$120</f>
        <v>0</v>
      </c>
      <c r="HE108" s="6">
        <f>'at-risk$$'!HE108/'at-risk$$'!HE$120</f>
        <v>0</v>
      </c>
      <c r="HF108" s="6">
        <f>'at-risk$$'!HF108/'at-risk$$'!HF$120</f>
        <v>0</v>
      </c>
      <c r="HG108" s="6">
        <f>'at-risk$$'!HG108/'at-risk$$'!HG$120</f>
        <v>0</v>
      </c>
      <c r="HH108" s="6">
        <f>'at-risk$$'!HH108/'at-risk$$'!HH$120</f>
        <v>3.0000087848759573</v>
      </c>
      <c r="HI108" s="6">
        <f>'at-risk$$'!HI108/'at-risk$$'!HI$120</f>
        <v>0</v>
      </c>
      <c r="HJ108" s="6">
        <f>'at-risk$$'!HJ108/'at-risk$$'!HJ$120</f>
        <v>0</v>
      </c>
      <c r="HK108" s="6">
        <f>'at-risk$$'!HK108/'at-risk$$'!HK$120</f>
        <v>0</v>
      </c>
      <c r="HL108" s="6">
        <f>'at-risk$$'!HL108/'at-risk$$'!HL$120</f>
        <v>0</v>
      </c>
      <c r="HM108" s="6">
        <f>'at-risk$$'!HM108/'at-risk$$'!HM$120</f>
        <v>0</v>
      </c>
      <c r="HN108" s="6">
        <f>'at-risk$$'!HN108/'at-risk$$'!HN$120</f>
        <v>0</v>
      </c>
      <c r="HO108" s="6">
        <f>'at-risk$$'!HO108/'at-risk$$'!HO$120</f>
        <v>0</v>
      </c>
      <c r="HP108" s="6">
        <f>'at-risk$$'!HP108/'at-risk$$'!HP$120</f>
        <v>0</v>
      </c>
      <c r="HQ108" s="6">
        <f>'at-risk$$'!HQ108/'at-risk$$'!HQ$120</f>
        <v>0</v>
      </c>
      <c r="HR108" s="6">
        <f>'at-risk$$'!HR108/'at-risk$$'!HR$120</f>
        <v>0</v>
      </c>
      <c r="HS108" s="6">
        <f>'at-risk$$'!HS108/'at-risk$$'!HS$120</f>
        <v>0</v>
      </c>
      <c r="HT108" s="6">
        <f>'at-risk$$'!HT108/'at-risk$$'!HT$120</f>
        <v>0</v>
      </c>
      <c r="HU108" s="6">
        <f>'at-risk$$'!HU108/'at-risk$$'!HU$120</f>
        <v>0</v>
      </c>
      <c r="HV108" s="6">
        <f>'at-risk$$'!HV108/'at-risk$$'!HV$120</f>
        <v>0</v>
      </c>
      <c r="HW108" s="6">
        <f>'at-risk$$'!HW108/'at-risk$$'!HW$120</f>
        <v>0</v>
      </c>
      <c r="HX108" s="6">
        <f>'at-risk$$'!HX108/'at-risk$$'!HX$120</f>
        <v>0</v>
      </c>
      <c r="HY108" s="6">
        <f>'at-risk$$'!HY108/'at-risk$$'!HY$120</f>
        <v>0</v>
      </c>
      <c r="HZ108" s="6">
        <f>'at-risk$$'!HZ108/'at-risk$$'!HZ$120</f>
        <v>0</v>
      </c>
      <c r="IA108" s="6">
        <f>'at-risk$$'!IA108/'at-risk$$'!IA$120</f>
        <v>0</v>
      </c>
      <c r="IB108" s="6">
        <f>'at-risk$$'!IB108/'at-risk$$'!IB$120</f>
        <v>4.0000175697519147</v>
      </c>
      <c r="IC108" s="6">
        <f>'at-risk$$'!IC108/'at-risk$$'!IC$120</f>
        <v>0</v>
      </c>
      <c r="ID108" s="6">
        <f>'at-risk$$'!ID108/'at-risk$$'!ID$120</f>
        <v>0</v>
      </c>
      <c r="IE108" s="6">
        <f>'at-risk$$'!IE108/'at-risk$$'!IE$120</f>
        <v>0</v>
      </c>
      <c r="IF108" s="6">
        <f>'at-risk$$'!IF108/'at-risk$$'!IF$120</f>
        <v>0</v>
      </c>
      <c r="IG108" s="6">
        <f>'at-risk$$'!IG108/'at-risk$$'!IG$120</f>
        <v>0</v>
      </c>
      <c r="IH108" s="6">
        <f>'at-risk$$'!IH108/'at-risk$$'!IH$120</f>
        <v>0</v>
      </c>
      <c r="II108" s="6">
        <f>'at-risk$$'!II108/'at-risk$$'!II$120</f>
        <v>0</v>
      </c>
      <c r="IJ108" s="6">
        <f>'at-risk$$'!IJ108/'at-risk$$'!IJ$120</f>
        <v>0</v>
      </c>
      <c r="IK108" s="6">
        <f>'at-risk$$'!IK108/'at-risk$$'!IK$120</f>
        <v>0</v>
      </c>
      <c r="IL108" s="6">
        <f>'at-risk$$'!IL108/'at-risk$$'!IL$120</f>
        <v>0</v>
      </c>
      <c r="IM108" s="6">
        <f>'at-risk$$'!IM108/'at-risk$$'!IM$120</f>
        <v>0</v>
      </c>
      <c r="IN108" s="6">
        <f>'at-risk$$'!IN108/'at-risk$$'!IN$120</f>
        <v>0</v>
      </c>
      <c r="IO108" s="6">
        <f>'at-risk$$'!IO108/'at-risk$$'!IO$120</f>
        <v>0</v>
      </c>
      <c r="IP108" s="6">
        <f>'at-risk$$'!IP108/'at-risk$$'!IP$120</f>
        <v>0</v>
      </c>
      <c r="IQ108" s="6">
        <f>'at-risk$$'!IQ108/'at-risk$$'!IQ$120</f>
        <v>0</v>
      </c>
      <c r="IR108" s="6">
        <f>'at-risk$$'!IR108/'at-risk$$'!IR$120</f>
        <v>0</v>
      </c>
      <c r="IS108" s="6">
        <f>'at-risk$$'!IS108/'at-risk$$'!IS$120</f>
        <v>0</v>
      </c>
      <c r="IT108" s="6">
        <f>'at-risk$$'!IT108/'at-risk$$'!IT$120</f>
        <v>0</v>
      </c>
      <c r="IU108" s="6">
        <f>'at-risk$$'!IU108/'at-risk$$'!IU$120</f>
        <v>0</v>
      </c>
      <c r="IV108" s="6">
        <f>'at-risk$$'!IV108/'at-risk$$'!IV$120</f>
        <v>0</v>
      </c>
      <c r="IW108" s="6">
        <f>'at-risk$$'!IW108/'at-risk$$'!IW$120</f>
        <v>0</v>
      </c>
      <c r="IX108" s="6">
        <f>'at-risk$$'!IX108/'at-risk$$'!IX$120</f>
        <v>0</v>
      </c>
      <c r="IY108" s="6">
        <f>'at-risk$$'!IY108/'at-risk$$'!IY$120</f>
        <v>0</v>
      </c>
      <c r="IZ108" s="6">
        <f>'at-risk$$'!IZ108/'at-risk$$'!IZ$120</f>
        <v>0</v>
      </c>
      <c r="JA108" s="6">
        <f>'at-risk$$'!JA108/'at-risk$$'!JA$120</f>
        <v>0</v>
      </c>
      <c r="JB108" s="6">
        <f>'at-risk$$'!JB108/'at-risk$$'!JB$120</f>
        <v>0</v>
      </c>
      <c r="JC108" s="6">
        <f>'at-risk$$'!JC108/'at-risk$$'!JC$120</f>
        <v>0</v>
      </c>
      <c r="JD108" s="6">
        <f>'at-risk$$'!JD108/'at-risk$$'!JD$120</f>
        <v>0</v>
      </c>
      <c r="JE108" s="6">
        <f>'at-risk$$'!JE108/'at-risk$$'!JE$120</f>
        <v>0</v>
      </c>
      <c r="JF108" s="6">
        <f>'at-risk$$'!JF108/'at-risk$$'!JF$120</f>
        <v>0</v>
      </c>
      <c r="JG108" s="6">
        <f>'at-risk$$'!JG108/'at-risk$$'!JG$120</f>
        <v>0</v>
      </c>
      <c r="JH108" s="6">
        <f>'at-risk$$'!JH108/'at-risk$$'!JH$120</f>
        <v>0</v>
      </c>
      <c r="JI108" s="6">
        <f>'at-risk$$'!JI108/'at-risk$$'!JI$120</f>
        <v>0</v>
      </c>
      <c r="JJ108" s="6">
        <f>'at-risk$$'!JJ108/'at-risk$$'!JJ$120</f>
        <v>0</v>
      </c>
      <c r="JK108" s="6">
        <f>'at-risk$$'!JK108/'at-risk$$'!JK$120</f>
        <v>0</v>
      </c>
      <c r="JL108" s="6">
        <f>'at-risk$$'!JL108/'at-risk$$'!JL$120</f>
        <v>0</v>
      </c>
      <c r="JM108" s="6">
        <f>'at-risk$$'!JM108/'at-risk$$'!JM$120</f>
        <v>0</v>
      </c>
      <c r="JN108" s="6">
        <f>'at-risk$$'!JN108/'at-risk$$'!JN$120</f>
        <v>0</v>
      </c>
      <c r="JO108" s="6">
        <f>'at-risk$$'!JO108/'at-risk$$'!JO$120</f>
        <v>0</v>
      </c>
      <c r="JP108" s="6">
        <f>'at-risk$$'!JP108/'at-risk$$'!JP$120</f>
        <v>0</v>
      </c>
      <c r="JQ108" s="6">
        <f>'at-risk$$'!JQ108/'at-risk$$'!JQ$120</f>
        <v>0</v>
      </c>
      <c r="JR108" s="6">
        <f>'at-risk$$'!JR108/'at-risk$$'!JR$120</f>
        <v>0</v>
      </c>
      <c r="JS108" s="6">
        <f>'at-risk$$'!JS108/'at-risk$$'!JS$120</f>
        <v>0</v>
      </c>
      <c r="JT108" s="6">
        <f>'at-risk$$'!JT108/'at-risk$$'!JT$120</f>
        <v>0</v>
      </c>
      <c r="JU108" s="6">
        <f>'at-risk$$'!JU108/'at-risk$$'!JU$120</f>
        <v>0</v>
      </c>
      <c r="JV108" s="6">
        <f>'at-risk$$'!JV108/'at-risk$$'!JV$120</f>
        <v>0</v>
      </c>
      <c r="JW108" s="6">
        <f>'at-risk$$'!JW108/'at-risk$$'!JW$120</f>
        <v>0</v>
      </c>
      <c r="JX108" s="6">
        <f>'at-risk$$'!JX108/'at-risk$$'!JX$120</f>
        <v>0</v>
      </c>
      <c r="JY108" s="6">
        <f>'at-risk$$'!JY108/'at-risk$$'!JY$120</f>
        <v>0</v>
      </c>
      <c r="JZ108" s="6">
        <f>'at-risk$$'!JZ108/'at-risk$$'!JZ$120</f>
        <v>0</v>
      </c>
      <c r="KA108" s="6">
        <f>'at-risk$$'!KA108/'at-risk$$'!KA$120</f>
        <v>0</v>
      </c>
      <c r="KB108" s="6">
        <f>'at-risk$$'!KB108/'at-risk$$'!KB$120</f>
        <v>0</v>
      </c>
      <c r="KC108" s="6">
        <f>'at-risk$$'!KC108/'at-risk$$'!KC$120</f>
        <v>0</v>
      </c>
      <c r="KD108" s="6">
        <f>'at-risk$$'!KD108/'at-risk$$'!KD$120</f>
        <v>0</v>
      </c>
      <c r="KE108" s="6">
        <f>'at-risk$$'!KE108/'at-risk$$'!KE$120</f>
        <v>0</v>
      </c>
      <c r="KF108" s="6">
        <f>'at-risk$$'!KF108/'at-risk$$'!KF$120</f>
        <v>0</v>
      </c>
      <c r="KG108" s="6">
        <f>'at-risk$$'!KG108/'at-risk$$'!KG$120</f>
        <v>0</v>
      </c>
      <c r="KH108" s="6">
        <f>'at-risk$$'!KH108/'at-risk$$'!KH$120</f>
        <v>0</v>
      </c>
      <c r="KI108" s="6">
        <f>'at-risk$$'!KI108/'at-risk$$'!KI$120</f>
        <v>0</v>
      </c>
      <c r="KJ108" s="6">
        <f>'at-risk$$'!KJ108/'at-risk$$'!KJ$120</f>
        <v>0</v>
      </c>
      <c r="KK108" s="6">
        <f>'at-risk$$'!KK108/'at-risk$$'!KK$120</f>
        <v>0</v>
      </c>
      <c r="KL108" s="6">
        <f>'at-risk$$'!KL108/'at-risk$$'!KL$120</f>
        <v>0</v>
      </c>
      <c r="KM108" s="6">
        <f>'at-risk$$'!KM108/'at-risk$$'!KM$120</f>
        <v>0</v>
      </c>
      <c r="KN108" s="6">
        <f>'at-risk$$'!KN108/'at-risk$$'!KN$120</f>
        <v>0</v>
      </c>
      <c r="KO108" s="6">
        <f>'at-risk$$'!KO108/'at-risk$$'!KO$120</f>
        <v>0</v>
      </c>
      <c r="KP108" s="6">
        <f>'at-risk$$'!KP108/'at-risk$$'!KP$120</f>
        <v>0</v>
      </c>
      <c r="KQ108" s="6">
        <f>'at-risk$$'!KQ108/'at-risk$$'!KQ$120</f>
        <v>0</v>
      </c>
      <c r="KU108" s="3">
        <v>8469</v>
      </c>
      <c r="KV108" s="3">
        <v>0</v>
      </c>
      <c r="KW108" s="3">
        <v>8683</v>
      </c>
      <c r="KX108" s="3">
        <v>0</v>
      </c>
      <c r="LM108" s="3">
        <v>2650</v>
      </c>
      <c r="LN108" s="3">
        <v>0</v>
      </c>
      <c r="ME108" s="3">
        <v>9714</v>
      </c>
      <c r="MF108" s="3">
        <v>0</v>
      </c>
      <c r="NC108" s="3">
        <v>6022970.3599999994</v>
      </c>
      <c r="ND108" s="3">
        <v>529124</v>
      </c>
      <c r="NJ108" s="6">
        <f>'at-risk$$'!NJ108/'at-risk$$'!NJ$120</f>
        <v>0</v>
      </c>
      <c r="NK108" s="6">
        <f>'at-risk$$'!NK108/'at-risk$$'!NK$120</f>
        <v>0</v>
      </c>
      <c r="OF108" s="3">
        <v>9334345.3599999994</v>
      </c>
      <c r="OG108" s="3">
        <v>529124</v>
      </c>
      <c r="OK108" s="6">
        <f t="shared" si="60"/>
        <v>0</v>
      </c>
      <c r="OL108" s="6">
        <f t="shared" si="50"/>
        <v>0</v>
      </c>
      <c r="OM108" s="6">
        <f t="shared" si="51"/>
        <v>4.0000175697519147</v>
      </c>
      <c r="ON108" s="6">
        <f t="shared" si="52"/>
        <v>0</v>
      </c>
      <c r="OO108" s="6">
        <f t="shared" si="53"/>
        <v>0</v>
      </c>
      <c r="OP108" s="6">
        <f t="shared" si="54"/>
        <v>0</v>
      </c>
      <c r="OQ108" s="3">
        <f t="shared" si="55"/>
        <v>0</v>
      </c>
      <c r="OR108" s="6">
        <f t="shared" si="56"/>
        <v>0</v>
      </c>
      <c r="OS108" s="6">
        <f>'at-risk$$'!OS108/'at-risk$$'!OS$120</f>
        <v>1</v>
      </c>
      <c r="OT108" s="6">
        <f>'at-risk$$'!OT108/'at-risk$$'!OT$120</f>
        <v>0</v>
      </c>
      <c r="OU108" s="6">
        <f>'at-risk$$'!OU108/'at-risk$$'!OU$120</f>
        <v>0</v>
      </c>
      <c r="OV108" s="6">
        <f>'at-risk$$'!OV108/'at-risk$$'!OV$120</f>
        <v>0</v>
      </c>
      <c r="OW108" s="6">
        <f>'at-risk$$'!OW108/'at-risk$$'!OW$120</f>
        <v>0</v>
      </c>
      <c r="OX108" s="6">
        <f>'at-risk$$'!OX108/'at-risk$$'!OX$120</f>
        <v>0</v>
      </c>
      <c r="OY108" s="6">
        <f>'at-risk$$'!OY108/'at-risk$$'!OY$120</f>
        <v>4.0000175697519147</v>
      </c>
      <c r="OZ108" s="6">
        <f>'at-risk$$'!OZ108/'at-risk$$'!OZ$120</f>
        <v>0</v>
      </c>
      <c r="PA108" s="6">
        <f>'at-risk$$'!PA108/'at-risk$$'!PA$120</f>
        <v>0</v>
      </c>
      <c r="PB108" s="6">
        <f t="shared" si="57"/>
        <v>0</v>
      </c>
      <c r="PC108" s="6">
        <f t="shared" si="58"/>
        <v>0</v>
      </c>
      <c r="PD108" s="6"/>
      <c r="PE108" s="6"/>
      <c r="PI108" s="6">
        <f t="shared" si="48"/>
        <v>5.0000175697519147</v>
      </c>
      <c r="PJ108" s="6">
        <f>'at-risk$$'!PJ108/'at-risk$$'!PJ$120</f>
        <v>0</v>
      </c>
      <c r="PK108" s="6">
        <f>'at-risk$$'!PK108/'at-risk$$'!PK$120</f>
        <v>0</v>
      </c>
      <c r="PL108" s="5">
        <f t="shared" si="61"/>
        <v>6052486.3599999994</v>
      </c>
      <c r="PM108" s="5">
        <f>SUM(KV108,KX108,KZ108,LB108,LD108,LF108,LH108,LJ108,LL108,LN108,LP108,LR108,LT108,LV108,LX108,LZ108,MB108,MD108,MF108,MH108,MJ108,ML108,MN108,MP108,MR108,MT108,MV108,MX108,MZ108,NB108,ND108,NF108,NH108,)</f>
        <v>529124</v>
      </c>
      <c r="PN108" s="5"/>
      <c r="PO108" s="5">
        <v>344533</v>
      </c>
      <c r="PQ108" s="6">
        <f t="shared" si="59"/>
        <v>14.000052709255744</v>
      </c>
    </row>
    <row r="109" spans="1:433" x14ac:dyDescent="0.25">
      <c r="A109" t="s">
        <v>183</v>
      </c>
      <c r="B109" s="2">
        <v>884</v>
      </c>
      <c r="C109" t="s">
        <v>339</v>
      </c>
      <c r="D109">
        <v>5</v>
      </c>
      <c r="E109">
        <v>189</v>
      </c>
      <c r="F109">
        <v>189</v>
      </c>
      <c r="G109" s="6">
        <f>'at-risk$$'!G109/'at-risk$$'!G$120</f>
        <v>1</v>
      </c>
      <c r="H109" s="6">
        <f>'at-risk$$'!H109/'at-risk$$'!H$120</f>
        <v>0</v>
      </c>
      <c r="I109" s="6">
        <f>'at-risk$$'!I109/'at-risk$$'!I$120</f>
        <v>0</v>
      </c>
      <c r="J109" s="6">
        <f>'at-risk$$'!J109/'at-risk$$'!J$120</f>
        <v>0</v>
      </c>
      <c r="K109" s="6"/>
      <c r="L109" s="6">
        <f>'at-risk$$'!L109/'at-risk$$'!L$120</f>
        <v>1</v>
      </c>
      <c r="M109" s="6">
        <f>'at-risk$$'!M109/'at-risk$$'!M$120</f>
        <v>0</v>
      </c>
      <c r="N109" s="6">
        <f>'at-risk$$'!N109/'at-risk$$'!N$120</f>
        <v>0.99999958310769044</v>
      </c>
      <c r="O109" s="6">
        <f>'at-risk$$'!O109/'at-risk$$'!O$120</f>
        <v>0</v>
      </c>
      <c r="P109" s="3">
        <v>8066</v>
      </c>
      <c r="Q109" s="3">
        <v>0</v>
      </c>
      <c r="R109" s="6">
        <f>'at-risk$$'!R109/'at-risk$$'!R$120</f>
        <v>1.0000062006078874</v>
      </c>
      <c r="S109" s="6">
        <f>'at-risk$$'!S109/'at-risk$$'!S$120</f>
        <v>0</v>
      </c>
      <c r="T109" s="6">
        <f>'at-risk$$'!T109/'at-risk$$'!T$120</f>
        <v>1.0000028305579711</v>
      </c>
      <c r="U109" s="6">
        <f>'at-risk$$'!U109/'at-risk$$'!U$120</f>
        <v>0</v>
      </c>
      <c r="V109" s="6">
        <f>'at-risk$$'!V109/'at-risk$$'!V$120</f>
        <v>2.0000093773333441</v>
      </c>
      <c r="W109" s="6">
        <f>'at-risk$$'!W109/'at-risk$$'!W$120</f>
        <v>0</v>
      </c>
      <c r="X109" s="6">
        <f>'at-risk$$'!X109/'at-risk$$'!X$120</f>
        <v>1</v>
      </c>
      <c r="Y109" s="6">
        <f>'at-risk$$'!Y109/'at-risk$$'!Y$120</f>
        <v>0</v>
      </c>
      <c r="Z109" s="6">
        <f>'at-risk$$'!Z109/'at-risk$$'!Z$120</f>
        <v>0</v>
      </c>
      <c r="AA109" s="6">
        <f>'at-risk$$'!AA109/'at-risk$$'!AA$120</f>
        <v>0</v>
      </c>
      <c r="AB109" s="6">
        <f>'at-risk$$'!AB109/'at-risk$$'!AB$120</f>
        <v>0</v>
      </c>
      <c r="AC109" s="6">
        <f>'at-risk$$'!AC109/'at-risk$$'!AC$120</f>
        <v>0</v>
      </c>
      <c r="AD109" s="6">
        <f>'at-risk$$'!AD109/'at-risk$$'!AD$120</f>
        <v>0</v>
      </c>
      <c r="AE109" s="6">
        <f>'at-risk$$'!AE109/'at-risk$$'!AE$120</f>
        <v>0</v>
      </c>
      <c r="AF109" s="6">
        <f>'at-risk$$'!AF109/'at-risk$$'!AF$120</f>
        <v>0</v>
      </c>
      <c r="AG109" s="6">
        <f>'at-risk$$'!AG109/'at-risk$$'!AG$120</f>
        <v>0</v>
      </c>
      <c r="AH109" s="6">
        <f>'at-risk$$'!AH109/'at-risk$$'!AH$120</f>
        <v>0</v>
      </c>
      <c r="AI109" s="6">
        <f>'at-risk$$'!AI109/'at-risk$$'!AI$120</f>
        <v>3.0000087848759573</v>
      </c>
      <c r="AJ109" s="6">
        <f>'at-risk$$'!AJ109/'at-risk$$'!AJ$120</f>
        <v>0</v>
      </c>
      <c r="AK109" s="6">
        <f>'at-risk$$'!AK109/'at-risk$$'!AK$120</f>
        <v>0</v>
      </c>
      <c r="AL109" s="6">
        <f>'at-risk$$'!AL109/'at-risk$$'!AL$120</f>
        <v>0</v>
      </c>
      <c r="AM109" s="6">
        <f>'at-risk$$'!AM109/'at-risk$$'!AM$120</f>
        <v>0</v>
      </c>
      <c r="AN109" s="6">
        <f>'at-risk$$'!AN109/'at-risk$$'!AN$120</f>
        <v>0</v>
      </c>
      <c r="AO109" s="6">
        <f>'at-risk$$'!AO109/'at-risk$$'!AO$120</f>
        <v>0</v>
      </c>
      <c r="AP109" s="6">
        <f>'at-risk$$'!AP109/'at-risk$$'!AP$120</f>
        <v>0</v>
      </c>
      <c r="AQ109" s="6">
        <f>'at-risk$$'!AQ109/'at-risk$$'!AQ$120</f>
        <v>1</v>
      </c>
      <c r="AR109" s="6">
        <f>'at-risk$$'!AR109/'at-risk$$'!AR$120</f>
        <v>0</v>
      </c>
      <c r="AS109" s="6">
        <f>'at-risk$$'!AS109/'at-risk$$'!AS$120</f>
        <v>0</v>
      </c>
      <c r="AT109" s="6">
        <f>'at-risk$$'!AT109/'at-risk$$'!AT$120</f>
        <v>0</v>
      </c>
      <c r="AU109" s="6">
        <f>'at-risk$$'!AU109/'at-risk$$'!AU$120</f>
        <v>2.0000087848759573</v>
      </c>
      <c r="AV109" s="6"/>
      <c r="AW109" s="6">
        <f>'at-risk$$'!AW109/'at-risk$$'!AW$120</f>
        <v>0</v>
      </c>
      <c r="AX109" s="6">
        <f>'at-risk$$'!AX109/'at-risk$$'!AX$120</f>
        <v>0</v>
      </c>
      <c r="AY109" s="6">
        <f>'at-risk$$'!AY109/'at-risk$$'!AY$120</f>
        <v>0</v>
      </c>
      <c r="AZ109" s="6">
        <f>'at-risk$$'!AZ109/'at-risk$$'!AZ$120</f>
        <v>0</v>
      </c>
      <c r="BA109" s="6">
        <f>'at-risk$$'!BA109/'at-risk$$'!BA$120</f>
        <v>0</v>
      </c>
      <c r="BB109" s="6">
        <f>'at-risk$$'!BB109/'at-risk$$'!BB$120</f>
        <v>0</v>
      </c>
      <c r="BC109" s="6">
        <f>'at-risk$$'!BC109/'at-risk$$'!BC$120</f>
        <v>0</v>
      </c>
      <c r="BD109" s="6">
        <f>'at-risk$$'!BD109/'at-risk$$'!BD$120</f>
        <v>0</v>
      </c>
      <c r="BE109" s="6">
        <f>'at-risk$$'!BE109/'at-risk$$'!BE$120</f>
        <v>0</v>
      </c>
      <c r="BF109" s="6">
        <f>'at-risk$$'!BF109/'at-risk$$'!BF$120</f>
        <v>0</v>
      </c>
      <c r="BG109" s="6">
        <f>'at-risk$$'!BG109/'at-risk$$'!BG$120</f>
        <v>0</v>
      </c>
      <c r="BH109" s="6">
        <f>'at-risk$$'!BH109/'at-risk$$'!BH$120</f>
        <v>0</v>
      </c>
      <c r="BI109" s="6">
        <f>'at-risk$$'!BI109/'at-risk$$'!BI$120</f>
        <v>0</v>
      </c>
      <c r="BJ109" s="6">
        <f>'at-risk$$'!BJ109/'at-risk$$'!BJ$120</f>
        <v>0</v>
      </c>
      <c r="BK109" s="6">
        <f>'at-risk$$'!BK109/'at-risk$$'!BK$120</f>
        <v>0</v>
      </c>
      <c r="BL109" s="6">
        <f>'at-risk$$'!BL109/'at-risk$$'!BL$120</f>
        <v>0</v>
      </c>
      <c r="BM109" s="6">
        <f>'at-risk$$'!BM109/'at-risk$$'!BM$120</f>
        <v>0</v>
      </c>
      <c r="BN109" s="6">
        <f>'at-risk$$'!BN109/'at-risk$$'!BN$120</f>
        <v>2.0000087848759573</v>
      </c>
      <c r="BO109" s="6">
        <f>'at-risk$$'!BO109/'at-risk$$'!BO$120</f>
        <v>0</v>
      </c>
      <c r="BP109" s="6">
        <f>'at-risk$$'!BP109/'at-risk$$'!BP$120</f>
        <v>0</v>
      </c>
      <c r="BQ109" s="6">
        <f>'at-risk$$'!BQ109/'at-risk$$'!BQ$120</f>
        <v>0</v>
      </c>
      <c r="BR109" s="6">
        <f>'at-risk$$'!BR109/'at-risk$$'!BR$120</f>
        <v>0</v>
      </c>
      <c r="BS109" s="6">
        <f>'at-risk$$'!BS109/'at-risk$$'!BS$120</f>
        <v>0</v>
      </c>
      <c r="BT109" s="6">
        <f>'at-risk$$'!BT109/'at-risk$$'!BT$120</f>
        <v>0</v>
      </c>
      <c r="BU109" s="6">
        <f>'at-risk$$'!BU109/'at-risk$$'!BU$120</f>
        <v>0</v>
      </c>
      <c r="BV109" s="6">
        <f>'at-risk$$'!BV109/'at-risk$$'!BV$120</f>
        <v>6.0000263546278729</v>
      </c>
      <c r="BW109" s="6">
        <f>'at-risk$$'!BW109/'at-risk$$'!BW$120</f>
        <v>0</v>
      </c>
      <c r="BX109" s="6">
        <f>'at-risk$$'!BX109/'at-risk$$'!BX$120</f>
        <v>0</v>
      </c>
      <c r="BY109" s="6">
        <f>'at-risk$$'!BY109/'at-risk$$'!BY$120</f>
        <v>0</v>
      </c>
      <c r="BZ109" s="6">
        <f>'at-risk$$'!BZ109/'at-risk$$'!BZ$120</f>
        <v>2.0000035744896842</v>
      </c>
      <c r="CA109" s="6">
        <f>'at-risk$$'!CA109/'at-risk$$'!CA$120</f>
        <v>0</v>
      </c>
      <c r="CB109" s="6">
        <f>'at-risk$$'!CB109/'at-risk$$'!CB$120</f>
        <v>0</v>
      </c>
      <c r="CC109" s="6">
        <f>'at-risk$$'!CC109/'at-risk$$'!CC$120</f>
        <v>0</v>
      </c>
      <c r="CD109" s="6">
        <f>'at-risk$$'!CD109/'at-risk$$'!CD$120</f>
        <v>2</v>
      </c>
      <c r="CE109" s="6">
        <f>'at-risk$$'!CE109/'at-risk$$'!CE$120</f>
        <v>0</v>
      </c>
      <c r="CF109" s="6">
        <f>'at-risk$$'!CF109/'at-risk$$'!CF$120</f>
        <v>1</v>
      </c>
      <c r="CG109" s="6">
        <f>'at-risk$$'!CG109/'at-risk$$'!CG$120</f>
        <v>0</v>
      </c>
      <c r="CH109" s="6">
        <f>'at-risk$$'!CH109/'at-risk$$'!CH$120</f>
        <v>0</v>
      </c>
      <c r="CI109" s="6">
        <f>'at-risk$$'!CI109/'at-risk$$'!CI$120</f>
        <v>0</v>
      </c>
      <c r="CL109" s="6">
        <f>'at-risk$$'!CL109/'at-risk$$'!CL$120</f>
        <v>0</v>
      </c>
      <c r="CM109" s="6">
        <f>'at-risk$$'!CM109/'at-risk$$'!CM$120</f>
        <v>0</v>
      </c>
      <c r="CN109" s="6">
        <f>'at-risk$$'!CN109/'at-risk$$'!CN$120</f>
        <v>6.5746011666315274E-2</v>
      </c>
      <c r="CO109" s="6">
        <f>'at-risk$$'!CO109/'at-risk$$'!CO$120</f>
        <v>0</v>
      </c>
      <c r="CP109" s="6">
        <f>'at-risk$$'!CP109/'at-risk$$'!CP$120</f>
        <v>0</v>
      </c>
      <c r="CQ109" s="6">
        <f>'at-risk$$'!CQ109/'at-risk$$'!CQ$120</f>
        <v>0</v>
      </c>
      <c r="CR109" s="6">
        <f>'at-risk$$'!CR109/'at-risk$$'!CR$120</f>
        <v>0</v>
      </c>
      <c r="CS109" s="6">
        <f>'at-risk$$'!CS109/'at-risk$$'!CS$120</f>
        <v>0</v>
      </c>
      <c r="CT109" s="6">
        <f>'at-risk$$'!CT109/'at-risk$$'!CT$120</f>
        <v>0</v>
      </c>
      <c r="CU109" s="6">
        <f>'at-risk$$'!CU109/'at-risk$$'!CU$120</f>
        <v>0</v>
      </c>
      <c r="DB109" s="3">
        <v>70000</v>
      </c>
      <c r="DC109" s="3">
        <v>0</v>
      </c>
      <c r="DD109" s="6">
        <f>'at-risk$$'!DD109/'at-risk$$'!DD$120</f>
        <v>0</v>
      </c>
      <c r="DE109" s="6">
        <f>'at-risk$$'!DE109/'at-risk$$'!DE$120</f>
        <v>0</v>
      </c>
      <c r="DX109" s="6">
        <f>'at-risk$$'!DX109/'at-risk$$'!DX$120</f>
        <v>0</v>
      </c>
      <c r="DY109" s="6">
        <f>'at-risk$$'!DY109/'at-risk$$'!DY$120</f>
        <v>0</v>
      </c>
      <c r="DZ109" s="6">
        <f>'at-risk$$'!DZ109/'at-risk$$'!DZ$120</f>
        <v>0</v>
      </c>
      <c r="EA109" s="6">
        <f>'at-risk$$'!EA109/'at-risk$$'!EA$120</f>
        <v>0</v>
      </c>
      <c r="EB109" s="6">
        <f>'at-risk$$'!EB109/'at-risk$$'!EB$120</f>
        <v>0</v>
      </c>
      <c r="EC109" s="6">
        <f>'at-risk$$'!EC109/'at-risk$$'!EC$120</f>
        <v>0</v>
      </c>
      <c r="EL109" s="6">
        <f>'at-risk$$'!EL109/'at-risk$$'!EL$120</f>
        <v>0</v>
      </c>
      <c r="EM109" s="6">
        <f>'at-risk$$'!EM109/'at-risk$$'!EM$120</f>
        <v>0</v>
      </c>
      <c r="EN109" s="6">
        <f>'at-risk$$'!EN109/'at-risk$$'!EN$120</f>
        <v>0</v>
      </c>
      <c r="EO109" s="6">
        <f>'at-risk$$'!EO109/'at-risk$$'!EO$120</f>
        <v>0</v>
      </c>
      <c r="EP109" s="6">
        <f>'at-risk$$'!EP109/'at-risk$$'!EP$120</f>
        <v>0</v>
      </c>
      <c r="EQ109" s="6">
        <f>'at-risk$$'!EQ109/'at-risk$$'!EQ$120</f>
        <v>0</v>
      </c>
      <c r="ES109" s="6">
        <f>'at-risk$$'!ES109/'at-risk$$'!ES$120</f>
        <v>0</v>
      </c>
      <c r="ET109" s="6">
        <f>'at-risk$$'!ET109/'at-risk$$'!ET$120</f>
        <v>0</v>
      </c>
      <c r="EU109" s="6">
        <f>'at-risk$$'!EU109/'at-risk$$'!EU$120</f>
        <v>0</v>
      </c>
      <c r="EV109" s="6">
        <f>'at-risk$$'!EV109/'at-risk$$'!EV$120</f>
        <v>0</v>
      </c>
      <c r="EW109" s="6">
        <f>'at-risk$$'!EW109/'at-risk$$'!EW$120</f>
        <v>0</v>
      </c>
      <c r="EX109" s="6">
        <f>'at-risk$$'!EX109/'at-risk$$'!EX$120</f>
        <v>0</v>
      </c>
      <c r="EY109" s="6">
        <f>'at-risk$$'!EY109/'at-risk$$'!EY$120</f>
        <v>1</v>
      </c>
      <c r="EZ109" s="6">
        <f>'at-risk$$'!EZ109/'at-risk$$'!EZ$120</f>
        <v>0</v>
      </c>
      <c r="FA109" s="6">
        <f>'at-risk$$'!FA109/'at-risk$$'!FA$120</f>
        <v>0</v>
      </c>
      <c r="FB109" s="6">
        <f>'at-risk$$'!FB109/'at-risk$$'!FB$120</f>
        <v>0</v>
      </c>
      <c r="FC109" s="6">
        <f>'at-risk$$'!FC109/'at-risk$$'!FC$120</f>
        <v>0</v>
      </c>
      <c r="FD109" s="6">
        <f>'at-risk$$'!FD109/'at-risk$$'!FD$120</f>
        <v>0</v>
      </c>
      <c r="FE109" s="6">
        <f>'at-risk$$'!FE109/'at-risk$$'!FE$120</f>
        <v>0</v>
      </c>
      <c r="FF109" s="6">
        <f>'at-risk$$'!FF109/'at-risk$$'!FF$120</f>
        <v>0</v>
      </c>
      <c r="FG109" s="6">
        <f>'at-risk$$'!FG109/'at-risk$$'!FG$120</f>
        <v>0</v>
      </c>
      <c r="FH109" s="6">
        <f>'at-risk$$'!FH109/'at-risk$$'!FH$120</f>
        <v>0</v>
      </c>
      <c r="FI109" s="6">
        <f>'at-risk$$'!FI109/'at-risk$$'!FI$120</f>
        <v>1</v>
      </c>
      <c r="FJ109" s="6">
        <f>'at-risk$$'!FJ109/'at-risk$$'!FJ$120</f>
        <v>0</v>
      </c>
      <c r="FK109" s="6">
        <f>'at-risk$$'!FK109/'at-risk$$'!FK$120</f>
        <v>0</v>
      </c>
      <c r="FL109" s="6">
        <f>'at-risk$$'!FL109/'at-risk$$'!FL$120</f>
        <v>0</v>
      </c>
      <c r="FM109" s="6">
        <f>'at-risk$$'!FM109/'at-risk$$'!FM$120</f>
        <v>0</v>
      </c>
      <c r="FN109" s="6">
        <f>'at-risk$$'!FN109/'at-risk$$'!FN$120</f>
        <v>0</v>
      </c>
      <c r="FO109" s="6">
        <f>'at-risk$$'!FO109/'at-risk$$'!FO$120</f>
        <v>0</v>
      </c>
      <c r="FP109" s="6">
        <f>'at-risk$$'!FP109/'at-risk$$'!FP$120</f>
        <v>0</v>
      </c>
      <c r="FQ109" s="6">
        <f>'at-risk$$'!FQ109/'at-risk$$'!FQ$120</f>
        <v>1</v>
      </c>
      <c r="FR109" s="6">
        <f>'at-risk$$'!FR109/'at-risk$$'!FR$120</f>
        <v>0</v>
      </c>
      <c r="FS109" s="6">
        <f>'at-risk$$'!FS109/'at-risk$$'!FS$120</f>
        <v>0</v>
      </c>
      <c r="FT109" s="6">
        <f>'at-risk$$'!FT109/'at-risk$$'!FT$120</f>
        <v>0</v>
      </c>
      <c r="FU109" s="6">
        <f>'at-risk$$'!FU109/'at-risk$$'!FU$120</f>
        <v>0</v>
      </c>
      <c r="FV109" s="6">
        <f>'at-risk$$'!FV109/'at-risk$$'!FV$120</f>
        <v>0</v>
      </c>
      <c r="FW109" s="6">
        <f>'at-risk$$'!FW109/'at-risk$$'!FW$120</f>
        <v>0</v>
      </c>
      <c r="FX109" s="6">
        <f>'at-risk$$'!FX109/'at-risk$$'!FX$120</f>
        <v>0</v>
      </c>
      <c r="FY109" s="6">
        <f>'at-risk$$'!FY109/'at-risk$$'!FY$120</f>
        <v>0</v>
      </c>
      <c r="FZ109" s="6">
        <f>'at-risk$$'!FZ109/'at-risk$$'!FZ$120</f>
        <v>0</v>
      </c>
      <c r="GA109" s="6">
        <f>'at-risk$$'!GA109/'at-risk$$'!GA$120</f>
        <v>1</v>
      </c>
      <c r="GB109" s="6">
        <f>'at-risk$$'!GB109/'at-risk$$'!GB$120</f>
        <v>0</v>
      </c>
      <c r="GC109" s="6">
        <f>'at-risk$$'!GC109/'at-risk$$'!GC$120</f>
        <v>0</v>
      </c>
      <c r="GD109" s="6">
        <f>'at-risk$$'!GD109/'at-risk$$'!GD$120</f>
        <v>0</v>
      </c>
      <c r="GE109" s="6">
        <f>'at-risk$$'!GE109/'at-risk$$'!GE$120</f>
        <v>0</v>
      </c>
      <c r="GF109" s="6">
        <f>'at-risk$$'!GF109/'at-risk$$'!GF$120</f>
        <v>0</v>
      </c>
      <c r="GG109" s="6">
        <f>'at-risk$$'!GG109/'at-risk$$'!GG$120</f>
        <v>0</v>
      </c>
      <c r="GH109" s="6">
        <f>'at-risk$$'!GH109/'at-risk$$'!GH$120</f>
        <v>1</v>
      </c>
      <c r="GI109" s="6">
        <f>'at-risk$$'!GI109/'at-risk$$'!GI$120</f>
        <v>0</v>
      </c>
      <c r="GJ109" s="6">
        <f>'at-risk$$'!GJ109/'at-risk$$'!GJ$120</f>
        <v>0</v>
      </c>
      <c r="GK109" s="6">
        <f>'at-risk$$'!GK109/'at-risk$$'!GK$120</f>
        <v>0</v>
      </c>
      <c r="GL109" s="6">
        <f>'at-risk$$'!GL109/'at-risk$$'!GL$120</f>
        <v>0</v>
      </c>
      <c r="GM109" s="6">
        <f>'at-risk$$'!GM109/'at-risk$$'!GM$120</f>
        <v>0</v>
      </c>
      <c r="GN109" s="6">
        <f>'at-risk$$'!GN109/'at-risk$$'!GN$120</f>
        <v>0</v>
      </c>
      <c r="GO109" s="6">
        <f>'at-risk$$'!GO109/'at-risk$$'!GO$120</f>
        <v>0</v>
      </c>
      <c r="GP109" s="6">
        <f>'at-risk$$'!GP109/'at-risk$$'!GP$120</f>
        <v>0</v>
      </c>
      <c r="GQ109" s="6">
        <f>'at-risk$$'!GQ109/'at-risk$$'!GQ$120</f>
        <v>0</v>
      </c>
      <c r="GR109" s="6">
        <f>'at-risk$$'!GR109/'at-risk$$'!GR$120</f>
        <v>0</v>
      </c>
      <c r="GS109" s="6">
        <f>'at-risk$$'!GS109/'at-risk$$'!GS$120</f>
        <v>0</v>
      </c>
      <c r="GT109" s="6">
        <f>'at-risk$$'!GT109/'at-risk$$'!GT$120</f>
        <v>0</v>
      </c>
      <c r="GU109" s="6">
        <f>'at-risk$$'!GU109/'at-risk$$'!GU$120</f>
        <v>0</v>
      </c>
      <c r="GV109" s="6">
        <f>'at-risk$$'!GV109/'at-risk$$'!GV$120</f>
        <v>0</v>
      </c>
      <c r="GW109" s="6">
        <f>'at-risk$$'!GW109/'at-risk$$'!GW$120</f>
        <v>0</v>
      </c>
      <c r="GX109" s="6">
        <f>'at-risk$$'!GX109/'at-risk$$'!GX$120</f>
        <v>0</v>
      </c>
      <c r="GY109" s="6">
        <f>'at-risk$$'!GY109/'at-risk$$'!GY$120</f>
        <v>0</v>
      </c>
      <c r="GZ109" s="6">
        <f>'at-risk$$'!GZ109/'at-risk$$'!GZ$120</f>
        <v>0</v>
      </c>
      <c r="HA109" s="6">
        <f>'at-risk$$'!HA109/'at-risk$$'!HA$120</f>
        <v>0</v>
      </c>
      <c r="HB109" s="6">
        <f>'at-risk$$'!HB109/'at-risk$$'!HB$120</f>
        <v>0</v>
      </c>
      <c r="HC109" s="6">
        <f>'at-risk$$'!HC109/'at-risk$$'!HC$120</f>
        <v>0</v>
      </c>
      <c r="HD109" s="6">
        <f>'at-risk$$'!HD109/'at-risk$$'!HD$120</f>
        <v>0</v>
      </c>
      <c r="HE109" s="6">
        <f>'at-risk$$'!HE109/'at-risk$$'!HE$120</f>
        <v>0</v>
      </c>
      <c r="HF109" s="6">
        <f>'at-risk$$'!HF109/'at-risk$$'!HF$120</f>
        <v>0.10145653243376203</v>
      </c>
      <c r="HG109" s="6">
        <f>'at-risk$$'!HG109/'at-risk$$'!HG$120</f>
        <v>0</v>
      </c>
      <c r="HH109" s="6">
        <f>'at-risk$$'!HH109/'at-risk$$'!HH$120</f>
        <v>2.0000087848759573</v>
      </c>
      <c r="HI109" s="6">
        <f>'at-risk$$'!HI109/'at-risk$$'!HI$120</f>
        <v>0</v>
      </c>
      <c r="HJ109" s="6">
        <f>'at-risk$$'!HJ109/'at-risk$$'!HJ$120</f>
        <v>1</v>
      </c>
      <c r="HK109" s="6">
        <f>'at-risk$$'!HK109/'at-risk$$'!HK$120</f>
        <v>0</v>
      </c>
      <c r="HL109" s="6">
        <f>'at-risk$$'!HL109/'at-risk$$'!HL$120</f>
        <v>0</v>
      </c>
      <c r="HM109" s="6">
        <f>'at-risk$$'!HM109/'at-risk$$'!HM$120</f>
        <v>0</v>
      </c>
      <c r="HN109" s="6">
        <f>'at-risk$$'!HN109/'at-risk$$'!HN$120</f>
        <v>1</v>
      </c>
      <c r="HO109" s="6">
        <f>'at-risk$$'!HO109/'at-risk$$'!HO$120</f>
        <v>0</v>
      </c>
      <c r="HP109" s="6">
        <f>'at-risk$$'!HP109/'at-risk$$'!HP$120</f>
        <v>0</v>
      </c>
      <c r="HQ109" s="6">
        <f>'at-risk$$'!HQ109/'at-risk$$'!HQ$120</f>
        <v>0</v>
      </c>
      <c r="HR109" s="6">
        <f>'at-risk$$'!HR109/'at-risk$$'!HR$120</f>
        <v>1</v>
      </c>
      <c r="HS109" s="6">
        <f>'at-risk$$'!HS109/'at-risk$$'!HS$120</f>
        <v>0</v>
      </c>
      <c r="HT109" s="6">
        <f>'at-risk$$'!HT109/'at-risk$$'!HT$120</f>
        <v>0</v>
      </c>
      <c r="HU109" s="6">
        <f>'at-risk$$'!HU109/'at-risk$$'!HU$120</f>
        <v>0</v>
      </c>
      <c r="HV109" s="6">
        <f>'at-risk$$'!HV109/'at-risk$$'!HV$120</f>
        <v>1</v>
      </c>
      <c r="HW109" s="6">
        <f>'at-risk$$'!HW109/'at-risk$$'!HW$120</f>
        <v>0</v>
      </c>
      <c r="HX109" s="6">
        <f>'at-risk$$'!HX109/'at-risk$$'!HX$120</f>
        <v>0</v>
      </c>
      <c r="HY109" s="6">
        <f>'at-risk$$'!HY109/'at-risk$$'!HY$120</f>
        <v>0</v>
      </c>
      <c r="HZ109" s="6">
        <f>'at-risk$$'!HZ109/'at-risk$$'!HZ$120</f>
        <v>0</v>
      </c>
      <c r="IA109" s="6">
        <f>'at-risk$$'!IA109/'at-risk$$'!IA$120</f>
        <v>0</v>
      </c>
      <c r="IB109" s="6">
        <f>'at-risk$$'!IB109/'at-risk$$'!IB$120</f>
        <v>0</v>
      </c>
      <c r="IC109" s="6">
        <f>'at-risk$$'!IC109/'at-risk$$'!IC$120</f>
        <v>0</v>
      </c>
      <c r="ID109" s="6">
        <f>'at-risk$$'!ID109/'at-risk$$'!ID$120</f>
        <v>0</v>
      </c>
      <c r="IE109" s="6">
        <f>'at-risk$$'!IE109/'at-risk$$'!IE$120</f>
        <v>0</v>
      </c>
      <c r="IF109" s="6">
        <f>'at-risk$$'!IF109/'at-risk$$'!IF$120</f>
        <v>0</v>
      </c>
      <c r="IG109" s="6">
        <f>'at-risk$$'!IG109/'at-risk$$'!IG$120</f>
        <v>0</v>
      </c>
      <c r="IH109" s="6">
        <f>'at-risk$$'!IH109/'at-risk$$'!IH$120</f>
        <v>0</v>
      </c>
      <c r="II109" s="6">
        <f>'at-risk$$'!II109/'at-risk$$'!II$120</f>
        <v>0</v>
      </c>
      <c r="IJ109" s="6">
        <f>'at-risk$$'!IJ109/'at-risk$$'!IJ$120</f>
        <v>0</v>
      </c>
      <c r="IK109" s="6">
        <f>'at-risk$$'!IK109/'at-risk$$'!IK$120</f>
        <v>0</v>
      </c>
      <c r="IL109" s="6">
        <f>'at-risk$$'!IL109/'at-risk$$'!IL$120</f>
        <v>0</v>
      </c>
      <c r="IM109" s="6">
        <f>'at-risk$$'!IM109/'at-risk$$'!IM$120</f>
        <v>0</v>
      </c>
      <c r="IN109" s="6">
        <f>'at-risk$$'!IN109/'at-risk$$'!IN$120</f>
        <v>0</v>
      </c>
      <c r="IO109" s="6">
        <f>'at-risk$$'!IO109/'at-risk$$'!IO$120</f>
        <v>0</v>
      </c>
      <c r="IP109" s="6">
        <f>'at-risk$$'!IP109/'at-risk$$'!IP$120</f>
        <v>1</v>
      </c>
      <c r="IQ109" s="6">
        <f>'at-risk$$'!IQ109/'at-risk$$'!IQ$120</f>
        <v>0</v>
      </c>
      <c r="IR109" s="6">
        <f>'at-risk$$'!IR109/'at-risk$$'!IR$120</f>
        <v>0</v>
      </c>
      <c r="IS109" s="6">
        <f>'at-risk$$'!IS109/'at-risk$$'!IS$120</f>
        <v>0</v>
      </c>
      <c r="IT109" s="6">
        <f>'at-risk$$'!IT109/'at-risk$$'!IT$120</f>
        <v>1</v>
      </c>
      <c r="IU109" s="6">
        <f>'at-risk$$'!IU109/'at-risk$$'!IU$120</f>
        <v>0</v>
      </c>
      <c r="IV109" s="6">
        <f>'at-risk$$'!IV109/'at-risk$$'!IV$120</f>
        <v>0</v>
      </c>
      <c r="IW109" s="6">
        <f>'at-risk$$'!IW109/'at-risk$$'!IW$120</f>
        <v>0</v>
      </c>
      <c r="IX109" s="6">
        <f>'at-risk$$'!IX109/'at-risk$$'!IX$120</f>
        <v>0</v>
      </c>
      <c r="IY109" s="6">
        <f>'at-risk$$'!IY109/'at-risk$$'!IY$120</f>
        <v>0</v>
      </c>
      <c r="IZ109" s="6">
        <f>'at-risk$$'!IZ109/'at-risk$$'!IZ$120</f>
        <v>0</v>
      </c>
      <c r="JA109" s="6">
        <f>'at-risk$$'!JA109/'at-risk$$'!JA$120</f>
        <v>0</v>
      </c>
      <c r="JB109" s="6">
        <f>'at-risk$$'!JB109/'at-risk$$'!JB$120</f>
        <v>0</v>
      </c>
      <c r="JC109" s="6">
        <f>'at-risk$$'!JC109/'at-risk$$'!JC$120</f>
        <v>0</v>
      </c>
      <c r="JD109" s="6">
        <f>'at-risk$$'!JD109/'at-risk$$'!JD$120</f>
        <v>0</v>
      </c>
      <c r="JE109" s="6">
        <f>'at-risk$$'!JE109/'at-risk$$'!JE$120</f>
        <v>0</v>
      </c>
      <c r="JF109" s="6">
        <f>'at-risk$$'!JF109/'at-risk$$'!JF$120</f>
        <v>0</v>
      </c>
      <c r="JG109" s="6">
        <f>'at-risk$$'!JG109/'at-risk$$'!JG$120</f>
        <v>0</v>
      </c>
      <c r="JH109" s="6">
        <f>'at-risk$$'!JH109/'at-risk$$'!JH$120</f>
        <v>0</v>
      </c>
      <c r="JI109" s="6">
        <f>'at-risk$$'!JI109/'at-risk$$'!JI$120</f>
        <v>0</v>
      </c>
      <c r="JJ109" s="6">
        <f>'at-risk$$'!JJ109/'at-risk$$'!JJ$120</f>
        <v>0.9999965685612755</v>
      </c>
      <c r="JK109" s="6">
        <f>'at-risk$$'!JK109/'at-risk$$'!JK$120</f>
        <v>0</v>
      </c>
      <c r="JL109" s="6">
        <f>'at-risk$$'!JL109/'at-risk$$'!JL$120</f>
        <v>0</v>
      </c>
      <c r="JM109" s="6">
        <f>'at-risk$$'!JM109/'at-risk$$'!JM$120</f>
        <v>0</v>
      </c>
      <c r="JN109" s="6">
        <f>'at-risk$$'!JN109/'at-risk$$'!JN$120</f>
        <v>0</v>
      </c>
      <c r="JO109" s="6">
        <f>'at-risk$$'!JO109/'at-risk$$'!JO$120</f>
        <v>0</v>
      </c>
      <c r="JP109" s="6">
        <f>'at-risk$$'!JP109/'at-risk$$'!JP$120</f>
        <v>1</v>
      </c>
      <c r="JQ109" s="6">
        <f>'at-risk$$'!JQ109/'at-risk$$'!JQ$120</f>
        <v>0</v>
      </c>
      <c r="JR109" s="6">
        <f>'at-risk$$'!JR109/'at-risk$$'!JR$120</f>
        <v>1</v>
      </c>
      <c r="JS109" s="6">
        <f>'at-risk$$'!JS109/'at-risk$$'!JS$120</f>
        <v>0</v>
      </c>
      <c r="JT109" s="6">
        <f>'at-risk$$'!JT109/'at-risk$$'!JT$120</f>
        <v>0</v>
      </c>
      <c r="JU109" s="6">
        <f>'at-risk$$'!JU109/'at-risk$$'!JU$120</f>
        <v>0</v>
      </c>
      <c r="JV109" s="6">
        <f>'at-risk$$'!JV109/'at-risk$$'!JV$120</f>
        <v>0</v>
      </c>
      <c r="JW109" s="6">
        <f>'at-risk$$'!JW109/'at-risk$$'!JW$120</f>
        <v>0</v>
      </c>
      <c r="JX109" s="6">
        <f>'at-risk$$'!JX109/'at-risk$$'!JX$120</f>
        <v>0</v>
      </c>
      <c r="JY109" s="6">
        <f>'at-risk$$'!JY109/'at-risk$$'!JY$120</f>
        <v>0</v>
      </c>
      <c r="JZ109" s="6">
        <f>'at-risk$$'!JZ109/'at-risk$$'!JZ$120</f>
        <v>0</v>
      </c>
      <c r="KA109" s="6">
        <f>'at-risk$$'!KA109/'at-risk$$'!KA$120</f>
        <v>0</v>
      </c>
      <c r="KB109" s="6">
        <f>'at-risk$$'!KB109/'at-risk$$'!KB$120</f>
        <v>0</v>
      </c>
      <c r="KC109" s="6">
        <f>'at-risk$$'!KC109/'at-risk$$'!KC$120</f>
        <v>0</v>
      </c>
      <c r="KD109" s="6">
        <f>'at-risk$$'!KD109/'at-risk$$'!KD$120</f>
        <v>0</v>
      </c>
      <c r="KE109" s="6">
        <f>'at-risk$$'!KE109/'at-risk$$'!KE$120</f>
        <v>0</v>
      </c>
      <c r="KF109" s="6">
        <f>'at-risk$$'!KF109/'at-risk$$'!KF$120</f>
        <v>0</v>
      </c>
      <c r="KG109" s="6">
        <f>'at-risk$$'!KG109/'at-risk$$'!KG$120</f>
        <v>0</v>
      </c>
      <c r="KH109" s="6">
        <f>'at-risk$$'!KH109/'at-risk$$'!KH$120</f>
        <v>1</v>
      </c>
      <c r="KI109" s="6">
        <f>'at-risk$$'!KI109/'at-risk$$'!KI$120</f>
        <v>0</v>
      </c>
      <c r="KJ109" s="6">
        <f>'at-risk$$'!KJ109/'at-risk$$'!KJ$120</f>
        <v>0</v>
      </c>
      <c r="KK109" s="6">
        <f>'at-risk$$'!KK109/'at-risk$$'!KK$120</f>
        <v>0</v>
      </c>
      <c r="KL109" s="6">
        <f>'at-risk$$'!KL109/'at-risk$$'!KL$120</f>
        <v>0</v>
      </c>
      <c r="KM109" s="6">
        <f>'at-risk$$'!KM109/'at-risk$$'!KM$120</f>
        <v>0</v>
      </c>
      <c r="KN109" s="6">
        <f>'at-risk$$'!KN109/'at-risk$$'!KN$120</f>
        <v>0</v>
      </c>
      <c r="KO109" s="6">
        <f>'at-risk$$'!KO109/'at-risk$$'!KO$120</f>
        <v>0</v>
      </c>
      <c r="KP109" s="6">
        <f>'at-risk$$'!KP109/'at-risk$$'!KP$120</f>
        <v>0</v>
      </c>
      <c r="KQ109" s="6">
        <f>'at-risk$$'!KQ109/'at-risk$$'!KQ$120</f>
        <v>0</v>
      </c>
      <c r="KU109" s="3">
        <v>130049</v>
      </c>
      <c r="KV109" s="3">
        <v>0</v>
      </c>
      <c r="KW109" s="3">
        <v>16680</v>
      </c>
      <c r="KX109" s="3">
        <v>0</v>
      </c>
      <c r="KY109" s="3">
        <v>5000</v>
      </c>
      <c r="KZ109" s="3">
        <v>0</v>
      </c>
      <c r="LA109" s="3">
        <v>1000</v>
      </c>
      <c r="LB109" s="3">
        <v>0</v>
      </c>
      <c r="LC109" s="3">
        <v>10000</v>
      </c>
      <c r="LD109" s="3">
        <v>0</v>
      </c>
      <c r="LI109" s="3">
        <v>9500</v>
      </c>
      <c r="LJ109" s="3">
        <v>0</v>
      </c>
      <c r="LK109" s="3">
        <v>1500</v>
      </c>
      <c r="LL109" s="3">
        <v>0</v>
      </c>
      <c r="LM109" s="3">
        <v>862</v>
      </c>
      <c r="LN109" s="3">
        <v>0</v>
      </c>
      <c r="LO109" s="3">
        <v>10000</v>
      </c>
      <c r="LP109" s="3">
        <v>0</v>
      </c>
      <c r="LS109" s="3">
        <v>1200</v>
      </c>
      <c r="LT109" s="3">
        <v>0</v>
      </c>
      <c r="LY109" s="3">
        <v>1000</v>
      </c>
      <c r="LZ109" s="3">
        <v>0</v>
      </c>
      <c r="MC109" s="3">
        <v>1000</v>
      </c>
      <c r="MD109" s="3">
        <v>0</v>
      </c>
      <c r="ME109" s="3">
        <v>3160</v>
      </c>
      <c r="MF109" s="3">
        <v>0</v>
      </c>
      <c r="MM109" s="3">
        <v>10000</v>
      </c>
      <c r="MN109" s="3">
        <v>0</v>
      </c>
      <c r="MU109" s="3">
        <v>1500</v>
      </c>
      <c r="MV109" s="3">
        <v>0</v>
      </c>
      <c r="MY109" s="3">
        <v>32846</v>
      </c>
      <c r="MZ109" s="3">
        <v>0</v>
      </c>
      <c r="NC109" s="3">
        <v>1500</v>
      </c>
      <c r="ND109" s="3">
        <v>0</v>
      </c>
      <c r="NJ109" s="6">
        <f>'at-risk$$'!NJ109/'at-risk$$'!NJ$120</f>
        <v>0</v>
      </c>
      <c r="NK109" s="6">
        <f>'at-risk$$'!NK109/'at-risk$$'!NK$120</f>
        <v>0</v>
      </c>
      <c r="OF109" s="3">
        <v>4744390</v>
      </c>
      <c r="OG109" s="3">
        <v>0</v>
      </c>
      <c r="OK109" s="6">
        <f t="shared" si="60"/>
        <v>2.0000087848759573</v>
      </c>
      <c r="OL109" s="6">
        <f t="shared" si="50"/>
        <v>0</v>
      </c>
      <c r="OM109" s="6">
        <f t="shared" si="51"/>
        <v>6.0000263546278729</v>
      </c>
      <c r="ON109" s="6">
        <f t="shared" si="52"/>
        <v>0</v>
      </c>
      <c r="OO109" s="6">
        <f t="shared" si="53"/>
        <v>3</v>
      </c>
      <c r="OP109" s="6">
        <f t="shared" si="54"/>
        <v>0</v>
      </c>
      <c r="OQ109" s="3">
        <f t="shared" si="55"/>
        <v>0</v>
      </c>
      <c r="OR109" s="6">
        <f t="shared" si="56"/>
        <v>0</v>
      </c>
      <c r="OS109" s="6">
        <f>'at-risk$$'!OS109/'at-risk$$'!OS$120</f>
        <v>1</v>
      </c>
      <c r="OT109" s="6">
        <f>'at-risk$$'!OT109/'at-risk$$'!OT$120</f>
        <v>0</v>
      </c>
      <c r="OU109" s="6">
        <f>'at-risk$$'!OU109/'at-risk$$'!OU$120</f>
        <v>0</v>
      </c>
      <c r="OV109" s="6">
        <f>'at-risk$$'!OV109/'at-risk$$'!OV$120</f>
        <v>1</v>
      </c>
      <c r="OW109" s="6">
        <f>'at-risk$$'!OW109/'at-risk$$'!OW$120</f>
        <v>0</v>
      </c>
      <c r="OX109" s="6">
        <f>'at-risk$$'!OX109/'at-risk$$'!OX$120</f>
        <v>0</v>
      </c>
      <c r="OY109" s="6">
        <f>'at-risk$$'!OY109/'at-risk$$'!OY$120</f>
        <v>0</v>
      </c>
      <c r="OZ109" s="6">
        <f>'at-risk$$'!OZ109/'at-risk$$'!OZ$120</f>
        <v>0</v>
      </c>
      <c r="PA109" s="6">
        <f>'at-risk$$'!PA109/'at-risk$$'!PA$120</f>
        <v>0</v>
      </c>
      <c r="PB109" s="6">
        <f t="shared" si="57"/>
        <v>1</v>
      </c>
      <c r="PC109" s="6">
        <f t="shared" si="58"/>
        <v>0</v>
      </c>
      <c r="PD109" s="6"/>
      <c r="PE109" s="6"/>
      <c r="PI109" s="6">
        <f t="shared" si="48"/>
        <v>7.1014653173097191</v>
      </c>
      <c r="PJ109" s="6">
        <f>'at-risk$$'!PJ109/'at-risk$$'!PJ$120</f>
        <v>0</v>
      </c>
      <c r="PK109" s="6">
        <f>'at-risk$$'!PK109/'at-risk$$'!PK$120</f>
        <v>0</v>
      </c>
      <c r="PL109" s="5">
        <f t="shared" si="61"/>
        <v>236797</v>
      </c>
      <c r="PM109" s="5">
        <f>SUM(KV109,KX109,KZ109,LB109,LD109,LF109,LH109,LJ109,LL109,LN109,LP109,LR109,LT109,LV109,LX109,LZ109,MB109,MD109,MF109,MH109,MJ109,ML109,MN109,MP109,MR109,MT109,MV109,MX109,MZ109,NB109,ND109,NF109,NH109,)</f>
        <v>0</v>
      </c>
      <c r="PN109" s="5"/>
      <c r="PO109" s="5">
        <v>112077</v>
      </c>
      <c r="PQ109" s="6">
        <f t="shared" si="59"/>
        <v>19.167255253355822</v>
      </c>
    </row>
    <row r="110" spans="1:433" x14ac:dyDescent="0.25">
      <c r="A110" t="s">
        <v>192</v>
      </c>
      <c r="B110" s="2">
        <v>458</v>
      </c>
      <c r="C110" t="s">
        <v>339</v>
      </c>
      <c r="D110">
        <v>5</v>
      </c>
      <c r="E110">
        <v>702</v>
      </c>
      <c r="F110">
        <v>702</v>
      </c>
      <c r="G110" s="6">
        <f>'at-risk$$'!G110/'at-risk$$'!G$120</f>
        <v>0.5</v>
      </c>
      <c r="H110" s="6">
        <f>'at-risk$$'!H110/'at-risk$$'!H$120</f>
        <v>0</v>
      </c>
      <c r="I110" s="6">
        <f>'at-risk$$'!I110/'at-risk$$'!I$120</f>
        <v>0</v>
      </c>
      <c r="J110" s="6">
        <f>'at-risk$$'!J110/'at-risk$$'!J$120</f>
        <v>0</v>
      </c>
      <c r="K110" s="6"/>
      <c r="L110" s="6">
        <f>'at-risk$$'!L110/'at-risk$$'!L$120</f>
        <v>3</v>
      </c>
      <c r="M110" s="6">
        <f>'at-risk$$'!M110/'at-risk$$'!M$120</f>
        <v>0</v>
      </c>
      <c r="N110" s="6">
        <f>'at-risk$$'!N110/'at-risk$$'!N$120</f>
        <v>3.9999983324307617</v>
      </c>
      <c r="O110" s="6">
        <f>'at-risk$$'!O110/'at-risk$$'!O$120</f>
        <v>0</v>
      </c>
      <c r="P110" s="3">
        <v>28000</v>
      </c>
      <c r="Q110" s="3">
        <v>20000</v>
      </c>
      <c r="R110" s="6">
        <f>'at-risk$$'!R110/'at-risk$$'!R$120</f>
        <v>1.0000062006078874</v>
      </c>
      <c r="S110" s="6">
        <f>'at-risk$$'!S110/'at-risk$$'!S$120</f>
        <v>0</v>
      </c>
      <c r="T110" s="6">
        <f>'at-risk$$'!T110/'at-risk$$'!T$120</f>
        <v>3.9999946718908777</v>
      </c>
      <c r="U110" s="6">
        <f>'at-risk$$'!U110/'at-risk$$'!U$120</f>
        <v>0</v>
      </c>
      <c r="V110" s="6">
        <f>'at-risk$$'!V110/'at-risk$$'!V$120</f>
        <v>0.99999492061110518</v>
      </c>
      <c r="W110" s="6">
        <f>'at-risk$$'!W110/'at-risk$$'!W$120</f>
        <v>0.99999492061110518</v>
      </c>
      <c r="X110" s="6">
        <f>'at-risk$$'!X110/'at-risk$$'!X$120</f>
        <v>1</v>
      </c>
      <c r="Y110" s="6">
        <f>'at-risk$$'!Y110/'at-risk$$'!Y$120</f>
        <v>0</v>
      </c>
      <c r="Z110" s="6">
        <f>'at-risk$$'!Z110/'at-risk$$'!Z$120</f>
        <v>0</v>
      </c>
      <c r="AA110" s="6">
        <f>'at-risk$$'!AA110/'at-risk$$'!AA$120</f>
        <v>0</v>
      </c>
      <c r="AB110" s="6">
        <f>'at-risk$$'!AB110/'at-risk$$'!AB$120</f>
        <v>0</v>
      </c>
      <c r="AC110" s="6">
        <f>'at-risk$$'!AC110/'at-risk$$'!AC$120</f>
        <v>0</v>
      </c>
      <c r="AD110" s="6">
        <f>'at-risk$$'!AD110/'at-risk$$'!AD$120</f>
        <v>0</v>
      </c>
      <c r="AE110" s="6">
        <f>'at-risk$$'!AE110/'at-risk$$'!AE$120</f>
        <v>0</v>
      </c>
      <c r="AF110" s="6">
        <f>'at-risk$$'!AF110/'at-risk$$'!AF$120</f>
        <v>0</v>
      </c>
      <c r="AG110" s="6">
        <f>'at-risk$$'!AG110/'at-risk$$'!AG$120</f>
        <v>0</v>
      </c>
      <c r="AH110" s="6">
        <f>'at-risk$$'!AH110/'at-risk$$'!AH$120</f>
        <v>0</v>
      </c>
      <c r="AI110" s="6">
        <f>'at-risk$$'!AI110/'at-risk$$'!AI$120</f>
        <v>10.000039531941809</v>
      </c>
      <c r="AJ110" s="6">
        <f>'at-risk$$'!AJ110/'at-risk$$'!AJ$120</f>
        <v>0</v>
      </c>
      <c r="AK110" s="6">
        <f>'at-risk$$'!AK110/'at-risk$$'!AK$120</f>
        <v>0</v>
      </c>
      <c r="AL110" s="6">
        <f>'at-risk$$'!AL110/'at-risk$$'!AL$120</f>
        <v>0</v>
      </c>
      <c r="AM110" s="6">
        <f>'at-risk$$'!AM110/'at-risk$$'!AM$120</f>
        <v>1</v>
      </c>
      <c r="AN110" s="6">
        <f>'at-risk$$'!AN110/'at-risk$$'!AN$120</f>
        <v>0</v>
      </c>
      <c r="AO110" s="6">
        <f>'at-risk$$'!AO110/'at-risk$$'!AO$120</f>
        <v>0.91593752196218992</v>
      </c>
      <c r="AP110" s="6">
        <f>'at-risk$$'!AP110/'at-risk$$'!AP$120</f>
        <v>0</v>
      </c>
      <c r="AQ110" s="6">
        <f>'at-risk$$'!AQ110/'at-risk$$'!AQ$120</f>
        <v>1</v>
      </c>
      <c r="AR110" s="6">
        <f>'at-risk$$'!AR110/'at-risk$$'!AR$120</f>
        <v>0</v>
      </c>
      <c r="AS110" s="6">
        <f>'at-risk$$'!AS110/'at-risk$$'!AS$120</f>
        <v>0</v>
      </c>
      <c r="AT110" s="6">
        <f>'at-risk$$'!AT110/'at-risk$$'!AT$120</f>
        <v>0</v>
      </c>
      <c r="AU110" s="6">
        <f>'at-risk$$'!AU110/'at-risk$$'!AU$120</f>
        <v>3.0000087848759573</v>
      </c>
      <c r="AV110" s="6"/>
      <c r="AW110" s="6">
        <f>'at-risk$$'!AW110/'at-risk$$'!AW$120</f>
        <v>0</v>
      </c>
      <c r="AX110" s="6">
        <f>'at-risk$$'!AX110/'at-risk$$'!AX$120</f>
        <v>0</v>
      </c>
      <c r="AY110" s="6">
        <f>'at-risk$$'!AY110/'at-risk$$'!AY$120</f>
        <v>0</v>
      </c>
      <c r="AZ110" s="6">
        <f>'at-risk$$'!AZ110/'at-risk$$'!AZ$120</f>
        <v>0</v>
      </c>
      <c r="BA110" s="6">
        <f>'at-risk$$'!BA110/'at-risk$$'!BA$120</f>
        <v>0</v>
      </c>
      <c r="BB110" s="6">
        <f>'at-risk$$'!BB110/'at-risk$$'!BB$120</f>
        <v>0</v>
      </c>
      <c r="BC110" s="6">
        <f>'at-risk$$'!BC110/'at-risk$$'!BC$120</f>
        <v>0</v>
      </c>
      <c r="BD110" s="6">
        <f>'at-risk$$'!BD110/'at-risk$$'!BD$120</f>
        <v>0</v>
      </c>
      <c r="BE110" s="6">
        <f>'at-risk$$'!BE110/'at-risk$$'!BE$120</f>
        <v>0</v>
      </c>
      <c r="BF110" s="6">
        <f>'at-risk$$'!BF110/'at-risk$$'!BF$120</f>
        <v>0</v>
      </c>
      <c r="BG110" s="6">
        <f>'at-risk$$'!BG110/'at-risk$$'!BG$120</f>
        <v>0</v>
      </c>
      <c r="BH110" s="6">
        <f>'at-risk$$'!BH110/'at-risk$$'!BH$120</f>
        <v>0</v>
      </c>
      <c r="BI110" s="6">
        <f>'at-risk$$'!BI110/'at-risk$$'!BI$120</f>
        <v>0</v>
      </c>
      <c r="BJ110" s="6">
        <f>'at-risk$$'!BJ110/'at-risk$$'!BJ$120</f>
        <v>0</v>
      </c>
      <c r="BK110" s="6">
        <f>'at-risk$$'!BK110/'at-risk$$'!BK$120</f>
        <v>0</v>
      </c>
      <c r="BL110" s="6">
        <f>'at-risk$$'!BL110/'at-risk$$'!BL$120</f>
        <v>0</v>
      </c>
      <c r="BM110" s="6">
        <f>'at-risk$$'!BM110/'at-risk$$'!BM$120</f>
        <v>0</v>
      </c>
      <c r="BN110" s="6">
        <f>'at-risk$$'!BN110/'at-risk$$'!BN$120</f>
        <v>0</v>
      </c>
      <c r="BO110" s="6">
        <f>'at-risk$$'!BO110/'at-risk$$'!BO$120</f>
        <v>0</v>
      </c>
      <c r="BP110" s="6">
        <f>'at-risk$$'!BP110/'at-risk$$'!BP$120</f>
        <v>0</v>
      </c>
      <c r="BQ110" s="6">
        <f>'at-risk$$'!BQ110/'at-risk$$'!BQ$120</f>
        <v>0</v>
      </c>
      <c r="BR110" s="6">
        <f>'at-risk$$'!BR110/'at-risk$$'!BR$120</f>
        <v>0</v>
      </c>
      <c r="BS110" s="6">
        <f>'at-risk$$'!BS110/'at-risk$$'!BS$120</f>
        <v>0</v>
      </c>
      <c r="BT110" s="6">
        <f>'at-risk$$'!BT110/'at-risk$$'!BT$120</f>
        <v>0</v>
      </c>
      <c r="BU110" s="6">
        <f>'at-risk$$'!BU110/'at-risk$$'!BU$120</f>
        <v>0</v>
      </c>
      <c r="BV110" s="6">
        <f>'at-risk$$'!BV110/'at-risk$$'!BV$120</f>
        <v>2.0000087848759573</v>
      </c>
      <c r="BW110" s="6">
        <f>'at-risk$$'!BW110/'at-risk$$'!BW$120</f>
        <v>0</v>
      </c>
      <c r="BX110" s="6">
        <f>'at-risk$$'!BX110/'at-risk$$'!BX$120</f>
        <v>0</v>
      </c>
      <c r="BY110" s="6">
        <f>'at-risk$$'!BY110/'at-risk$$'!BY$120</f>
        <v>0</v>
      </c>
      <c r="BZ110" s="6">
        <f>'at-risk$$'!BZ110/'at-risk$$'!BZ$120</f>
        <v>0</v>
      </c>
      <c r="CA110" s="6">
        <f>'at-risk$$'!CA110/'at-risk$$'!CA$120</f>
        <v>0</v>
      </c>
      <c r="CB110" s="6">
        <f>'at-risk$$'!CB110/'at-risk$$'!CB$120</f>
        <v>0</v>
      </c>
      <c r="CC110" s="6">
        <f>'at-risk$$'!CC110/'at-risk$$'!CC$120</f>
        <v>0</v>
      </c>
      <c r="CD110" s="6">
        <f>'at-risk$$'!CD110/'at-risk$$'!CD$120</f>
        <v>1</v>
      </c>
      <c r="CE110" s="6">
        <f>'at-risk$$'!CE110/'at-risk$$'!CE$120</f>
        <v>0</v>
      </c>
      <c r="CF110" s="6">
        <f>'at-risk$$'!CF110/'at-risk$$'!CF$120</f>
        <v>0</v>
      </c>
      <c r="CG110" s="6">
        <f>'at-risk$$'!CG110/'at-risk$$'!CG$120</f>
        <v>0</v>
      </c>
      <c r="CH110" s="6">
        <f>'at-risk$$'!CH110/'at-risk$$'!CH$120</f>
        <v>0</v>
      </c>
      <c r="CI110" s="6">
        <f>'at-risk$$'!CI110/'at-risk$$'!CI$120</f>
        <v>0</v>
      </c>
      <c r="CL110" s="6">
        <f>'at-risk$$'!CL110/'at-risk$$'!CL$120</f>
        <v>1</v>
      </c>
      <c r="CM110" s="6">
        <f>'at-risk$$'!CM110/'at-risk$$'!CM$120</f>
        <v>0</v>
      </c>
      <c r="CN110" s="6">
        <f>'at-risk$$'!CN110/'at-risk$$'!CN$120</f>
        <v>0</v>
      </c>
      <c r="CO110" s="6">
        <f>'at-risk$$'!CO110/'at-risk$$'!CO$120</f>
        <v>0</v>
      </c>
      <c r="CP110" s="6">
        <f>'at-risk$$'!CP110/'at-risk$$'!CP$120</f>
        <v>0</v>
      </c>
      <c r="CQ110" s="6">
        <f>'at-risk$$'!CQ110/'at-risk$$'!CQ$120</f>
        <v>0</v>
      </c>
      <c r="CR110" s="6">
        <f>'at-risk$$'!CR110/'at-risk$$'!CR$120</f>
        <v>0</v>
      </c>
      <c r="CS110" s="6">
        <f>'at-risk$$'!CS110/'at-risk$$'!CS$120</f>
        <v>0</v>
      </c>
      <c r="CT110" s="6">
        <f>'at-risk$$'!CT110/'at-risk$$'!CT$120</f>
        <v>0</v>
      </c>
      <c r="CU110" s="6">
        <f>'at-risk$$'!CU110/'at-risk$$'!CU$120</f>
        <v>0</v>
      </c>
      <c r="DD110" s="6">
        <f>'at-risk$$'!DD110/'at-risk$$'!DD$120</f>
        <v>0</v>
      </c>
      <c r="DE110" s="6">
        <f>'at-risk$$'!DE110/'at-risk$$'!DE$120</f>
        <v>0</v>
      </c>
      <c r="DX110" s="6">
        <f>'at-risk$$'!DX110/'at-risk$$'!DX$120</f>
        <v>0</v>
      </c>
      <c r="DY110" s="6">
        <f>'at-risk$$'!DY110/'at-risk$$'!DY$120</f>
        <v>0</v>
      </c>
      <c r="DZ110" s="6">
        <f>'at-risk$$'!DZ110/'at-risk$$'!DZ$120</f>
        <v>0</v>
      </c>
      <c r="EA110" s="6">
        <f>'at-risk$$'!EA110/'at-risk$$'!EA$120</f>
        <v>0</v>
      </c>
      <c r="EB110" s="6">
        <f>'at-risk$$'!EB110/'at-risk$$'!EB$120</f>
        <v>0</v>
      </c>
      <c r="EC110" s="6">
        <f>'at-risk$$'!EC110/'at-risk$$'!EC$120</f>
        <v>0</v>
      </c>
      <c r="EL110" s="6">
        <f>'at-risk$$'!EL110/'at-risk$$'!EL$120</f>
        <v>2.9999932377146181</v>
      </c>
      <c r="EM110" s="6">
        <f>'at-risk$$'!EM110/'at-risk$$'!EM$120</f>
        <v>0</v>
      </c>
      <c r="EN110" s="6">
        <f>'at-risk$$'!EN110/'at-risk$$'!EN$120</f>
        <v>0</v>
      </c>
      <c r="EO110" s="6">
        <f>'at-risk$$'!EO110/'at-risk$$'!EO$120</f>
        <v>0</v>
      </c>
      <c r="EP110" s="6">
        <f>'at-risk$$'!EP110/'at-risk$$'!EP$120</f>
        <v>1</v>
      </c>
      <c r="EQ110" s="6">
        <f>'at-risk$$'!EQ110/'at-risk$$'!EQ$120</f>
        <v>0</v>
      </c>
      <c r="ES110" s="6">
        <f>'at-risk$$'!ES110/'at-risk$$'!ES$120</f>
        <v>0</v>
      </c>
      <c r="ET110" s="6">
        <f>'at-risk$$'!ET110/'at-risk$$'!ET$120</f>
        <v>0</v>
      </c>
      <c r="EU110" s="6">
        <f>'at-risk$$'!EU110/'at-risk$$'!EU$120</f>
        <v>0</v>
      </c>
      <c r="EV110" s="6">
        <f>'at-risk$$'!EV110/'at-risk$$'!EV$120</f>
        <v>0</v>
      </c>
      <c r="EW110" s="6">
        <f>'at-risk$$'!EW110/'at-risk$$'!EW$120</f>
        <v>0</v>
      </c>
      <c r="EX110" s="6">
        <f>'at-risk$$'!EX110/'at-risk$$'!EX$120</f>
        <v>0</v>
      </c>
      <c r="EY110" s="6">
        <f>'at-risk$$'!EY110/'at-risk$$'!EY$120</f>
        <v>2</v>
      </c>
      <c r="EZ110" s="6">
        <f>'at-risk$$'!EZ110/'at-risk$$'!EZ$120</f>
        <v>0</v>
      </c>
      <c r="FA110" s="6">
        <f>'at-risk$$'!FA110/'at-risk$$'!FA$120</f>
        <v>0</v>
      </c>
      <c r="FB110" s="6">
        <f>'at-risk$$'!FB110/'at-risk$$'!FB$120</f>
        <v>0</v>
      </c>
      <c r="FC110" s="6">
        <f>'at-risk$$'!FC110/'at-risk$$'!FC$120</f>
        <v>0</v>
      </c>
      <c r="FD110" s="6">
        <f>'at-risk$$'!FD110/'at-risk$$'!FD$120</f>
        <v>0</v>
      </c>
      <c r="FE110" s="6">
        <f>'at-risk$$'!FE110/'at-risk$$'!FE$120</f>
        <v>1</v>
      </c>
      <c r="FF110" s="6">
        <f>'at-risk$$'!FF110/'at-risk$$'!FF$120</f>
        <v>0</v>
      </c>
      <c r="FG110" s="6">
        <f>'at-risk$$'!FG110/'at-risk$$'!FG$120</f>
        <v>0</v>
      </c>
      <c r="FH110" s="6">
        <f>'at-risk$$'!FH110/'at-risk$$'!FH$120</f>
        <v>0</v>
      </c>
      <c r="FI110" s="6">
        <f>'at-risk$$'!FI110/'at-risk$$'!FI$120</f>
        <v>0</v>
      </c>
      <c r="FJ110" s="6">
        <f>'at-risk$$'!FJ110/'at-risk$$'!FJ$120</f>
        <v>0</v>
      </c>
      <c r="FK110" s="6">
        <f>'at-risk$$'!FK110/'at-risk$$'!FK$120</f>
        <v>0</v>
      </c>
      <c r="FL110" s="6">
        <f>'at-risk$$'!FL110/'at-risk$$'!FL$120</f>
        <v>0</v>
      </c>
      <c r="FM110" s="6">
        <f>'at-risk$$'!FM110/'at-risk$$'!FM$120</f>
        <v>0</v>
      </c>
      <c r="FN110" s="6">
        <f>'at-risk$$'!FN110/'at-risk$$'!FN$120</f>
        <v>0</v>
      </c>
      <c r="FO110" s="6">
        <f>'at-risk$$'!FO110/'at-risk$$'!FO$120</f>
        <v>1</v>
      </c>
      <c r="FP110" s="6">
        <f>'at-risk$$'!FP110/'at-risk$$'!FP$120</f>
        <v>0</v>
      </c>
      <c r="FQ110" s="6">
        <f>'at-risk$$'!FQ110/'at-risk$$'!FQ$120</f>
        <v>0</v>
      </c>
      <c r="FR110" s="6">
        <f>'at-risk$$'!FR110/'at-risk$$'!FR$120</f>
        <v>0</v>
      </c>
      <c r="FS110" s="6">
        <f>'at-risk$$'!FS110/'at-risk$$'!FS$120</f>
        <v>0</v>
      </c>
      <c r="FT110" s="6">
        <f>'at-risk$$'!FT110/'at-risk$$'!FT$120</f>
        <v>0</v>
      </c>
      <c r="FU110" s="6">
        <f>'at-risk$$'!FU110/'at-risk$$'!FU$120</f>
        <v>0</v>
      </c>
      <c r="FV110" s="6">
        <f>'at-risk$$'!FV110/'at-risk$$'!FV$120</f>
        <v>0</v>
      </c>
      <c r="FW110" s="6">
        <f>'at-risk$$'!FW110/'at-risk$$'!FW$120</f>
        <v>0</v>
      </c>
      <c r="FX110" s="6">
        <f>'at-risk$$'!FX110/'at-risk$$'!FX$120</f>
        <v>0</v>
      </c>
      <c r="FY110" s="6">
        <f>'at-risk$$'!FY110/'at-risk$$'!FY$120</f>
        <v>1</v>
      </c>
      <c r="FZ110" s="6">
        <f>'at-risk$$'!FZ110/'at-risk$$'!FZ$120</f>
        <v>0</v>
      </c>
      <c r="GA110" s="6">
        <f>'at-risk$$'!GA110/'at-risk$$'!GA$120</f>
        <v>0</v>
      </c>
      <c r="GB110" s="6">
        <f>'at-risk$$'!GB110/'at-risk$$'!GB$120</f>
        <v>0</v>
      </c>
      <c r="GC110" s="6">
        <f>'at-risk$$'!GC110/'at-risk$$'!GC$120</f>
        <v>1</v>
      </c>
      <c r="GD110" s="6">
        <f>'at-risk$$'!GD110/'at-risk$$'!GD$120</f>
        <v>0</v>
      </c>
      <c r="GE110" s="6">
        <f>'at-risk$$'!GE110/'at-risk$$'!GE$120</f>
        <v>0</v>
      </c>
      <c r="GF110" s="6">
        <f>'at-risk$$'!GF110/'at-risk$$'!GF$120</f>
        <v>1</v>
      </c>
      <c r="GG110" s="6">
        <f>'at-risk$$'!GG110/'at-risk$$'!GG$120</f>
        <v>0</v>
      </c>
      <c r="GH110" s="6">
        <f>'at-risk$$'!GH110/'at-risk$$'!GH$120</f>
        <v>2.0000087848759573</v>
      </c>
      <c r="GI110" s="6">
        <f>'at-risk$$'!GI110/'at-risk$$'!GI$120</f>
        <v>0</v>
      </c>
      <c r="GJ110" s="6">
        <f>'at-risk$$'!GJ110/'at-risk$$'!GJ$120</f>
        <v>1</v>
      </c>
      <c r="GK110" s="6">
        <f>'at-risk$$'!GK110/'at-risk$$'!GK$120</f>
        <v>0</v>
      </c>
      <c r="GL110" s="6">
        <f>'at-risk$$'!GL110/'at-risk$$'!GL$120</f>
        <v>0</v>
      </c>
      <c r="GM110" s="6">
        <f>'at-risk$$'!GM110/'at-risk$$'!GM$120</f>
        <v>1</v>
      </c>
      <c r="GN110" s="6">
        <f>'at-risk$$'!GN110/'at-risk$$'!GN$120</f>
        <v>0</v>
      </c>
      <c r="GO110" s="6">
        <f>'at-risk$$'!GO110/'at-risk$$'!GO$120</f>
        <v>0</v>
      </c>
      <c r="GP110" s="6">
        <f>'at-risk$$'!GP110/'at-risk$$'!GP$120</f>
        <v>0</v>
      </c>
      <c r="GQ110" s="6">
        <f>'at-risk$$'!GQ110/'at-risk$$'!GQ$120</f>
        <v>0</v>
      </c>
      <c r="GR110" s="6">
        <f>'at-risk$$'!GR110/'at-risk$$'!GR$120</f>
        <v>0</v>
      </c>
      <c r="GS110" s="6">
        <f>'at-risk$$'!GS110/'at-risk$$'!GS$120</f>
        <v>0</v>
      </c>
      <c r="GT110" s="6">
        <f>'at-risk$$'!GT110/'at-risk$$'!GT$120</f>
        <v>0</v>
      </c>
      <c r="GU110" s="6">
        <f>'at-risk$$'!GU110/'at-risk$$'!GU$120</f>
        <v>0</v>
      </c>
      <c r="GV110" s="6">
        <f>'at-risk$$'!GV110/'at-risk$$'!GV$120</f>
        <v>0</v>
      </c>
      <c r="GW110" s="6">
        <f>'at-risk$$'!GW110/'at-risk$$'!GW$120</f>
        <v>0</v>
      </c>
      <c r="GX110" s="6">
        <f>'at-risk$$'!GX110/'at-risk$$'!GX$120</f>
        <v>0</v>
      </c>
      <c r="GY110" s="6">
        <f>'at-risk$$'!GY110/'at-risk$$'!GY$120</f>
        <v>0</v>
      </c>
      <c r="GZ110" s="6">
        <f>'at-risk$$'!GZ110/'at-risk$$'!GZ$120</f>
        <v>0</v>
      </c>
      <c r="HA110" s="6">
        <f>'at-risk$$'!HA110/'at-risk$$'!HA$120</f>
        <v>0</v>
      </c>
      <c r="HB110" s="6">
        <f>'at-risk$$'!HB110/'at-risk$$'!HB$120</f>
        <v>0</v>
      </c>
      <c r="HC110" s="6">
        <f>'at-risk$$'!HC110/'at-risk$$'!HC$120</f>
        <v>0</v>
      </c>
      <c r="HD110" s="6">
        <f>'at-risk$$'!HD110/'at-risk$$'!HD$120</f>
        <v>0</v>
      </c>
      <c r="HE110" s="6">
        <f>'at-risk$$'!HE110/'at-risk$$'!HE$120</f>
        <v>0</v>
      </c>
      <c r="HF110" s="6">
        <f>'at-risk$$'!HF110/'at-risk$$'!HF$120</f>
        <v>4.6536299107456607</v>
      </c>
      <c r="HG110" s="6">
        <f>'at-risk$$'!HG110/'at-risk$$'!HG$120</f>
        <v>0</v>
      </c>
      <c r="HH110" s="6">
        <f>'at-risk$$'!HH110/'at-risk$$'!HH$120</f>
        <v>6.0000263546278729</v>
      </c>
      <c r="HI110" s="6">
        <f>'at-risk$$'!HI110/'at-risk$$'!HI$120</f>
        <v>0</v>
      </c>
      <c r="HJ110" s="6">
        <f>'at-risk$$'!HJ110/'at-risk$$'!HJ$120</f>
        <v>2.0000087848759573</v>
      </c>
      <c r="HK110" s="6">
        <f>'at-risk$$'!HK110/'at-risk$$'!HK$120</f>
        <v>0</v>
      </c>
      <c r="HL110" s="6">
        <f>'at-risk$$'!HL110/'at-risk$$'!HL$120</f>
        <v>2.0000087848759573</v>
      </c>
      <c r="HM110" s="6">
        <f>'at-risk$$'!HM110/'at-risk$$'!HM$120</f>
        <v>0</v>
      </c>
      <c r="HN110" s="6">
        <f>'at-risk$$'!HN110/'at-risk$$'!HN$120</f>
        <v>0</v>
      </c>
      <c r="HO110" s="6">
        <f>'at-risk$$'!HO110/'at-risk$$'!HO$120</f>
        <v>0</v>
      </c>
      <c r="HP110" s="6">
        <f>'at-risk$$'!HP110/'at-risk$$'!HP$120</f>
        <v>2.0000087848759573</v>
      </c>
      <c r="HQ110" s="6">
        <f>'at-risk$$'!HQ110/'at-risk$$'!HQ$120</f>
        <v>0</v>
      </c>
      <c r="HR110" s="6">
        <f>'at-risk$$'!HR110/'at-risk$$'!HR$120</f>
        <v>6.0000263546278729</v>
      </c>
      <c r="HS110" s="6">
        <f>'at-risk$$'!HS110/'at-risk$$'!HS$120</f>
        <v>1</v>
      </c>
      <c r="HT110" s="6">
        <f>'at-risk$$'!HT110/'at-risk$$'!HT$120</f>
        <v>0</v>
      </c>
      <c r="HU110" s="6">
        <f>'at-risk$$'!HU110/'at-risk$$'!HU$120</f>
        <v>0</v>
      </c>
      <c r="HV110" s="6">
        <f>'at-risk$$'!HV110/'at-risk$$'!HV$120</f>
        <v>4.0000175697519147</v>
      </c>
      <c r="HW110" s="6">
        <f>'at-risk$$'!HW110/'at-risk$$'!HW$120</f>
        <v>0</v>
      </c>
      <c r="HX110" s="6">
        <f>'at-risk$$'!HX110/'at-risk$$'!HX$120</f>
        <v>0</v>
      </c>
      <c r="HY110" s="6">
        <f>'at-risk$$'!HY110/'at-risk$$'!HY$120</f>
        <v>0</v>
      </c>
      <c r="HZ110" s="6">
        <f>'at-risk$$'!HZ110/'at-risk$$'!HZ$120</f>
        <v>0</v>
      </c>
      <c r="IA110" s="6">
        <f>'at-risk$$'!IA110/'at-risk$$'!IA$120</f>
        <v>0</v>
      </c>
      <c r="IB110" s="6">
        <f>'at-risk$$'!IB110/'at-risk$$'!IB$120</f>
        <v>0</v>
      </c>
      <c r="IC110" s="6">
        <f>'at-risk$$'!IC110/'at-risk$$'!IC$120</f>
        <v>0</v>
      </c>
      <c r="ID110" s="6">
        <f>'at-risk$$'!ID110/'at-risk$$'!ID$120</f>
        <v>1</v>
      </c>
      <c r="IE110" s="6">
        <f>'at-risk$$'!IE110/'at-risk$$'!IE$120</f>
        <v>0</v>
      </c>
      <c r="IF110" s="6">
        <f>'at-risk$$'!IF110/'at-risk$$'!IF$120</f>
        <v>0</v>
      </c>
      <c r="IG110" s="6">
        <f>'at-risk$$'!IG110/'at-risk$$'!IG$120</f>
        <v>0</v>
      </c>
      <c r="IH110" s="6">
        <f>'at-risk$$'!IH110/'at-risk$$'!IH$120</f>
        <v>0</v>
      </c>
      <c r="II110" s="6">
        <f>'at-risk$$'!II110/'at-risk$$'!II$120</f>
        <v>0</v>
      </c>
      <c r="IJ110" s="6">
        <f>'at-risk$$'!IJ110/'at-risk$$'!IJ$120</f>
        <v>0</v>
      </c>
      <c r="IK110" s="6">
        <f>'at-risk$$'!IK110/'at-risk$$'!IK$120</f>
        <v>0</v>
      </c>
      <c r="IL110" s="6">
        <f>'at-risk$$'!IL110/'at-risk$$'!IL$120</f>
        <v>0</v>
      </c>
      <c r="IM110" s="6">
        <f>'at-risk$$'!IM110/'at-risk$$'!IM$120</f>
        <v>0</v>
      </c>
      <c r="IN110" s="6">
        <f>'at-risk$$'!IN110/'at-risk$$'!IN$120</f>
        <v>0.9999965685612755</v>
      </c>
      <c r="IO110" s="6">
        <f>'at-risk$$'!IO110/'at-risk$$'!IO$120</f>
        <v>0</v>
      </c>
      <c r="IP110" s="6">
        <f>'at-risk$$'!IP110/'at-risk$$'!IP$120</f>
        <v>0</v>
      </c>
      <c r="IQ110" s="6">
        <f>'at-risk$$'!IQ110/'at-risk$$'!IQ$120</f>
        <v>0</v>
      </c>
      <c r="IR110" s="6">
        <f>'at-risk$$'!IR110/'at-risk$$'!IR$120</f>
        <v>0</v>
      </c>
      <c r="IS110" s="6">
        <f>'at-risk$$'!IS110/'at-risk$$'!IS$120</f>
        <v>0</v>
      </c>
      <c r="IT110" s="6">
        <f>'at-risk$$'!IT110/'at-risk$$'!IT$120</f>
        <v>0</v>
      </c>
      <c r="IU110" s="6">
        <f>'at-risk$$'!IU110/'at-risk$$'!IU$120</f>
        <v>0</v>
      </c>
      <c r="IV110" s="6">
        <f>'at-risk$$'!IV110/'at-risk$$'!IV$120</f>
        <v>0</v>
      </c>
      <c r="IW110" s="6">
        <f>'at-risk$$'!IW110/'at-risk$$'!IW$120</f>
        <v>0</v>
      </c>
      <c r="IX110" s="6">
        <f>'at-risk$$'!IX110/'at-risk$$'!IX$120</f>
        <v>0</v>
      </c>
      <c r="IY110" s="6">
        <f>'at-risk$$'!IY110/'at-risk$$'!IY$120</f>
        <v>0</v>
      </c>
      <c r="IZ110" s="6">
        <f>'at-risk$$'!IZ110/'at-risk$$'!IZ$120</f>
        <v>0</v>
      </c>
      <c r="JA110" s="6">
        <f>'at-risk$$'!JA110/'at-risk$$'!JA$120</f>
        <v>0</v>
      </c>
      <c r="JB110" s="6">
        <f>'at-risk$$'!JB110/'at-risk$$'!JB$120</f>
        <v>0</v>
      </c>
      <c r="JC110" s="6">
        <f>'at-risk$$'!JC110/'at-risk$$'!JC$120</f>
        <v>0</v>
      </c>
      <c r="JD110" s="6">
        <f>'at-risk$$'!JD110/'at-risk$$'!JD$120</f>
        <v>0</v>
      </c>
      <c r="JE110" s="6">
        <f>'at-risk$$'!JE110/'at-risk$$'!JE$120</f>
        <v>0</v>
      </c>
      <c r="JF110" s="6">
        <f>'at-risk$$'!JF110/'at-risk$$'!JF$120</f>
        <v>0</v>
      </c>
      <c r="JG110" s="6">
        <f>'at-risk$$'!JG110/'at-risk$$'!JG$120</f>
        <v>0</v>
      </c>
      <c r="JH110" s="6">
        <f>'at-risk$$'!JH110/'at-risk$$'!JH$120</f>
        <v>0</v>
      </c>
      <c r="JI110" s="6">
        <f>'at-risk$$'!JI110/'at-risk$$'!JI$120</f>
        <v>0</v>
      </c>
      <c r="JJ110" s="6">
        <f>'at-risk$$'!JJ110/'at-risk$$'!JJ$120</f>
        <v>2.0000015064852934</v>
      </c>
      <c r="JK110" s="6">
        <f>'at-risk$$'!JK110/'at-risk$$'!JK$120</f>
        <v>0</v>
      </c>
      <c r="JL110" s="6">
        <f>'at-risk$$'!JL110/'at-risk$$'!JL$120</f>
        <v>0</v>
      </c>
      <c r="JM110" s="6">
        <f>'at-risk$$'!JM110/'at-risk$$'!JM$120</f>
        <v>0</v>
      </c>
      <c r="JN110" s="6">
        <f>'at-risk$$'!JN110/'at-risk$$'!JN$120</f>
        <v>0</v>
      </c>
      <c r="JO110" s="6">
        <f>'at-risk$$'!JO110/'at-risk$$'!JO$120</f>
        <v>0</v>
      </c>
      <c r="JP110" s="6">
        <f>'at-risk$$'!JP110/'at-risk$$'!JP$120</f>
        <v>1</v>
      </c>
      <c r="JQ110" s="6">
        <f>'at-risk$$'!JQ110/'at-risk$$'!JQ$120</f>
        <v>1</v>
      </c>
      <c r="JR110" s="6">
        <f>'at-risk$$'!JR110/'at-risk$$'!JR$120</f>
        <v>0</v>
      </c>
      <c r="JS110" s="6">
        <f>'at-risk$$'!JS110/'at-risk$$'!JS$120</f>
        <v>0</v>
      </c>
      <c r="JT110" s="6">
        <f>'at-risk$$'!JT110/'at-risk$$'!JT$120</f>
        <v>0</v>
      </c>
      <c r="JU110" s="6">
        <f>'at-risk$$'!JU110/'at-risk$$'!JU$120</f>
        <v>0</v>
      </c>
      <c r="JV110" s="6">
        <f>'at-risk$$'!JV110/'at-risk$$'!JV$120</f>
        <v>0</v>
      </c>
      <c r="JW110" s="6">
        <f>'at-risk$$'!JW110/'at-risk$$'!JW$120</f>
        <v>0</v>
      </c>
      <c r="JX110" s="6">
        <f>'at-risk$$'!JX110/'at-risk$$'!JX$120</f>
        <v>0</v>
      </c>
      <c r="JY110" s="6">
        <f>'at-risk$$'!JY110/'at-risk$$'!JY$120</f>
        <v>0</v>
      </c>
      <c r="JZ110" s="6">
        <f>'at-risk$$'!JZ110/'at-risk$$'!JZ$120</f>
        <v>0</v>
      </c>
      <c r="KA110" s="6">
        <f>'at-risk$$'!KA110/'at-risk$$'!KA$120</f>
        <v>0</v>
      </c>
      <c r="KB110" s="6">
        <f>'at-risk$$'!KB110/'at-risk$$'!KB$120</f>
        <v>0</v>
      </c>
      <c r="KC110" s="6">
        <f>'at-risk$$'!KC110/'at-risk$$'!KC$120</f>
        <v>0.99750000000000005</v>
      </c>
      <c r="KD110" s="6">
        <f>'at-risk$$'!KD110/'at-risk$$'!KD$120</f>
        <v>0</v>
      </c>
      <c r="KE110" s="6">
        <f>'at-risk$$'!KE110/'at-risk$$'!KE$120</f>
        <v>0</v>
      </c>
      <c r="KF110" s="6">
        <f>'at-risk$$'!KF110/'at-risk$$'!KF$120</f>
        <v>0</v>
      </c>
      <c r="KG110" s="6">
        <f>'at-risk$$'!KG110/'at-risk$$'!KG$120</f>
        <v>0</v>
      </c>
      <c r="KH110" s="6">
        <f>'at-risk$$'!KH110/'at-risk$$'!KH$120</f>
        <v>0</v>
      </c>
      <c r="KI110" s="6">
        <f>'at-risk$$'!KI110/'at-risk$$'!KI$120</f>
        <v>0</v>
      </c>
      <c r="KJ110" s="6">
        <f>'at-risk$$'!KJ110/'at-risk$$'!KJ$120</f>
        <v>0</v>
      </c>
      <c r="KK110" s="6">
        <f>'at-risk$$'!KK110/'at-risk$$'!KK$120</f>
        <v>0</v>
      </c>
      <c r="KL110" s="6">
        <f>'at-risk$$'!KL110/'at-risk$$'!KL$120</f>
        <v>0</v>
      </c>
      <c r="KM110" s="6">
        <f>'at-risk$$'!KM110/'at-risk$$'!KM$120</f>
        <v>0</v>
      </c>
      <c r="KN110" s="6">
        <f>'at-risk$$'!KN110/'at-risk$$'!KN$120</f>
        <v>0</v>
      </c>
      <c r="KO110" s="6">
        <f>'at-risk$$'!KO110/'at-risk$$'!KO$120</f>
        <v>0</v>
      </c>
      <c r="KP110" s="6">
        <f>'at-risk$$'!KP110/'at-risk$$'!KP$120</f>
        <v>0</v>
      </c>
      <c r="KQ110" s="6">
        <f>'at-risk$$'!KQ110/'at-risk$$'!KQ$120</f>
        <v>0</v>
      </c>
      <c r="KU110" s="3">
        <v>55366</v>
      </c>
      <c r="KV110" s="3">
        <v>30000</v>
      </c>
      <c r="KW110" s="3">
        <v>9244</v>
      </c>
      <c r="KX110" s="3">
        <v>8052</v>
      </c>
      <c r="KY110" s="3">
        <v>5215</v>
      </c>
      <c r="KZ110" s="3">
        <v>0</v>
      </c>
      <c r="LC110" s="3">
        <v>0</v>
      </c>
      <c r="LD110" s="3">
        <v>25000</v>
      </c>
      <c r="LG110" s="3">
        <v>0</v>
      </c>
      <c r="LH110" s="3">
        <v>2000</v>
      </c>
      <c r="LI110" s="3">
        <v>19711</v>
      </c>
      <c r="LJ110" s="3">
        <v>49000</v>
      </c>
      <c r="LK110" s="3">
        <v>20000</v>
      </c>
      <c r="LL110" s="3">
        <v>0</v>
      </c>
      <c r="LM110" s="3">
        <v>3202</v>
      </c>
      <c r="LN110" s="3">
        <v>0</v>
      </c>
      <c r="LO110" s="3">
        <v>20000</v>
      </c>
      <c r="LP110" s="3">
        <v>0</v>
      </c>
      <c r="LQ110" s="3">
        <v>0</v>
      </c>
      <c r="LR110" s="3">
        <v>6000</v>
      </c>
      <c r="LS110" s="3">
        <v>0</v>
      </c>
      <c r="LT110" s="3">
        <v>2500</v>
      </c>
      <c r="LU110" s="3">
        <v>0</v>
      </c>
      <c r="LV110" s="3">
        <v>7000</v>
      </c>
      <c r="LW110" s="3">
        <v>0</v>
      </c>
      <c r="LX110" s="3">
        <v>35000</v>
      </c>
      <c r="LY110" s="3">
        <v>0</v>
      </c>
      <c r="LZ110" s="3">
        <v>1500</v>
      </c>
      <c r="MA110" s="3">
        <v>0</v>
      </c>
      <c r="MB110" s="3">
        <v>28000</v>
      </c>
      <c r="MC110" s="3">
        <v>0</v>
      </c>
      <c r="MD110" s="3">
        <v>6000</v>
      </c>
      <c r="ME110" s="3">
        <v>11737</v>
      </c>
      <c r="MF110" s="3">
        <v>0</v>
      </c>
      <c r="MI110" s="3">
        <v>0</v>
      </c>
      <c r="MJ110" s="3">
        <v>5000</v>
      </c>
      <c r="MK110" s="3">
        <v>0</v>
      </c>
      <c r="ML110" s="3">
        <v>2500</v>
      </c>
      <c r="MM110" s="3">
        <v>10000</v>
      </c>
      <c r="MN110" s="3">
        <v>28000</v>
      </c>
      <c r="MQ110" s="3">
        <v>0</v>
      </c>
      <c r="MR110" s="3">
        <v>7000</v>
      </c>
      <c r="MU110" s="3">
        <v>0</v>
      </c>
      <c r="MV110" s="3">
        <v>10000</v>
      </c>
      <c r="MW110" s="3">
        <v>0</v>
      </c>
      <c r="MX110" s="3">
        <v>16000</v>
      </c>
      <c r="MY110" s="3">
        <v>50000</v>
      </c>
      <c r="MZ110" s="3">
        <v>0</v>
      </c>
      <c r="NA110" s="3">
        <v>0</v>
      </c>
      <c r="NB110" s="3">
        <v>15000</v>
      </c>
      <c r="NE110" s="3">
        <v>0</v>
      </c>
      <c r="NF110" s="3">
        <v>2500</v>
      </c>
      <c r="NJ110" s="6">
        <f>'at-risk$$'!NJ110/'at-risk$$'!NJ$120</f>
        <v>0</v>
      </c>
      <c r="NK110" s="6">
        <f>'at-risk$$'!NK110/'at-risk$$'!NK$120</f>
        <v>0</v>
      </c>
      <c r="OF110" s="3">
        <v>9112197.5</v>
      </c>
      <c r="OG110" s="3">
        <v>706168</v>
      </c>
      <c r="OK110" s="6">
        <f t="shared" si="60"/>
        <v>0</v>
      </c>
      <c r="OL110" s="6">
        <f t="shared" si="50"/>
        <v>0</v>
      </c>
      <c r="OM110" s="6">
        <f t="shared" si="51"/>
        <v>2.0000087848759573</v>
      </c>
      <c r="ON110" s="6">
        <f t="shared" si="52"/>
        <v>0</v>
      </c>
      <c r="OO110" s="6">
        <f t="shared" si="53"/>
        <v>1</v>
      </c>
      <c r="OP110" s="6">
        <f t="shared" si="54"/>
        <v>0</v>
      </c>
      <c r="OQ110" s="3">
        <f t="shared" si="55"/>
        <v>0</v>
      </c>
      <c r="OR110" s="6">
        <f t="shared" si="56"/>
        <v>0</v>
      </c>
      <c r="OS110" s="6">
        <f>'at-risk$$'!OS110/'at-risk$$'!OS$120</f>
        <v>2</v>
      </c>
      <c r="OT110" s="6">
        <f>'at-risk$$'!OT110/'at-risk$$'!OT$120</f>
        <v>0</v>
      </c>
      <c r="OU110" s="6">
        <f>'at-risk$$'!OU110/'at-risk$$'!OU$120</f>
        <v>0</v>
      </c>
      <c r="OV110" s="6">
        <f>'at-risk$$'!OV110/'at-risk$$'!OV$120</f>
        <v>1</v>
      </c>
      <c r="OW110" s="6">
        <f>'at-risk$$'!OW110/'at-risk$$'!OW$120</f>
        <v>0</v>
      </c>
      <c r="OX110" s="6">
        <f>'at-risk$$'!OX110/'at-risk$$'!OX$120</f>
        <v>0</v>
      </c>
      <c r="OY110" s="6">
        <f>'at-risk$$'!OY110/'at-risk$$'!OY$120</f>
        <v>1</v>
      </c>
      <c r="OZ110" s="6">
        <f>'at-risk$$'!OZ110/'at-risk$$'!OZ$120</f>
        <v>0</v>
      </c>
      <c r="PA110" s="6">
        <f>'at-risk$$'!PA110/'at-risk$$'!PA$120</f>
        <v>0</v>
      </c>
      <c r="PB110" s="6">
        <f t="shared" si="57"/>
        <v>2</v>
      </c>
      <c r="PC110" s="6">
        <f t="shared" si="58"/>
        <v>0</v>
      </c>
      <c r="PD110" s="6"/>
      <c r="PE110" s="6"/>
      <c r="PI110" s="6">
        <f t="shared" si="48"/>
        <v>30.653735329257152</v>
      </c>
      <c r="PJ110" s="6">
        <f>'at-risk$$'!PJ110/'at-risk$$'!PJ$120</f>
        <v>0</v>
      </c>
      <c r="PK110" s="6">
        <f>'at-risk$$'!PK110/'at-risk$$'!PK$120</f>
        <v>2</v>
      </c>
      <c r="PL110" s="5">
        <f t="shared" si="61"/>
        <v>204475</v>
      </c>
      <c r="PM110" s="5">
        <f>SUM(KV110,KX110,KZ110,LB110,LD110,LF110,LH110,LJ110,LL110,LN110,LP110,LR110,LT110,LV110,LX110,LZ110,MB110,MD110,MF110,MH110,MJ110,ML110,MN110,MP110,MR110,MT110,MV110,MX110,MZ110,NB110,ND110,NF110,NH110,)-PN110</f>
        <v>74241</v>
      </c>
      <c r="PN110" s="5">
        <f>PO110-PL110</f>
        <v>211811</v>
      </c>
      <c r="PO110" s="5">
        <v>416286</v>
      </c>
      <c r="PQ110" s="6">
        <f t="shared" si="59"/>
        <v>48.569721168037105</v>
      </c>
    </row>
    <row r="111" spans="1:433" x14ac:dyDescent="0.25">
      <c r="A111" t="s">
        <v>205</v>
      </c>
      <c r="B111" s="2">
        <v>478</v>
      </c>
      <c r="C111" t="s">
        <v>339</v>
      </c>
      <c r="D111">
        <v>5</v>
      </c>
      <c r="E111">
        <v>352</v>
      </c>
      <c r="F111">
        <v>352</v>
      </c>
      <c r="G111" s="6">
        <f>'at-risk$$'!G111/'at-risk$$'!G$120</f>
        <v>1</v>
      </c>
      <c r="H111" s="6">
        <f>'at-risk$$'!H111/'at-risk$$'!H$120</f>
        <v>0</v>
      </c>
      <c r="I111" s="6">
        <f>'at-risk$$'!I111/'at-risk$$'!I$120</f>
        <v>0</v>
      </c>
      <c r="J111" s="6">
        <f>'at-risk$$'!J111/'at-risk$$'!J$120</f>
        <v>0</v>
      </c>
      <c r="K111" s="6"/>
      <c r="L111" s="6">
        <f>'at-risk$$'!L111/'at-risk$$'!L$120</f>
        <v>2</v>
      </c>
      <c r="M111" s="6">
        <f>'at-risk$$'!M111/'at-risk$$'!M$120</f>
        <v>0</v>
      </c>
      <c r="N111" s="6">
        <f>'at-risk$$'!N111/'at-risk$$'!N$120</f>
        <v>0</v>
      </c>
      <c r="O111" s="6">
        <f>'at-risk$$'!O111/'at-risk$$'!O$120</f>
        <v>0</v>
      </c>
      <c r="P111" s="3">
        <v>10012</v>
      </c>
      <c r="Q111" s="3">
        <v>0</v>
      </c>
      <c r="R111" s="6">
        <f>'at-risk$$'!R111/'at-risk$$'!R$120</f>
        <v>1.0000062006078874</v>
      </c>
      <c r="S111" s="6">
        <f>'at-risk$$'!S111/'at-risk$$'!S$120</f>
        <v>0</v>
      </c>
      <c r="T111" s="6">
        <f>'at-risk$$'!T111/'at-risk$$'!T$120</f>
        <v>2.9999918413329065</v>
      </c>
      <c r="U111" s="6">
        <f>'at-risk$$'!U111/'at-risk$$'!U$120</f>
        <v>0</v>
      </c>
      <c r="V111" s="6">
        <f>'at-risk$$'!V111/'at-risk$$'!V$120</f>
        <v>0</v>
      </c>
      <c r="W111" s="6">
        <f>'at-risk$$'!W111/'at-risk$$'!W$120</f>
        <v>0</v>
      </c>
      <c r="X111" s="6">
        <f>'at-risk$$'!X111/'at-risk$$'!X$120</f>
        <v>1</v>
      </c>
      <c r="Y111" s="6">
        <f>'at-risk$$'!Y111/'at-risk$$'!Y$120</f>
        <v>0</v>
      </c>
      <c r="Z111" s="6">
        <f>'at-risk$$'!Z111/'at-risk$$'!Z$120</f>
        <v>0</v>
      </c>
      <c r="AA111" s="6">
        <f>'at-risk$$'!AA111/'at-risk$$'!AA$120</f>
        <v>0</v>
      </c>
      <c r="AB111" s="6">
        <f>'at-risk$$'!AB111/'at-risk$$'!AB$120</f>
        <v>0</v>
      </c>
      <c r="AC111" s="6">
        <f>'at-risk$$'!AC111/'at-risk$$'!AC$120</f>
        <v>0</v>
      </c>
      <c r="AD111" s="6">
        <f>'at-risk$$'!AD111/'at-risk$$'!AD$120</f>
        <v>0</v>
      </c>
      <c r="AE111" s="6">
        <f>'at-risk$$'!AE111/'at-risk$$'!AE$120</f>
        <v>0</v>
      </c>
      <c r="AF111" s="6">
        <f>'at-risk$$'!AF111/'at-risk$$'!AF$120</f>
        <v>0</v>
      </c>
      <c r="AG111" s="6">
        <f>'at-risk$$'!AG111/'at-risk$$'!AG$120</f>
        <v>0</v>
      </c>
      <c r="AH111" s="6">
        <f>'at-risk$$'!AH111/'at-risk$$'!AH$120</f>
        <v>0</v>
      </c>
      <c r="AI111" s="6">
        <f>'at-risk$$'!AI111/'at-risk$$'!AI$120</f>
        <v>5.0000175697519147</v>
      </c>
      <c r="AJ111" s="6">
        <f>'at-risk$$'!AJ111/'at-risk$$'!AJ$120</f>
        <v>0</v>
      </c>
      <c r="AK111" s="6">
        <f>'at-risk$$'!AK111/'at-risk$$'!AK$120</f>
        <v>2.264126080539743</v>
      </c>
      <c r="AL111" s="6">
        <f>'at-risk$$'!AL111/'at-risk$$'!AL$120</f>
        <v>0</v>
      </c>
      <c r="AM111" s="6">
        <f>'at-risk$$'!AM111/'at-risk$$'!AM$120</f>
        <v>2.0000087848759573</v>
      </c>
      <c r="AN111" s="6">
        <f>'at-risk$$'!AN111/'at-risk$$'!AN$120</f>
        <v>0</v>
      </c>
      <c r="AO111" s="6">
        <f>'at-risk$$'!AO111/'at-risk$$'!AO$120</f>
        <v>0</v>
      </c>
      <c r="AP111" s="6">
        <f>'at-risk$$'!AP111/'at-risk$$'!AP$120</f>
        <v>0</v>
      </c>
      <c r="AQ111" s="6">
        <f>'at-risk$$'!AQ111/'at-risk$$'!AQ$120</f>
        <v>1</v>
      </c>
      <c r="AR111" s="6">
        <f>'at-risk$$'!AR111/'at-risk$$'!AR$120</f>
        <v>0</v>
      </c>
      <c r="AS111" s="6">
        <f>'at-risk$$'!AS111/'at-risk$$'!AS$120</f>
        <v>0</v>
      </c>
      <c r="AT111" s="6">
        <f>'at-risk$$'!AT111/'at-risk$$'!AT$120</f>
        <v>0</v>
      </c>
      <c r="AU111" s="6">
        <f>'at-risk$$'!AU111/'at-risk$$'!AU$120</f>
        <v>1</v>
      </c>
      <c r="AV111" s="6"/>
      <c r="AW111" s="6">
        <f>'at-risk$$'!AW111/'at-risk$$'!AW$120</f>
        <v>0</v>
      </c>
      <c r="AX111" s="6">
        <f>'at-risk$$'!AX111/'at-risk$$'!AX$120</f>
        <v>0</v>
      </c>
      <c r="AY111" s="6">
        <f>'at-risk$$'!AY111/'at-risk$$'!AY$120</f>
        <v>0</v>
      </c>
      <c r="AZ111" s="6">
        <f>'at-risk$$'!AZ111/'at-risk$$'!AZ$120</f>
        <v>0</v>
      </c>
      <c r="BA111" s="6">
        <f>'at-risk$$'!BA111/'at-risk$$'!BA$120</f>
        <v>0</v>
      </c>
      <c r="BB111" s="6">
        <f>'at-risk$$'!BB111/'at-risk$$'!BB$120</f>
        <v>0</v>
      </c>
      <c r="BC111" s="6">
        <f>'at-risk$$'!BC111/'at-risk$$'!BC$120</f>
        <v>0</v>
      </c>
      <c r="BD111" s="6">
        <f>'at-risk$$'!BD111/'at-risk$$'!BD$120</f>
        <v>0</v>
      </c>
      <c r="BE111" s="6">
        <f>'at-risk$$'!BE111/'at-risk$$'!BE$120</f>
        <v>0</v>
      </c>
      <c r="BF111" s="6">
        <f>'at-risk$$'!BF111/'at-risk$$'!BF$120</f>
        <v>0</v>
      </c>
      <c r="BG111" s="6">
        <f>'at-risk$$'!BG111/'at-risk$$'!BG$120</f>
        <v>0</v>
      </c>
      <c r="BH111" s="6">
        <f>'at-risk$$'!BH111/'at-risk$$'!BH$120</f>
        <v>0</v>
      </c>
      <c r="BI111" s="6">
        <f>'at-risk$$'!BI111/'at-risk$$'!BI$120</f>
        <v>0</v>
      </c>
      <c r="BJ111" s="6">
        <f>'at-risk$$'!BJ111/'at-risk$$'!BJ$120</f>
        <v>0</v>
      </c>
      <c r="BK111" s="6">
        <f>'at-risk$$'!BK111/'at-risk$$'!BK$120</f>
        <v>0</v>
      </c>
      <c r="BL111" s="6">
        <f>'at-risk$$'!BL111/'at-risk$$'!BL$120</f>
        <v>0</v>
      </c>
      <c r="BM111" s="6">
        <f>'at-risk$$'!BM111/'at-risk$$'!BM$120</f>
        <v>0</v>
      </c>
      <c r="BN111" s="6">
        <f>'at-risk$$'!BN111/'at-risk$$'!BN$120</f>
        <v>0</v>
      </c>
      <c r="BO111" s="6">
        <f>'at-risk$$'!BO111/'at-risk$$'!BO$120</f>
        <v>0</v>
      </c>
      <c r="BP111" s="6">
        <f>'at-risk$$'!BP111/'at-risk$$'!BP$120</f>
        <v>0</v>
      </c>
      <c r="BQ111" s="6">
        <f>'at-risk$$'!BQ111/'at-risk$$'!BQ$120</f>
        <v>0</v>
      </c>
      <c r="BR111" s="6">
        <f>'at-risk$$'!BR111/'at-risk$$'!BR$120</f>
        <v>0</v>
      </c>
      <c r="BS111" s="6">
        <f>'at-risk$$'!BS111/'at-risk$$'!BS$120</f>
        <v>0</v>
      </c>
      <c r="BT111" s="6">
        <f>'at-risk$$'!BT111/'at-risk$$'!BT$120</f>
        <v>0</v>
      </c>
      <c r="BU111" s="6">
        <f>'at-risk$$'!BU111/'at-risk$$'!BU$120</f>
        <v>0</v>
      </c>
      <c r="BV111" s="6">
        <f>'at-risk$$'!BV111/'at-risk$$'!BV$120</f>
        <v>5.0000175697519147</v>
      </c>
      <c r="BW111" s="6">
        <f>'at-risk$$'!BW111/'at-risk$$'!BW$120</f>
        <v>0</v>
      </c>
      <c r="BX111" s="6">
        <f>'at-risk$$'!BX111/'at-risk$$'!BX$120</f>
        <v>0</v>
      </c>
      <c r="BY111" s="6">
        <f>'at-risk$$'!BY111/'at-risk$$'!BY$120</f>
        <v>0</v>
      </c>
      <c r="BZ111" s="6">
        <f>'at-risk$$'!BZ111/'at-risk$$'!BZ$120</f>
        <v>0</v>
      </c>
      <c r="CA111" s="6">
        <f>'at-risk$$'!CA111/'at-risk$$'!CA$120</f>
        <v>0</v>
      </c>
      <c r="CB111" s="6">
        <f>'at-risk$$'!CB111/'at-risk$$'!CB$120</f>
        <v>0</v>
      </c>
      <c r="CC111" s="6">
        <f>'at-risk$$'!CC111/'at-risk$$'!CC$120</f>
        <v>0</v>
      </c>
      <c r="CD111" s="6">
        <f>'at-risk$$'!CD111/'at-risk$$'!CD$120</f>
        <v>0</v>
      </c>
      <c r="CE111" s="6">
        <f>'at-risk$$'!CE111/'at-risk$$'!CE$120</f>
        <v>2</v>
      </c>
      <c r="CF111" s="6">
        <f>'at-risk$$'!CF111/'at-risk$$'!CF$120</f>
        <v>0</v>
      </c>
      <c r="CG111" s="6">
        <f>'at-risk$$'!CG111/'at-risk$$'!CG$120</f>
        <v>0</v>
      </c>
      <c r="CH111" s="6">
        <f>'at-risk$$'!CH111/'at-risk$$'!CH$120</f>
        <v>0</v>
      </c>
      <c r="CI111" s="6">
        <f>'at-risk$$'!CI111/'at-risk$$'!CI$120</f>
        <v>0</v>
      </c>
      <c r="CL111" s="6">
        <f>'at-risk$$'!CL111/'at-risk$$'!CL$120</f>
        <v>1</v>
      </c>
      <c r="CM111" s="6">
        <f>'at-risk$$'!CM111/'at-risk$$'!CM$120</f>
        <v>0</v>
      </c>
      <c r="CN111" s="6">
        <f>'at-risk$$'!CN111/'at-risk$$'!CN$120</f>
        <v>0</v>
      </c>
      <c r="CO111" s="6">
        <f>'at-risk$$'!CO111/'at-risk$$'!CO$120</f>
        <v>0</v>
      </c>
      <c r="CP111" s="6">
        <f>'at-risk$$'!CP111/'at-risk$$'!CP$120</f>
        <v>0</v>
      </c>
      <c r="CQ111" s="6">
        <f>'at-risk$$'!CQ111/'at-risk$$'!CQ$120</f>
        <v>0</v>
      </c>
      <c r="CR111" s="6">
        <f>'at-risk$$'!CR111/'at-risk$$'!CR$120</f>
        <v>0</v>
      </c>
      <c r="CS111" s="6">
        <f>'at-risk$$'!CS111/'at-risk$$'!CS$120</f>
        <v>0</v>
      </c>
      <c r="CT111" s="6">
        <f>'at-risk$$'!CT111/'at-risk$$'!CT$120</f>
        <v>0</v>
      </c>
      <c r="CU111" s="6">
        <f>'at-risk$$'!CU111/'at-risk$$'!CU$120</f>
        <v>0</v>
      </c>
      <c r="DB111" s="3">
        <v>40000</v>
      </c>
      <c r="DC111" s="3">
        <v>0</v>
      </c>
      <c r="DD111" s="6">
        <f>'at-risk$$'!DD111/'at-risk$$'!DD$120</f>
        <v>0</v>
      </c>
      <c r="DE111" s="6">
        <f>'at-risk$$'!DE111/'at-risk$$'!DE$120</f>
        <v>0</v>
      </c>
      <c r="DX111" s="6">
        <f>'at-risk$$'!DX111/'at-risk$$'!DX$120</f>
        <v>0</v>
      </c>
      <c r="DY111" s="6">
        <f>'at-risk$$'!DY111/'at-risk$$'!DY$120</f>
        <v>0</v>
      </c>
      <c r="DZ111" s="6">
        <f>'at-risk$$'!DZ111/'at-risk$$'!DZ$120</f>
        <v>0</v>
      </c>
      <c r="EA111" s="6">
        <f>'at-risk$$'!EA111/'at-risk$$'!EA$120</f>
        <v>0</v>
      </c>
      <c r="EB111" s="6">
        <f>'at-risk$$'!EB111/'at-risk$$'!EB$120</f>
        <v>0</v>
      </c>
      <c r="EC111" s="6">
        <f>'at-risk$$'!EC111/'at-risk$$'!EC$120</f>
        <v>0</v>
      </c>
      <c r="EL111" s="6">
        <f>'at-risk$$'!EL111/'at-risk$$'!EL$120</f>
        <v>1</v>
      </c>
      <c r="EM111" s="6">
        <f>'at-risk$$'!EM111/'at-risk$$'!EM$120</f>
        <v>0</v>
      </c>
      <c r="EN111" s="6">
        <f>'at-risk$$'!EN111/'at-risk$$'!EN$120</f>
        <v>0.9999965685612755</v>
      </c>
      <c r="EO111" s="6">
        <f>'at-risk$$'!EO111/'at-risk$$'!EO$120</f>
        <v>0</v>
      </c>
      <c r="EP111" s="6">
        <f>'at-risk$$'!EP111/'at-risk$$'!EP$120</f>
        <v>0</v>
      </c>
      <c r="EQ111" s="6">
        <f>'at-risk$$'!EQ111/'at-risk$$'!EQ$120</f>
        <v>0</v>
      </c>
      <c r="ES111" s="6">
        <f>'at-risk$$'!ES111/'at-risk$$'!ES$120</f>
        <v>0</v>
      </c>
      <c r="ET111" s="6">
        <f>'at-risk$$'!ET111/'at-risk$$'!ET$120</f>
        <v>0</v>
      </c>
      <c r="EU111" s="6">
        <f>'at-risk$$'!EU111/'at-risk$$'!EU$120</f>
        <v>0</v>
      </c>
      <c r="EV111" s="6">
        <f>'at-risk$$'!EV111/'at-risk$$'!EV$120</f>
        <v>0</v>
      </c>
      <c r="EW111" s="6">
        <f>'at-risk$$'!EW111/'at-risk$$'!EW$120</f>
        <v>0</v>
      </c>
      <c r="EX111" s="6">
        <f>'at-risk$$'!EX111/'at-risk$$'!EX$120</f>
        <v>0</v>
      </c>
      <c r="EY111" s="6">
        <f>'at-risk$$'!EY111/'at-risk$$'!EY$120</f>
        <v>2</v>
      </c>
      <c r="EZ111" s="6">
        <f>'at-risk$$'!EZ111/'at-risk$$'!EZ$120</f>
        <v>0</v>
      </c>
      <c r="FA111" s="6">
        <f>'at-risk$$'!FA111/'at-risk$$'!FA$120</f>
        <v>0</v>
      </c>
      <c r="FB111" s="6">
        <f>'at-risk$$'!FB111/'at-risk$$'!FB$120</f>
        <v>0</v>
      </c>
      <c r="FC111" s="6">
        <f>'at-risk$$'!FC111/'at-risk$$'!FC$120</f>
        <v>0</v>
      </c>
      <c r="FD111" s="6">
        <f>'at-risk$$'!FD111/'at-risk$$'!FD$120</f>
        <v>0</v>
      </c>
      <c r="FE111" s="6">
        <f>'at-risk$$'!FE111/'at-risk$$'!FE$120</f>
        <v>1</v>
      </c>
      <c r="FF111" s="6">
        <f>'at-risk$$'!FF111/'at-risk$$'!FF$120</f>
        <v>0</v>
      </c>
      <c r="FG111" s="6">
        <f>'at-risk$$'!FG111/'at-risk$$'!FG$120</f>
        <v>0</v>
      </c>
      <c r="FH111" s="6">
        <f>'at-risk$$'!FH111/'at-risk$$'!FH$120</f>
        <v>0</v>
      </c>
      <c r="FI111" s="6">
        <f>'at-risk$$'!FI111/'at-risk$$'!FI$120</f>
        <v>0</v>
      </c>
      <c r="FJ111" s="6">
        <f>'at-risk$$'!FJ111/'at-risk$$'!FJ$120</f>
        <v>0</v>
      </c>
      <c r="FK111" s="6">
        <f>'at-risk$$'!FK111/'at-risk$$'!FK$120</f>
        <v>0</v>
      </c>
      <c r="FL111" s="6">
        <f>'at-risk$$'!FL111/'at-risk$$'!FL$120</f>
        <v>0</v>
      </c>
      <c r="FM111" s="6">
        <f>'at-risk$$'!FM111/'at-risk$$'!FM$120</f>
        <v>1.0000186469754606</v>
      </c>
      <c r="FN111" s="6">
        <f>'at-risk$$'!FN111/'at-risk$$'!FN$120</f>
        <v>0</v>
      </c>
      <c r="FO111" s="6">
        <f>'at-risk$$'!FO111/'at-risk$$'!FO$120</f>
        <v>0</v>
      </c>
      <c r="FP111" s="6">
        <f>'at-risk$$'!FP111/'at-risk$$'!FP$120</f>
        <v>0</v>
      </c>
      <c r="FQ111" s="6">
        <f>'at-risk$$'!FQ111/'at-risk$$'!FQ$120</f>
        <v>0</v>
      </c>
      <c r="FR111" s="6">
        <f>'at-risk$$'!FR111/'at-risk$$'!FR$120</f>
        <v>0</v>
      </c>
      <c r="FS111" s="6">
        <f>'at-risk$$'!FS111/'at-risk$$'!FS$120</f>
        <v>0</v>
      </c>
      <c r="FT111" s="6">
        <f>'at-risk$$'!FT111/'at-risk$$'!FT$120</f>
        <v>0</v>
      </c>
      <c r="FU111" s="6">
        <f>'at-risk$$'!FU111/'at-risk$$'!FU$120</f>
        <v>0</v>
      </c>
      <c r="FV111" s="6">
        <f>'at-risk$$'!FV111/'at-risk$$'!FV$120</f>
        <v>0</v>
      </c>
      <c r="FW111" s="6">
        <f>'at-risk$$'!FW111/'at-risk$$'!FW$120</f>
        <v>0</v>
      </c>
      <c r="FX111" s="6">
        <f>'at-risk$$'!FX111/'at-risk$$'!FX$120</f>
        <v>0</v>
      </c>
      <c r="FY111" s="6">
        <f>'at-risk$$'!FY111/'at-risk$$'!FY$120</f>
        <v>1</v>
      </c>
      <c r="FZ111" s="6">
        <f>'at-risk$$'!FZ111/'at-risk$$'!FZ$120</f>
        <v>0</v>
      </c>
      <c r="GA111" s="6">
        <f>'at-risk$$'!GA111/'at-risk$$'!GA$120</f>
        <v>1</v>
      </c>
      <c r="GB111" s="6">
        <f>'at-risk$$'!GB111/'at-risk$$'!GB$120</f>
        <v>0</v>
      </c>
      <c r="GC111" s="6">
        <f>'at-risk$$'!GC111/'at-risk$$'!GC$120</f>
        <v>0</v>
      </c>
      <c r="GD111" s="6">
        <f>'at-risk$$'!GD111/'at-risk$$'!GD$120</f>
        <v>0</v>
      </c>
      <c r="GE111" s="6">
        <f>'at-risk$$'!GE111/'at-risk$$'!GE$120</f>
        <v>1</v>
      </c>
      <c r="GF111" s="6">
        <f>'at-risk$$'!GF111/'at-risk$$'!GF$120</f>
        <v>1</v>
      </c>
      <c r="GG111" s="6">
        <f>'at-risk$$'!GG111/'at-risk$$'!GG$120</f>
        <v>0</v>
      </c>
      <c r="GH111" s="6">
        <f>'at-risk$$'!GH111/'at-risk$$'!GH$120</f>
        <v>1</v>
      </c>
      <c r="GI111" s="6">
        <f>'at-risk$$'!GI111/'at-risk$$'!GI$120</f>
        <v>0</v>
      </c>
      <c r="GJ111" s="6">
        <f>'at-risk$$'!GJ111/'at-risk$$'!GJ$120</f>
        <v>1</v>
      </c>
      <c r="GK111" s="6">
        <f>'at-risk$$'!GK111/'at-risk$$'!GK$120</f>
        <v>0</v>
      </c>
      <c r="GL111" s="6">
        <f>'at-risk$$'!GL111/'at-risk$$'!GL$120</f>
        <v>0</v>
      </c>
      <c r="GM111" s="6">
        <f>'at-risk$$'!GM111/'at-risk$$'!GM$120</f>
        <v>0</v>
      </c>
      <c r="GN111" s="6">
        <f>'at-risk$$'!GN111/'at-risk$$'!GN$120</f>
        <v>0</v>
      </c>
      <c r="GO111" s="6">
        <f>'at-risk$$'!GO111/'at-risk$$'!GO$120</f>
        <v>0</v>
      </c>
      <c r="GP111" s="6">
        <f>'at-risk$$'!GP111/'at-risk$$'!GP$120</f>
        <v>0</v>
      </c>
      <c r="GQ111" s="6">
        <f>'at-risk$$'!GQ111/'at-risk$$'!GQ$120</f>
        <v>0</v>
      </c>
      <c r="GR111" s="6">
        <f>'at-risk$$'!GR111/'at-risk$$'!GR$120</f>
        <v>0</v>
      </c>
      <c r="GS111" s="6">
        <f>'at-risk$$'!GS111/'at-risk$$'!GS$120</f>
        <v>0</v>
      </c>
      <c r="GT111" s="6">
        <f>'at-risk$$'!GT111/'at-risk$$'!GT$120</f>
        <v>0</v>
      </c>
      <c r="GU111" s="6">
        <f>'at-risk$$'!GU111/'at-risk$$'!GU$120</f>
        <v>0</v>
      </c>
      <c r="GV111" s="6">
        <f>'at-risk$$'!GV111/'at-risk$$'!GV$120</f>
        <v>0</v>
      </c>
      <c r="GW111" s="6">
        <f>'at-risk$$'!GW111/'at-risk$$'!GW$120</f>
        <v>0</v>
      </c>
      <c r="GX111" s="6">
        <f>'at-risk$$'!GX111/'at-risk$$'!GX$120</f>
        <v>0</v>
      </c>
      <c r="GY111" s="6">
        <f>'at-risk$$'!GY111/'at-risk$$'!GY$120</f>
        <v>0</v>
      </c>
      <c r="GZ111" s="6">
        <f>'at-risk$$'!GZ111/'at-risk$$'!GZ$120</f>
        <v>0</v>
      </c>
      <c r="HA111" s="6">
        <f>'at-risk$$'!HA111/'at-risk$$'!HA$120</f>
        <v>0</v>
      </c>
      <c r="HB111" s="6">
        <f>'at-risk$$'!HB111/'at-risk$$'!HB$120</f>
        <v>0</v>
      </c>
      <c r="HC111" s="6">
        <f>'at-risk$$'!HC111/'at-risk$$'!HC$120</f>
        <v>0</v>
      </c>
      <c r="HD111" s="6">
        <f>'at-risk$$'!HD111/'at-risk$$'!HD$120</f>
        <v>0</v>
      </c>
      <c r="HE111" s="6">
        <f>'at-risk$$'!HE111/'at-risk$$'!HE$120</f>
        <v>0</v>
      </c>
      <c r="HF111" s="6">
        <f>'at-risk$$'!HF111/'at-risk$$'!HF$120</f>
        <v>1.4198555766392578</v>
      </c>
      <c r="HG111" s="6">
        <f>'at-risk$$'!HG111/'at-risk$$'!HG$120</f>
        <v>0</v>
      </c>
      <c r="HH111" s="6">
        <f>'at-risk$$'!HH111/'at-risk$$'!HH$120</f>
        <v>2.5000087848759573</v>
      </c>
      <c r="HI111" s="6">
        <f>'at-risk$$'!HI111/'at-risk$$'!HI$120</f>
        <v>0</v>
      </c>
      <c r="HJ111" s="6">
        <f>'at-risk$$'!HJ111/'at-risk$$'!HJ$120</f>
        <v>0</v>
      </c>
      <c r="HK111" s="6">
        <f>'at-risk$$'!HK111/'at-risk$$'!HK$120</f>
        <v>0</v>
      </c>
      <c r="HL111" s="6">
        <f>'at-risk$$'!HL111/'at-risk$$'!HL$120</f>
        <v>0</v>
      </c>
      <c r="HM111" s="6">
        <f>'at-risk$$'!HM111/'at-risk$$'!HM$120</f>
        <v>0</v>
      </c>
      <c r="HN111" s="6">
        <f>'at-risk$$'!HN111/'at-risk$$'!HN$120</f>
        <v>2.5000087848759573</v>
      </c>
      <c r="HO111" s="6">
        <f>'at-risk$$'!HO111/'at-risk$$'!HO$120</f>
        <v>0</v>
      </c>
      <c r="HP111" s="6">
        <f>'at-risk$$'!HP111/'at-risk$$'!HP$120</f>
        <v>0</v>
      </c>
      <c r="HQ111" s="6">
        <f>'at-risk$$'!HQ111/'at-risk$$'!HQ$120</f>
        <v>0</v>
      </c>
      <c r="HR111" s="6">
        <f>'at-risk$$'!HR111/'at-risk$$'!HR$120</f>
        <v>2.5000087848759573</v>
      </c>
      <c r="HS111" s="6">
        <f>'at-risk$$'!HS111/'at-risk$$'!HS$120</f>
        <v>0</v>
      </c>
      <c r="HT111" s="6">
        <f>'at-risk$$'!HT111/'at-risk$$'!HT$120</f>
        <v>0</v>
      </c>
      <c r="HU111" s="6">
        <f>'at-risk$$'!HU111/'at-risk$$'!HU$120</f>
        <v>0</v>
      </c>
      <c r="HV111" s="6">
        <f>'at-risk$$'!HV111/'at-risk$$'!HV$120</f>
        <v>2.0000087848759573</v>
      </c>
      <c r="HW111" s="6">
        <f>'at-risk$$'!HW111/'at-risk$$'!HW$120</f>
        <v>0</v>
      </c>
      <c r="HX111" s="6">
        <f>'at-risk$$'!HX111/'at-risk$$'!HX$120</f>
        <v>0</v>
      </c>
      <c r="HY111" s="6">
        <f>'at-risk$$'!HY111/'at-risk$$'!HY$120</f>
        <v>0</v>
      </c>
      <c r="HZ111" s="6">
        <f>'at-risk$$'!HZ111/'at-risk$$'!HZ$120</f>
        <v>0</v>
      </c>
      <c r="IA111" s="6">
        <f>'at-risk$$'!IA111/'at-risk$$'!IA$120</f>
        <v>0</v>
      </c>
      <c r="IB111" s="6">
        <f>'at-risk$$'!IB111/'at-risk$$'!IB$120</f>
        <v>0</v>
      </c>
      <c r="IC111" s="6">
        <f>'at-risk$$'!IC111/'at-risk$$'!IC$120</f>
        <v>1</v>
      </c>
      <c r="ID111" s="6">
        <f>'at-risk$$'!ID111/'at-risk$$'!ID$120</f>
        <v>0</v>
      </c>
      <c r="IE111" s="6">
        <f>'at-risk$$'!IE111/'at-risk$$'!IE$120</f>
        <v>1</v>
      </c>
      <c r="IF111" s="6">
        <f>'at-risk$$'!IF111/'at-risk$$'!IF$120</f>
        <v>0</v>
      </c>
      <c r="IG111" s="6">
        <f>'at-risk$$'!IG111/'at-risk$$'!IG$120</f>
        <v>1</v>
      </c>
      <c r="IH111" s="6">
        <f>'at-risk$$'!IH111/'at-risk$$'!IH$120</f>
        <v>0</v>
      </c>
      <c r="II111" s="6">
        <f>'at-risk$$'!II111/'at-risk$$'!II$120</f>
        <v>1</v>
      </c>
      <c r="IJ111" s="6">
        <f>'at-risk$$'!IJ111/'at-risk$$'!IJ$120</f>
        <v>0</v>
      </c>
      <c r="IK111" s="6">
        <f>'at-risk$$'!IK111/'at-risk$$'!IK$120</f>
        <v>0</v>
      </c>
      <c r="IL111" s="6">
        <f>'at-risk$$'!IL111/'at-risk$$'!IL$120</f>
        <v>0</v>
      </c>
      <c r="IM111" s="6">
        <f>'at-risk$$'!IM111/'at-risk$$'!IM$120</f>
        <v>0</v>
      </c>
      <c r="IN111" s="6">
        <f>'at-risk$$'!IN111/'at-risk$$'!IN$120</f>
        <v>0</v>
      </c>
      <c r="IO111" s="6">
        <f>'at-risk$$'!IO111/'at-risk$$'!IO$120</f>
        <v>0</v>
      </c>
      <c r="IP111" s="6">
        <f>'at-risk$$'!IP111/'at-risk$$'!IP$120</f>
        <v>0</v>
      </c>
      <c r="IQ111" s="6">
        <f>'at-risk$$'!IQ111/'at-risk$$'!IQ$120</f>
        <v>0</v>
      </c>
      <c r="IR111" s="6">
        <f>'at-risk$$'!IR111/'at-risk$$'!IR$120</f>
        <v>0</v>
      </c>
      <c r="IS111" s="6">
        <f>'at-risk$$'!IS111/'at-risk$$'!IS$120</f>
        <v>0</v>
      </c>
      <c r="IT111" s="6">
        <f>'at-risk$$'!IT111/'at-risk$$'!IT$120</f>
        <v>0</v>
      </c>
      <c r="IU111" s="6">
        <f>'at-risk$$'!IU111/'at-risk$$'!IU$120</f>
        <v>0</v>
      </c>
      <c r="IV111" s="6">
        <f>'at-risk$$'!IV111/'at-risk$$'!IV$120</f>
        <v>0</v>
      </c>
      <c r="IW111" s="6">
        <f>'at-risk$$'!IW111/'at-risk$$'!IW$120</f>
        <v>0</v>
      </c>
      <c r="IX111" s="6">
        <f>'at-risk$$'!IX111/'at-risk$$'!IX$120</f>
        <v>0</v>
      </c>
      <c r="IY111" s="6">
        <f>'at-risk$$'!IY111/'at-risk$$'!IY$120</f>
        <v>0</v>
      </c>
      <c r="IZ111" s="6">
        <f>'at-risk$$'!IZ111/'at-risk$$'!IZ$120</f>
        <v>0</v>
      </c>
      <c r="JA111" s="6">
        <f>'at-risk$$'!JA111/'at-risk$$'!JA$120</f>
        <v>0</v>
      </c>
      <c r="JB111" s="6">
        <f>'at-risk$$'!JB111/'at-risk$$'!JB$120</f>
        <v>0</v>
      </c>
      <c r="JC111" s="6">
        <f>'at-risk$$'!JC111/'at-risk$$'!JC$120</f>
        <v>0</v>
      </c>
      <c r="JD111" s="6">
        <f>'at-risk$$'!JD111/'at-risk$$'!JD$120</f>
        <v>0</v>
      </c>
      <c r="JE111" s="6">
        <f>'at-risk$$'!JE111/'at-risk$$'!JE$120</f>
        <v>0</v>
      </c>
      <c r="JF111" s="6">
        <f>'at-risk$$'!JF111/'at-risk$$'!JF$120</f>
        <v>0</v>
      </c>
      <c r="JG111" s="6">
        <f>'at-risk$$'!JG111/'at-risk$$'!JG$120</f>
        <v>0</v>
      </c>
      <c r="JH111" s="6">
        <f>'at-risk$$'!JH111/'at-risk$$'!JH$120</f>
        <v>0</v>
      </c>
      <c r="JI111" s="6">
        <f>'at-risk$$'!JI111/'at-risk$$'!JI$120</f>
        <v>0</v>
      </c>
      <c r="JJ111" s="6">
        <f>'at-risk$$'!JJ111/'at-risk$$'!JJ$120</f>
        <v>0</v>
      </c>
      <c r="JK111" s="6">
        <f>'at-risk$$'!JK111/'at-risk$$'!JK$120</f>
        <v>0</v>
      </c>
      <c r="JL111" s="6">
        <f>'at-risk$$'!JL111/'at-risk$$'!JL$120</f>
        <v>0.9999965685612755</v>
      </c>
      <c r="JM111" s="6">
        <f>'at-risk$$'!JM111/'at-risk$$'!JM$120</f>
        <v>0</v>
      </c>
      <c r="JN111" s="6">
        <f>'at-risk$$'!JN111/'at-risk$$'!JN$120</f>
        <v>0</v>
      </c>
      <c r="JO111" s="6">
        <f>'at-risk$$'!JO111/'at-risk$$'!JO$120</f>
        <v>0</v>
      </c>
      <c r="JP111" s="6">
        <f>'at-risk$$'!JP111/'at-risk$$'!JP$120</f>
        <v>0</v>
      </c>
      <c r="JQ111" s="6">
        <f>'at-risk$$'!JQ111/'at-risk$$'!JQ$120</f>
        <v>0</v>
      </c>
      <c r="JR111" s="6">
        <f>'at-risk$$'!JR111/'at-risk$$'!JR$120</f>
        <v>0</v>
      </c>
      <c r="JS111" s="6">
        <f>'at-risk$$'!JS111/'at-risk$$'!JS$120</f>
        <v>0</v>
      </c>
      <c r="JT111" s="6">
        <f>'at-risk$$'!JT111/'at-risk$$'!JT$120</f>
        <v>0</v>
      </c>
      <c r="JU111" s="6">
        <f>'at-risk$$'!JU111/'at-risk$$'!JU$120</f>
        <v>0</v>
      </c>
      <c r="JV111" s="6">
        <f>'at-risk$$'!JV111/'at-risk$$'!JV$120</f>
        <v>0</v>
      </c>
      <c r="JW111" s="6">
        <f>'at-risk$$'!JW111/'at-risk$$'!JW$120</f>
        <v>0</v>
      </c>
      <c r="JX111" s="6">
        <f>'at-risk$$'!JX111/'at-risk$$'!JX$120</f>
        <v>0</v>
      </c>
      <c r="JY111" s="6">
        <f>'at-risk$$'!JY111/'at-risk$$'!JY$120</f>
        <v>0</v>
      </c>
      <c r="JZ111" s="6">
        <f>'at-risk$$'!JZ111/'at-risk$$'!JZ$120</f>
        <v>0</v>
      </c>
      <c r="KA111" s="6">
        <f>'at-risk$$'!KA111/'at-risk$$'!KA$120</f>
        <v>0</v>
      </c>
      <c r="KB111" s="6">
        <f>'at-risk$$'!KB111/'at-risk$$'!KB$120</f>
        <v>0</v>
      </c>
      <c r="KC111" s="6">
        <f>'at-risk$$'!KC111/'at-risk$$'!KC$120</f>
        <v>0</v>
      </c>
      <c r="KD111" s="6">
        <f>'at-risk$$'!KD111/'at-risk$$'!KD$120</f>
        <v>0</v>
      </c>
      <c r="KE111" s="6">
        <f>'at-risk$$'!KE111/'at-risk$$'!KE$120</f>
        <v>0</v>
      </c>
      <c r="KF111" s="6">
        <f>'at-risk$$'!KF111/'at-risk$$'!KF$120</f>
        <v>0</v>
      </c>
      <c r="KG111" s="6">
        <f>'at-risk$$'!KG111/'at-risk$$'!KG$120</f>
        <v>0</v>
      </c>
      <c r="KH111" s="6">
        <f>'at-risk$$'!KH111/'at-risk$$'!KH$120</f>
        <v>0</v>
      </c>
      <c r="KI111" s="6">
        <f>'at-risk$$'!KI111/'at-risk$$'!KI$120</f>
        <v>0</v>
      </c>
      <c r="KJ111" s="6">
        <f>'at-risk$$'!KJ111/'at-risk$$'!KJ$120</f>
        <v>0</v>
      </c>
      <c r="KK111" s="6">
        <f>'at-risk$$'!KK111/'at-risk$$'!KK$120</f>
        <v>0</v>
      </c>
      <c r="KL111" s="6">
        <f>'at-risk$$'!KL111/'at-risk$$'!KL$120</f>
        <v>0</v>
      </c>
      <c r="KM111" s="6">
        <f>'at-risk$$'!KM111/'at-risk$$'!KM$120</f>
        <v>0</v>
      </c>
      <c r="KN111" s="6">
        <f>'at-risk$$'!KN111/'at-risk$$'!KN$120</f>
        <v>0</v>
      </c>
      <c r="KO111" s="6">
        <f>'at-risk$$'!KO111/'at-risk$$'!KO$120</f>
        <v>0</v>
      </c>
      <c r="KP111" s="6">
        <f>'at-risk$$'!KP111/'at-risk$$'!KP$120</f>
        <v>0</v>
      </c>
      <c r="KQ111" s="6">
        <f>'at-risk$$'!KQ111/'at-risk$$'!KQ$120</f>
        <v>0</v>
      </c>
      <c r="KU111" s="3">
        <v>25000</v>
      </c>
      <c r="KV111" s="3">
        <v>0</v>
      </c>
      <c r="KW111" s="3">
        <v>7969</v>
      </c>
      <c r="KX111" s="3">
        <v>0</v>
      </c>
      <c r="LA111" s="3">
        <v>1000</v>
      </c>
      <c r="LB111" s="3">
        <v>0</v>
      </c>
      <c r="LC111" s="3">
        <v>2000</v>
      </c>
      <c r="LD111" s="3">
        <v>0</v>
      </c>
      <c r="LI111" s="3">
        <v>40566</v>
      </c>
      <c r="LJ111" s="3">
        <v>15425</v>
      </c>
      <c r="LM111" s="3">
        <v>1605</v>
      </c>
      <c r="LN111" s="3">
        <v>0</v>
      </c>
      <c r="LU111" s="3">
        <v>3000</v>
      </c>
      <c r="LV111" s="3">
        <v>0</v>
      </c>
      <c r="MA111" s="3">
        <v>37423</v>
      </c>
      <c r="MB111" s="3">
        <v>0</v>
      </c>
      <c r="MC111" s="3">
        <v>2500</v>
      </c>
      <c r="MD111" s="3">
        <v>0</v>
      </c>
      <c r="ME111" s="3">
        <v>5885</v>
      </c>
      <c r="MF111" s="3">
        <v>0</v>
      </c>
      <c r="MG111" s="3">
        <v>1000</v>
      </c>
      <c r="MH111" s="3">
        <v>0</v>
      </c>
      <c r="MI111" s="3">
        <v>2000</v>
      </c>
      <c r="MJ111" s="3">
        <v>0</v>
      </c>
      <c r="MK111" s="3">
        <v>1500</v>
      </c>
      <c r="ML111" s="3">
        <v>0</v>
      </c>
      <c r="MM111" s="3">
        <v>1500</v>
      </c>
      <c r="MN111" s="3">
        <v>0</v>
      </c>
      <c r="MQ111" s="3">
        <v>5000</v>
      </c>
      <c r="MR111" s="3">
        <v>0</v>
      </c>
      <c r="MU111" s="3">
        <v>5000</v>
      </c>
      <c r="MV111" s="3">
        <v>0</v>
      </c>
      <c r="MW111" s="3">
        <v>1500</v>
      </c>
      <c r="MX111" s="3">
        <v>0</v>
      </c>
      <c r="MY111" s="3">
        <v>12500</v>
      </c>
      <c r="MZ111" s="3">
        <v>0</v>
      </c>
      <c r="NE111" s="3">
        <v>1500</v>
      </c>
      <c r="NF111" s="3">
        <v>0</v>
      </c>
      <c r="NJ111" s="6">
        <f>'at-risk$$'!NJ111/'at-risk$$'!NJ$120</f>
        <v>0</v>
      </c>
      <c r="NK111" s="6">
        <f>'at-risk$$'!NK111/'at-risk$$'!NK$120</f>
        <v>0</v>
      </c>
      <c r="OF111" s="3">
        <v>5664834</v>
      </c>
      <c r="OG111" s="3">
        <v>656541</v>
      </c>
      <c r="OK111" s="6">
        <f t="shared" si="60"/>
        <v>0</v>
      </c>
      <c r="OL111" s="6">
        <f t="shared" si="50"/>
        <v>0</v>
      </c>
      <c r="OM111" s="6">
        <f t="shared" si="51"/>
        <v>5.0000175697519147</v>
      </c>
      <c r="ON111" s="6">
        <f t="shared" si="52"/>
        <v>0</v>
      </c>
      <c r="OO111" s="6">
        <f t="shared" si="53"/>
        <v>0</v>
      </c>
      <c r="OP111" s="6">
        <f t="shared" si="54"/>
        <v>2</v>
      </c>
      <c r="OQ111" s="3">
        <f t="shared" si="55"/>
        <v>0</v>
      </c>
      <c r="OR111" s="6">
        <f t="shared" si="56"/>
        <v>0</v>
      </c>
      <c r="OS111" s="6">
        <f>'at-risk$$'!OS111/'at-risk$$'!OS$120</f>
        <v>2</v>
      </c>
      <c r="OT111" s="6">
        <f>'at-risk$$'!OT111/'at-risk$$'!OT$120</f>
        <v>0</v>
      </c>
      <c r="OU111" s="6">
        <f>'at-risk$$'!OU111/'at-risk$$'!OU$120</f>
        <v>0</v>
      </c>
      <c r="OV111" s="6">
        <f>'at-risk$$'!OV111/'at-risk$$'!OV$120</f>
        <v>1</v>
      </c>
      <c r="OW111" s="6">
        <f>'at-risk$$'!OW111/'at-risk$$'!OW$120</f>
        <v>0</v>
      </c>
      <c r="OX111" s="6">
        <f>'at-risk$$'!OX111/'at-risk$$'!OX$120</f>
        <v>0</v>
      </c>
      <c r="OY111" s="6">
        <f>'at-risk$$'!OY111/'at-risk$$'!OY$120</f>
        <v>0</v>
      </c>
      <c r="OZ111" s="6">
        <f>'at-risk$$'!OZ111/'at-risk$$'!OZ$120</f>
        <v>3</v>
      </c>
      <c r="PA111" s="6">
        <f>'at-risk$$'!PA111/'at-risk$$'!PA$120</f>
        <v>1</v>
      </c>
      <c r="PB111" s="6">
        <f t="shared" si="57"/>
        <v>1</v>
      </c>
      <c r="PC111" s="6">
        <f t="shared" si="58"/>
        <v>0</v>
      </c>
      <c r="PD111" s="6"/>
      <c r="PE111" s="6"/>
      <c r="PI111" s="6">
        <f t="shared" si="48"/>
        <v>13.919890716143087</v>
      </c>
      <c r="PJ111" s="6">
        <f>'at-risk$$'!PJ111/'at-risk$$'!PJ$120</f>
        <v>0</v>
      </c>
      <c r="PK111" s="6">
        <f>'at-risk$$'!PK111/'at-risk$$'!PK$120</f>
        <v>0</v>
      </c>
      <c r="PL111" s="5">
        <f t="shared" si="61"/>
        <v>158448</v>
      </c>
      <c r="PN111" s="5">
        <f>SUM(KV111,KX111,KZ111,LB111,LD111,LF111,LH111,LJ111,LL111,LN111,LP111,LR111,LT111,LV111,LX111,LZ111,MB111,MD111,MF111,MH111,MJ111,ML111,MN111,MP111,MR111,MT111,MV111,MX111,MZ111,NB111,ND111,NF111,NH111,)</f>
        <v>15425</v>
      </c>
      <c r="PO111" s="5">
        <v>208736</v>
      </c>
      <c r="PQ111" s="6">
        <f t="shared" si="59"/>
        <v>33.184060721062622</v>
      </c>
    </row>
    <row r="112" spans="1:433" x14ac:dyDescent="0.25">
      <c r="A112" t="s">
        <v>213</v>
      </c>
      <c r="B112" s="2">
        <v>436</v>
      </c>
      <c r="C112" t="s">
        <v>339</v>
      </c>
      <c r="D112">
        <v>7</v>
      </c>
      <c r="E112">
        <v>200</v>
      </c>
      <c r="F112">
        <v>200</v>
      </c>
      <c r="G112" s="6">
        <f>'at-risk$$'!G112/'at-risk$$'!G$120</f>
        <v>1</v>
      </c>
      <c r="H112" s="6">
        <f>'at-risk$$'!H112/'at-risk$$'!H$120</f>
        <v>0</v>
      </c>
      <c r="I112" s="6">
        <f>'at-risk$$'!I112/'at-risk$$'!I$120</f>
        <v>0</v>
      </c>
      <c r="J112" s="6">
        <f>'at-risk$$'!J112/'at-risk$$'!J$120</f>
        <v>0</v>
      </c>
      <c r="K112" s="6"/>
      <c r="L112" s="6">
        <f>'at-risk$$'!L112/'at-risk$$'!L$120</f>
        <v>1</v>
      </c>
      <c r="M112" s="6">
        <f>'at-risk$$'!M112/'at-risk$$'!M$120</f>
        <v>1</v>
      </c>
      <c r="N112" s="6">
        <f>'at-risk$$'!N112/'at-risk$$'!N$120</f>
        <v>0.99999958310769044</v>
      </c>
      <c r="O112" s="6">
        <f>'at-risk$$'!O112/'at-risk$$'!O$120</f>
        <v>0</v>
      </c>
      <c r="P112" s="3">
        <v>16548</v>
      </c>
      <c r="Q112" s="3">
        <v>0</v>
      </c>
      <c r="R112" s="6">
        <f>'at-risk$$'!R112/'at-risk$$'!R$120</f>
        <v>1.0000062006078874</v>
      </c>
      <c r="S112" s="6">
        <f>'at-risk$$'!S112/'at-risk$$'!S$120</f>
        <v>0</v>
      </c>
      <c r="T112" s="6">
        <f>'at-risk$$'!T112/'at-risk$$'!T$120</f>
        <v>1.0000028305579711</v>
      </c>
      <c r="U112" s="6">
        <f>'at-risk$$'!U112/'at-risk$$'!U$120</f>
        <v>0</v>
      </c>
      <c r="V112" s="6">
        <f>'at-risk$$'!V112/'at-risk$$'!V$120</f>
        <v>3.0000042979444492</v>
      </c>
      <c r="W112" s="6">
        <f>'at-risk$$'!W112/'at-risk$$'!W$120</f>
        <v>0</v>
      </c>
      <c r="X112" s="6">
        <f>'at-risk$$'!X112/'at-risk$$'!X$120</f>
        <v>1</v>
      </c>
      <c r="Y112" s="6">
        <f>'at-risk$$'!Y112/'at-risk$$'!Y$120</f>
        <v>0</v>
      </c>
      <c r="Z112" s="6">
        <f>'at-risk$$'!Z112/'at-risk$$'!Z$120</f>
        <v>0</v>
      </c>
      <c r="AA112" s="6">
        <f>'at-risk$$'!AA112/'at-risk$$'!AA$120</f>
        <v>0</v>
      </c>
      <c r="AB112" s="6">
        <f>'at-risk$$'!AB112/'at-risk$$'!AB$120</f>
        <v>0</v>
      </c>
      <c r="AC112" s="6">
        <f>'at-risk$$'!AC112/'at-risk$$'!AC$120</f>
        <v>0</v>
      </c>
      <c r="AD112" s="6">
        <f>'at-risk$$'!AD112/'at-risk$$'!AD$120</f>
        <v>0</v>
      </c>
      <c r="AE112" s="6">
        <f>'at-risk$$'!AE112/'at-risk$$'!AE$120</f>
        <v>0</v>
      </c>
      <c r="AF112" s="6">
        <f>'at-risk$$'!AF112/'at-risk$$'!AF$120</f>
        <v>0</v>
      </c>
      <c r="AG112" s="6">
        <f>'at-risk$$'!AG112/'at-risk$$'!AG$120</f>
        <v>0</v>
      </c>
      <c r="AH112" s="6">
        <f>'at-risk$$'!AH112/'at-risk$$'!AH$120</f>
        <v>0</v>
      </c>
      <c r="AI112" s="6">
        <f>'at-risk$$'!AI112/'at-risk$$'!AI$120</f>
        <v>1</v>
      </c>
      <c r="AJ112" s="6">
        <f>'at-risk$$'!AJ112/'at-risk$$'!AJ$120</f>
        <v>0</v>
      </c>
      <c r="AK112" s="6">
        <f>'at-risk$$'!AK112/'at-risk$$'!AK$120</f>
        <v>0</v>
      </c>
      <c r="AL112" s="6">
        <f>'at-risk$$'!AL112/'at-risk$$'!AL$120</f>
        <v>0</v>
      </c>
      <c r="AM112" s="6">
        <f>'at-risk$$'!AM112/'at-risk$$'!AM$120</f>
        <v>2.0000087848759573</v>
      </c>
      <c r="AN112" s="6">
        <f>'at-risk$$'!AN112/'at-risk$$'!AN$120</f>
        <v>0</v>
      </c>
      <c r="AO112" s="6">
        <f>'at-risk$$'!AO112/'at-risk$$'!AO$120</f>
        <v>0</v>
      </c>
      <c r="AP112" s="6">
        <f>'at-risk$$'!AP112/'at-risk$$'!AP$120</f>
        <v>0</v>
      </c>
      <c r="AQ112" s="6">
        <f>'at-risk$$'!AQ112/'at-risk$$'!AQ$120</f>
        <v>1.5000087848759576</v>
      </c>
      <c r="AR112" s="6">
        <f>'at-risk$$'!AR112/'at-risk$$'!AR$120</f>
        <v>0</v>
      </c>
      <c r="AS112" s="6">
        <f>'at-risk$$'!AS112/'at-risk$$'!AS$120</f>
        <v>0</v>
      </c>
      <c r="AT112" s="6">
        <f>'at-risk$$'!AT112/'at-risk$$'!AT$120</f>
        <v>0</v>
      </c>
      <c r="AU112" s="6">
        <f>'at-risk$$'!AU112/'at-risk$$'!AU$120</f>
        <v>2.0000087848759573</v>
      </c>
      <c r="AV112" s="6"/>
      <c r="AW112" s="6">
        <f>'at-risk$$'!AW112/'at-risk$$'!AW$120</f>
        <v>0</v>
      </c>
      <c r="AX112" s="6">
        <f>'at-risk$$'!AX112/'at-risk$$'!AX$120</f>
        <v>0</v>
      </c>
      <c r="AY112" s="6">
        <f>'at-risk$$'!AY112/'at-risk$$'!AY$120</f>
        <v>0</v>
      </c>
      <c r="AZ112" s="6">
        <f>'at-risk$$'!AZ112/'at-risk$$'!AZ$120</f>
        <v>0</v>
      </c>
      <c r="BA112" s="6">
        <f>'at-risk$$'!BA112/'at-risk$$'!BA$120</f>
        <v>0</v>
      </c>
      <c r="BB112" s="6">
        <f>'at-risk$$'!BB112/'at-risk$$'!BB$120</f>
        <v>0</v>
      </c>
      <c r="BC112" s="6">
        <f>'at-risk$$'!BC112/'at-risk$$'!BC$120</f>
        <v>0</v>
      </c>
      <c r="BD112" s="6">
        <f>'at-risk$$'!BD112/'at-risk$$'!BD$120</f>
        <v>0</v>
      </c>
      <c r="BE112" s="6">
        <f>'at-risk$$'!BE112/'at-risk$$'!BE$120</f>
        <v>0</v>
      </c>
      <c r="BF112" s="6">
        <f>'at-risk$$'!BF112/'at-risk$$'!BF$120</f>
        <v>0</v>
      </c>
      <c r="BG112" s="6">
        <f>'at-risk$$'!BG112/'at-risk$$'!BG$120</f>
        <v>0</v>
      </c>
      <c r="BH112" s="6">
        <f>'at-risk$$'!BH112/'at-risk$$'!BH$120</f>
        <v>0</v>
      </c>
      <c r="BI112" s="6">
        <f>'at-risk$$'!BI112/'at-risk$$'!BI$120</f>
        <v>0</v>
      </c>
      <c r="BJ112" s="6">
        <f>'at-risk$$'!BJ112/'at-risk$$'!BJ$120</f>
        <v>0</v>
      </c>
      <c r="BK112" s="6">
        <f>'at-risk$$'!BK112/'at-risk$$'!BK$120</f>
        <v>0</v>
      </c>
      <c r="BL112" s="6">
        <f>'at-risk$$'!BL112/'at-risk$$'!BL$120</f>
        <v>0</v>
      </c>
      <c r="BM112" s="6">
        <f>'at-risk$$'!BM112/'at-risk$$'!BM$120</f>
        <v>0</v>
      </c>
      <c r="BN112" s="6">
        <f>'at-risk$$'!BN112/'at-risk$$'!BN$120</f>
        <v>0</v>
      </c>
      <c r="BO112" s="6">
        <f>'at-risk$$'!BO112/'at-risk$$'!BO$120</f>
        <v>0</v>
      </c>
      <c r="BP112" s="6">
        <f>'at-risk$$'!BP112/'at-risk$$'!BP$120</f>
        <v>0</v>
      </c>
      <c r="BQ112" s="6">
        <f>'at-risk$$'!BQ112/'at-risk$$'!BQ$120</f>
        <v>0</v>
      </c>
      <c r="BR112" s="6">
        <f>'at-risk$$'!BR112/'at-risk$$'!BR$120</f>
        <v>0</v>
      </c>
      <c r="BS112" s="6">
        <f>'at-risk$$'!BS112/'at-risk$$'!BS$120</f>
        <v>0</v>
      </c>
      <c r="BT112" s="6">
        <f>'at-risk$$'!BT112/'at-risk$$'!BT$120</f>
        <v>0</v>
      </c>
      <c r="BU112" s="6">
        <f>'at-risk$$'!BU112/'at-risk$$'!BU$120</f>
        <v>0</v>
      </c>
      <c r="BV112" s="6">
        <f>'at-risk$$'!BV112/'at-risk$$'!BV$120</f>
        <v>6.0000263546278729</v>
      </c>
      <c r="BW112" s="6">
        <f>'at-risk$$'!BW112/'at-risk$$'!BW$120</f>
        <v>0</v>
      </c>
      <c r="BX112" s="6">
        <f>'at-risk$$'!BX112/'at-risk$$'!BX$120</f>
        <v>0</v>
      </c>
      <c r="BY112" s="6">
        <f>'at-risk$$'!BY112/'at-risk$$'!BY$120</f>
        <v>0</v>
      </c>
      <c r="BZ112" s="6">
        <f>'at-risk$$'!BZ112/'at-risk$$'!BZ$120</f>
        <v>0</v>
      </c>
      <c r="CA112" s="6">
        <f>'at-risk$$'!CA112/'at-risk$$'!CA$120</f>
        <v>0</v>
      </c>
      <c r="CB112" s="6">
        <f>'at-risk$$'!CB112/'at-risk$$'!CB$120</f>
        <v>0</v>
      </c>
      <c r="CC112" s="6">
        <f>'at-risk$$'!CC112/'at-risk$$'!CC$120</f>
        <v>0</v>
      </c>
      <c r="CD112" s="6">
        <f>'at-risk$$'!CD112/'at-risk$$'!CD$120</f>
        <v>2</v>
      </c>
      <c r="CE112" s="6">
        <f>'at-risk$$'!CE112/'at-risk$$'!CE$120</f>
        <v>0</v>
      </c>
      <c r="CF112" s="6">
        <f>'at-risk$$'!CF112/'at-risk$$'!CF$120</f>
        <v>0</v>
      </c>
      <c r="CG112" s="6">
        <f>'at-risk$$'!CG112/'at-risk$$'!CG$120</f>
        <v>0</v>
      </c>
      <c r="CH112" s="6">
        <f>'at-risk$$'!CH112/'at-risk$$'!CH$120</f>
        <v>0</v>
      </c>
      <c r="CI112" s="6">
        <f>'at-risk$$'!CI112/'at-risk$$'!CI$120</f>
        <v>0</v>
      </c>
      <c r="CL112" s="6">
        <f>'at-risk$$'!CL112/'at-risk$$'!CL$120</f>
        <v>0</v>
      </c>
      <c r="CM112" s="6">
        <f>'at-risk$$'!CM112/'at-risk$$'!CM$120</f>
        <v>0</v>
      </c>
      <c r="CN112" s="6">
        <f>'at-risk$$'!CN112/'at-risk$$'!CN$120</f>
        <v>6.5746011666315274E-2</v>
      </c>
      <c r="CO112" s="6">
        <f>'at-risk$$'!CO112/'at-risk$$'!CO$120</f>
        <v>0</v>
      </c>
      <c r="CP112" s="6">
        <f>'at-risk$$'!CP112/'at-risk$$'!CP$120</f>
        <v>0</v>
      </c>
      <c r="CQ112" s="6">
        <f>'at-risk$$'!CQ112/'at-risk$$'!CQ$120</f>
        <v>0</v>
      </c>
      <c r="CR112" s="6">
        <f>'at-risk$$'!CR112/'at-risk$$'!CR$120</f>
        <v>0</v>
      </c>
      <c r="CS112" s="6">
        <f>'at-risk$$'!CS112/'at-risk$$'!CS$120</f>
        <v>0</v>
      </c>
      <c r="CT112" s="6">
        <f>'at-risk$$'!CT112/'at-risk$$'!CT$120</f>
        <v>0</v>
      </c>
      <c r="CU112" s="6">
        <f>'at-risk$$'!CU112/'at-risk$$'!CU$120</f>
        <v>0</v>
      </c>
      <c r="DB112" s="3">
        <v>60000</v>
      </c>
      <c r="DC112" s="3">
        <v>0</v>
      </c>
      <c r="DD112" s="6">
        <f>'at-risk$$'!DD112/'at-risk$$'!DD$120</f>
        <v>0</v>
      </c>
      <c r="DE112" s="6">
        <f>'at-risk$$'!DE112/'at-risk$$'!DE$120</f>
        <v>0</v>
      </c>
      <c r="DX112" s="6">
        <f>'at-risk$$'!DX112/'at-risk$$'!DX$120</f>
        <v>0</v>
      </c>
      <c r="DY112" s="6">
        <f>'at-risk$$'!DY112/'at-risk$$'!DY$120</f>
        <v>0</v>
      </c>
      <c r="DZ112" s="6">
        <f>'at-risk$$'!DZ112/'at-risk$$'!DZ$120</f>
        <v>0</v>
      </c>
      <c r="EA112" s="6">
        <f>'at-risk$$'!EA112/'at-risk$$'!EA$120</f>
        <v>0</v>
      </c>
      <c r="EB112" s="6">
        <f>'at-risk$$'!EB112/'at-risk$$'!EB$120</f>
        <v>0</v>
      </c>
      <c r="EC112" s="6">
        <f>'at-risk$$'!EC112/'at-risk$$'!EC$120</f>
        <v>0</v>
      </c>
      <c r="EL112" s="6">
        <f>'at-risk$$'!EL112/'at-risk$$'!EL$120</f>
        <v>0</v>
      </c>
      <c r="EM112" s="6">
        <f>'at-risk$$'!EM112/'at-risk$$'!EM$120</f>
        <v>0</v>
      </c>
      <c r="EN112" s="6">
        <f>'at-risk$$'!EN112/'at-risk$$'!EN$120</f>
        <v>0</v>
      </c>
      <c r="EO112" s="6">
        <f>'at-risk$$'!EO112/'at-risk$$'!EO$120</f>
        <v>0</v>
      </c>
      <c r="EP112" s="6">
        <f>'at-risk$$'!EP112/'at-risk$$'!EP$120</f>
        <v>0</v>
      </c>
      <c r="EQ112" s="6">
        <f>'at-risk$$'!EQ112/'at-risk$$'!EQ$120</f>
        <v>0</v>
      </c>
      <c r="ES112" s="6">
        <f>'at-risk$$'!ES112/'at-risk$$'!ES$120</f>
        <v>0</v>
      </c>
      <c r="ET112" s="6">
        <f>'at-risk$$'!ET112/'at-risk$$'!ET$120</f>
        <v>0</v>
      </c>
      <c r="EU112" s="6">
        <f>'at-risk$$'!EU112/'at-risk$$'!EU$120</f>
        <v>0</v>
      </c>
      <c r="EV112" s="6">
        <f>'at-risk$$'!EV112/'at-risk$$'!EV$120</f>
        <v>0</v>
      </c>
      <c r="EW112" s="6">
        <f>'at-risk$$'!EW112/'at-risk$$'!EW$120</f>
        <v>0</v>
      </c>
      <c r="EX112" s="6">
        <f>'at-risk$$'!EX112/'at-risk$$'!EX$120</f>
        <v>0</v>
      </c>
      <c r="EY112" s="6">
        <f>'at-risk$$'!EY112/'at-risk$$'!EY$120</f>
        <v>1</v>
      </c>
      <c r="EZ112" s="6">
        <f>'at-risk$$'!EZ112/'at-risk$$'!EZ$120</f>
        <v>0</v>
      </c>
      <c r="FA112" s="6">
        <f>'at-risk$$'!FA112/'at-risk$$'!FA$120</f>
        <v>0</v>
      </c>
      <c r="FB112" s="6">
        <f>'at-risk$$'!FB112/'at-risk$$'!FB$120</f>
        <v>0</v>
      </c>
      <c r="FC112" s="6">
        <f>'at-risk$$'!FC112/'at-risk$$'!FC$120</f>
        <v>0</v>
      </c>
      <c r="FD112" s="6">
        <f>'at-risk$$'!FD112/'at-risk$$'!FD$120</f>
        <v>0</v>
      </c>
      <c r="FE112" s="6">
        <f>'at-risk$$'!FE112/'at-risk$$'!FE$120</f>
        <v>0</v>
      </c>
      <c r="FF112" s="6">
        <f>'at-risk$$'!FF112/'at-risk$$'!FF$120</f>
        <v>0</v>
      </c>
      <c r="FG112" s="6">
        <f>'at-risk$$'!FG112/'at-risk$$'!FG$120</f>
        <v>0</v>
      </c>
      <c r="FH112" s="6">
        <f>'at-risk$$'!FH112/'at-risk$$'!FH$120</f>
        <v>0</v>
      </c>
      <c r="FI112" s="6">
        <f>'at-risk$$'!FI112/'at-risk$$'!FI$120</f>
        <v>0</v>
      </c>
      <c r="FJ112" s="6">
        <f>'at-risk$$'!FJ112/'at-risk$$'!FJ$120</f>
        <v>0</v>
      </c>
      <c r="FK112" s="6">
        <f>'at-risk$$'!FK112/'at-risk$$'!FK$120</f>
        <v>0.99998917596631565</v>
      </c>
      <c r="FL112" s="6">
        <f>'at-risk$$'!FL112/'at-risk$$'!FL$120</f>
        <v>0</v>
      </c>
      <c r="FM112" s="6">
        <f>'at-risk$$'!FM112/'at-risk$$'!FM$120</f>
        <v>1.0000186469754606</v>
      </c>
      <c r="FN112" s="6">
        <f>'at-risk$$'!FN112/'at-risk$$'!FN$120</f>
        <v>0</v>
      </c>
      <c r="FO112" s="6">
        <f>'at-risk$$'!FO112/'at-risk$$'!FO$120</f>
        <v>0</v>
      </c>
      <c r="FP112" s="6">
        <f>'at-risk$$'!FP112/'at-risk$$'!FP$120</f>
        <v>0</v>
      </c>
      <c r="FQ112" s="6">
        <f>'at-risk$$'!FQ112/'at-risk$$'!FQ$120</f>
        <v>0</v>
      </c>
      <c r="FR112" s="6">
        <f>'at-risk$$'!FR112/'at-risk$$'!FR$120</f>
        <v>0</v>
      </c>
      <c r="FS112" s="6">
        <f>'at-risk$$'!FS112/'at-risk$$'!FS$120</f>
        <v>0</v>
      </c>
      <c r="FT112" s="6">
        <f>'at-risk$$'!FT112/'at-risk$$'!FT$120</f>
        <v>1</v>
      </c>
      <c r="FU112" s="6">
        <f>'at-risk$$'!FU112/'at-risk$$'!FU$120</f>
        <v>0</v>
      </c>
      <c r="FV112" s="6">
        <f>'at-risk$$'!FV112/'at-risk$$'!FV$120</f>
        <v>0</v>
      </c>
      <c r="FW112" s="6">
        <f>'at-risk$$'!FW112/'at-risk$$'!FW$120</f>
        <v>0</v>
      </c>
      <c r="FX112" s="6">
        <f>'at-risk$$'!FX112/'at-risk$$'!FX$120</f>
        <v>0</v>
      </c>
      <c r="FY112" s="6">
        <f>'at-risk$$'!FY112/'at-risk$$'!FY$120</f>
        <v>1</v>
      </c>
      <c r="FZ112" s="6">
        <f>'at-risk$$'!FZ112/'at-risk$$'!FZ$120</f>
        <v>0</v>
      </c>
      <c r="GA112" s="6">
        <f>'at-risk$$'!GA112/'at-risk$$'!GA$120</f>
        <v>1</v>
      </c>
      <c r="GB112" s="6">
        <f>'at-risk$$'!GB112/'at-risk$$'!GB$120</f>
        <v>0</v>
      </c>
      <c r="GC112" s="6">
        <f>'at-risk$$'!GC112/'at-risk$$'!GC$120</f>
        <v>1</v>
      </c>
      <c r="GD112" s="6">
        <f>'at-risk$$'!GD112/'at-risk$$'!GD$120</f>
        <v>0</v>
      </c>
      <c r="GE112" s="6">
        <f>'at-risk$$'!GE112/'at-risk$$'!GE$120</f>
        <v>0</v>
      </c>
      <c r="GF112" s="6">
        <f>'at-risk$$'!GF112/'at-risk$$'!GF$120</f>
        <v>1</v>
      </c>
      <c r="GG112" s="6">
        <f>'at-risk$$'!GG112/'at-risk$$'!GG$120</f>
        <v>0</v>
      </c>
      <c r="GH112" s="6">
        <f>'at-risk$$'!GH112/'at-risk$$'!GH$120</f>
        <v>1</v>
      </c>
      <c r="GI112" s="6">
        <f>'at-risk$$'!GI112/'at-risk$$'!GI$120</f>
        <v>0</v>
      </c>
      <c r="GJ112" s="6">
        <f>'at-risk$$'!GJ112/'at-risk$$'!GJ$120</f>
        <v>0</v>
      </c>
      <c r="GK112" s="6">
        <f>'at-risk$$'!GK112/'at-risk$$'!GK$120</f>
        <v>0</v>
      </c>
      <c r="GL112" s="6">
        <f>'at-risk$$'!GL112/'at-risk$$'!GL$120</f>
        <v>1</v>
      </c>
      <c r="GM112" s="6">
        <f>'at-risk$$'!GM112/'at-risk$$'!GM$120</f>
        <v>0</v>
      </c>
      <c r="GN112" s="6">
        <f>'at-risk$$'!GN112/'at-risk$$'!GN$120</f>
        <v>0</v>
      </c>
      <c r="GO112" s="6">
        <f>'at-risk$$'!GO112/'at-risk$$'!GO$120</f>
        <v>0</v>
      </c>
      <c r="GP112" s="6">
        <f>'at-risk$$'!GP112/'at-risk$$'!GP$120</f>
        <v>0</v>
      </c>
      <c r="GQ112" s="6">
        <f>'at-risk$$'!GQ112/'at-risk$$'!GQ$120</f>
        <v>0</v>
      </c>
      <c r="GR112" s="6">
        <f>'at-risk$$'!GR112/'at-risk$$'!GR$120</f>
        <v>0</v>
      </c>
      <c r="GS112" s="6">
        <f>'at-risk$$'!GS112/'at-risk$$'!GS$120</f>
        <v>0</v>
      </c>
      <c r="GT112" s="6">
        <f>'at-risk$$'!GT112/'at-risk$$'!GT$120</f>
        <v>0</v>
      </c>
      <c r="GU112" s="6">
        <f>'at-risk$$'!GU112/'at-risk$$'!GU$120</f>
        <v>0</v>
      </c>
      <c r="GV112" s="6">
        <f>'at-risk$$'!GV112/'at-risk$$'!GV$120</f>
        <v>0</v>
      </c>
      <c r="GW112" s="6">
        <f>'at-risk$$'!GW112/'at-risk$$'!GW$120</f>
        <v>0</v>
      </c>
      <c r="GX112" s="6">
        <f>'at-risk$$'!GX112/'at-risk$$'!GX$120</f>
        <v>0</v>
      </c>
      <c r="GY112" s="6">
        <f>'at-risk$$'!GY112/'at-risk$$'!GY$120</f>
        <v>0</v>
      </c>
      <c r="GZ112" s="6">
        <f>'at-risk$$'!GZ112/'at-risk$$'!GZ$120</f>
        <v>0</v>
      </c>
      <c r="HA112" s="6">
        <f>'at-risk$$'!HA112/'at-risk$$'!HA$120</f>
        <v>0</v>
      </c>
      <c r="HB112" s="6">
        <f>'at-risk$$'!HB112/'at-risk$$'!HB$120</f>
        <v>0</v>
      </c>
      <c r="HC112" s="6">
        <f>'at-risk$$'!HC112/'at-risk$$'!HC$120</f>
        <v>0</v>
      </c>
      <c r="HD112" s="6">
        <f>'at-risk$$'!HD112/'at-risk$$'!HD$120</f>
        <v>1</v>
      </c>
      <c r="HE112" s="6">
        <f>'at-risk$$'!HE112/'at-risk$$'!HE$120</f>
        <v>0</v>
      </c>
      <c r="HF112" s="6">
        <f>'at-risk$$'!HF112/'at-risk$$'!HF$120</f>
        <v>2.391471642420409</v>
      </c>
      <c r="HG112" s="6">
        <f>'at-risk$$'!HG112/'at-risk$$'!HG$120</f>
        <v>0</v>
      </c>
      <c r="HH112" s="6">
        <f>'at-risk$$'!HH112/'at-risk$$'!HH$120</f>
        <v>0</v>
      </c>
      <c r="HI112" s="6">
        <f>'at-risk$$'!HI112/'at-risk$$'!HI$120</f>
        <v>2.0000087848759573</v>
      </c>
      <c r="HJ112" s="6">
        <f>'at-risk$$'!HJ112/'at-risk$$'!HJ$120</f>
        <v>1</v>
      </c>
      <c r="HK112" s="6">
        <f>'at-risk$$'!HK112/'at-risk$$'!HK$120</f>
        <v>0</v>
      </c>
      <c r="HL112" s="6">
        <f>'at-risk$$'!HL112/'at-risk$$'!HL$120</f>
        <v>1</v>
      </c>
      <c r="HM112" s="6">
        <f>'at-risk$$'!HM112/'at-risk$$'!HM$120</f>
        <v>0</v>
      </c>
      <c r="HN112" s="6">
        <f>'at-risk$$'!HN112/'at-risk$$'!HN$120</f>
        <v>1</v>
      </c>
      <c r="HO112" s="6">
        <f>'at-risk$$'!HO112/'at-risk$$'!HO$120</f>
        <v>0</v>
      </c>
      <c r="HP112" s="6">
        <f>'at-risk$$'!HP112/'at-risk$$'!HP$120</f>
        <v>0</v>
      </c>
      <c r="HQ112" s="6">
        <f>'at-risk$$'!HQ112/'at-risk$$'!HQ$120</f>
        <v>0</v>
      </c>
      <c r="HR112" s="6">
        <f>'at-risk$$'!HR112/'at-risk$$'!HR$120</f>
        <v>2.0000087848759573</v>
      </c>
      <c r="HS112" s="6">
        <f>'at-risk$$'!HS112/'at-risk$$'!HS$120</f>
        <v>0</v>
      </c>
      <c r="HT112" s="6">
        <f>'at-risk$$'!HT112/'at-risk$$'!HT$120</f>
        <v>0</v>
      </c>
      <c r="HU112" s="6">
        <f>'at-risk$$'!HU112/'at-risk$$'!HU$120</f>
        <v>0</v>
      </c>
      <c r="HV112" s="6">
        <f>'at-risk$$'!HV112/'at-risk$$'!HV$120</f>
        <v>2.0000087848759573</v>
      </c>
      <c r="HW112" s="6">
        <f>'at-risk$$'!HW112/'at-risk$$'!HW$120</f>
        <v>0</v>
      </c>
      <c r="HX112" s="6">
        <f>'at-risk$$'!HX112/'at-risk$$'!HX$120</f>
        <v>0</v>
      </c>
      <c r="HY112" s="6">
        <f>'at-risk$$'!HY112/'at-risk$$'!HY$120</f>
        <v>0</v>
      </c>
      <c r="HZ112" s="6">
        <f>'at-risk$$'!HZ112/'at-risk$$'!HZ$120</f>
        <v>0</v>
      </c>
      <c r="IA112" s="6">
        <f>'at-risk$$'!IA112/'at-risk$$'!IA$120</f>
        <v>0</v>
      </c>
      <c r="IB112" s="6">
        <f>'at-risk$$'!IB112/'at-risk$$'!IB$120</f>
        <v>1</v>
      </c>
      <c r="IC112" s="6">
        <f>'at-risk$$'!IC112/'at-risk$$'!IC$120</f>
        <v>0</v>
      </c>
      <c r="ID112" s="6">
        <f>'at-risk$$'!ID112/'at-risk$$'!ID$120</f>
        <v>1</v>
      </c>
      <c r="IE112" s="6">
        <f>'at-risk$$'!IE112/'at-risk$$'!IE$120</f>
        <v>0</v>
      </c>
      <c r="IF112" s="6">
        <f>'at-risk$$'!IF112/'at-risk$$'!IF$120</f>
        <v>1</v>
      </c>
      <c r="IG112" s="6">
        <f>'at-risk$$'!IG112/'at-risk$$'!IG$120</f>
        <v>0</v>
      </c>
      <c r="IH112" s="6">
        <f>'at-risk$$'!IH112/'at-risk$$'!IH$120</f>
        <v>1</v>
      </c>
      <c r="II112" s="6">
        <f>'at-risk$$'!II112/'at-risk$$'!II$120</f>
        <v>0</v>
      </c>
      <c r="IJ112" s="6">
        <f>'at-risk$$'!IJ112/'at-risk$$'!IJ$120</f>
        <v>1</v>
      </c>
      <c r="IK112" s="6">
        <f>'at-risk$$'!IK112/'at-risk$$'!IK$120</f>
        <v>0</v>
      </c>
      <c r="IL112" s="6">
        <f>'at-risk$$'!IL112/'at-risk$$'!IL$120</f>
        <v>0</v>
      </c>
      <c r="IM112" s="6">
        <f>'at-risk$$'!IM112/'at-risk$$'!IM$120</f>
        <v>0</v>
      </c>
      <c r="IN112" s="6">
        <f>'at-risk$$'!IN112/'at-risk$$'!IN$120</f>
        <v>0.9999965685612755</v>
      </c>
      <c r="IO112" s="6">
        <f>'at-risk$$'!IO112/'at-risk$$'!IO$120</f>
        <v>0</v>
      </c>
      <c r="IP112" s="6">
        <f>'at-risk$$'!IP112/'at-risk$$'!IP$120</f>
        <v>0</v>
      </c>
      <c r="IQ112" s="6">
        <f>'at-risk$$'!IQ112/'at-risk$$'!IQ$120</f>
        <v>0</v>
      </c>
      <c r="IR112" s="6">
        <f>'at-risk$$'!IR112/'at-risk$$'!IR$120</f>
        <v>0</v>
      </c>
      <c r="IS112" s="6">
        <f>'at-risk$$'!IS112/'at-risk$$'!IS$120</f>
        <v>0</v>
      </c>
      <c r="IT112" s="6">
        <f>'at-risk$$'!IT112/'at-risk$$'!IT$120</f>
        <v>0</v>
      </c>
      <c r="IU112" s="6">
        <f>'at-risk$$'!IU112/'at-risk$$'!IU$120</f>
        <v>0</v>
      </c>
      <c r="IV112" s="6">
        <f>'at-risk$$'!IV112/'at-risk$$'!IV$120</f>
        <v>0</v>
      </c>
      <c r="IW112" s="6">
        <f>'at-risk$$'!IW112/'at-risk$$'!IW$120</f>
        <v>0</v>
      </c>
      <c r="IX112" s="6">
        <f>'at-risk$$'!IX112/'at-risk$$'!IX$120</f>
        <v>0</v>
      </c>
      <c r="IY112" s="6">
        <f>'at-risk$$'!IY112/'at-risk$$'!IY$120</f>
        <v>0</v>
      </c>
      <c r="IZ112" s="6">
        <f>'at-risk$$'!IZ112/'at-risk$$'!IZ$120</f>
        <v>0</v>
      </c>
      <c r="JA112" s="6">
        <f>'at-risk$$'!JA112/'at-risk$$'!JA$120</f>
        <v>0</v>
      </c>
      <c r="JB112" s="6">
        <f>'at-risk$$'!JB112/'at-risk$$'!JB$120</f>
        <v>0.9999965685612755</v>
      </c>
      <c r="JC112" s="6">
        <f>'at-risk$$'!JC112/'at-risk$$'!JC$120</f>
        <v>0</v>
      </c>
      <c r="JD112" s="6">
        <f>'at-risk$$'!JD112/'at-risk$$'!JD$120</f>
        <v>0</v>
      </c>
      <c r="JE112" s="6">
        <f>'at-risk$$'!JE112/'at-risk$$'!JE$120</f>
        <v>0</v>
      </c>
      <c r="JF112" s="6">
        <f>'at-risk$$'!JF112/'at-risk$$'!JF$120</f>
        <v>0</v>
      </c>
      <c r="JG112" s="6">
        <f>'at-risk$$'!JG112/'at-risk$$'!JG$120</f>
        <v>0</v>
      </c>
      <c r="JH112" s="6">
        <f>'at-risk$$'!JH112/'at-risk$$'!JH$120</f>
        <v>0</v>
      </c>
      <c r="JI112" s="6">
        <f>'at-risk$$'!JI112/'at-risk$$'!JI$120</f>
        <v>0</v>
      </c>
      <c r="JJ112" s="6">
        <f>'at-risk$$'!JJ112/'at-risk$$'!JJ$120</f>
        <v>0</v>
      </c>
      <c r="JK112" s="6">
        <f>'at-risk$$'!JK112/'at-risk$$'!JK$120</f>
        <v>0</v>
      </c>
      <c r="JL112" s="6">
        <f>'at-risk$$'!JL112/'at-risk$$'!JL$120</f>
        <v>0</v>
      </c>
      <c r="JM112" s="6">
        <f>'at-risk$$'!JM112/'at-risk$$'!JM$120</f>
        <v>0</v>
      </c>
      <c r="JN112" s="6">
        <f>'at-risk$$'!JN112/'at-risk$$'!JN$120</f>
        <v>0</v>
      </c>
      <c r="JO112" s="6">
        <f>'at-risk$$'!JO112/'at-risk$$'!JO$120</f>
        <v>0</v>
      </c>
      <c r="JP112" s="6">
        <f>'at-risk$$'!JP112/'at-risk$$'!JP$120</f>
        <v>1</v>
      </c>
      <c r="JQ112" s="6">
        <f>'at-risk$$'!JQ112/'at-risk$$'!JQ$120</f>
        <v>0</v>
      </c>
      <c r="JR112" s="6">
        <f>'at-risk$$'!JR112/'at-risk$$'!JR$120</f>
        <v>0</v>
      </c>
      <c r="JS112" s="6">
        <f>'at-risk$$'!JS112/'at-risk$$'!JS$120</f>
        <v>0</v>
      </c>
      <c r="JT112" s="6">
        <f>'at-risk$$'!JT112/'at-risk$$'!JT$120</f>
        <v>0</v>
      </c>
      <c r="JU112" s="6">
        <f>'at-risk$$'!JU112/'at-risk$$'!JU$120</f>
        <v>0</v>
      </c>
      <c r="JV112" s="6">
        <f>'at-risk$$'!JV112/'at-risk$$'!JV$120</f>
        <v>0</v>
      </c>
      <c r="JW112" s="6">
        <f>'at-risk$$'!JW112/'at-risk$$'!JW$120</f>
        <v>0</v>
      </c>
      <c r="JX112" s="6">
        <f>'at-risk$$'!JX112/'at-risk$$'!JX$120</f>
        <v>0</v>
      </c>
      <c r="JY112" s="6">
        <f>'at-risk$$'!JY112/'at-risk$$'!JY$120</f>
        <v>0</v>
      </c>
      <c r="JZ112" s="6">
        <f>'at-risk$$'!JZ112/'at-risk$$'!JZ$120</f>
        <v>0</v>
      </c>
      <c r="KA112" s="6">
        <f>'at-risk$$'!KA112/'at-risk$$'!KA$120</f>
        <v>0</v>
      </c>
      <c r="KB112" s="6">
        <f>'at-risk$$'!KB112/'at-risk$$'!KB$120</f>
        <v>0</v>
      </c>
      <c r="KC112" s="6">
        <f>'at-risk$$'!KC112/'at-risk$$'!KC$120</f>
        <v>0</v>
      </c>
      <c r="KD112" s="6">
        <f>'at-risk$$'!KD112/'at-risk$$'!KD$120</f>
        <v>0</v>
      </c>
      <c r="KE112" s="6">
        <f>'at-risk$$'!KE112/'at-risk$$'!KE$120</f>
        <v>0</v>
      </c>
      <c r="KF112" s="6">
        <f>'at-risk$$'!KF112/'at-risk$$'!KF$120</f>
        <v>0</v>
      </c>
      <c r="KG112" s="6">
        <f>'at-risk$$'!KG112/'at-risk$$'!KG$120</f>
        <v>0</v>
      </c>
      <c r="KH112" s="6">
        <f>'at-risk$$'!KH112/'at-risk$$'!KH$120</f>
        <v>0</v>
      </c>
      <c r="KI112" s="6">
        <f>'at-risk$$'!KI112/'at-risk$$'!KI$120</f>
        <v>0</v>
      </c>
      <c r="KJ112" s="6">
        <f>'at-risk$$'!KJ112/'at-risk$$'!KJ$120</f>
        <v>0</v>
      </c>
      <c r="KK112" s="6">
        <f>'at-risk$$'!KK112/'at-risk$$'!KK$120</f>
        <v>0</v>
      </c>
      <c r="KL112" s="6">
        <f>'at-risk$$'!KL112/'at-risk$$'!KL$120</f>
        <v>0</v>
      </c>
      <c r="KM112" s="6">
        <f>'at-risk$$'!KM112/'at-risk$$'!KM$120</f>
        <v>0</v>
      </c>
      <c r="KN112" s="6">
        <f>'at-risk$$'!KN112/'at-risk$$'!KN$120</f>
        <v>0</v>
      </c>
      <c r="KO112" s="6">
        <f>'at-risk$$'!KO112/'at-risk$$'!KO$120</f>
        <v>0</v>
      </c>
      <c r="KP112" s="6">
        <f>'at-risk$$'!KP112/'at-risk$$'!KP$120</f>
        <v>0</v>
      </c>
      <c r="KQ112" s="6">
        <f>'at-risk$$'!KQ112/'at-risk$$'!KQ$120</f>
        <v>0</v>
      </c>
      <c r="KU112" s="3">
        <v>94167</v>
      </c>
      <c r="KV112" s="3">
        <v>0</v>
      </c>
      <c r="KW112" s="3">
        <v>20177</v>
      </c>
      <c r="KX112" s="3">
        <v>0</v>
      </c>
      <c r="KY112" s="3">
        <v>0</v>
      </c>
      <c r="KZ112" s="3">
        <v>3500</v>
      </c>
      <c r="LA112" s="3">
        <v>10000</v>
      </c>
      <c r="LB112" s="3">
        <v>0</v>
      </c>
      <c r="LC112" s="3">
        <v>62966</v>
      </c>
      <c r="LD112" s="3">
        <v>0</v>
      </c>
      <c r="LM112" s="3">
        <v>912</v>
      </c>
      <c r="LN112" s="3">
        <v>0</v>
      </c>
      <c r="LQ112" s="3">
        <v>5000</v>
      </c>
      <c r="LR112" s="3">
        <v>0</v>
      </c>
      <c r="LW112" s="3">
        <v>11580</v>
      </c>
      <c r="LX112" s="3">
        <v>169</v>
      </c>
      <c r="LY112" s="3">
        <v>0</v>
      </c>
      <c r="LZ112" s="3">
        <v>1000</v>
      </c>
      <c r="MA112" s="3">
        <v>30000</v>
      </c>
      <c r="MB112" s="3">
        <v>0</v>
      </c>
      <c r="ME112" s="3">
        <v>3344</v>
      </c>
      <c r="MF112" s="3">
        <v>0</v>
      </c>
      <c r="MI112" s="3">
        <v>0</v>
      </c>
      <c r="MJ112" s="3">
        <v>5000</v>
      </c>
      <c r="MM112" s="3">
        <v>5000</v>
      </c>
      <c r="MN112" s="3">
        <v>0</v>
      </c>
      <c r="MQ112" s="3">
        <v>0</v>
      </c>
      <c r="MR112" s="3">
        <v>2500</v>
      </c>
      <c r="MW112" s="3">
        <v>10000</v>
      </c>
      <c r="MX112" s="3">
        <v>0</v>
      </c>
      <c r="NJ112" s="6">
        <f>'at-risk$$'!NJ112/'at-risk$$'!NJ$120</f>
        <v>1.9336528758829467E-2</v>
      </c>
      <c r="NK112" s="6">
        <f>'at-risk$$'!NK112/'at-risk$$'!NK$120</f>
        <v>0</v>
      </c>
      <c r="NN112" s="3">
        <v>0</v>
      </c>
      <c r="NO112" s="3">
        <v>0</v>
      </c>
      <c r="NP112" s="3">
        <v>0</v>
      </c>
      <c r="NQ112" s="3">
        <v>0</v>
      </c>
      <c r="NR112" s="3">
        <v>0</v>
      </c>
      <c r="NS112" s="3">
        <v>0</v>
      </c>
      <c r="NV112" s="3">
        <v>0</v>
      </c>
      <c r="NW112" s="3">
        <v>0</v>
      </c>
      <c r="NX112" s="3">
        <v>0</v>
      </c>
      <c r="NY112" s="3">
        <v>0</v>
      </c>
      <c r="OB112" s="3">
        <v>0</v>
      </c>
      <c r="OC112" s="3">
        <v>0</v>
      </c>
      <c r="OD112" s="3">
        <v>0</v>
      </c>
      <c r="OE112" s="3">
        <v>0</v>
      </c>
      <c r="OF112" s="3">
        <v>5718671</v>
      </c>
      <c r="OG112" s="3">
        <v>469439</v>
      </c>
      <c r="OK112" s="6">
        <f t="shared" si="60"/>
        <v>0</v>
      </c>
      <c r="OL112" s="6">
        <f t="shared" si="50"/>
        <v>0</v>
      </c>
      <c r="OM112" s="6">
        <f t="shared" si="51"/>
        <v>6.0000263546278729</v>
      </c>
      <c r="ON112" s="6">
        <f t="shared" si="52"/>
        <v>0</v>
      </c>
      <c r="OO112" s="6">
        <f t="shared" si="53"/>
        <v>2</v>
      </c>
      <c r="OP112" s="6">
        <f t="shared" si="54"/>
        <v>0</v>
      </c>
      <c r="OQ112" s="3">
        <f t="shared" si="55"/>
        <v>0</v>
      </c>
      <c r="OR112" s="6">
        <f t="shared" si="56"/>
        <v>0</v>
      </c>
      <c r="OS112" s="6">
        <f>'at-risk$$'!OS112/'at-risk$$'!OS$120</f>
        <v>1</v>
      </c>
      <c r="OT112" s="6">
        <f>'at-risk$$'!OT112/'at-risk$$'!OT$120</f>
        <v>0</v>
      </c>
      <c r="OU112" s="6">
        <f>'at-risk$$'!OU112/'at-risk$$'!OU$120</f>
        <v>0</v>
      </c>
      <c r="OV112" s="6">
        <f>'at-risk$$'!OV112/'at-risk$$'!OV$120</f>
        <v>0</v>
      </c>
      <c r="OW112" s="6">
        <f>'at-risk$$'!OW112/'at-risk$$'!OW$120</f>
        <v>0</v>
      </c>
      <c r="OX112" s="6">
        <f>'at-risk$$'!OX112/'at-risk$$'!OX$120</f>
        <v>0</v>
      </c>
      <c r="OY112" s="6">
        <f>'at-risk$$'!OY112/'at-risk$$'!OY$120</f>
        <v>5</v>
      </c>
      <c r="OZ112" s="6">
        <f>'at-risk$$'!OZ112/'at-risk$$'!OZ$120</f>
        <v>0</v>
      </c>
      <c r="PA112" s="6">
        <f>'at-risk$$'!PA112/'at-risk$$'!PA$120</f>
        <v>0</v>
      </c>
      <c r="PB112" s="6">
        <f t="shared" si="57"/>
        <v>1</v>
      </c>
      <c r="PC112" s="6">
        <f t="shared" si="58"/>
        <v>1</v>
      </c>
      <c r="PD112" s="6"/>
      <c r="PE112" s="6"/>
      <c r="PI112" s="6">
        <f t="shared" si="48"/>
        <v>13.391489212172324</v>
      </c>
      <c r="PJ112" s="6">
        <f>'at-risk$$'!PJ112/'at-risk$$'!PJ$120</f>
        <v>2.0000087848759573</v>
      </c>
      <c r="PK112" s="6">
        <f>'at-risk$$'!PK112/'at-risk$$'!PK$120</f>
        <v>0</v>
      </c>
      <c r="PL112" s="5">
        <f t="shared" si="61"/>
        <v>253146</v>
      </c>
      <c r="PM112" s="5">
        <f>SUM(KV112,KX112,KZ112,LB112,LD112,LF112,LH112,LJ112,LL112,LN112,LP112,LR112,LT112,LV112,LX112,LZ112,MB112,MD112,MF112,MH112,MJ112,ML112,MN112,MP112,MR112,MT112,MV112,MX112,MZ112,NB112,ND112,NF112,NH112,)</f>
        <v>12169</v>
      </c>
      <c r="PN112" s="5"/>
      <c r="PO112" s="5">
        <v>118600</v>
      </c>
      <c r="PQ112" s="6">
        <f t="shared" si="59"/>
        <v>29.457279148218426</v>
      </c>
    </row>
    <row r="113" spans="1:434" x14ac:dyDescent="0.25">
      <c r="A113" t="s">
        <v>214</v>
      </c>
      <c r="B113" s="2">
        <v>459</v>
      </c>
      <c r="C113" t="s">
        <v>339</v>
      </c>
      <c r="D113">
        <v>4</v>
      </c>
      <c r="E113">
        <v>868</v>
      </c>
      <c r="F113">
        <v>868</v>
      </c>
      <c r="G113" s="6">
        <f>'at-risk$$'!G113/'at-risk$$'!G$120</f>
        <v>1</v>
      </c>
      <c r="H113" s="6">
        <f>'at-risk$$'!H113/'at-risk$$'!H$120</f>
        <v>0</v>
      </c>
      <c r="I113" s="6">
        <f>'at-risk$$'!I113/'at-risk$$'!I$120</f>
        <v>0</v>
      </c>
      <c r="J113" s="6">
        <f>'at-risk$$'!J113/'at-risk$$'!J$120</f>
        <v>0</v>
      </c>
      <c r="K113" s="6"/>
      <c r="L113" s="6">
        <f>'at-risk$$'!L113/'at-risk$$'!L$120</f>
        <v>2</v>
      </c>
      <c r="M113" s="6">
        <f>'at-risk$$'!M113/'at-risk$$'!M$120</f>
        <v>0</v>
      </c>
      <c r="N113" s="6">
        <f>'at-risk$$'!N113/'at-risk$$'!N$120</f>
        <v>0.99999958310769044</v>
      </c>
      <c r="O113" s="6">
        <f>'at-risk$$'!O113/'at-risk$$'!O$120</f>
        <v>0</v>
      </c>
      <c r="P113" s="3">
        <v>30000</v>
      </c>
      <c r="Q113" s="3">
        <v>0</v>
      </c>
      <c r="R113" s="6">
        <f>'at-risk$$'!R113/'at-risk$$'!R$120</f>
        <v>1.9999997469139639</v>
      </c>
      <c r="S113" s="6">
        <f>'at-risk$$'!S113/'at-risk$$'!S$120</f>
        <v>0</v>
      </c>
      <c r="T113" s="6">
        <f>'at-risk$$'!T113/'at-risk$$'!T$120</f>
        <v>2.0000056611159422</v>
      </c>
      <c r="U113" s="6">
        <f>'at-risk$$'!U113/'at-risk$$'!U$120</f>
        <v>0</v>
      </c>
      <c r="V113" s="6">
        <f>'at-risk$$'!V113/'at-risk$$'!V$120</f>
        <v>6.0000085958888985</v>
      </c>
      <c r="W113" s="6">
        <f>'at-risk$$'!W113/'at-risk$$'!W$120</f>
        <v>0</v>
      </c>
      <c r="X113" s="6">
        <f>'at-risk$$'!X113/'at-risk$$'!X$120</f>
        <v>1</v>
      </c>
      <c r="Y113" s="6">
        <f>'at-risk$$'!Y113/'at-risk$$'!Y$120</f>
        <v>0</v>
      </c>
      <c r="Z113" s="6">
        <f>'at-risk$$'!Z113/'at-risk$$'!Z$120</f>
        <v>0</v>
      </c>
      <c r="AA113" s="6">
        <f>'at-risk$$'!AA113/'at-risk$$'!AA$120</f>
        <v>0</v>
      </c>
      <c r="AB113" s="6">
        <f>'at-risk$$'!AB113/'at-risk$$'!AB$120</f>
        <v>0</v>
      </c>
      <c r="AC113" s="6">
        <f>'at-risk$$'!AC113/'at-risk$$'!AC$120</f>
        <v>0</v>
      </c>
      <c r="AD113" s="6">
        <f>'at-risk$$'!AD113/'at-risk$$'!AD$120</f>
        <v>0</v>
      </c>
      <c r="AE113" s="6">
        <f>'at-risk$$'!AE113/'at-risk$$'!AE$120</f>
        <v>0</v>
      </c>
      <c r="AF113" s="6">
        <f>'at-risk$$'!AF113/'at-risk$$'!AF$120</f>
        <v>0</v>
      </c>
      <c r="AG113" s="6">
        <f>'at-risk$$'!AG113/'at-risk$$'!AG$120</f>
        <v>0</v>
      </c>
      <c r="AH113" s="6">
        <f>'at-risk$$'!AH113/'at-risk$$'!AH$120</f>
        <v>0</v>
      </c>
      <c r="AI113" s="6">
        <f>'at-risk$$'!AI113/'at-risk$$'!AI$120</f>
        <v>2.0000087848759573</v>
      </c>
      <c r="AJ113" s="6">
        <f>'at-risk$$'!AJ113/'at-risk$$'!AJ$120</f>
        <v>2.0000087848759573</v>
      </c>
      <c r="AK113" s="6">
        <f>'at-risk$$'!AK113/'at-risk$$'!AK$120</f>
        <v>0</v>
      </c>
      <c r="AL113" s="6">
        <f>'at-risk$$'!AL113/'at-risk$$'!AL$120</f>
        <v>0</v>
      </c>
      <c r="AM113" s="6">
        <f>'at-risk$$'!AM113/'at-risk$$'!AM$120</f>
        <v>2.0000087848759573</v>
      </c>
      <c r="AN113" s="6">
        <f>'at-risk$$'!AN113/'at-risk$$'!AN$120</f>
        <v>0</v>
      </c>
      <c r="AO113" s="6">
        <f>'at-risk$$'!AO113/'at-risk$$'!AO$120</f>
        <v>0</v>
      </c>
      <c r="AP113" s="6">
        <f>'at-risk$$'!AP113/'at-risk$$'!AP$120</f>
        <v>0</v>
      </c>
      <c r="AQ113" s="6">
        <f>'at-risk$$'!AQ113/'at-risk$$'!AQ$120</f>
        <v>2.0000087848759573</v>
      </c>
      <c r="AR113" s="6">
        <f>'at-risk$$'!AR113/'at-risk$$'!AR$120</f>
        <v>0</v>
      </c>
      <c r="AS113" s="6">
        <f>'at-risk$$'!AS113/'at-risk$$'!AS$120</f>
        <v>0</v>
      </c>
      <c r="AT113" s="6">
        <f>'at-risk$$'!AT113/'at-risk$$'!AT$120</f>
        <v>0</v>
      </c>
      <c r="AU113" s="6">
        <f>'at-risk$$'!AU113/'at-risk$$'!AU$120</f>
        <v>6.0000263546278729</v>
      </c>
      <c r="AV113" s="6"/>
      <c r="AW113" s="6">
        <f>'at-risk$$'!AW113/'at-risk$$'!AW$120</f>
        <v>0</v>
      </c>
      <c r="AX113" s="6">
        <f>'at-risk$$'!AX113/'at-risk$$'!AX$120</f>
        <v>1</v>
      </c>
      <c r="AY113" s="6">
        <f>'at-risk$$'!AY113/'at-risk$$'!AY$120</f>
        <v>0</v>
      </c>
      <c r="AZ113" s="6">
        <f>'at-risk$$'!AZ113/'at-risk$$'!AZ$120</f>
        <v>2.0000087848759573</v>
      </c>
      <c r="BA113" s="6">
        <f>'at-risk$$'!BA113/'at-risk$$'!BA$120</f>
        <v>0</v>
      </c>
      <c r="BB113" s="6">
        <f>'at-risk$$'!BB113/'at-risk$$'!BB$120</f>
        <v>0</v>
      </c>
      <c r="BC113" s="6">
        <f>'at-risk$$'!BC113/'at-risk$$'!BC$120</f>
        <v>0</v>
      </c>
      <c r="BD113" s="6">
        <f>'at-risk$$'!BD113/'at-risk$$'!BD$120</f>
        <v>0</v>
      </c>
      <c r="BE113" s="6">
        <f>'at-risk$$'!BE113/'at-risk$$'!BE$120</f>
        <v>0</v>
      </c>
      <c r="BF113" s="6">
        <f>'at-risk$$'!BF113/'at-risk$$'!BF$120</f>
        <v>0</v>
      </c>
      <c r="BG113" s="6">
        <f>'at-risk$$'!BG113/'at-risk$$'!BG$120</f>
        <v>0</v>
      </c>
      <c r="BH113" s="6">
        <f>'at-risk$$'!BH113/'at-risk$$'!BH$120</f>
        <v>0</v>
      </c>
      <c r="BI113" s="6">
        <f>'at-risk$$'!BI113/'at-risk$$'!BI$120</f>
        <v>0</v>
      </c>
      <c r="BJ113" s="6">
        <f>'at-risk$$'!BJ113/'at-risk$$'!BJ$120</f>
        <v>2.0000087848759573</v>
      </c>
      <c r="BK113" s="6">
        <f>'at-risk$$'!BK113/'at-risk$$'!BK$120</f>
        <v>0</v>
      </c>
      <c r="BL113" s="6">
        <f>'at-risk$$'!BL113/'at-risk$$'!BL$120</f>
        <v>0</v>
      </c>
      <c r="BM113" s="6">
        <f>'at-risk$$'!BM113/'at-risk$$'!BM$120</f>
        <v>0</v>
      </c>
      <c r="BN113" s="6">
        <f>'at-risk$$'!BN113/'at-risk$$'!BN$120</f>
        <v>0</v>
      </c>
      <c r="BO113" s="6">
        <f>'at-risk$$'!BO113/'at-risk$$'!BO$120</f>
        <v>0</v>
      </c>
      <c r="BP113" s="6">
        <f>'at-risk$$'!BP113/'at-risk$$'!BP$120</f>
        <v>0</v>
      </c>
      <c r="BQ113" s="6">
        <f>'at-risk$$'!BQ113/'at-risk$$'!BQ$120</f>
        <v>0</v>
      </c>
      <c r="BR113" s="6">
        <f>'at-risk$$'!BR113/'at-risk$$'!BR$120</f>
        <v>0</v>
      </c>
      <c r="BS113" s="6">
        <f>'at-risk$$'!BS113/'at-risk$$'!BS$120</f>
        <v>0</v>
      </c>
      <c r="BT113" s="6">
        <f>'at-risk$$'!BT113/'at-risk$$'!BT$120</f>
        <v>1</v>
      </c>
      <c r="BU113" s="6">
        <f>'at-risk$$'!BU113/'at-risk$$'!BU$120</f>
        <v>0</v>
      </c>
      <c r="BV113" s="6">
        <f>'at-risk$$'!BV113/'at-risk$$'!BV$120</f>
        <v>12.000047438330173</v>
      </c>
      <c r="BW113" s="6">
        <f>'at-risk$$'!BW113/'at-risk$$'!BW$120</f>
        <v>0</v>
      </c>
      <c r="BX113" s="6">
        <f>'at-risk$$'!BX113/'at-risk$$'!BX$120</f>
        <v>0</v>
      </c>
      <c r="BY113" s="6">
        <f>'at-risk$$'!BY113/'at-risk$$'!BY$120</f>
        <v>0</v>
      </c>
      <c r="BZ113" s="6">
        <f>'at-risk$$'!BZ113/'at-risk$$'!BZ$120</f>
        <v>4.9999961701896245</v>
      </c>
      <c r="CA113" s="6">
        <f>'at-risk$$'!CA113/'at-risk$$'!CA$120</f>
        <v>0</v>
      </c>
      <c r="CB113" s="6">
        <f>'at-risk$$'!CB113/'at-risk$$'!CB$120</f>
        <v>0</v>
      </c>
      <c r="CC113" s="6">
        <f>'at-risk$$'!CC113/'at-risk$$'!CC$120</f>
        <v>0</v>
      </c>
      <c r="CD113" s="6">
        <f>'at-risk$$'!CD113/'at-risk$$'!CD$120</f>
        <v>0</v>
      </c>
      <c r="CE113" s="6">
        <f>'at-risk$$'!CE113/'at-risk$$'!CE$120</f>
        <v>7</v>
      </c>
      <c r="CF113" s="6">
        <f>'at-risk$$'!CF113/'at-risk$$'!CF$120</f>
        <v>0</v>
      </c>
      <c r="CG113" s="6">
        <f>'at-risk$$'!CG113/'at-risk$$'!CG$120</f>
        <v>1</v>
      </c>
      <c r="CH113" s="6">
        <f>'at-risk$$'!CH113/'at-risk$$'!CH$120</f>
        <v>0</v>
      </c>
      <c r="CI113" s="6">
        <f>'at-risk$$'!CI113/'at-risk$$'!CI$120</f>
        <v>0</v>
      </c>
      <c r="CL113" s="6">
        <f>'at-risk$$'!CL113/'at-risk$$'!CL$120</f>
        <v>15.832825567502988</v>
      </c>
      <c r="CM113" s="6">
        <f>'at-risk$$'!CM113/'at-risk$$'!CM$120</f>
        <v>0.16723768360390751</v>
      </c>
      <c r="CN113" s="6">
        <f>'at-risk$$'!CN113/'at-risk$$'!CN$120</f>
        <v>0</v>
      </c>
      <c r="CO113" s="6">
        <f>'at-risk$$'!CO113/'at-risk$$'!CO$120</f>
        <v>0</v>
      </c>
      <c r="CP113" s="6">
        <f>'at-risk$$'!CP113/'at-risk$$'!CP$120</f>
        <v>0</v>
      </c>
      <c r="CQ113" s="6">
        <f>'at-risk$$'!CQ113/'at-risk$$'!CQ$120</f>
        <v>0</v>
      </c>
      <c r="CR113" s="6">
        <f>'at-risk$$'!CR113/'at-risk$$'!CR$120</f>
        <v>0</v>
      </c>
      <c r="CS113" s="6">
        <f>'at-risk$$'!CS113/'at-risk$$'!CS$120</f>
        <v>0</v>
      </c>
      <c r="CT113" s="6">
        <f>'at-risk$$'!CT113/'at-risk$$'!CT$120</f>
        <v>3</v>
      </c>
      <c r="CU113" s="6">
        <f>'at-risk$$'!CU113/'at-risk$$'!CU$120</f>
        <v>0</v>
      </c>
      <c r="DB113" s="3">
        <v>75000</v>
      </c>
      <c r="DC113" s="3">
        <v>0</v>
      </c>
      <c r="DD113" s="6">
        <f>'at-risk$$'!DD113/'at-risk$$'!DD$120</f>
        <v>0</v>
      </c>
      <c r="DE113" s="6">
        <f>'at-risk$$'!DE113/'at-risk$$'!DE$120</f>
        <v>0</v>
      </c>
      <c r="DX113" s="6">
        <f>'at-risk$$'!DX113/'at-risk$$'!DX$120</f>
        <v>0</v>
      </c>
      <c r="DY113" s="6">
        <f>'at-risk$$'!DY113/'at-risk$$'!DY$120</f>
        <v>0</v>
      </c>
      <c r="DZ113" s="6">
        <f>'at-risk$$'!DZ113/'at-risk$$'!DZ$120</f>
        <v>1</v>
      </c>
      <c r="EA113" s="6">
        <f>'at-risk$$'!EA113/'at-risk$$'!EA$120</f>
        <v>0</v>
      </c>
      <c r="EB113" s="6">
        <f>'at-risk$$'!EB113/'at-risk$$'!EB$120</f>
        <v>0</v>
      </c>
      <c r="EC113" s="6">
        <f>'at-risk$$'!EC113/'at-risk$$'!EC$120</f>
        <v>0</v>
      </c>
      <c r="ED113" s="3">
        <v>140941</v>
      </c>
      <c r="EE113" s="3">
        <v>0</v>
      </c>
      <c r="EF113" s="3">
        <v>5000</v>
      </c>
      <c r="EG113" s="3">
        <v>0</v>
      </c>
      <c r="EL113" s="6">
        <f>'at-risk$$'!EL113/'at-risk$$'!EL$120</f>
        <v>1</v>
      </c>
      <c r="EM113" s="6">
        <f>'at-risk$$'!EM113/'at-risk$$'!EM$120</f>
        <v>0</v>
      </c>
      <c r="EN113" s="6">
        <f>'at-risk$$'!EN113/'at-risk$$'!EN$120</f>
        <v>0</v>
      </c>
      <c r="EO113" s="6">
        <f>'at-risk$$'!EO113/'at-risk$$'!EO$120</f>
        <v>0</v>
      </c>
      <c r="EP113" s="6">
        <f>'at-risk$$'!EP113/'at-risk$$'!EP$120</f>
        <v>0</v>
      </c>
      <c r="EQ113" s="6">
        <f>'at-risk$$'!EQ113/'at-risk$$'!EQ$120</f>
        <v>0</v>
      </c>
      <c r="ES113" s="6">
        <f>'at-risk$$'!ES113/'at-risk$$'!ES$120</f>
        <v>0</v>
      </c>
      <c r="ET113" s="6">
        <f>'at-risk$$'!ET113/'at-risk$$'!ET$120</f>
        <v>0</v>
      </c>
      <c r="EU113" s="6">
        <f>'at-risk$$'!EU113/'at-risk$$'!EU$120</f>
        <v>0</v>
      </c>
      <c r="EV113" s="6">
        <f>'at-risk$$'!EV113/'at-risk$$'!EV$120</f>
        <v>0</v>
      </c>
      <c r="EW113" s="6">
        <f>'at-risk$$'!EW113/'at-risk$$'!EW$120</f>
        <v>0</v>
      </c>
      <c r="EX113" s="6">
        <f>'at-risk$$'!EX113/'at-risk$$'!EX$120</f>
        <v>0</v>
      </c>
      <c r="EY113" s="6">
        <f>'at-risk$$'!EY113/'at-risk$$'!EY$120</f>
        <v>2.9999936932391522</v>
      </c>
      <c r="EZ113" s="6">
        <f>'at-risk$$'!EZ113/'at-risk$$'!EZ$120</f>
        <v>0</v>
      </c>
      <c r="FA113" s="6">
        <f>'at-risk$$'!FA113/'at-risk$$'!FA$120</f>
        <v>0</v>
      </c>
      <c r="FB113" s="6">
        <f>'at-risk$$'!FB113/'at-risk$$'!FB$120</f>
        <v>0</v>
      </c>
      <c r="FC113" s="6">
        <f>'at-risk$$'!FC113/'at-risk$$'!FC$120</f>
        <v>0</v>
      </c>
      <c r="FD113" s="6">
        <f>'at-risk$$'!FD113/'at-risk$$'!FD$120</f>
        <v>0</v>
      </c>
      <c r="FE113" s="6">
        <f>'at-risk$$'!FE113/'at-risk$$'!FE$120</f>
        <v>0</v>
      </c>
      <c r="FF113" s="6">
        <f>'at-risk$$'!FF113/'at-risk$$'!FF$120</f>
        <v>0</v>
      </c>
      <c r="FG113" s="6">
        <f>'at-risk$$'!FG113/'at-risk$$'!FG$120</f>
        <v>1</v>
      </c>
      <c r="FH113" s="6">
        <f>'at-risk$$'!FH113/'at-risk$$'!FH$120</f>
        <v>0</v>
      </c>
      <c r="FI113" s="6">
        <f>'at-risk$$'!FI113/'at-risk$$'!FI$120</f>
        <v>0</v>
      </c>
      <c r="FJ113" s="6">
        <f>'at-risk$$'!FJ113/'at-risk$$'!FJ$120</f>
        <v>0</v>
      </c>
      <c r="FK113" s="6">
        <f>'at-risk$$'!FK113/'at-risk$$'!FK$120</f>
        <v>0.99998917596631565</v>
      </c>
      <c r="FL113" s="6">
        <f>'at-risk$$'!FL113/'at-risk$$'!FL$120</f>
        <v>0</v>
      </c>
      <c r="FM113" s="6">
        <f>'at-risk$$'!FM113/'at-risk$$'!FM$120</f>
        <v>0</v>
      </c>
      <c r="FN113" s="6">
        <f>'at-risk$$'!FN113/'at-risk$$'!FN$120</f>
        <v>0</v>
      </c>
      <c r="FO113" s="6">
        <f>'at-risk$$'!FO113/'at-risk$$'!FO$120</f>
        <v>5</v>
      </c>
      <c r="FP113" s="6">
        <f>'at-risk$$'!FP113/'at-risk$$'!FP$120</f>
        <v>0</v>
      </c>
      <c r="FQ113" s="6">
        <f>'at-risk$$'!FQ113/'at-risk$$'!FQ$120</f>
        <v>1</v>
      </c>
      <c r="FR113" s="6">
        <f>'at-risk$$'!FR113/'at-risk$$'!FR$120</f>
        <v>0</v>
      </c>
      <c r="FS113" s="6">
        <f>'at-risk$$'!FS113/'at-risk$$'!FS$120</f>
        <v>1</v>
      </c>
      <c r="FT113" s="6">
        <f>'at-risk$$'!FT113/'at-risk$$'!FT$120</f>
        <v>0</v>
      </c>
      <c r="FU113" s="6">
        <f>'at-risk$$'!FU113/'at-risk$$'!FU$120</f>
        <v>0</v>
      </c>
      <c r="FV113" s="6">
        <f>'at-risk$$'!FV113/'at-risk$$'!FV$120</f>
        <v>0</v>
      </c>
      <c r="FW113" s="6">
        <f>'at-risk$$'!FW113/'at-risk$$'!FW$120</f>
        <v>0</v>
      </c>
      <c r="FX113" s="6">
        <f>'at-risk$$'!FX113/'at-risk$$'!FX$120</f>
        <v>0</v>
      </c>
      <c r="FY113" s="6">
        <f>'at-risk$$'!FY113/'at-risk$$'!FY$120</f>
        <v>1</v>
      </c>
      <c r="FZ113" s="6">
        <f>'at-risk$$'!FZ113/'at-risk$$'!FZ$120</f>
        <v>0</v>
      </c>
      <c r="GA113" s="6">
        <f>'at-risk$$'!GA113/'at-risk$$'!GA$120</f>
        <v>1</v>
      </c>
      <c r="GB113" s="6">
        <f>'at-risk$$'!GB113/'at-risk$$'!GB$120</f>
        <v>0</v>
      </c>
      <c r="GC113" s="6">
        <f>'at-risk$$'!GC113/'at-risk$$'!GC$120</f>
        <v>2</v>
      </c>
      <c r="GD113" s="6">
        <f>'at-risk$$'!GD113/'at-risk$$'!GD$120</f>
        <v>0</v>
      </c>
      <c r="GE113" s="6">
        <f>'at-risk$$'!GE113/'at-risk$$'!GE$120</f>
        <v>0</v>
      </c>
      <c r="GF113" s="6">
        <f>'at-risk$$'!GF113/'at-risk$$'!GF$120</f>
        <v>2.0000087848759573</v>
      </c>
      <c r="GG113" s="6">
        <f>'at-risk$$'!GG113/'at-risk$$'!GG$120</f>
        <v>0</v>
      </c>
      <c r="GH113" s="6">
        <f>'at-risk$$'!GH113/'at-risk$$'!GH$120</f>
        <v>3.0000087848759573</v>
      </c>
      <c r="GI113" s="6">
        <f>'at-risk$$'!GI113/'at-risk$$'!GI$120</f>
        <v>0</v>
      </c>
      <c r="GJ113" s="6">
        <f>'at-risk$$'!GJ113/'at-risk$$'!GJ$120</f>
        <v>2.0000087848759573</v>
      </c>
      <c r="GK113" s="6">
        <f>'at-risk$$'!GK113/'at-risk$$'!GK$120</f>
        <v>0</v>
      </c>
      <c r="GL113" s="6">
        <f>'at-risk$$'!GL113/'at-risk$$'!GL$120</f>
        <v>0</v>
      </c>
      <c r="GM113" s="6">
        <f>'at-risk$$'!GM113/'at-risk$$'!GM$120</f>
        <v>1</v>
      </c>
      <c r="GN113" s="6">
        <f>'at-risk$$'!GN113/'at-risk$$'!GN$120</f>
        <v>0</v>
      </c>
      <c r="GO113" s="6">
        <f>'at-risk$$'!GO113/'at-risk$$'!GO$120</f>
        <v>0</v>
      </c>
      <c r="GP113" s="6">
        <f>'at-risk$$'!GP113/'at-risk$$'!GP$120</f>
        <v>0</v>
      </c>
      <c r="GQ113" s="6">
        <f>'at-risk$$'!GQ113/'at-risk$$'!GQ$120</f>
        <v>0</v>
      </c>
      <c r="GR113" s="6">
        <f>'at-risk$$'!GR113/'at-risk$$'!GR$120</f>
        <v>0</v>
      </c>
      <c r="GS113" s="6">
        <f>'at-risk$$'!GS113/'at-risk$$'!GS$120</f>
        <v>0</v>
      </c>
      <c r="GT113" s="6">
        <f>'at-risk$$'!GT113/'at-risk$$'!GT$120</f>
        <v>0</v>
      </c>
      <c r="GU113" s="6">
        <f>'at-risk$$'!GU113/'at-risk$$'!GU$120</f>
        <v>0</v>
      </c>
      <c r="GV113" s="6">
        <f>'at-risk$$'!GV113/'at-risk$$'!GV$120</f>
        <v>0</v>
      </c>
      <c r="GW113" s="6">
        <f>'at-risk$$'!GW113/'at-risk$$'!GW$120</f>
        <v>0</v>
      </c>
      <c r="GX113" s="6">
        <f>'at-risk$$'!GX113/'at-risk$$'!GX$120</f>
        <v>0</v>
      </c>
      <c r="GY113" s="6">
        <f>'at-risk$$'!GY113/'at-risk$$'!GY$120</f>
        <v>0</v>
      </c>
      <c r="GZ113" s="6">
        <f>'at-risk$$'!GZ113/'at-risk$$'!GZ$120</f>
        <v>0</v>
      </c>
      <c r="HA113" s="6">
        <f>'at-risk$$'!HA113/'at-risk$$'!HA$120</f>
        <v>0</v>
      </c>
      <c r="HB113" s="6">
        <f>'at-risk$$'!HB113/'at-risk$$'!HB$120</f>
        <v>0</v>
      </c>
      <c r="HC113" s="6">
        <f>'at-risk$$'!HC113/'at-risk$$'!HC$120</f>
        <v>0</v>
      </c>
      <c r="HD113" s="6">
        <f>'at-risk$$'!HD113/'at-risk$$'!HD$120</f>
        <v>0</v>
      </c>
      <c r="HE113" s="6">
        <f>'at-risk$$'!HE113/'at-risk$$'!HE$120</f>
        <v>0</v>
      </c>
      <c r="HF113" s="6">
        <f>'at-risk$$'!HF113/'at-risk$$'!HF$120</f>
        <v>3.276811441422447</v>
      </c>
      <c r="HG113" s="6">
        <f>'at-risk$$'!HG113/'at-risk$$'!HG$120</f>
        <v>0</v>
      </c>
      <c r="HH113" s="6">
        <f>'at-risk$$'!HH113/'at-risk$$'!HH$120</f>
        <v>6.0000263546278729</v>
      </c>
      <c r="HI113" s="6">
        <f>'at-risk$$'!HI113/'at-risk$$'!HI$120</f>
        <v>0</v>
      </c>
      <c r="HJ113" s="6">
        <f>'at-risk$$'!HJ113/'at-risk$$'!HJ$120</f>
        <v>1</v>
      </c>
      <c r="HK113" s="6">
        <f>'at-risk$$'!HK113/'at-risk$$'!HK$120</f>
        <v>0</v>
      </c>
      <c r="HL113" s="6">
        <f>'at-risk$$'!HL113/'at-risk$$'!HL$120</f>
        <v>1</v>
      </c>
      <c r="HM113" s="6">
        <f>'at-risk$$'!HM113/'at-risk$$'!HM$120</f>
        <v>0</v>
      </c>
      <c r="HN113" s="6">
        <f>'at-risk$$'!HN113/'at-risk$$'!HN$120</f>
        <v>1</v>
      </c>
      <c r="HO113" s="6">
        <f>'at-risk$$'!HO113/'at-risk$$'!HO$120</f>
        <v>1</v>
      </c>
      <c r="HP113" s="6">
        <f>'at-risk$$'!HP113/'at-risk$$'!HP$120</f>
        <v>1</v>
      </c>
      <c r="HQ113" s="6">
        <f>'at-risk$$'!HQ113/'at-risk$$'!HQ$120</f>
        <v>0</v>
      </c>
      <c r="HR113" s="6">
        <f>'at-risk$$'!HR113/'at-risk$$'!HR$120</f>
        <v>6.0000263546278729</v>
      </c>
      <c r="HS113" s="6">
        <f>'at-risk$$'!HS113/'at-risk$$'!HS$120</f>
        <v>0</v>
      </c>
      <c r="HT113" s="6">
        <f>'at-risk$$'!HT113/'at-risk$$'!HT$120</f>
        <v>0</v>
      </c>
      <c r="HU113" s="6">
        <f>'at-risk$$'!HU113/'at-risk$$'!HU$120</f>
        <v>0</v>
      </c>
      <c r="HV113" s="6">
        <f>'at-risk$$'!HV113/'at-risk$$'!HV$120</f>
        <v>4.0000175697519147</v>
      </c>
      <c r="HW113" s="6">
        <f>'at-risk$$'!HW113/'at-risk$$'!HW$120</f>
        <v>0</v>
      </c>
      <c r="HX113" s="6">
        <f>'at-risk$$'!HX113/'at-risk$$'!HX$120</f>
        <v>0</v>
      </c>
      <c r="HY113" s="6">
        <f>'at-risk$$'!HY113/'at-risk$$'!HY$120</f>
        <v>0</v>
      </c>
      <c r="HZ113" s="6">
        <f>'at-risk$$'!HZ113/'at-risk$$'!HZ$120</f>
        <v>0</v>
      </c>
      <c r="IA113" s="6">
        <f>'at-risk$$'!IA113/'at-risk$$'!IA$120</f>
        <v>0</v>
      </c>
      <c r="IB113" s="6">
        <f>'at-risk$$'!IB113/'at-risk$$'!IB$120</f>
        <v>2.0000087848759573</v>
      </c>
      <c r="IC113" s="6">
        <f>'at-risk$$'!IC113/'at-risk$$'!IC$120</f>
        <v>0</v>
      </c>
      <c r="ID113" s="6">
        <f>'at-risk$$'!ID113/'at-risk$$'!ID$120</f>
        <v>3.0000087848759573</v>
      </c>
      <c r="IE113" s="6">
        <f>'at-risk$$'!IE113/'at-risk$$'!IE$120</f>
        <v>0</v>
      </c>
      <c r="IF113" s="6">
        <f>'at-risk$$'!IF113/'at-risk$$'!IF$120</f>
        <v>1</v>
      </c>
      <c r="IG113" s="6">
        <f>'at-risk$$'!IG113/'at-risk$$'!IG$120</f>
        <v>0</v>
      </c>
      <c r="IH113" s="6">
        <f>'at-risk$$'!IH113/'at-risk$$'!IH$120</f>
        <v>1</v>
      </c>
      <c r="II113" s="6">
        <f>'at-risk$$'!II113/'at-risk$$'!II$120</f>
        <v>0</v>
      </c>
      <c r="IJ113" s="6">
        <f>'at-risk$$'!IJ113/'at-risk$$'!IJ$120</f>
        <v>2.0000087848759573</v>
      </c>
      <c r="IK113" s="6">
        <f>'at-risk$$'!IK113/'at-risk$$'!IK$120</f>
        <v>0</v>
      </c>
      <c r="IL113" s="6">
        <f>'at-risk$$'!IL113/'at-risk$$'!IL$120</f>
        <v>0</v>
      </c>
      <c r="IM113" s="6">
        <f>'at-risk$$'!IM113/'at-risk$$'!IM$120</f>
        <v>0</v>
      </c>
      <c r="IN113" s="6">
        <f>'at-risk$$'!IN113/'at-risk$$'!IN$120</f>
        <v>0</v>
      </c>
      <c r="IO113" s="6">
        <f>'at-risk$$'!IO113/'at-risk$$'!IO$120</f>
        <v>0</v>
      </c>
      <c r="IP113" s="6">
        <f>'at-risk$$'!IP113/'at-risk$$'!IP$120</f>
        <v>0</v>
      </c>
      <c r="IQ113" s="6">
        <f>'at-risk$$'!IQ113/'at-risk$$'!IQ$120</f>
        <v>0</v>
      </c>
      <c r="IR113" s="6">
        <f>'at-risk$$'!IR113/'at-risk$$'!IR$120</f>
        <v>0</v>
      </c>
      <c r="IS113" s="6">
        <f>'at-risk$$'!IS113/'at-risk$$'!IS$120</f>
        <v>0</v>
      </c>
      <c r="IT113" s="6">
        <f>'at-risk$$'!IT113/'at-risk$$'!IT$120</f>
        <v>0</v>
      </c>
      <c r="IU113" s="6">
        <f>'at-risk$$'!IU113/'at-risk$$'!IU$120</f>
        <v>0</v>
      </c>
      <c r="IV113" s="6">
        <f>'at-risk$$'!IV113/'at-risk$$'!IV$120</f>
        <v>0</v>
      </c>
      <c r="IW113" s="6">
        <f>'at-risk$$'!IW113/'at-risk$$'!IW$120</f>
        <v>0</v>
      </c>
      <c r="IX113" s="6">
        <f>'at-risk$$'!IX113/'at-risk$$'!IX$120</f>
        <v>1</v>
      </c>
      <c r="IY113" s="6">
        <f>'at-risk$$'!IY113/'at-risk$$'!IY$120</f>
        <v>0</v>
      </c>
      <c r="IZ113" s="6">
        <f>'at-risk$$'!IZ113/'at-risk$$'!IZ$120</f>
        <v>0</v>
      </c>
      <c r="JA113" s="6">
        <f>'at-risk$$'!JA113/'at-risk$$'!JA$120</f>
        <v>0</v>
      </c>
      <c r="JB113" s="6">
        <f>'at-risk$$'!JB113/'at-risk$$'!JB$120</f>
        <v>0.9999965685612755</v>
      </c>
      <c r="JC113" s="6">
        <f>'at-risk$$'!JC113/'at-risk$$'!JC$120</f>
        <v>0</v>
      </c>
      <c r="JD113" s="6">
        <f>'at-risk$$'!JD113/'at-risk$$'!JD$120</f>
        <v>0</v>
      </c>
      <c r="JE113" s="6">
        <f>'at-risk$$'!JE113/'at-risk$$'!JE$120</f>
        <v>0</v>
      </c>
      <c r="JF113" s="6">
        <f>'at-risk$$'!JF113/'at-risk$$'!JF$120</f>
        <v>0</v>
      </c>
      <c r="JG113" s="6">
        <f>'at-risk$$'!JG113/'at-risk$$'!JG$120</f>
        <v>0</v>
      </c>
      <c r="JH113" s="6">
        <f>'at-risk$$'!JH113/'at-risk$$'!JH$120</f>
        <v>0</v>
      </c>
      <c r="JI113" s="6">
        <f>'at-risk$$'!JI113/'at-risk$$'!JI$120</f>
        <v>0</v>
      </c>
      <c r="JJ113" s="6">
        <f>'at-risk$$'!JJ113/'at-risk$$'!JJ$120</f>
        <v>0</v>
      </c>
      <c r="JK113" s="6">
        <f>'at-risk$$'!JK113/'at-risk$$'!JK$120</f>
        <v>0.9999965685612755</v>
      </c>
      <c r="JL113" s="6">
        <f>'at-risk$$'!JL113/'at-risk$$'!JL$120</f>
        <v>0</v>
      </c>
      <c r="JM113" s="6">
        <f>'at-risk$$'!JM113/'at-risk$$'!JM$120</f>
        <v>0</v>
      </c>
      <c r="JN113" s="6">
        <f>'at-risk$$'!JN113/'at-risk$$'!JN$120</f>
        <v>0</v>
      </c>
      <c r="JO113" s="6">
        <f>'at-risk$$'!JO113/'at-risk$$'!JO$120</f>
        <v>0</v>
      </c>
      <c r="JP113" s="6">
        <f>'at-risk$$'!JP113/'at-risk$$'!JP$120</f>
        <v>0</v>
      </c>
      <c r="JQ113" s="6">
        <f>'at-risk$$'!JQ113/'at-risk$$'!JQ$120</f>
        <v>1</v>
      </c>
      <c r="JR113" s="6">
        <f>'at-risk$$'!JR113/'at-risk$$'!JR$120</f>
        <v>0</v>
      </c>
      <c r="JS113" s="6">
        <f>'at-risk$$'!JS113/'at-risk$$'!JS$120</f>
        <v>1</v>
      </c>
      <c r="JT113" s="6">
        <f>'at-risk$$'!JT113/'at-risk$$'!JT$120</f>
        <v>0</v>
      </c>
      <c r="JU113" s="6">
        <f>'at-risk$$'!JU113/'at-risk$$'!JU$120</f>
        <v>2.0000087848759573</v>
      </c>
      <c r="JV113" s="6">
        <f>'at-risk$$'!JV113/'at-risk$$'!JV$120</f>
        <v>0</v>
      </c>
      <c r="JW113" s="6">
        <f>'at-risk$$'!JW113/'at-risk$$'!JW$120</f>
        <v>0</v>
      </c>
      <c r="JX113" s="6">
        <f>'at-risk$$'!JX113/'at-risk$$'!JX$120</f>
        <v>0</v>
      </c>
      <c r="JY113" s="6">
        <f>'at-risk$$'!JY113/'at-risk$$'!JY$120</f>
        <v>0</v>
      </c>
      <c r="JZ113" s="6">
        <f>'at-risk$$'!JZ113/'at-risk$$'!JZ$120</f>
        <v>0</v>
      </c>
      <c r="KA113" s="6">
        <f>'at-risk$$'!KA113/'at-risk$$'!KA$120</f>
        <v>0</v>
      </c>
      <c r="KB113" s="6">
        <f>'at-risk$$'!KB113/'at-risk$$'!KB$120</f>
        <v>0</v>
      </c>
      <c r="KC113" s="6">
        <f>'at-risk$$'!KC113/'at-risk$$'!KC$120</f>
        <v>0</v>
      </c>
      <c r="KD113" s="6">
        <f>'at-risk$$'!KD113/'at-risk$$'!KD$120</f>
        <v>0</v>
      </c>
      <c r="KE113" s="6">
        <f>'at-risk$$'!KE113/'at-risk$$'!KE$120</f>
        <v>0</v>
      </c>
      <c r="KF113" s="6">
        <f>'at-risk$$'!KF113/'at-risk$$'!KF$120</f>
        <v>0</v>
      </c>
      <c r="KG113" s="6">
        <f>'at-risk$$'!KG113/'at-risk$$'!KG$120</f>
        <v>0</v>
      </c>
      <c r="KH113" s="6">
        <f>'at-risk$$'!KH113/'at-risk$$'!KH$120</f>
        <v>1</v>
      </c>
      <c r="KI113" s="6">
        <f>'at-risk$$'!KI113/'at-risk$$'!KI$120</f>
        <v>0</v>
      </c>
      <c r="KJ113" s="6">
        <f>'at-risk$$'!KJ113/'at-risk$$'!KJ$120</f>
        <v>0</v>
      </c>
      <c r="KK113" s="6">
        <f>'at-risk$$'!KK113/'at-risk$$'!KK$120</f>
        <v>0</v>
      </c>
      <c r="KL113" s="6">
        <f>'at-risk$$'!KL113/'at-risk$$'!KL$120</f>
        <v>0</v>
      </c>
      <c r="KM113" s="6">
        <f>'at-risk$$'!KM113/'at-risk$$'!KM$120</f>
        <v>0</v>
      </c>
      <c r="KN113" s="6">
        <f>'at-risk$$'!KN113/'at-risk$$'!KN$120</f>
        <v>0</v>
      </c>
      <c r="KO113" s="6">
        <f>'at-risk$$'!KO113/'at-risk$$'!KO$120</f>
        <v>0</v>
      </c>
      <c r="KP113" s="6">
        <f>'at-risk$$'!KP113/'at-risk$$'!KP$120</f>
        <v>0</v>
      </c>
      <c r="KQ113" s="6">
        <f>'at-risk$$'!KQ113/'at-risk$$'!KQ$120</f>
        <v>6</v>
      </c>
      <c r="KU113" s="3">
        <v>30738</v>
      </c>
      <c r="KV113" s="3">
        <v>0</v>
      </c>
      <c r="KW113" s="3">
        <v>19053</v>
      </c>
      <c r="KX113" s="3">
        <v>0</v>
      </c>
      <c r="LC113" s="3">
        <v>5000</v>
      </c>
      <c r="LD113" s="3">
        <v>0</v>
      </c>
      <c r="LE113" s="3">
        <v>25000</v>
      </c>
      <c r="LF113" s="3">
        <v>0</v>
      </c>
      <c r="LI113" s="3">
        <v>6970</v>
      </c>
      <c r="LJ113" s="3">
        <v>96220</v>
      </c>
      <c r="LM113" s="3">
        <v>3959</v>
      </c>
      <c r="LN113" s="3">
        <v>0</v>
      </c>
      <c r="LO113" s="3">
        <v>105000</v>
      </c>
      <c r="LP113" s="3">
        <v>0</v>
      </c>
      <c r="LW113" s="3">
        <v>0</v>
      </c>
      <c r="LX113" s="3">
        <v>20000</v>
      </c>
      <c r="MC113" s="3">
        <v>10000</v>
      </c>
      <c r="MD113" s="3">
        <v>0</v>
      </c>
      <c r="ME113" s="3">
        <v>14513</v>
      </c>
      <c r="MF113" s="3">
        <v>0</v>
      </c>
      <c r="MM113" s="3">
        <v>80000</v>
      </c>
      <c r="MN113" s="3">
        <v>0</v>
      </c>
      <c r="MQ113" s="3">
        <v>20000</v>
      </c>
      <c r="MR113" s="3">
        <v>0</v>
      </c>
      <c r="MS113" s="3">
        <v>1000</v>
      </c>
      <c r="MT113" s="3">
        <v>0</v>
      </c>
      <c r="MU113" s="3">
        <v>10000</v>
      </c>
      <c r="MV113" s="3">
        <v>0</v>
      </c>
      <c r="MY113" s="3">
        <v>40000</v>
      </c>
      <c r="MZ113" s="3">
        <v>0</v>
      </c>
      <c r="NA113" s="3">
        <v>5000</v>
      </c>
      <c r="NB113" s="3">
        <v>0</v>
      </c>
      <c r="NC113" s="3">
        <v>0</v>
      </c>
      <c r="ND113" s="3">
        <v>4500</v>
      </c>
      <c r="NJ113" s="6">
        <f>'at-risk$$'!NJ113/'at-risk$$'!NJ$120</f>
        <v>1.9336528758829467E-2</v>
      </c>
      <c r="NK113" s="6">
        <f>'at-risk$$'!NK113/'at-risk$$'!NK$120</f>
        <v>0</v>
      </c>
      <c r="NN113" s="3">
        <v>0</v>
      </c>
      <c r="NO113" s="3">
        <v>0</v>
      </c>
      <c r="NP113" s="3">
        <v>0</v>
      </c>
      <c r="NQ113" s="3">
        <v>0</v>
      </c>
      <c r="NV113" s="3">
        <v>0</v>
      </c>
      <c r="NW113" s="3">
        <v>0</v>
      </c>
      <c r="NX113" s="3">
        <v>0</v>
      </c>
      <c r="NY113" s="3">
        <v>0</v>
      </c>
      <c r="OB113" s="3">
        <v>0</v>
      </c>
      <c r="OC113" s="3">
        <v>0</v>
      </c>
      <c r="OD113" s="3">
        <v>0</v>
      </c>
      <c r="OE113" s="3">
        <v>0</v>
      </c>
      <c r="OF113" s="3">
        <v>14507325.600000001</v>
      </c>
      <c r="OG113" s="3">
        <v>1890494</v>
      </c>
      <c r="OK113" s="6">
        <f t="shared" si="60"/>
        <v>6.0000175697519147</v>
      </c>
      <c r="OL113" s="6">
        <f t="shared" si="50"/>
        <v>0</v>
      </c>
      <c r="OM113" s="6">
        <f t="shared" si="51"/>
        <v>12.000047438330173</v>
      </c>
      <c r="ON113" s="6">
        <f t="shared" si="52"/>
        <v>0</v>
      </c>
      <c r="OO113" s="6">
        <f t="shared" si="53"/>
        <v>0</v>
      </c>
      <c r="OP113" s="6">
        <f t="shared" si="54"/>
        <v>8</v>
      </c>
      <c r="OQ113" s="3">
        <f t="shared" si="55"/>
        <v>0</v>
      </c>
      <c r="OR113" s="6">
        <f t="shared" si="56"/>
        <v>0</v>
      </c>
      <c r="OS113" s="6">
        <f>'at-risk$$'!OS113/'at-risk$$'!OS$120</f>
        <v>2.9999936932391522</v>
      </c>
      <c r="OT113" s="6">
        <f>'at-risk$$'!OT113/'at-risk$$'!OT$120</f>
        <v>0</v>
      </c>
      <c r="OU113" s="6">
        <f>'at-risk$$'!OU113/'at-risk$$'!OU$120</f>
        <v>0</v>
      </c>
      <c r="OV113" s="6">
        <f>'at-risk$$'!OV113/'at-risk$$'!OV$120</f>
        <v>1</v>
      </c>
      <c r="OW113" s="6">
        <f>'at-risk$$'!OW113/'at-risk$$'!OW$120</f>
        <v>0</v>
      </c>
      <c r="OX113" s="6">
        <f>'at-risk$$'!OX113/'at-risk$$'!OX$120</f>
        <v>0</v>
      </c>
      <c r="OY113" s="6">
        <f>'at-risk$$'!OY113/'at-risk$$'!OY$120</f>
        <v>9.000026354627872</v>
      </c>
      <c r="OZ113" s="6">
        <f>'at-risk$$'!OZ113/'at-risk$$'!OZ$120</f>
        <v>0</v>
      </c>
      <c r="PA113" s="6">
        <f>'at-risk$$'!PA113/'at-risk$$'!PA$120</f>
        <v>0</v>
      </c>
      <c r="PB113" s="6">
        <f t="shared" si="57"/>
        <v>8</v>
      </c>
      <c r="PC113" s="6">
        <f t="shared" si="58"/>
        <v>0</v>
      </c>
      <c r="PD113" s="6"/>
      <c r="PE113" s="6"/>
      <c r="PI113" s="6">
        <f t="shared" si="48"/>
        <v>30.276908075057982</v>
      </c>
      <c r="PJ113" s="6">
        <f>'at-risk$$'!PJ113/'at-risk$$'!PJ$120</f>
        <v>0</v>
      </c>
      <c r="PK113" s="6">
        <f>'at-risk$$'!PK113/'at-risk$$'!PK$120</f>
        <v>2</v>
      </c>
      <c r="PL113" s="5">
        <f t="shared" si="61"/>
        <v>376233</v>
      </c>
      <c r="PN113" s="5">
        <f>SUM(KV113,KX113,KZ113,LB113,LD113,LF113,LH113,LJ113,LL113,LN113,LP113,LR113,LT113,LV113,LX113,LZ113,MB113,MD113,MF113,MH113,MJ113,ML113,MN113,MP113,MR113,MT113,MV113,MX113,MZ113,NB113,ND113,NF113,NH113,)</f>
        <v>120720</v>
      </c>
      <c r="PO113" s="5">
        <v>514724</v>
      </c>
      <c r="PQ113" s="6">
        <f t="shared" si="59"/>
        <v>83.277089043502713</v>
      </c>
    </row>
    <row r="114" spans="1:434" x14ac:dyDescent="0.25">
      <c r="A114" t="s">
        <v>215</v>
      </c>
      <c r="B114" s="2">
        <v>456</v>
      </c>
      <c r="C114" t="s">
        <v>339</v>
      </c>
      <c r="D114">
        <v>4</v>
      </c>
      <c r="E114">
        <v>590</v>
      </c>
      <c r="F114">
        <v>590</v>
      </c>
      <c r="G114" s="6">
        <f>'at-risk$$'!G114/'at-risk$$'!G$120</f>
        <v>1</v>
      </c>
      <c r="H114" s="6">
        <f>'at-risk$$'!H114/'at-risk$$'!H$120</f>
        <v>0</v>
      </c>
      <c r="I114" s="6">
        <f>'at-risk$$'!I114/'at-risk$$'!I$120</f>
        <v>0</v>
      </c>
      <c r="J114" s="6">
        <f>'at-risk$$'!J114/'at-risk$$'!J$120</f>
        <v>0</v>
      </c>
      <c r="K114" s="6"/>
      <c r="L114" s="6">
        <f>'at-risk$$'!L114/'at-risk$$'!L$120</f>
        <v>0</v>
      </c>
      <c r="M114" s="6">
        <f>'at-risk$$'!M114/'at-risk$$'!M$120</f>
        <v>0</v>
      </c>
      <c r="N114" s="6">
        <f>'at-risk$$'!N114/'at-risk$$'!N$120</f>
        <v>1.9999991662153809</v>
      </c>
      <c r="O114" s="6">
        <f>'at-risk$$'!O114/'at-risk$$'!O$120</f>
        <v>0</v>
      </c>
      <c r="P114" s="3">
        <v>11000</v>
      </c>
      <c r="Q114" s="3">
        <v>0</v>
      </c>
      <c r="R114" s="6">
        <f>'at-risk$$'!R114/'at-risk$$'!R$120</f>
        <v>1.0000062006078874</v>
      </c>
      <c r="S114" s="6">
        <f>'at-risk$$'!S114/'at-risk$$'!S$120</f>
        <v>0</v>
      </c>
      <c r="T114" s="6">
        <f>'at-risk$$'!T114/'at-risk$$'!T$120</f>
        <v>2.0000056611159422</v>
      </c>
      <c r="U114" s="6">
        <f>'at-risk$$'!U114/'at-risk$$'!U$120</f>
        <v>0</v>
      </c>
      <c r="V114" s="6">
        <f>'at-risk$$'!V114/'at-risk$$'!V$120</f>
        <v>0.99999492061110518</v>
      </c>
      <c r="W114" s="6">
        <f>'at-risk$$'!W114/'at-risk$$'!W$120</f>
        <v>0</v>
      </c>
      <c r="X114" s="6">
        <f>'at-risk$$'!X114/'at-risk$$'!X$120</f>
        <v>1</v>
      </c>
      <c r="Y114" s="6">
        <f>'at-risk$$'!Y114/'at-risk$$'!Y$120</f>
        <v>0</v>
      </c>
      <c r="Z114" s="6">
        <f>'at-risk$$'!Z114/'at-risk$$'!Z$120</f>
        <v>0</v>
      </c>
      <c r="AA114" s="6">
        <f>'at-risk$$'!AA114/'at-risk$$'!AA$120</f>
        <v>0</v>
      </c>
      <c r="AB114" s="6">
        <f>'at-risk$$'!AB114/'at-risk$$'!AB$120</f>
        <v>0</v>
      </c>
      <c r="AC114" s="6">
        <f>'at-risk$$'!AC114/'at-risk$$'!AC$120</f>
        <v>0</v>
      </c>
      <c r="AD114" s="6">
        <f>'at-risk$$'!AD114/'at-risk$$'!AD$120</f>
        <v>0</v>
      </c>
      <c r="AE114" s="6">
        <f>'at-risk$$'!AE114/'at-risk$$'!AE$120</f>
        <v>0</v>
      </c>
      <c r="AF114" s="6">
        <f>'at-risk$$'!AF114/'at-risk$$'!AF$120</f>
        <v>0</v>
      </c>
      <c r="AG114" s="6">
        <f>'at-risk$$'!AG114/'at-risk$$'!AG$120</f>
        <v>0</v>
      </c>
      <c r="AH114" s="6">
        <f>'at-risk$$'!AH114/'at-risk$$'!AH$120</f>
        <v>0</v>
      </c>
      <c r="AI114" s="6">
        <f>'at-risk$$'!AI114/'at-risk$$'!AI$120</f>
        <v>4.0000175697519147</v>
      </c>
      <c r="AJ114" s="6">
        <f>'at-risk$$'!AJ114/'at-risk$$'!AJ$120</f>
        <v>0</v>
      </c>
      <c r="AK114" s="6">
        <f>'at-risk$$'!AK114/'at-risk$$'!AK$120</f>
        <v>1.5094173870264951</v>
      </c>
      <c r="AL114" s="6">
        <f>'at-risk$$'!AL114/'at-risk$$'!AL$120</f>
        <v>0</v>
      </c>
      <c r="AM114" s="6">
        <f>'at-risk$$'!AM114/'at-risk$$'!AM$120</f>
        <v>0</v>
      </c>
      <c r="AN114" s="6">
        <f>'at-risk$$'!AN114/'at-risk$$'!AN$120</f>
        <v>0</v>
      </c>
      <c r="AO114" s="6">
        <f>'at-risk$$'!AO114/'at-risk$$'!AO$120</f>
        <v>0</v>
      </c>
      <c r="AP114" s="6">
        <f>'at-risk$$'!AP114/'at-risk$$'!AP$120</f>
        <v>0</v>
      </c>
      <c r="AQ114" s="6">
        <f>'at-risk$$'!AQ114/'at-risk$$'!AQ$120</f>
        <v>1</v>
      </c>
      <c r="AR114" s="6">
        <f>'at-risk$$'!AR114/'at-risk$$'!AR$120</f>
        <v>0</v>
      </c>
      <c r="AS114" s="6">
        <f>'at-risk$$'!AS114/'at-risk$$'!AS$120</f>
        <v>0</v>
      </c>
      <c r="AT114" s="6">
        <f>'at-risk$$'!AT114/'at-risk$$'!AT$120</f>
        <v>0</v>
      </c>
      <c r="AU114" s="6">
        <f>'at-risk$$'!AU114/'at-risk$$'!AU$120</f>
        <v>3.0000087848759573</v>
      </c>
      <c r="AV114" s="6"/>
      <c r="AW114" s="6">
        <f>'at-risk$$'!AW114/'at-risk$$'!AW$120</f>
        <v>0</v>
      </c>
      <c r="AX114" s="6">
        <f>'at-risk$$'!AX114/'at-risk$$'!AX$120</f>
        <v>0</v>
      </c>
      <c r="AY114" s="6">
        <f>'at-risk$$'!AY114/'at-risk$$'!AY$120</f>
        <v>0</v>
      </c>
      <c r="AZ114" s="6">
        <f>'at-risk$$'!AZ114/'at-risk$$'!AZ$120</f>
        <v>0</v>
      </c>
      <c r="BA114" s="6">
        <f>'at-risk$$'!BA114/'at-risk$$'!BA$120</f>
        <v>0</v>
      </c>
      <c r="BB114" s="6">
        <f>'at-risk$$'!BB114/'at-risk$$'!BB$120</f>
        <v>0</v>
      </c>
      <c r="BC114" s="6">
        <f>'at-risk$$'!BC114/'at-risk$$'!BC$120</f>
        <v>0</v>
      </c>
      <c r="BD114" s="6">
        <f>'at-risk$$'!BD114/'at-risk$$'!BD$120</f>
        <v>0</v>
      </c>
      <c r="BE114" s="6">
        <f>'at-risk$$'!BE114/'at-risk$$'!BE$120</f>
        <v>0</v>
      </c>
      <c r="BF114" s="6">
        <f>'at-risk$$'!BF114/'at-risk$$'!BF$120</f>
        <v>0</v>
      </c>
      <c r="BG114" s="6">
        <f>'at-risk$$'!BG114/'at-risk$$'!BG$120</f>
        <v>0</v>
      </c>
      <c r="BH114" s="6">
        <f>'at-risk$$'!BH114/'at-risk$$'!BH$120</f>
        <v>0</v>
      </c>
      <c r="BI114" s="6">
        <f>'at-risk$$'!BI114/'at-risk$$'!BI$120</f>
        <v>0</v>
      </c>
      <c r="BJ114" s="6">
        <f>'at-risk$$'!BJ114/'at-risk$$'!BJ$120</f>
        <v>0</v>
      </c>
      <c r="BK114" s="6">
        <f>'at-risk$$'!BK114/'at-risk$$'!BK$120</f>
        <v>0</v>
      </c>
      <c r="BL114" s="6">
        <f>'at-risk$$'!BL114/'at-risk$$'!BL$120</f>
        <v>0</v>
      </c>
      <c r="BM114" s="6">
        <f>'at-risk$$'!BM114/'at-risk$$'!BM$120</f>
        <v>0</v>
      </c>
      <c r="BN114" s="6">
        <f>'at-risk$$'!BN114/'at-risk$$'!BN$120</f>
        <v>2.0000087848759573</v>
      </c>
      <c r="BO114" s="6">
        <f>'at-risk$$'!BO114/'at-risk$$'!BO$120</f>
        <v>0</v>
      </c>
      <c r="BP114" s="6">
        <f>'at-risk$$'!BP114/'at-risk$$'!BP$120</f>
        <v>0</v>
      </c>
      <c r="BQ114" s="6">
        <f>'at-risk$$'!BQ114/'at-risk$$'!BQ$120</f>
        <v>0</v>
      </c>
      <c r="BR114" s="6">
        <f>'at-risk$$'!BR114/'at-risk$$'!BR$120</f>
        <v>0</v>
      </c>
      <c r="BS114" s="6">
        <f>'at-risk$$'!BS114/'at-risk$$'!BS$120</f>
        <v>0</v>
      </c>
      <c r="BT114" s="6">
        <f>'at-risk$$'!BT114/'at-risk$$'!BT$120</f>
        <v>0</v>
      </c>
      <c r="BU114" s="6">
        <f>'at-risk$$'!BU114/'at-risk$$'!BU$120</f>
        <v>0</v>
      </c>
      <c r="BV114" s="6">
        <f>'at-risk$$'!BV114/'at-risk$$'!BV$120</f>
        <v>7.0000263546278729</v>
      </c>
      <c r="BW114" s="6">
        <f>'at-risk$$'!BW114/'at-risk$$'!BW$120</f>
        <v>0</v>
      </c>
      <c r="BX114" s="6">
        <f>'at-risk$$'!BX114/'at-risk$$'!BX$120</f>
        <v>0</v>
      </c>
      <c r="BY114" s="6">
        <f>'at-risk$$'!BY114/'at-risk$$'!BY$120</f>
        <v>0</v>
      </c>
      <c r="BZ114" s="6">
        <f>'at-risk$$'!BZ114/'at-risk$$'!BZ$120</f>
        <v>2.0000035744896842</v>
      </c>
      <c r="CA114" s="6">
        <f>'at-risk$$'!CA114/'at-risk$$'!CA$120</f>
        <v>0</v>
      </c>
      <c r="CB114" s="6">
        <f>'at-risk$$'!CB114/'at-risk$$'!CB$120</f>
        <v>0</v>
      </c>
      <c r="CC114" s="6">
        <f>'at-risk$$'!CC114/'at-risk$$'!CC$120</f>
        <v>0</v>
      </c>
      <c r="CD114" s="6">
        <f>'at-risk$$'!CD114/'at-risk$$'!CD$120</f>
        <v>0</v>
      </c>
      <c r="CE114" s="6">
        <f>'at-risk$$'!CE114/'at-risk$$'!CE$120</f>
        <v>0</v>
      </c>
      <c r="CF114" s="6">
        <f>'at-risk$$'!CF114/'at-risk$$'!CF$120</f>
        <v>1</v>
      </c>
      <c r="CG114" s="6">
        <f>'at-risk$$'!CG114/'at-risk$$'!CG$120</f>
        <v>0</v>
      </c>
      <c r="CH114" s="6">
        <f>'at-risk$$'!CH114/'at-risk$$'!CH$120</f>
        <v>0</v>
      </c>
      <c r="CI114" s="6">
        <f>'at-risk$$'!CI114/'at-risk$$'!CI$120</f>
        <v>0</v>
      </c>
      <c r="CL114" s="6">
        <f>'at-risk$$'!CL114/'at-risk$$'!CL$120</f>
        <v>10.000039531941809</v>
      </c>
      <c r="CM114" s="6">
        <f>'at-risk$$'!CM114/'at-risk$$'!CM$120</f>
        <v>0</v>
      </c>
      <c r="CN114" s="6">
        <f>'at-risk$$'!CN114/'at-risk$$'!CN$120</f>
        <v>0</v>
      </c>
      <c r="CO114" s="6">
        <f>'at-risk$$'!CO114/'at-risk$$'!CO$120</f>
        <v>0</v>
      </c>
      <c r="CP114" s="6">
        <f>'at-risk$$'!CP114/'at-risk$$'!CP$120</f>
        <v>0.99998902121025579</v>
      </c>
      <c r="CQ114" s="6">
        <f>'at-risk$$'!CQ114/'at-risk$$'!CQ$120</f>
        <v>0</v>
      </c>
      <c r="CR114" s="6">
        <f>'at-risk$$'!CR114/'at-risk$$'!CR$120</f>
        <v>0</v>
      </c>
      <c r="CS114" s="6">
        <f>'at-risk$$'!CS114/'at-risk$$'!CS$120</f>
        <v>0</v>
      </c>
      <c r="CT114" s="6">
        <f>'at-risk$$'!CT114/'at-risk$$'!CT$120</f>
        <v>3</v>
      </c>
      <c r="CU114" s="6">
        <f>'at-risk$$'!CU114/'at-risk$$'!CU$120</f>
        <v>0</v>
      </c>
      <c r="DB114" s="3">
        <v>70000</v>
      </c>
      <c r="DC114" s="3">
        <v>0</v>
      </c>
      <c r="DD114" s="6">
        <f>'at-risk$$'!DD114/'at-risk$$'!DD$120</f>
        <v>0</v>
      </c>
      <c r="DE114" s="6">
        <f>'at-risk$$'!DE114/'at-risk$$'!DE$120</f>
        <v>0</v>
      </c>
      <c r="DX114" s="6">
        <f>'at-risk$$'!DX114/'at-risk$$'!DX$120</f>
        <v>0</v>
      </c>
      <c r="DY114" s="6">
        <f>'at-risk$$'!DY114/'at-risk$$'!DY$120</f>
        <v>0</v>
      </c>
      <c r="DZ114" s="6">
        <f>'at-risk$$'!DZ114/'at-risk$$'!DZ$120</f>
        <v>0</v>
      </c>
      <c r="EA114" s="6">
        <f>'at-risk$$'!EA114/'at-risk$$'!EA$120</f>
        <v>0</v>
      </c>
      <c r="EB114" s="6">
        <f>'at-risk$$'!EB114/'at-risk$$'!EB$120</f>
        <v>0</v>
      </c>
      <c r="EC114" s="6">
        <f>'at-risk$$'!EC114/'at-risk$$'!EC$120</f>
        <v>0</v>
      </c>
      <c r="EL114" s="6">
        <f>'at-risk$$'!EL114/'at-risk$$'!EL$120</f>
        <v>0</v>
      </c>
      <c r="EM114" s="6">
        <f>'at-risk$$'!EM114/'at-risk$$'!EM$120</f>
        <v>0</v>
      </c>
      <c r="EN114" s="6">
        <f>'at-risk$$'!EN114/'at-risk$$'!EN$120</f>
        <v>0</v>
      </c>
      <c r="EO114" s="6">
        <f>'at-risk$$'!EO114/'at-risk$$'!EO$120</f>
        <v>0</v>
      </c>
      <c r="EP114" s="6">
        <f>'at-risk$$'!EP114/'at-risk$$'!EP$120</f>
        <v>0</v>
      </c>
      <c r="EQ114" s="6">
        <f>'at-risk$$'!EQ114/'at-risk$$'!EQ$120</f>
        <v>0</v>
      </c>
      <c r="ES114" s="6">
        <f>'at-risk$$'!ES114/'at-risk$$'!ES$120</f>
        <v>0</v>
      </c>
      <c r="ET114" s="6">
        <f>'at-risk$$'!ET114/'at-risk$$'!ET$120</f>
        <v>0</v>
      </c>
      <c r="EU114" s="6">
        <f>'at-risk$$'!EU114/'at-risk$$'!EU$120</f>
        <v>0</v>
      </c>
      <c r="EV114" s="6">
        <f>'at-risk$$'!EV114/'at-risk$$'!EV$120</f>
        <v>0</v>
      </c>
      <c r="EW114" s="6">
        <f>'at-risk$$'!EW114/'at-risk$$'!EW$120</f>
        <v>0</v>
      </c>
      <c r="EX114" s="6">
        <f>'at-risk$$'!EX114/'at-risk$$'!EX$120</f>
        <v>0</v>
      </c>
      <c r="EY114" s="6">
        <f>'at-risk$$'!EY114/'at-risk$$'!EY$120</f>
        <v>2</v>
      </c>
      <c r="EZ114" s="6">
        <f>'at-risk$$'!EZ114/'at-risk$$'!EZ$120</f>
        <v>0</v>
      </c>
      <c r="FA114" s="6">
        <f>'at-risk$$'!FA114/'at-risk$$'!FA$120</f>
        <v>0</v>
      </c>
      <c r="FB114" s="6">
        <f>'at-risk$$'!FB114/'at-risk$$'!FB$120</f>
        <v>0</v>
      </c>
      <c r="FC114" s="6">
        <f>'at-risk$$'!FC114/'at-risk$$'!FC$120</f>
        <v>0</v>
      </c>
      <c r="FD114" s="6">
        <f>'at-risk$$'!FD114/'at-risk$$'!FD$120</f>
        <v>0</v>
      </c>
      <c r="FE114" s="6">
        <f>'at-risk$$'!FE114/'at-risk$$'!FE$120</f>
        <v>2.0000087848759573</v>
      </c>
      <c r="FF114" s="6">
        <f>'at-risk$$'!FF114/'at-risk$$'!FF$120</f>
        <v>0</v>
      </c>
      <c r="FG114" s="6">
        <f>'at-risk$$'!FG114/'at-risk$$'!FG$120</f>
        <v>0</v>
      </c>
      <c r="FH114" s="6">
        <f>'at-risk$$'!FH114/'at-risk$$'!FH$120</f>
        <v>0</v>
      </c>
      <c r="FI114" s="6">
        <f>'at-risk$$'!FI114/'at-risk$$'!FI$120</f>
        <v>0</v>
      </c>
      <c r="FJ114" s="6">
        <f>'at-risk$$'!FJ114/'at-risk$$'!FJ$120</f>
        <v>0</v>
      </c>
      <c r="FK114" s="6">
        <f>'at-risk$$'!FK114/'at-risk$$'!FK$120</f>
        <v>0</v>
      </c>
      <c r="FL114" s="6">
        <f>'at-risk$$'!FL114/'at-risk$$'!FL$120</f>
        <v>0</v>
      </c>
      <c r="FM114" s="6">
        <f>'at-risk$$'!FM114/'at-risk$$'!FM$120</f>
        <v>0</v>
      </c>
      <c r="FN114" s="6">
        <f>'at-risk$$'!FN114/'at-risk$$'!FN$120</f>
        <v>0</v>
      </c>
      <c r="FO114" s="6">
        <f>'at-risk$$'!FO114/'at-risk$$'!FO$120</f>
        <v>1</v>
      </c>
      <c r="FP114" s="6">
        <f>'at-risk$$'!FP114/'at-risk$$'!FP$120</f>
        <v>0</v>
      </c>
      <c r="FQ114" s="6">
        <f>'at-risk$$'!FQ114/'at-risk$$'!FQ$120</f>
        <v>2.0000139969766528</v>
      </c>
      <c r="FR114" s="6">
        <f>'at-risk$$'!FR114/'at-risk$$'!FR$120</f>
        <v>0</v>
      </c>
      <c r="FS114" s="6">
        <f>'at-risk$$'!FS114/'at-risk$$'!FS$120</f>
        <v>1</v>
      </c>
      <c r="FT114" s="6">
        <f>'at-risk$$'!FT114/'at-risk$$'!FT$120</f>
        <v>0</v>
      </c>
      <c r="FU114" s="6">
        <f>'at-risk$$'!FU114/'at-risk$$'!FU$120</f>
        <v>0</v>
      </c>
      <c r="FV114" s="6">
        <f>'at-risk$$'!FV114/'at-risk$$'!FV$120</f>
        <v>0</v>
      </c>
      <c r="FW114" s="6">
        <f>'at-risk$$'!FW114/'at-risk$$'!FW$120</f>
        <v>1</v>
      </c>
      <c r="FX114" s="6">
        <f>'at-risk$$'!FX114/'at-risk$$'!FX$120</f>
        <v>0</v>
      </c>
      <c r="FY114" s="6">
        <f>'at-risk$$'!FY114/'at-risk$$'!FY$120</f>
        <v>0</v>
      </c>
      <c r="FZ114" s="6">
        <f>'at-risk$$'!FZ114/'at-risk$$'!FZ$120</f>
        <v>0</v>
      </c>
      <c r="GA114" s="6">
        <f>'at-risk$$'!GA114/'at-risk$$'!GA$120</f>
        <v>0</v>
      </c>
      <c r="GB114" s="6">
        <f>'at-risk$$'!GB114/'at-risk$$'!GB$120</f>
        <v>0</v>
      </c>
      <c r="GC114" s="6">
        <f>'at-risk$$'!GC114/'at-risk$$'!GC$120</f>
        <v>0</v>
      </c>
      <c r="GD114" s="6">
        <f>'at-risk$$'!GD114/'at-risk$$'!GD$120</f>
        <v>0</v>
      </c>
      <c r="GE114" s="6">
        <f>'at-risk$$'!GE114/'at-risk$$'!GE$120</f>
        <v>0</v>
      </c>
      <c r="GF114" s="6">
        <f>'at-risk$$'!GF114/'at-risk$$'!GF$120</f>
        <v>1</v>
      </c>
      <c r="GG114" s="6">
        <f>'at-risk$$'!GG114/'at-risk$$'!GG$120</f>
        <v>0</v>
      </c>
      <c r="GH114" s="6">
        <f>'at-risk$$'!GH114/'at-risk$$'!GH$120</f>
        <v>1</v>
      </c>
      <c r="GI114" s="6">
        <f>'at-risk$$'!GI114/'at-risk$$'!GI$120</f>
        <v>0</v>
      </c>
      <c r="GJ114" s="6">
        <f>'at-risk$$'!GJ114/'at-risk$$'!GJ$120</f>
        <v>1</v>
      </c>
      <c r="GK114" s="6">
        <f>'at-risk$$'!GK114/'at-risk$$'!GK$120</f>
        <v>0</v>
      </c>
      <c r="GL114" s="6">
        <f>'at-risk$$'!GL114/'at-risk$$'!GL$120</f>
        <v>0</v>
      </c>
      <c r="GM114" s="6">
        <f>'at-risk$$'!GM114/'at-risk$$'!GM$120</f>
        <v>0</v>
      </c>
      <c r="GN114" s="6">
        <f>'at-risk$$'!GN114/'at-risk$$'!GN$120</f>
        <v>0</v>
      </c>
      <c r="GO114" s="6">
        <f>'at-risk$$'!GO114/'at-risk$$'!GO$120</f>
        <v>0</v>
      </c>
      <c r="GP114" s="6">
        <f>'at-risk$$'!GP114/'at-risk$$'!GP$120</f>
        <v>0</v>
      </c>
      <c r="GQ114" s="6">
        <f>'at-risk$$'!GQ114/'at-risk$$'!GQ$120</f>
        <v>0</v>
      </c>
      <c r="GR114" s="6">
        <f>'at-risk$$'!GR114/'at-risk$$'!GR$120</f>
        <v>0</v>
      </c>
      <c r="GS114" s="6">
        <f>'at-risk$$'!GS114/'at-risk$$'!GS$120</f>
        <v>0</v>
      </c>
      <c r="GT114" s="6">
        <f>'at-risk$$'!GT114/'at-risk$$'!GT$120</f>
        <v>0</v>
      </c>
      <c r="GU114" s="6">
        <f>'at-risk$$'!GU114/'at-risk$$'!GU$120</f>
        <v>0</v>
      </c>
      <c r="GV114" s="6">
        <f>'at-risk$$'!GV114/'at-risk$$'!GV$120</f>
        <v>0</v>
      </c>
      <c r="GW114" s="6">
        <f>'at-risk$$'!GW114/'at-risk$$'!GW$120</f>
        <v>0</v>
      </c>
      <c r="GX114" s="6">
        <f>'at-risk$$'!GX114/'at-risk$$'!GX$120</f>
        <v>0</v>
      </c>
      <c r="GY114" s="6">
        <f>'at-risk$$'!GY114/'at-risk$$'!GY$120</f>
        <v>0</v>
      </c>
      <c r="GZ114" s="6">
        <f>'at-risk$$'!GZ114/'at-risk$$'!GZ$120</f>
        <v>0</v>
      </c>
      <c r="HA114" s="6">
        <f>'at-risk$$'!HA114/'at-risk$$'!HA$120</f>
        <v>0</v>
      </c>
      <c r="HB114" s="6">
        <f>'at-risk$$'!HB114/'at-risk$$'!HB$120</f>
        <v>0</v>
      </c>
      <c r="HC114" s="6">
        <f>'at-risk$$'!HC114/'at-risk$$'!HC$120</f>
        <v>0</v>
      </c>
      <c r="HD114" s="6">
        <f>'at-risk$$'!HD114/'at-risk$$'!HD$120</f>
        <v>1</v>
      </c>
      <c r="HE114" s="6">
        <f>'at-risk$$'!HE114/'at-risk$$'!HE$120</f>
        <v>0</v>
      </c>
      <c r="HF114" s="6">
        <f>'at-risk$$'!HF114/'at-risk$$'!HF$120</f>
        <v>3.0000087848759573</v>
      </c>
      <c r="HG114" s="6">
        <f>'at-risk$$'!HG114/'at-risk$$'!HG$120</f>
        <v>0</v>
      </c>
      <c r="HH114" s="6">
        <f>'at-risk$$'!HH114/'at-risk$$'!HH$120</f>
        <v>4.0000175697519147</v>
      </c>
      <c r="HI114" s="6">
        <f>'at-risk$$'!HI114/'at-risk$$'!HI$120</f>
        <v>0</v>
      </c>
      <c r="HJ114" s="6">
        <f>'at-risk$$'!HJ114/'at-risk$$'!HJ$120</f>
        <v>0</v>
      </c>
      <c r="HK114" s="6">
        <f>'at-risk$$'!HK114/'at-risk$$'!HK$120</f>
        <v>0</v>
      </c>
      <c r="HL114" s="6">
        <f>'at-risk$$'!HL114/'at-risk$$'!HL$120</f>
        <v>0</v>
      </c>
      <c r="HM114" s="6">
        <f>'at-risk$$'!HM114/'at-risk$$'!HM$120</f>
        <v>0</v>
      </c>
      <c r="HN114" s="6">
        <f>'at-risk$$'!HN114/'at-risk$$'!HN$120</f>
        <v>3.0000087848759573</v>
      </c>
      <c r="HO114" s="6">
        <f>'at-risk$$'!HO114/'at-risk$$'!HO$120</f>
        <v>0</v>
      </c>
      <c r="HP114" s="6">
        <f>'at-risk$$'!HP114/'at-risk$$'!HP$120</f>
        <v>0</v>
      </c>
      <c r="HQ114" s="6">
        <f>'at-risk$$'!HQ114/'at-risk$$'!HQ$120</f>
        <v>0</v>
      </c>
      <c r="HR114" s="6">
        <f>'at-risk$$'!HR114/'at-risk$$'!HR$120</f>
        <v>4.0000175697519147</v>
      </c>
      <c r="HS114" s="6">
        <f>'at-risk$$'!HS114/'at-risk$$'!HS$120</f>
        <v>0</v>
      </c>
      <c r="HT114" s="6">
        <f>'at-risk$$'!HT114/'at-risk$$'!HT$120</f>
        <v>0</v>
      </c>
      <c r="HU114" s="6">
        <f>'at-risk$$'!HU114/'at-risk$$'!HU$120</f>
        <v>0</v>
      </c>
      <c r="HV114" s="6">
        <f>'at-risk$$'!HV114/'at-risk$$'!HV$120</f>
        <v>1</v>
      </c>
      <c r="HW114" s="6">
        <f>'at-risk$$'!HW114/'at-risk$$'!HW$120</f>
        <v>0</v>
      </c>
      <c r="HX114" s="6">
        <f>'at-risk$$'!HX114/'at-risk$$'!HX$120</f>
        <v>1</v>
      </c>
      <c r="HY114" s="6">
        <f>'at-risk$$'!HY114/'at-risk$$'!HY$120</f>
        <v>0</v>
      </c>
      <c r="HZ114" s="6">
        <f>'at-risk$$'!HZ114/'at-risk$$'!HZ$120</f>
        <v>0</v>
      </c>
      <c r="IA114" s="6">
        <f>'at-risk$$'!IA114/'at-risk$$'!IA$120</f>
        <v>0</v>
      </c>
      <c r="IB114" s="6">
        <f>'at-risk$$'!IB114/'at-risk$$'!IB$120</f>
        <v>0</v>
      </c>
      <c r="IC114" s="6">
        <f>'at-risk$$'!IC114/'at-risk$$'!IC$120</f>
        <v>0</v>
      </c>
      <c r="ID114" s="6">
        <f>'at-risk$$'!ID114/'at-risk$$'!ID$120</f>
        <v>0</v>
      </c>
      <c r="IE114" s="6">
        <f>'at-risk$$'!IE114/'at-risk$$'!IE$120</f>
        <v>0</v>
      </c>
      <c r="IF114" s="6">
        <f>'at-risk$$'!IF114/'at-risk$$'!IF$120</f>
        <v>0</v>
      </c>
      <c r="IG114" s="6">
        <f>'at-risk$$'!IG114/'at-risk$$'!IG$120</f>
        <v>0</v>
      </c>
      <c r="IH114" s="6">
        <f>'at-risk$$'!IH114/'at-risk$$'!IH$120</f>
        <v>0</v>
      </c>
      <c r="II114" s="6">
        <f>'at-risk$$'!II114/'at-risk$$'!II$120</f>
        <v>0</v>
      </c>
      <c r="IJ114" s="6">
        <f>'at-risk$$'!IJ114/'at-risk$$'!IJ$120</f>
        <v>1</v>
      </c>
      <c r="IK114" s="6">
        <f>'at-risk$$'!IK114/'at-risk$$'!IK$120</f>
        <v>0</v>
      </c>
      <c r="IL114" s="6">
        <f>'at-risk$$'!IL114/'at-risk$$'!IL$120</f>
        <v>0</v>
      </c>
      <c r="IM114" s="6">
        <f>'at-risk$$'!IM114/'at-risk$$'!IM$120</f>
        <v>0</v>
      </c>
      <c r="IN114" s="6">
        <f>'at-risk$$'!IN114/'at-risk$$'!IN$120</f>
        <v>0</v>
      </c>
      <c r="IO114" s="6">
        <f>'at-risk$$'!IO114/'at-risk$$'!IO$120</f>
        <v>0</v>
      </c>
      <c r="IP114" s="6">
        <f>'at-risk$$'!IP114/'at-risk$$'!IP$120</f>
        <v>0</v>
      </c>
      <c r="IQ114" s="6">
        <f>'at-risk$$'!IQ114/'at-risk$$'!IQ$120</f>
        <v>0</v>
      </c>
      <c r="IR114" s="6">
        <f>'at-risk$$'!IR114/'at-risk$$'!IR$120</f>
        <v>0</v>
      </c>
      <c r="IS114" s="6">
        <f>'at-risk$$'!IS114/'at-risk$$'!IS$120</f>
        <v>0</v>
      </c>
      <c r="IT114" s="6">
        <f>'at-risk$$'!IT114/'at-risk$$'!IT$120</f>
        <v>0</v>
      </c>
      <c r="IU114" s="6">
        <f>'at-risk$$'!IU114/'at-risk$$'!IU$120</f>
        <v>0</v>
      </c>
      <c r="IV114" s="6">
        <f>'at-risk$$'!IV114/'at-risk$$'!IV$120</f>
        <v>0</v>
      </c>
      <c r="IW114" s="6">
        <f>'at-risk$$'!IW114/'at-risk$$'!IW$120</f>
        <v>0</v>
      </c>
      <c r="IX114" s="6">
        <f>'at-risk$$'!IX114/'at-risk$$'!IX$120</f>
        <v>0</v>
      </c>
      <c r="IY114" s="6">
        <f>'at-risk$$'!IY114/'at-risk$$'!IY$120</f>
        <v>0</v>
      </c>
      <c r="IZ114" s="6">
        <f>'at-risk$$'!IZ114/'at-risk$$'!IZ$120</f>
        <v>1</v>
      </c>
      <c r="JA114" s="6">
        <f>'at-risk$$'!JA114/'at-risk$$'!JA$120</f>
        <v>0</v>
      </c>
      <c r="JB114" s="6">
        <f>'at-risk$$'!JB114/'at-risk$$'!JB$120</f>
        <v>0</v>
      </c>
      <c r="JC114" s="6">
        <f>'at-risk$$'!JC114/'at-risk$$'!JC$120</f>
        <v>0</v>
      </c>
      <c r="JD114" s="6">
        <f>'at-risk$$'!JD114/'at-risk$$'!JD$120</f>
        <v>1</v>
      </c>
      <c r="JE114" s="6">
        <f>'at-risk$$'!JE114/'at-risk$$'!JE$120</f>
        <v>0</v>
      </c>
      <c r="JF114" s="6">
        <f>'at-risk$$'!JF114/'at-risk$$'!JF$120</f>
        <v>1</v>
      </c>
      <c r="JG114" s="6">
        <f>'at-risk$$'!JG114/'at-risk$$'!JG$120</f>
        <v>0</v>
      </c>
      <c r="JH114" s="6">
        <f>'at-risk$$'!JH114/'at-risk$$'!JH$120</f>
        <v>0</v>
      </c>
      <c r="JI114" s="6">
        <f>'at-risk$$'!JI114/'at-risk$$'!JI$120</f>
        <v>0</v>
      </c>
      <c r="JJ114" s="6">
        <f>'at-risk$$'!JJ114/'at-risk$$'!JJ$120</f>
        <v>0.9999965685612755</v>
      </c>
      <c r="JK114" s="6">
        <f>'at-risk$$'!JK114/'at-risk$$'!JK$120</f>
        <v>0</v>
      </c>
      <c r="JL114" s="6">
        <f>'at-risk$$'!JL114/'at-risk$$'!JL$120</f>
        <v>0.9999965685612755</v>
      </c>
      <c r="JM114" s="6">
        <f>'at-risk$$'!JM114/'at-risk$$'!JM$120</f>
        <v>0</v>
      </c>
      <c r="JN114" s="6">
        <f>'at-risk$$'!JN114/'at-risk$$'!JN$120</f>
        <v>2.0000015064852934</v>
      </c>
      <c r="JO114" s="6">
        <f>'at-risk$$'!JO114/'at-risk$$'!JO$120</f>
        <v>0</v>
      </c>
      <c r="JP114" s="6">
        <f>'at-risk$$'!JP114/'at-risk$$'!JP$120</f>
        <v>1.9999916989715025</v>
      </c>
      <c r="JQ114" s="6">
        <f>'at-risk$$'!JQ114/'at-risk$$'!JQ$120</f>
        <v>0</v>
      </c>
      <c r="JR114" s="6">
        <f>'at-risk$$'!JR114/'at-risk$$'!JR$120</f>
        <v>0</v>
      </c>
      <c r="JS114" s="6">
        <f>'at-risk$$'!JS114/'at-risk$$'!JS$120</f>
        <v>0</v>
      </c>
      <c r="JT114" s="6">
        <f>'at-risk$$'!JT114/'at-risk$$'!JT$120</f>
        <v>2.0000087848759573</v>
      </c>
      <c r="JU114" s="6">
        <f>'at-risk$$'!JU114/'at-risk$$'!JU$120</f>
        <v>0</v>
      </c>
      <c r="JV114" s="6">
        <f>'at-risk$$'!JV114/'at-risk$$'!JV$120</f>
        <v>0</v>
      </c>
      <c r="JW114" s="6">
        <f>'at-risk$$'!JW114/'at-risk$$'!JW$120</f>
        <v>0</v>
      </c>
      <c r="JX114" s="6">
        <f>'at-risk$$'!JX114/'at-risk$$'!JX$120</f>
        <v>0</v>
      </c>
      <c r="JY114" s="6">
        <f>'at-risk$$'!JY114/'at-risk$$'!JY$120</f>
        <v>0</v>
      </c>
      <c r="JZ114" s="6">
        <f>'at-risk$$'!JZ114/'at-risk$$'!JZ$120</f>
        <v>1</v>
      </c>
      <c r="KA114" s="6">
        <f>'at-risk$$'!KA114/'at-risk$$'!KA$120</f>
        <v>0</v>
      </c>
      <c r="KB114" s="6">
        <f>'at-risk$$'!KB114/'at-risk$$'!KB$120</f>
        <v>0</v>
      </c>
      <c r="KC114" s="6">
        <f>'at-risk$$'!KC114/'at-risk$$'!KC$120</f>
        <v>0</v>
      </c>
      <c r="KD114" s="6">
        <f>'at-risk$$'!KD114/'at-risk$$'!KD$120</f>
        <v>0</v>
      </c>
      <c r="KE114" s="6">
        <f>'at-risk$$'!KE114/'at-risk$$'!KE$120</f>
        <v>0</v>
      </c>
      <c r="KF114" s="6">
        <f>'at-risk$$'!KF114/'at-risk$$'!KF$120</f>
        <v>0</v>
      </c>
      <c r="KG114" s="6">
        <f>'at-risk$$'!KG114/'at-risk$$'!KG$120</f>
        <v>0</v>
      </c>
      <c r="KH114" s="6">
        <f>'at-risk$$'!KH114/'at-risk$$'!KH$120</f>
        <v>0</v>
      </c>
      <c r="KI114" s="6">
        <f>'at-risk$$'!KI114/'at-risk$$'!KI$120</f>
        <v>0</v>
      </c>
      <c r="KJ114" s="6">
        <f>'at-risk$$'!KJ114/'at-risk$$'!KJ$120</f>
        <v>0</v>
      </c>
      <c r="KK114" s="6">
        <f>'at-risk$$'!KK114/'at-risk$$'!KK$120</f>
        <v>0</v>
      </c>
      <c r="KL114" s="6">
        <f>'at-risk$$'!KL114/'at-risk$$'!KL$120</f>
        <v>2.0000087848759573</v>
      </c>
      <c r="KM114" s="6">
        <f>'at-risk$$'!KM114/'at-risk$$'!KM$120</f>
        <v>0</v>
      </c>
      <c r="KN114" s="6">
        <f>'at-risk$$'!KN114/'at-risk$$'!KN$120</f>
        <v>0</v>
      </c>
      <c r="KO114" s="6">
        <f>'at-risk$$'!KO114/'at-risk$$'!KO$120</f>
        <v>0</v>
      </c>
      <c r="KP114" s="6">
        <f>'at-risk$$'!KP114/'at-risk$$'!KP$120</f>
        <v>0</v>
      </c>
      <c r="KQ114" s="6">
        <f>'at-risk$$'!KQ114/'at-risk$$'!KQ$120</f>
        <v>0</v>
      </c>
      <c r="KR114" s="3">
        <v>84453</v>
      </c>
      <c r="KS114" s="3">
        <v>0</v>
      </c>
      <c r="KU114" s="3">
        <v>174233</v>
      </c>
      <c r="KV114" s="3">
        <v>0</v>
      </c>
      <c r="KW114" s="3">
        <v>14316</v>
      </c>
      <c r="KX114" s="3">
        <v>0</v>
      </c>
      <c r="KY114" s="3">
        <v>2000</v>
      </c>
      <c r="KZ114" s="3">
        <v>0</v>
      </c>
      <c r="LC114" s="3">
        <v>150000</v>
      </c>
      <c r="LD114" s="3">
        <v>0</v>
      </c>
      <c r="LI114" s="3">
        <v>49203</v>
      </c>
      <c r="LJ114" s="3">
        <v>0</v>
      </c>
      <c r="LM114" s="3">
        <v>2691</v>
      </c>
      <c r="LN114" s="3">
        <v>0</v>
      </c>
      <c r="MA114" s="3">
        <v>30000</v>
      </c>
      <c r="MB114" s="3">
        <v>0</v>
      </c>
      <c r="MC114" s="3">
        <v>4000</v>
      </c>
      <c r="MD114" s="3">
        <v>0</v>
      </c>
      <c r="ME114" s="3">
        <v>9865</v>
      </c>
      <c r="MF114" s="3">
        <v>0</v>
      </c>
      <c r="MM114" s="3">
        <v>10000</v>
      </c>
      <c r="MN114" s="3">
        <v>0</v>
      </c>
      <c r="MW114" s="3">
        <v>15000</v>
      </c>
      <c r="MX114" s="3">
        <v>0</v>
      </c>
      <c r="NJ114" s="6">
        <f>'at-risk$$'!NJ114/'at-risk$$'!NJ$120</f>
        <v>0</v>
      </c>
      <c r="NK114" s="6">
        <f>'at-risk$$'!NK114/'at-risk$$'!NK$120</f>
        <v>0</v>
      </c>
      <c r="OF114" s="3">
        <v>10108447.5</v>
      </c>
      <c r="OG114" s="3">
        <v>0</v>
      </c>
      <c r="OK114" s="6">
        <f t="shared" si="60"/>
        <v>2.0000087848759573</v>
      </c>
      <c r="OL114" s="6">
        <f t="shared" si="50"/>
        <v>0</v>
      </c>
      <c r="OM114" s="6">
        <f t="shared" si="51"/>
        <v>7.0000263546278729</v>
      </c>
      <c r="ON114" s="6">
        <f t="shared" si="52"/>
        <v>0</v>
      </c>
      <c r="OO114" s="6">
        <f t="shared" si="53"/>
        <v>1</v>
      </c>
      <c r="OP114" s="6">
        <f t="shared" si="54"/>
        <v>0</v>
      </c>
      <c r="OQ114" s="3">
        <f t="shared" si="55"/>
        <v>0</v>
      </c>
      <c r="OR114" s="6">
        <f t="shared" si="56"/>
        <v>0</v>
      </c>
      <c r="OS114" s="6">
        <f>'at-risk$$'!OS114/'at-risk$$'!OS$120</f>
        <v>2</v>
      </c>
      <c r="OT114" s="6">
        <f>'at-risk$$'!OT114/'at-risk$$'!OT$120</f>
        <v>0</v>
      </c>
      <c r="OU114" s="6">
        <f>'at-risk$$'!OU114/'at-risk$$'!OU$120</f>
        <v>0</v>
      </c>
      <c r="OV114" s="6">
        <f>'at-risk$$'!OV114/'at-risk$$'!OV$120</f>
        <v>2.0000087848759573</v>
      </c>
      <c r="OW114" s="6">
        <f>'at-risk$$'!OW114/'at-risk$$'!OW$120</f>
        <v>0</v>
      </c>
      <c r="OX114" s="6">
        <f>'at-risk$$'!OX114/'at-risk$$'!OX$120</f>
        <v>0</v>
      </c>
      <c r="OY114" s="6">
        <f>'at-risk$$'!OY114/'at-risk$$'!OY$120</f>
        <v>2</v>
      </c>
      <c r="OZ114" s="6">
        <f>'at-risk$$'!OZ114/'at-risk$$'!OZ$120</f>
        <v>0</v>
      </c>
      <c r="PA114" s="6">
        <f>'at-risk$$'!PA114/'at-risk$$'!PA$120</f>
        <v>0</v>
      </c>
      <c r="PB114" s="6">
        <f t="shared" si="57"/>
        <v>5.0000139969766533</v>
      </c>
      <c r="PC114" s="6">
        <f t="shared" si="58"/>
        <v>0</v>
      </c>
      <c r="PD114" s="6"/>
      <c r="PE114" s="6"/>
      <c r="PI114" s="6">
        <f t="shared" si="48"/>
        <v>19.000052709255744</v>
      </c>
      <c r="PJ114" s="6">
        <f>'at-risk$$'!PJ114/'at-risk$$'!PJ$120</f>
        <v>0</v>
      </c>
      <c r="PK114" s="6">
        <f>'at-risk$$'!PK114/'at-risk$$'!PK$120</f>
        <v>0</v>
      </c>
      <c r="PL114" s="5">
        <f t="shared" si="61"/>
        <v>461308</v>
      </c>
      <c r="PM114" s="5">
        <f>SUM(KV114,KX114,KZ114,LB114,LD114,LF114,LH114,LJ114,LL114,LN114,LP114,LR114,LT114,LV114,LX114,LZ114,MB114,MD114,MF114,MH114,MJ114,ML114,MN114,MP114,MR114,MT114,MV114,MX114,MZ114,NB114,ND114,NF114,NH114,)</f>
        <v>0</v>
      </c>
      <c r="PN114" s="5"/>
      <c r="PO114" s="5">
        <v>349870</v>
      </c>
      <c r="PQ114" s="6">
        <f t="shared" si="59"/>
        <v>47.509571122355752</v>
      </c>
    </row>
    <row r="115" spans="1:434" x14ac:dyDescent="0.25">
      <c r="A115" t="s">
        <v>220</v>
      </c>
      <c r="B115" s="2">
        <v>466</v>
      </c>
      <c r="C115" t="s">
        <v>339</v>
      </c>
      <c r="D115">
        <v>2</v>
      </c>
      <c r="E115">
        <v>600</v>
      </c>
      <c r="F115">
        <v>600</v>
      </c>
      <c r="G115" s="6">
        <f>'at-risk$$'!G115/'at-risk$$'!G$120</f>
        <v>1</v>
      </c>
      <c r="H115" s="6">
        <f>'at-risk$$'!H115/'at-risk$$'!H$120</f>
        <v>0</v>
      </c>
      <c r="I115" s="6">
        <f>'at-risk$$'!I115/'at-risk$$'!I$120</f>
        <v>0</v>
      </c>
      <c r="J115" s="6">
        <f>'at-risk$$'!J115/'at-risk$$'!J$120</f>
        <v>0</v>
      </c>
      <c r="K115" s="6"/>
      <c r="L115" s="6">
        <f>'at-risk$$'!L115/'at-risk$$'!L$120</f>
        <v>4</v>
      </c>
      <c r="M115" s="6">
        <f>'at-risk$$'!M115/'at-risk$$'!M$120</f>
        <v>0</v>
      </c>
      <c r="N115" s="6">
        <f>'at-risk$$'!N115/'at-risk$$'!N$120</f>
        <v>0</v>
      </c>
      <c r="O115" s="6">
        <f>'at-risk$$'!O115/'at-risk$$'!O$120</f>
        <v>0</v>
      </c>
      <c r="P115" s="3">
        <v>5977</v>
      </c>
      <c r="Q115" s="3">
        <v>18000</v>
      </c>
      <c r="R115" s="6">
        <f>'at-risk$$'!R115/'at-risk$$'!R$120</f>
        <v>1.0000062006078874</v>
      </c>
      <c r="S115" s="6">
        <f>'at-risk$$'!S115/'at-risk$$'!S$120</f>
        <v>0</v>
      </c>
      <c r="T115" s="6">
        <f>'at-risk$$'!T115/'at-risk$$'!T$120</f>
        <v>2.0000056611159422</v>
      </c>
      <c r="U115" s="6">
        <f>'at-risk$$'!U115/'at-risk$$'!U$120</f>
        <v>0</v>
      </c>
      <c r="V115" s="6">
        <f>'at-risk$$'!V115/'at-risk$$'!V$120</f>
        <v>0.99999492061110518</v>
      </c>
      <c r="W115" s="6">
        <f>'at-risk$$'!W115/'at-risk$$'!W$120</f>
        <v>0</v>
      </c>
      <c r="X115" s="6">
        <f>'at-risk$$'!X115/'at-risk$$'!X$120</f>
        <v>1</v>
      </c>
      <c r="Y115" s="6">
        <f>'at-risk$$'!Y115/'at-risk$$'!Y$120</f>
        <v>0</v>
      </c>
      <c r="Z115" s="6">
        <f>'at-risk$$'!Z115/'at-risk$$'!Z$120</f>
        <v>0</v>
      </c>
      <c r="AA115" s="6">
        <f>'at-risk$$'!AA115/'at-risk$$'!AA$120</f>
        <v>0</v>
      </c>
      <c r="AB115" s="6">
        <f>'at-risk$$'!AB115/'at-risk$$'!AB$120</f>
        <v>0</v>
      </c>
      <c r="AC115" s="6">
        <f>'at-risk$$'!AC115/'at-risk$$'!AC$120</f>
        <v>0</v>
      </c>
      <c r="AD115" s="6">
        <f>'at-risk$$'!AD115/'at-risk$$'!AD$120</f>
        <v>0</v>
      </c>
      <c r="AE115" s="6">
        <f>'at-risk$$'!AE115/'at-risk$$'!AE$120</f>
        <v>0</v>
      </c>
      <c r="AF115" s="6">
        <f>'at-risk$$'!AF115/'at-risk$$'!AF$120</f>
        <v>0</v>
      </c>
      <c r="AG115" s="6">
        <f>'at-risk$$'!AG115/'at-risk$$'!AG$120</f>
        <v>0</v>
      </c>
      <c r="AH115" s="6">
        <f>'at-risk$$'!AH115/'at-risk$$'!AH$120</f>
        <v>0</v>
      </c>
      <c r="AI115" s="6">
        <f>'at-risk$$'!AI115/'at-risk$$'!AI$120</f>
        <v>0</v>
      </c>
      <c r="AJ115" s="6">
        <f>'at-risk$$'!AJ115/'at-risk$$'!AJ$120</f>
        <v>0</v>
      </c>
      <c r="AK115" s="6">
        <f>'at-risk$$'!AK115/'at-risk$$'!AK$120</f>
        <v>0</v>
      </c>
      <c r="AL115" s="6">
        <f>'at-risk$$'!AL115/'at-risk$$'!AL$120</f>
        <v>0</v>
      </c>
      <c r="AM115" s="6">
        <f>'at-risk$$'!AM115/'at-risk$$'!AM$120</f>
        <v>0</v>
      </c>
      <c r="AN115" s="6">
        <f>'at-risk$$'!AN115/'at-risk$$'!AN$120</f>
        <v>0</v>
      </c>
      <c r="AO115" s="6">
        <f>'at-risk$$'!AO115/'at-risk$$'!AO$120</f>
        <v>0</v>
      </c>
      <c r="AP115" s="6">
        <f>'at-risk$$'!AP115/'at-risk$$'!AP$120</f>
        <v>0</v>
      </c>
      <c r="AQ115" s="6">
        <f>'at-risk$$'!AQ115/'at-risk$$'!AQ$120</f>
        <v>1</v>
      </c>
      <c r="AR115" s="6">
        <f>'at-risk$$'!AR115/'at-risk$$'!AR$120</f>
        <v>0</v>
      </c>
      <c r="AS115" s="6">
        <f>'at-risk$$'!AS115/'at-risk$$'!AS$120</f>
        <v>0</v>
      </c>
      <c r="AT115" s="6">
        <f>'at-risk$$'!AT115/'at-risk$$'!AT$120</f>
        <v>0</v>
      </c>
      <c r="AU115" s="6">
        <f>'at-risk$$'!AU115/'at-risk$$'!AU$120</f>
        <v>0</v>
      </c>
      <c r="AV115" s="6"/>
      <c r="AW115" s="6">
        <f>'at-risk$$'!AW115/'at-risk$$'!AW$120</f>
        <v>1.5000087848759576</v>
      </c>
      <c r="AX115" s="6">
        <f>'at-risk$$'!AX115/'at-risk$$'!AX$120</f>
        <v>0</v>
      </c>
      <c r="AY115" s="6">
        <f>'at-risk$$'!AY115/'at-risk$$'!AY$120</f>
        <v>0</v>
      </c>
      <c r="AZ115" s="6">
        <f>'at-risk$$'!AZ115/'at-risk$$'!AZ$120</f>
        <v>0</v>
      </c>
      <c r="BA115" s="6">
        <f>'at-risk$$'!BA115/'at-risk$$'!BA$120</f>
        <v>0</v>
      </c>
      <c r="BB115" s="6">
        <f>'at-risk$$'!BB115/'at-risk$$'!BB$120</f>
        <v>0</v>
      </c>
      <c r="BC115" s="6">
        <f>'at-risk$$'!BC115/'at-risk$$'!BC$120</f>
        <v>0</v>
      </c>
      <c r="BD115" s="6">
        <f>'at-risk$$'!BD115/'at-risk$$'!BD$120</f>
        <v>0</v>
      </c>
      <c r="BE115" s="6">
        <f>'at-risk$$'!BE115/'at-risk$$'!BE$120</f>
        <v>0</v>
      </c>
      <c r="BF115" s="6">
        <f>'at-risk$$'!BF115/'at-risk$$'!BF$120</f>
        <v>0</v>
      </c>
      <c r="BG115" s="6">
        <f>'at-risk$$'!BG115/'at-risk$$'!BG$120</f>
        <v>0</v>
      </c>
      <c r="BH115" s="6">
        <f>'at-risk$$'!BH115/'at-risk$$'!BH$120</f>
        <v>0</v>
      </c>
      <c r="BI115" s="6">
        <f>'at-risk$$'!BI115/'at-risk$$'!BI$120</f>
        <v>0</v>
      </c>
      <c r="BJ115" s="6">
        <f>'at-risk$$'!BJ115/'at-risk$$'!BJ$120</f>
        <v>0</v>
      </c>
      <c r="BK115" s="6">
        <f>'at-risk$$'!BK115/'at-risk$$'!BK$120</f>
        <v>0</v>
      </c>
      <c r="BL115" s="6">
        <f>'at-risk$$'!BL115/'at-risk$$'!BL$120</f>
        <v>0</v>
      </c>
      <c r="BM115" s="6">
        <f>'at-risk$$'!BM115/'at-risk$$'!BM$120</f>
        <v>0</v>
      </c>
      <c r="BN115" s="6">
        <f>'at-risk$$'!BN115/'at-risk$$'!BN$120</f>
        <v>0</v>
      </c>
      <c r="BO115" s="6">
        <f>'at-risk$$'!BO115/'at-risk$$'!BO$120</f>
        <v>0</v>
      </c>
      <c r="BP115" s="6">
        <f>'at-risk$$'!BP115/'at-risk$$'!BP$120</f>
        <v>0</v>
      </c>
      <c r="BQ115" s="6">
        <f>'at-risk$$'!BQ115/'at-risk$$'!BQ$120</f>
        <v>0</v>
      </c>
      <c r="BR115" s="6">
        <f>'at-risk$$'!BR115/'at-risk$$'!BR$120</f>
        <v>0</v>
      </c>
      <c r="BS115" s="6">
        <f>'at-risk$$'!BS115/'at-risk$$'!BS$120</f>
        <v>0</v>
      </c>
      <c r="BT115" s="6">
        <f>'at-risk$$'!BT115/'at-risk$$'!BT$120</f>
        <v>0</v>
      </c>
      <c r="BU115" s="6">
        <f>'at-risk$$'!BU115/'at-risk$$'!BU$120</f>
        <v>0</v>
      </c>
      <c r="BV115" s="6">
        <f>'at-risk$$'!BV115/'at-risk$$'!BV$120</f>
        <v>1</v>
      </c>
      <c r="BW115" s="6">
        <f>'at-risk$$'!BW115/'at-risk$$'!BW$120</f>
        <v>0</v>
      </c>
      <c r="BX115" s="6">
        <f>'at-risk$$'!BX115/'at-risk$$'!BX$120</f>
        <v>0</v>
      </c>
      <c r="BY115" s="6">
        <f>'at-risk$$'!BY115/'at-risk$$'!BY$120</f>
        <v>0</v>
      </c>
      <c r="BZ115" s="6">
        <f>'at-risk$$'!BZ115/'at-risk$$'!BZ$120</f>
        <v>0</v>
      </c>
      <c r="CA115" s="6">
        <f>'at-risk$$'!CA115/'at-risk$$'!CA$120</f>
        <v>0</v>
      </c>
      <c r="CB115" s="6">
        <f>'at-risk$$'!CB115/'at-risk$$'!CB$120</f>
        <v>0</v>
      </c>
      <c r="CC115" s="6">
        <f>'at-risk$$'!CC115/'at-risk$$'!CC$120</f>
        <v>0</v>
      </c>
      <c r="CD115" s="6">
        <f>'at-risk$$'!CD115/'at-risk$$'!CD$120</f>
        <v>0</v>
      </c>
      <c r="CE115" s="6">
        <f>'at-risk$$'!CE115/'at-risk$$'!CE$120</f>
        <v>0</v>
      </c>
      <c r="CF115" s="6">
        <f>'at-risk$$'!CF115/'at-risk$$'!CF$120</f>
        <v>0</v>
      </c>
      <c r="CG115" s="6">
        <f>'at-risk$$'!CG115/'at-risk$$'!CG$120</f>
        <v>0</v>
      </c>
      <c r="CH115" s="6">
        <f>'at-risk$$'!CH115/'at-risk$$'!CH$120</f>
        <v>0</v>
      </c>
      <c r="CI115" s="6">
        <f>'at-risk$$'!CI115/'at-risk$$'!CI$120</f>
        <v>0</v>
      </c>
      <c r="CL115" s="6">
        <f>'at-risk$$'!CL115/'at-risk$$'!CL$120</f>
        <v>0</v>
      </c>
      <c r="CM115" s="6">
        <f>'at-risk$$'!CM115/'at-risk$$'!CM$120</f>
        <v>0</v>
      </c>
      <c r="CN115" s="6">
        <f>'at-risk$$'!CN115/'at-risk$$'!CN$120</f>
        <v>0.12148604961697941</v>
      </c>
      <c r="CO115" s="6">
        <f>'at-risk$$'!CO115/'at-risk$$'!CO$120</f>
        <v>0</v>
      </c>
      <c r="CP115" s="6">
        <f>'at-risk$$'!CP115/'at-risk$$'!CP$120</f>
        <v>0</v>
      </c>
      <c r="CQ115" s="6">
        <f>'at-risk$$'!CQ115/'at-risk$$'!CQ$120</f>
        <v>0</v>
      </c>
      <c r="CR115" s="6">
        <f>'at-risk$$'!CR115/'at-risk$$'!CR$120</f>
        <v>0</v>
      </c>
      <c r="CS115" s="6">
        <f>'at-risk$$'!CS115/'at-risk$$'!CS$120</f>
        <v>0</v>
      </c>
      <c r="CT115" s="6">
        <f>'at-risk$$'!CT115/'at-risk$$'!CT$120</f>
        <v>0</v>
      </c>
      <c r="CU115" s="6">
        <f>'at-risk$$'!CU115/'at-risk$$'!CU$120</f>
        <v>0</v>
      </c>
      <c r="DD115" s="6">
        <f>'at-risk$$'!DD115/'at-risk$$'!DD$120</f>
        <v>0</v>
      </c>
      <c r="DE115" s="6">
        <f>'at-risk$$'!DE115/'at-risk$$'!DE$120</f>
        <v>0</v>
      </c>
      <c r="DX115" s="6">
        <f>'at-risk$$'!DX115/'at-risk$$'!DX$120</f>
        <v>0</v>
      </c>
      <c r="DY115" s="6">
        <f>'at-risk$$'!DY115/'at-risk$$'!DY$120</f>
        <v>0</v>
      </c>
      <c r="DZ115" s="6">
        <f>'at-risk$$'!DZ115/'at-risk$$'!DZ$120</f>
        <v>0</v>
      </c>
      <c r="EA115" s="6">
        <f>'at-risk$$'!EA115/'at-risk$$'!EA$120</f>
        <v>0</v>
      </c>
      <c r="EB115" s="6">
        <f>'at-risk$$'!EB115/'at-risk$$'!EB$120</f>
        <v>0</v>
      </c>
      <c r="EC115" s="6">
        <f>'at-risk$$'!EC115/'at-risk$$'!EC$120</f>
        <v>0</v>
      </c>
      <c r="EL115" s="6">
        <f>'at-risk$$'!EL115/'at-risk$$'!EL$120</f>
        <v>0</v>
      </c>
      <c r="EM115" s="6">
        <f>'at-risk$$'!EM115/'at-risk$$'!EM$120</f>
        <v>0</v>
      </c>
      <c r="EN115" s="6">
        <f>'at-risk$$'!EN115/'at-risk$$'!EN$120</f>
        <v>0</v>
      </c>
      <c r="EO115" s="6">
        <f>'at-risk$$'!EO115/'at-risk$$'!EO$120</f>
        <v>0</v>
      </c>
      <c r="EP115" s="6">
        <f>'at-risk$$'!EP115/'at-risk$$'!EP$120</f>
        <v>0</v>
      </c>
      <c r="EQ115" s="6">
        <f>'at-risk$$'!EQ115/'at-risk$$'!EQ$120</f>
        <v>0</v>
      </c>
      <c r="ES115" s="6">
        <f>'at-risk$$'!ES115/'at-risk$$'!ES$120</f>
        <v>0</v>
      </c>
      <c r="ET115" s="6">
        <f>'at-risk$$'!ET115/'at-risk$$'!ET$120</f>
        <v>0</v>
      </c>
      <c r="EU115" s="6">
        <f>'at-risk$$'!EU115/'at-risk$$'!EU$120</f>
        <v>1</v>
      </c>
      <c r="EV115" s="6">
        <f>'at-risk$$'!EV115/'at-risk$$'!EV$120</f>
        <v>0</v>
      </c>
      <c r="EW115" s="6">
        <f>'at-risk$$'!EW115/'at-risk$$'!EW$120</f>
        <v>1</v>
      </c>
      <c r="EX115" s="6">
        <f>'at-risk$$'!EX115/'at-risk$$'!EX$120</f>
        <v>0</v>
      </c>
      <c r="EY115" s="6">
        <f>'at-risk$$'!EY115/'at-risk$$'!EY$120</f>
        <v>0</v>
      </c>
      <c r="EZ115" s="6">
        <f>'at-risk$$'!EZ115/'at-risk$$'!EZ$120</f>
        <v>0</v>
      </c>
      <c r="FA115" s="6">
        <f>'at-risk$$'!FA115/'at-risk$$'!FA$120</f>
        <v>0</v>
      </c>
      <c r="FB115" s="6">
        <f>'at-risk$$'!FB115/'at-risk$$'!FB$120</f>
        <v>0</v>
      </c>
      <c r="FC115" s="6">
        <f>'at-risk$$'!FC115/'at-risk$$'!FC$120</f>
        <v>0</v>
      </c>
      <c r="FD115" s="6">
        <f>'at-risk$$'!FD115/'at-risk$$'!FD$120</f>
        <v>0</v>
      </c>
      <c r="FE115" s="6">
        <f>'at-risk$$'!FE115/'at-risk$$'!FE$120</f>
        <v>0</v>
      </c>
      <c r="FF115" s="6">
        <f>'at-risk$$'!FF115/'at-risk$$'!FF$120</f>
        <v>0</v>
      </c>
      <c r="FG115" s="6">
        <f>'at-risk$$'!FG115/'at-risk$$'!FG$120</f>
        <v>0</v>
      </c>
      <c r="FH115" s="6">
        <f>'at-risk$$'!FH115/'at-risk$$'!FH$120</f>
        <v>0</v>
      </c>
      <c r="FI115" s="6">
        <f>'at-risk$$'!FI115/'at-risk$$'!FI$120</f>
        <v>0</v>
      </c>
      <c r="FJ115" s="6">
        <f>'at-risk$$'!FJ115/'at-risk$$'!FJ$120</f>
        <v>0</v>
      </c>
      <c r="FK115" s="6">
        <f>'at-risk$$'!FK115/'at-risk$$'!FK$120</f>
        <v>0</v>
      </c>
      <c r="FL115" s="6">
        <f>'at-risk$$'!FL115/'at-risk$$'!FL$120</f>
        <v>0</v>
      </c>
      <c r="FM115" s="6">
        <f>'at-risk$$'!FM115/'at-risk$$'!FM$120</f>
        <v>0</v>
      </c>
      <c r="FN115" s="6">
        <f>'at-risk$$'!FN115/'at-risk$$'!FN$120</f>
        <v>0</v>
      </c>
      <c r="FO115" s="6">
        <f>'at-risk$$'!FO115/'at-risk$$'!FO$120</f>
        <v>3</v>
      </c>
      <c r="FP115" s="6">
        <f>'at-risk$$'!FP115/'at-risk$$'!FP$120</f>
        <v>0</v>
      </c>
      <c r="FQ115" s="6">
        <f>'at-risk$$'!FQ115/'at-risk$$'!FQ$120</f>
        <v>0</v>
      </c>
      <c r="FR115" s="6">
        <f>'at-risk$$'!FR115/'at-risk$$'!FR$120</f>
        <v>0</v>
      </c>
      <c r="FS115" s="6">
        <f>'at-risk$$'!FS115/'at-risk$$'!FS$120</f>
        <v>0</v>
      </c>
      <c r="FT115" s="6">
        <f>'at-risk$$'!FT115/'at-risk$$'!FT$120</f>
        <v>0</v>
      </c>
      <c r="FU115" s="6">
        <f>'at-risk$$'!FU115/'at-risk$$'!FU$120</f>
        <v>0</v>
      </c>
      <c r="FV115" s="6">
        <f>'at-risk$$'!FV115/'at-risk$$'!FV$120</f>
        <v>0</v>
      </c>
      <c r="FW115" s="6">
        <f>'at-risk$$'!FW115/'at-risk$$'!FW$120</f>
        <v>0</v>
      </c>
      <c r="FX115" s="6">
        <f>'at-risk$$'!FX115/'at-risk$$'!FX$120</f>
        <v>0</v>
      </c>
      <c r="FY115" s="6">
        <f>'at-risk$$'!FY115/'at-risk$$'!FY$120</f>
        <v>0</v>
      </c>
      <c r="FZ115" s="6">
        <f>'at-risk$$'!FZ115/'at-risk$$'!FZ$120</f>
        <v>0</v>
      </c>
      <c r="GA115" s="6">
        <f>'at-risk$$'!GA115/'at-risk$$'!GA$120</f>
        <v>0</v>
      </c>
      <c r="GB115" s="6">
        <f>'at-risk$$'!GB115/'at-risk$$'!GB$120</f>
        <v>0</v>
      </c>
      <c r="GC115" s="6">
        <f>'at-risk$$'!GC115/'at-risk$$'!GC$120</f>
        <v>1</v>
      </c>
      <c r="GD115" s="6">
        <f>'at-risk$$'!GD115/'at-risk$$'!GD$120</f>
        <v>0</v>
      </c>
      <c r="GE115" s="6">
        <f>'at-risk$$'!GE115/'at-risk$$'!GE$120</f>
        <v>0</v>
      </c>
      <c r="GF115" s="6">
        <f>'at-risk$$'!GF115/'at-risk$$'!GF$120</f>
        <v>2</v>
      </c>
      <c r="GG115" s="6">
        <f>'at-risk$$'!GG115/'at-risk$$'!GG$120</f>
        <v>0</v>
      </c>
      <c r="GH115" s="6">
        <f>'at-risk$$'!GH115/'at-risk$$'!GH$120</f>
        <v>1.4514459905826129</v>
      </c>
      <c r="GI115" s="6">
        <f>'at-risk$$'!GI115/'at-risk$$'!GI$120</f>
        <v>0.54855400941738708</v>
      </c>
      <c r="GJ115" s="6">
        <f>'at-risk$$'!GJ115/'at-risk$$'!GJ$120</f>
        <v>2.0000087848759573</v>
      </c>
      <c r="GK115" s="6">
        <f>'at-risk$$'!GK115/'at-risk$$'!GK$120</f>
        <v>0</v>
      </c>
      <c r="GL115" s="6">
        <f>'at-risk$$'!GL115/'at-risk$$'!GL$120</f>
        <v>1</v>
      </c>
      <c r="GM115" s="6">
        <f>'at-risk$$'!GM115/'at-risk$$'!GM$120</f>
        <v>0</v>
      </c>
      <c r="GN115" s="6">
        <f>'at-risk$$'!GN115/'at-risk$$'!GN$120</f>
        <v>0</v>
      </c>
      <c r="GO115" s="6">
        <f>'at-risk$$'!GO115/'at-risk$$'!GO$120</f>
        <v>0</v>
      </c>
      <c r="GP115" s="6">
        <f>'at-risk$$'!GP115/'at-risk$$'!GP$120</f>
        <v>0</v>
      </c>
      <c r="GQ115" s="6">
        <f>'at-risk$$'!GQ115/'at-risk$$'!GQ$120</f>
        <v>0</v>
      </c>
      <c r="GR115" s="6">
        <f>'at-risk$$'!GR115/'at-risk$$'!GR$120</f>
        <v>0</v>
      </c>
      <c r="GS115" s="6">
        <f>'at-risk$$'!GS115/'at-risk$$'!GS$120</f>
        <v>0</v>
      </c>
      <c r="GT115" s="6">
        <f>'at-risk$$'!GT115/'at-risk$$'!GT$120</f>
        <v>0</v>
      </c>
      <c r="GU115" s="6">
        <f>'at-risk$$'!GU115/'at-risk$$'!GU$120</f>
        <v>0</v>
      </c>
      <c r="GV115" s="6">
        <f>'at-risk$$'!GV115/'at-risk$$'!GV$120</f>
        <v>0</v>
      </c>
      <c r="GW115" s="6">
        <f>'at-risk$$'!GW115/'at-risk$$'!GW$120</f>
        <v>0</v>
      </c>
      <c r="GX115" s="6">
        <f>'at-risk$$'!GX115/'at-risk$$'!GX$120</f>
        <v>0</v>
      </c>
      <c r="GY115" s="6">
        <f>'at-risk$$'!GY115/'at-risk$$'!GY$120</f>
        <v>0</v>
      </c>
      <c r="GZ115" s="6">
        <f>'at-risk$$'!GZ115/'at-risk$$'!GZ$120</f>
        <v>0</v>
      </c>
      <c r="HA115" s="6">
        <f>'at-risk$$'!HA115/'at-risk$$'!HA$120</f>
        <v>0</v>
      </c>
      <c r="HB115" s="6">
        <f>'at-risk$$'!HB115/'at-risk$$'!HB$120</f>
        <v>0</v>
      </c>
      <c r="HC115" s="6">
        <f>'at-risk$$'!HC115/'at-risk$$'!HC$120</f>
        <v>0</v>
      </c>
      <c r="HD115" s="6">
        <f>'at-risk$$'!HD115/'at-risk$$'!HD$120</f>
        <v>0</v>
      </c>
      <c r="HE115" s="6">
        <f>'at-risk$$'!HE115/'at-risk$$'!HE$120</f>
        <v>0</v>
      </c>
      <c r="HF115" s="6">
        <f>'at-risk$$'!HF115/'at-risk$$'!HF$120</f>
        <v>6.0000263546278729</v>
      </c>
      <c r="HG115" s="6">
        <f>'at-risk$$'!HG115/'at-risk$$'!HG$120</f>
        <v>0</v>
      </c>
      <c r="HH115" s="6">
        <f>'at-risk$$'!HH115/'at-risk$$'!HH$120</f>
        <v>6.0000263546278729</v>
      </c>
      <c r="HI115" s="6">
        <f>'at-risk$$'!HI115/'at-risk$$'!HI$120</f>
        <v>0</v>
      </c>
      <c r="HJ115" s="6">
        <f>'at-risk$$'!HJ115/'at-risk$$'!HJ$120</f>
        <v>2.0000087848759573</v>
      </c>
      <c r="HK115" s="6">
        <f>'at-risk$$'!HK115/'at-risk$$'!HK$120</f>
        <v>0</v>
      </c>
      <c r="HL115" s="6">
        <f>'at-risk$$'!HL115/'at-risk$$'!HL$120</f>
        <v>2.0000087848759573</v>
      </c>
      <c r="HM115" s="6">
        <f>'at-risk$$'!HM115/'at-risk$$'!HM$120</f>
        <v>0</v>
      </c>
      <c r="HN115" s="6">
        <f>'at-risk$$'!HN115/'at-risk$$'!HN$120</f>
        <v>0</v>
      </c>
      <c r="HO115" s="6">
        <f>'at-risk$$'!HO115/'at-risk$$'!HO$120</f>
        <v>0</v>
      </c>
      <c r="HP115" s="6">
        <f>'at-risk$$'!HP115/'at-risk$$'!HP$120</f>
        <v>2.0000087848759573</v>
      </c>
      <c r="HQ115" s="6">
        <f>'at-risk$$'!HQ115/'at-risk$$'!HQ$120</f>
        <v>0</v>
      </c>
      <c r="HR115" s="6">
        <f>'at-risk$$'!HR115/'at-risk$$'!HR$120</f>
        <v>6.0000263546278729</v>
      </c>
      <c r="HS115" s="6">
        <f>'at-risk$$'!HS115/'at-risk$$'!HS$120</f>
        <v>0</v>
      </c>
      <c r="HT115" s="6">
        <f>'at-risk$$'!HT115/'at-risk$$'!HT$120</f>
        <v>0</v>
      </c>
      <c r="HU115" s="6">
        <f>'at-risk$$'!HU115/'at-risk$$'!HU$120</f>
        <v>0</v>
      </c>
      <c r="HV115" s="6">
        <f>'at-risk$$'!HV115/'at-risk$$'!HV$120</f>
        <v>6.0000263546278729</v>
      </c>
      <c r="HW115" s="6">
        <f>'at-risk$$'!HW115/'at-risk$$'!HW$120</f>
        <v>0</v>
      </c>
      <c r="HX115" s="6">
        <f>'at-risk$$'!HX115/'at-risk$$'!HX$120</f>
        <v>0</v>
      </c>
      <c r="HY115" s="6">
        <f>'at-risk$$'!HY115/'at-risk$$'!HY$120</f>
        <v>0</v>
      </c>
      <c r="HZ115" s="6">
        <f>'at-risk$$'!HZ115/'at-risk$$'!HZ$120</f>
        <v>0</v>
      </c>
      <c r="IA115" s="6">
        <f>'at-risk$$'!IA115/'at-risk$$'!IA$120</f>
        <v>0</v>
      </c>
      <c r="IB115" s="6">
        <f>'at-risk$$'!IB115/'at-risk$$'!IB$120</f>
        <v>0</v>
      </c>
      <c r="IC115" s="6">
        <f>'at-risk$$'!IC115/'at-risk$$'!IC$120</f>
        <v>0</v>
      </c>
      <c r="ID115" s="6">
        <f>'at-risk$$'!ID115/'at-risk$$'!ID$120</f>
        <v>0</v>
      </c>
      <c r="IE115" s="6">
        <f>'at-risk$$'!IE115/'at-risk$$'!IE$120</f>
        <v>0</v>
      </c>
      <c r="IF115" s="6">
        <f>'at-risk$$'!IF115/'at-risk$$'!IF$120</f>
        <v>0</v>
      </c>
      <c r="IG115" s="6">
        <f>'at-risk$$'!IG115/'at-risk$$'!IG$120</f>
        <v>0</v>
      </c>
      <c r="IH115" s="6">
        <f>'at-risk$$'!IH115/'at-risk$$'!IH$120</f>
        <v>0</v>
      </c>
      <c r="II115" s="6">
        <f>'at-risk$$'!II115/'at-risk$$'!II$120</f>
        <v>0</v>
      </c>
      <c r="IJ115" s="6">
        <f>'at-risk$$'!IJ115/'at-risk$$'!IJ$120</f>
        <v>0</v>
      </c>
      <c r="IK115" s="6">
        <f>'at-risk$$'!IK115/'at-risk$$'!IK$120</f>
        <v>0</v>
      </c>
      <c r="IL115" s="6">
        <f>'at-risk$$'!IL115/'at-risk$$'!IL$120</f>
        <v>0</v>
      </c>
      <c r="IM115" s="6">
        <f>'at-risk$$'!IM115/'at-risk$$'!IM$120</f>
        <v>0</v>
      </c>
      <c r="IN115" s="6">
        <f>'at-risk$$'!IN115/'at-risk$$'!IN$120</f>
        <v>0</v>
      </c>
      <c r="IO115" s="6">
        <f>'at-risk$$'!IO115/'at-risk$$'!IO$120</f>
        <v>0</v>
      </c>
      <c r="IP115" s="6">
        <f>'at-risk$$'!IP115/'at-risk$$'!IP$120</f>
        <v>0</v>
      </c>
      <c r="IQ115" s="6">
        <f>'at-risk$$'!IQ115/'at-risk$$'!IQ$120</f>
        <v>0</v>
      </c>
      <c r="IR115" s="6">
        <f>'at-risk$$'!IR115/'at-risk$$'!IR$120</f>
        <v>0</v>
      </c>
      <c r="IS115" s="6">
        <f>'at-risk$$'!IS115/'at-risk$$'!IS$120</f>
        <v>0</v>
      </c>
      <c r="IT115" s="6">
        <f>'at-risk$$'!IT115/'at-risk$$'!IT$120</f>
        <v>0</v>
      </c>
      <c r="IU115" s="6">
        <f>'at-risk$$'!IU115/'at-risk$$'!IU$120</f>
        <v>0</v>
      </c>
      <c r="IV115" s="6">
        <f>'at-risk$$'!IV115/'at-risk$$'!IV$120</f>
        <v>0</v>
      </c>
      <c r="IW115" s="6">
        <f>'at-risk$$'!IW115/'at-risk$$'!IW$120</f>
        <v>0</v>
      </c>
      <c r="IX115" s="6">
        <f>'at-risk$$'!IX115/'at-risk$$'!IX$120</f>
        <v>0</v>
      </c>
      <c r="IY115" s="6">
        <f>'at-risk$$'!IY115/'at-risk$$'!IY$120</f>
        <v>0</v>
      </c>
      <c r="IZ115" s="6">
        <f>'at-risk$$'!IZ115/'at-risk$$'!IZ$120</f>
        <v>0</v>
      </c>
      <c r="JA115" s="6">
        <f>'at-risk$$'!JA115/'at-risk$$'!JA$120</f>
        <v>0</v>
      </c>
      <c r="JB115" s="6">
        <f>'at-risk$$'!JB115/'at-risk$$'!JB$120</f>
        <v>0</v>
      </c>
      <c r="JC115" s="6">
        <f>'at-risk$$'!JC115/'at-risk$$'!JC$120</f>
        <v>0</v>
      </c>
      <c r="JD115" s="6">
        <f>'at-risk$$'!JD115/'at-risk$$'!JD$120</f>
        <v>0</v>
      </c>
      <c r="JE115" s="6">
        <f>'at-risk$$'!JE115/'at-risk$$'!JE$120</f>
        <v>0</v>
      </c>
      <c r="JF115" s="6">
        <f>'at-risk$$'!JF115/'at-risk$$'!JF$120</f>
        <v>0</v>
      </c>
      <c r="JG115" s="6">
        <f>'at-risk$$'!JG115/'at-risk$$'!JG$120</f>
        <v>0</v>
      </c>
      <c r="JH115" s="6">
        <f>'at-risk$$'!JH115/'at-risk$$'!JH$120</f>
        <v>0</v>
      </c>
      <c r="JI115" s="6">
        <f>'at-risk$$'!JI115/'at-risk$$'!JI$120</f>
        <v>0</v>
      </c>
      <c r="JJ115" s="6">
        <f>'at-risk$$'!JJ115/'at-risk$$'!JJ$120</f>
        <v>0</v>
      </c>
      <c r="JK115" s="6">
        <f>'at-risk$$'!JK115/'at-risk$$'!JK$120</f>
        <v>0</v>
      </c>
      <c r="JL115" s="6">
        <f>'at-risk$$'!JL115/'at-risk$$'!JL$120</f>
        <v>0</v>
      </c>
      <c r="JM115" s="6">
        <f>'at-risk$$'!JM115/'at-risk$$'!JM$120</f>
        <v>0</v>
      </c>
      <c r="JN115" s="6">
        <f>'at-risk$$'!JN115/'at-risk$$'!JN$120</f>
        <v>0</v>
      </c>
      <c r="JO115" s="6">
        <f>'at-risk$$'!JO115/'at-risk$$'!JO$120</f>
        <v>0</v>
      </c>
      <c r="JP115" s="6">
        <f>'at-risk$$'!JP115/'at-risk$$'!JP$120</f>
        <v>0</v>
      </c>
      <c r="JQ115" s="6">
        <f>'at-risk$$'!JQ115/'at-risk$$'!JQ$120</f>
        <v>0</v>
      </c>
      <c r="JR115" s="6">
        <f>'at-risk$$'!JR115/'at-risk$$'!JR$120</f>
        <v>0</v>
      </c>
      <c r="JS115" s="6">
        <f>'at-risk$$'!JS115/'at-risk$$'!JS$120</f>
        <v>0</v>
      </c>
      <c r="JT115" s="6">
        <f>'at-risk$$'!JT115/'at-risk$$'!JT$120</f>
        <v>0</v>
      </c>
      <c r="JU115" s="6">
        <f>'at-risk$$'!JU115/'at-risk$$'!JU$120</f>
        <v>0</v>
      </c>
      <c r="JV115" s="6">
        <f>'at-risk$$'!JV115/'at-risk$$'!JV$120</f>
        <v>0</v>
      </c>
      <c r="JW115" s="6">
        <f>'at-risk$$'!JW115/'at-risk$$'!JW$120</f>
        <v>0</v>
      </c>
      <c r="JX115" s="6">
        <f>'at-risk$$'!JX115/'at-risk$$'!JX$120</f>
        <v>0</v>
      </c>
      <c r="JY115" s="6">
        <f>'at-risk$$'!JY115/'at-risk$$'!JY$120</f>
        <v>0</v>
      </c>
      <c r="JZ115" s="6">
        <f>'at-risk$$'!JZ115/'at-risk$$'!JZ$120</f>
        <v>0</v>
      </c>
      <c r="KA115" s="6">
        <f>'at-risk$$'!KA115/'at-risk$$'!KA$120</f>
        <v>0</v>
      </c>
      <c r="KB115" s="6">
        <f>'at-risk$$'!KB115/'at-risk$$'!KB$120</f>
        <v>0</v>
      </c>
      <c r="KC115" s="6">
        <f>'at-risk$$'!KC115/'at-risk$$'!KC$120</f>
        <v>0</v>
      </c>
      <c r="KD115" s="6">
        <f>'at-risk$$'!KD115/'at-risk$$'!KD$120</f>
        <v>0</v>
      </c>
      <c r="KE115" s="6">
        <f>'at-risk$$'!KE115/'at-risk$$'!KE$120</f>
        <v>0</v>
      </c>
      <c r="KF115" s="6">
        <f>'at-risk$$'!KF115/'at-risk$$'!KF$120</f>
        <v>0</v>
      </c>
      <c r="KG115" s="6">
        <f>'at-risk$$'!KG115/'at-risk$$'!KG$120</f>
        <v>0</v>
      </c>
      <c r="KH115" s="6">
        <f>'at-risk$$'!KH115/'at-risk$$'!KH$120</f>
        <v>0</v>
      </c>
      <c r="KI115" s="6">
        <f>'at-risk$$'!KI115/'at-risk$$'!KI$120</f>
        <v>0</v>
      </c>
      <c r="KJ115" s="6">
        <f>'at-risk$$'!KJ115/'at-risk$$'!KJ$120</f>
        <v>0</v>
      </c>
      <c r="KK115" s="6">
        <f>'at-risk$$'!KK115/'at-risk$$'!KK$120</f>
        <v>0</v>
      </c>
      <c r="KL115" s="6">
        <f>'at-risk$$'!KL115/'at-risk$$'!KL$120</f>
        <v>0</v>
      </c>
      <c r="KM115" s="6">
        <f>'at-risk$$'!KM115/'at-risk$$'!KM$120</f>
        <v>0</v>
      </c>
      <c r="KN115" s="6">
        <f>'at-risk$$'!KN115/'at-risk$$'!KN$120</f>
        <v>0</v>
      </c>
      <c r="KO115" s="6">
        <f>'at-risk$$'!KO115/'at-risk$$'!KO$120</f>
        <v>0</v>
      </c>
      <c r="KP115" s="6">
        <f>'at-risk$$'!KP115/'at-risk$$'!KP$120</f>
        <v>0</v>
      </c>
      <c r="KQ115" s="6">
        <f>'at-risk$$'!KQ115/'at-risk$$'!KQ$120</f>
        <v>0</v>
      </c>
      <c r="KU115" s="3">
        <v>33362</v>
      </c>
      <c r="KV115" s="3">
        <v>0</v>
      </c>
      <c r="KW115" s="3">
        <v>20562</v>
      </c>
      <c r="KX115" s="3">
        <v>0</v>
      </c>
      <c r="LI115" s="3">
        <v>0</v>
      </c>
      <c r="LJ115" s="3">
        <v>6500</v>
      </c>
      <c r="LM115" s="3">
        <v>2737</v>
      </c>
      <c r="LN115" s="3">
        <v>0</v>
      </c>
      <c r="MA115" s="3">
        <v>0</v>
      </c>
      <c r="MB115" s="3">
        <v>4860</v>
      </c>
      <c r="ME115" s="3">
        <v>10032</v>
      </c>
      <c r="MF115" s="3">
        <v>0</v>
      </c>
      <c r="MI115" s="3">
        <v>0</v>
      </c>
      <c r="MJ115" s="3">
        <v>3500</v>
      </c>
      <c r="MM115" s="3">
        <v>0</v>
      </c>
      <c r="MN115" s="3">
        <v>10000</v>
      </c>
      <c r="MW115" s="3">
        <v>0</v>
      </c>
      <c r="MX115" s="3">
        <v>10000</v>
      </c>
      <c r="NE115" s="3">
        <v>0</v>
      </c>
      <c r="NF115" s="3">
        <v>5000</v>
      </c>
      <c r="NJ115" s="6">
        <f>'at-risk$$'!NJ115/'at-risk$$'!NJ$120</f>
        <v>0</v>
      </c>
      <c r="NK115" s="6">
        <f>'at-risk$$'!NK115/'at-risk$$'!NK$120</f>
        <v>0</v>
      </c>
      <c r="OF115" s="3">
        <v>6243143</v>
      </c>
      <c r="OG115" s="3">
        <v>291052</v>
      </c>
      <c r="OK115" s="6">
        <f t="shared" si="60"/>
        <v>0</v>
      </c>
      <c r="OL115" s="6">
        <f t="shared" si="50"/>
        <v>0</v>
      </c>
      <c r="OM115" s="6">
        <f t="shared" si="51"/>
        <v>1</v>
      </c>
      <c r="ON115" s="6">
        <f t="shared" si="52"/>
        <v>0</v>
      </c>
      <c r="OO115" s="6">
        <f t="shared" si="53"/>
        <v>0</v>
      </c>
      <c r="OP115" s="6">
        <f t="shared" si="54"/>
        <v>0</v>
      </c>
      <c r="OQ115" s="3">
        <f t="shared" si="55"/>
        <v>0</v>
      </c>
      <c r="OR115" s="6">
        <f t="shared" si="56"/>
        <v>0</v>
      </c>
      <c r="OS115" s="6">
        <f>'at-risk$$'!OS115/'at-risk$$'!OS$120</f>
        <v>2</v>
      </c>
      <c r="OT115" s="6">
        <f>'at-risk$$'!OT115/'at-risk$$'!OT$120</f>
        <v>0</v>
      </c>
      <c r="OU115" s="6">
        <f>'at-risk$$'!OU115/'at-risk$$'!OU$120</f>
        <v>0</v>
      </c>
      <c r="OV115" s="6">
        <f>'at-risk$$'!OV115/'at-risk$$'!OV$120</f>
        <v>0</v>
      </c>
      <c r="OW115" s="6">
        <f>'at-risk$$'!OW115/'at-risk$$'!OW$120</f>
        <v>0</v>
      </c>
      <c r="OX115" s="6">
        <f>'at-risk$$'!OX115/'at-risk$$'!OX$120</f>
        <v>0</v>
      </c>
      <c r="OY115" s="6">
        <f>'at-risk$$'!OY115/'at-risk$$'!OY$120</f>
        <v>0</v>
      </c>
      <c r="OZ115" s="6">
        <f>'at-risk$$'!OZ115/'at-risk$$'!OZ$120</f>
        <v>0</v>
      </c>
      <c r="PA115" s="6">
        <f>'at-risk$$'!PA115/'at-risk$$'!PA$120</f>
        <v>0</v>
      </c>
      <c r="PB115" s="6">
        <f t="shared" si="57"/>
        <v>3</v>
      </c>
      <c r="PC115" s="6">
        <f t="shared" si="58"/>
        <v>0</v>
      </c>
      <c r="PD115" s="6"/>
      <c r="PE115" s="6"/>
      <c r="PI115" s="6">
        <f t="shared" si="48"/>
        <v>36.451586548597938</v>
      </c>
      <c r="PJ115" s="6">
        <f>'at-risk$$'!PJ115/'at-risk$$'!PJ$120</f>
        <v>0.54855400941738708</v>
      </c>
      <c r="PK115" s="6">
        <f>'at-risk$$'!PK115/'at-risk$$'!PK$120</f>
        <v>0</v>
      </c>
      <c r="PL115" s="5">
        <f t="shared" si="61"/>
        <v>66693</v>
      </c>
      <c r="PN115" s="5">
        <f>SUM(KV115,KX115,KZ115,LB115,LD115,LF115,LH115,LJ115,LL115,LN115,LP115,LR115,LT115,LV115,LX115,LZ115,MB115,MD115,MF115,MH115,MJ115,ML115,MN115,MP115,MR115,MT115,MV115,MX115,MZ115,NB115,ND115,NF115,NH115,)</f>
        <v>39860</v>
      </c>
      <c r="PO115" s="5">
        <v>355800</v>
      </c>
      <c r="PQ115" s="6">
        <f t="shared" si="59"/>
        <v>38.121626607632301</v>
      </c>
    </row>
    <row r="116" spans="1:434" x14ac:dyDescent="0.25">
      <c r="A116" t="s">
        <v>244</v>
      </c>
      <c r="B116" s="2">
        <v>463</v>
      </c>
      <c r="C116" t="s">
        <v>339</v>
      </c>
      <c r="D116">
        <v>3</v>
      </c>
      <c r="E116">
        <v>2128</v>
      </c>
      <c r="F116">
        <v>2128</v>
      </c>
      <c r="G116" s="6">
        <f>'at-risk$$'!G116/'at-risk$$'!G$120</f>
        <v>1</v>
      </c>
      <c r="H116" s="6">
        <f>'at-risk$$'!H116/'at-risk$$'!H$120</f>
        <v>0</v>
      </c>
      <c r="I116" s="6">
        <f>'at-risk$$'!I116/'at-risk$$'!I$120</f>
        <v>0</v>
      </c>
      <c r="J116" s="6">
        <f>'at-risk$$'!J116/'at-risk$$'!J$120</f>
        <v>0</v>
      </c>
      <c r="K116" s="6"/>
      <c r="L116" s="6">
        <f>'at-risk$$'!L116/'at-risk$$'!L$120</f>
        <v>8.9999950944130802</v>
      </c>
      <c r="M116" s="6">
        <f>'at-risk$$'!M116/'at-risk$$'!M$120</f>
        <v>0</v>
      </c>
      <c r="N116" s="6">
        <f>'at-risk$$'!N116/'at-risk$$'!N$120</f>
        <v>6.9999970817538326</v>
      </c>
      <c r="O116" s="6">
        <f>'at-risk$$'!O116/'at-risk$$'!O$120</f>
        <v>0</v>
      </c>
      <c r="P116" s="3">
        <v>80000</v>
      </c>
      <c r="Q116" s="3">
        <v>0</v>
      </c>
      <c r="R116" s="6">
        <f>'at-risk$$'!R116/'at-risk$$'!R$120</f>
        <v>1.9999997469139639</v>
      </c>
      <c r="S116" s="6">
        <f>'at-risk$$'!S116/'at-risk$$'!S$120</f>
        <v>0</v>
      </c>
      <c r="T116" s="6">
        <f>'at-risk$$'!T116/'at-risk$$'!T$120</f>
        <v>3.9999946718908777</v>
      </c>
      <c r="U116" s="6">
        <f>'at-risk$$'!U116/'at-risk$$'!U$120</f>
        <v>0</v>
      </c>
      <c r="V116" s="6">
        <f>'at-risk$$'!V116/'at-risk$$'!V$120</f>
        <v>14.000007033000008</v>
      </c>
      <c r="W116" s="6">
        <f>'at-risk$$'!W116/'at-risk$$'!W$120</f>
        <v>0</v>
      </c>
      <c r="X116" s="6">
        <f>'at-risk$$'!X116/'at-risk$$'!X$120</f>
        <v>1</v>
      </c>
      <c r="Y116" s="6">
        <f>'at-risk$$'!Y116/'at-risk$$'!Y$120</f>
        <v>0</v>
      </c>
      <c r="Z116" s="6">
        <f>'at-risk$$'!Z116/'at-risk$$'!Z$120</f>
        <v>0</v>
      </c>
      <c r="AA116" s="6">
        <f>'at-risk$$'!AA116/'at-risk$$'!AA$120</f>
        <v>0</v>
      </c>
      <c r="AB116" s="6">
        <f>'at-risk$$'!AB116/'at-risk$$'!AB$120</f>
        <v>0</v>
      </c>
      <c r="AC116" s="6">
        <f>'at-risk$$'!AC116/'at-risk$$'!AC$120</f>
        <v>0</v>
      </c>
      <c r="AD116" s="6">
        <f>'at-risk$$'!AD116/'at-risk$$'!AD$120</f>
        <v>0</v>
      </c>
      <c r="AE116" s="6">
        <f>'at-risk$$'!AE116/'at-risk$$'!AE$120</f>
        <v>0</v>
      </c>
      <c r="AF116" s="6">
        <f>'at-risk$$'!AF116/'at-risk$$'!AF$120</f>
        <v>0</v>
      </c>
      <c r="AG116" s="6">
        <f>'at-risk$$'!AG116/'at-risk$$'!AG$120</f>
        <v>0</v>
      </c>
      <c r="AH116" s="6">
        <f>'at-risk$$'!AH116/'at-risk$$'!AH$120</f>
        <v>0</v>
      </c>
      <c r="AI116" s="6">
        <f>'at-risk$$'!AI116/'at-risk$$'!AI$120</f>
        <v>8.0000351395038294</v>
      </c>
      <c r="AJ116" s="6">
        <f>'at-risk$$'!AJ116/'at-risk$$'!AJ$120</f>
        <v>0</v>
      </c>
      <c r="AK116" s="6">
        <f>'at-risk$$'!AK116/'at-risk$$'!AK$120</f>
        <v>0</v>
      </c>
      <c r="AL116" s="6">
        <f>'at-risk$$'!AL116/'at-risk$$'!AL$120</f>
        <v>0</v>
      </c>
      <c r="AM116" s="6">
        <f>'at-risk$$'!AM116/'at-risk$$'!AM$120</f>
        <v>3.0000087848759573</v>
      </c>
      <c r="AN116" s="6">
        <f>'at-risk$$'!AN116/'at-risk$$'!AN$120</f>
        <v>0</v>
      </c>
      <c r="AO116" s="6">
        <f>'at-risk$$'!AO116/'at-risk$$'!AO$120</f>
        <v>0</v>
      </c>
      <c r="AP116" s="6">
        <f>'at-risk$$'!AP116/'at-risk$$'!AP$120</f>
        <v>0</v>
      </c>
      <c r="AQ116" s="6">
        <f>'at-risk$$'!AQ116/'at-risk$$'!AQ$120</f>
        <v>2.0000087848759573</v>
      </c>
      <c r="AR116" s="6">
        <f>'at-risk$$'!AR116/'at-risk$$'!AR$120</f>
        <v>0</v>
      </c>
      <c r="AS116" s="6">
        <f>'at-risk$$'!AS116/'at-risk$$'!AS$120</f>
        <v>0</v>
      </c>
      <c r="AT116" s="6">
        <f>'at-risk$$'!AT116/'at-risk$$'!AT$120</f>
        <v>0</v>
      </c>
      <c r="AU116" s="6">
        <f>'at-risk$$'!AU116/'at-risk$$'!AU$120</f>
        <v>4.8000210837022985</v>
      </c>
      <c r="AV116" s="6">
        <f>'at-risk$$'!AV116/'at-risk$$'!AV$120</f>
        <v>1.0000087848759576</v>
      </c>
      <c r="AW116" s="6">
        <f>'at-risk$$'!AW116/'at-risk$$'!AW$120</f>
        <v>0.19999648604961698</v>
      </c>
      <c r="AX116" s="6">
        <f>'at-risk$$'!AX116/'at-risk$$'!AX$120</f>
        <v>1</v>
      </c>
      <c r="AY116" s="6">
        <f>'at-risk$$'!AY116/'at-risk$$'!AY$120</f>
        <v>0</v>
      </c>
      <c r="AZ116" s="6">
        <f>'at-risk$$'!AZ116/'at-risk$$'!AZ$120</f>
        <v>2.0000087848759573</v>
      </c>
      <c r="BA116" s="6">
        <f>'at-risk$$'!BA116/'at-risk$$'!BA$120</f>
        <v>0</v>
      </c>
      <c r="BB116" s="6">
        <f>'at-risk$$'!BB116/'at-risk$$'!BB$120</f>
        <v>1</v>
      </c>
      <c r="BC116" s="6">
        <f>'at-risk$$'!BC116/'at-risk$$'!BC$120</f>
        <v>0</v>
      </c>
      <c r="BD116" s="6">
        <f>'at-risk$$'!BD116/'at-risk$$'!BD$120</f>
        <v>1</v>
      </c>
      <c r="BE116" s="6">
        <f>'at-risk$$'!BE116/'at-risk$$'!BE$120</f>
        <v>0</v>
      </c>
      <c r="BF116" s="6">
        <f>'at-risk$$'!BF116/'at-risk$$'!BF$120</f>
        <v>0</v>
      </c>
      <c r="BG116" s="6">
        <f>'at-risk$$'!BG116/'at-risk$$'!BG$120</f>
        <v>0</v>
      </c>
      <c r="BH116" s="6">
        <f>'at-risk$$'!BH116/'at-risk$$'!BH$120</f>
        <v>0</v>
      </c>
      <c r="BI116" s="6">
        <f>'at-risk$$'!BI116/'at-risk$$'!BI$120</f>
        <v>0</v>
      </c>
      <c r="BJ116" s="6">
        <f>'at-risk$$'!BJ116/'at-risk$$'!BJ$120</f>
        <v>1</v>
      </c>
      <c r="BK116" s="6">
        <f>'at-risk$$'!BK116/'at-risk$$'!BK$120</f>
        <v>0</v>
      </c>
      <c r="BL116" s="6">
        <f>'at-risk$$'!BL116/'at-risk$$'!BL$120</f>
        <v>0</v>
      </c>
      <c r="BM116" s="6">
        <f>'at-risk$$'!BM116/'at-risk$$'!BM$120</f>
        <v>0</v>
      </c>
      <c r="BN116" s="6">
        <f>'at-risk$$'!BN116/'at-risk$$'!BN$120</f>
        <v>0</v>
      </c>
      <c r="BO116" s="6">
        <f>'at-risk$$'!BO116/'at-risk$$'!BO$120</f>
        <v>0</v>
      </c>
      <c r="BP116" s="6">
        <f>'at-risk$$'!BP116/'at-risk$$'!BP$120</f>
        <v>0</v>
      </c>
      <c r="BQ116" s="6">
        <f>'at-risk$$'!BQ116/'at-risk$$'!BQ$120</f>
        <v>0</v>
      </c>
      <c r="BR116" s="6">
        <f>'at-risk$$'!BR116/'at-risk$$'!BR$120</f>
        <v>0</v>
      </c>
      <c r="BS116" s="6">
        <f>'at-risk$$'!BS116/'at-risk$$'!BS$120</f>
        <v>0</v>
      </c>
      <c r="BT116" s="6">
        <f>'at-risk$$'!BT116/'at-risk$$'!BT$120</f>
        <v>1</v>
      </c>
      <c r="BU116" s="6">
        <f>'at-risk$$'!BU116/'at-risk$$'!BU$120</f>
        <v>0</v>
      </c>
      <c r="BV116" s="6">
        <f>'at-risk$$'!BV116/'at-risk$$'!BV$120</f>
        <v>18.000071157495256</v>
      </c>
      <c r="BW116" s="6">
        <f>'at-risk$$'!BW116/'at-risk$$'!BW$120</f>
        <v>0</v>
      </c>
      <c r="BX116" s="6">
        <f>'at-risk$$'!BX116/'at-risk$$'!BX$120</f>
        <v>0</v>
      </c>
      <c r="BY116" s="6">
        <f>'at-risk$$'!BY116/'at-risk$$'!BY$120</f>
        <v>0</v>
      </c>
      <c r="BZ116" s="6">
        <f>'at-risk$$'!BZ116/'at-risk$$'!BZ$120</f>
        <v>9.999992340379249</v>
      </c>
      <c r="CA116" s="6">
        <f>'at-risk$$'!CA116/'at-risk$$'!CA$120</f>
        <v>0</v>
      </c>
      <c r="CB116" s="6">
        <f>'at-risk$$'!CB116/'at-risk$$'!CB$120</f>
        <v>0</v>
      </c>
      <c r="CC116" s="6">
        <f>'at-risk$$'!CC116/'at-risk$$'!CC$120</f>
        <v>0</v>
      </c>
      <c r="CD116" s="6">
        <f>'at-risk$$'!CD116/'at-risk$$'!CD$120</f>
        <v>0</v>
      </c>
      <c r="CE116" s="6">
        <f>'at-risk$$'!CE116/'at-risk$$'!CE$120</f>
        <v>1</v>
      </c>
      <c r="CF116" s="6">
        <f>'at-risk$$'!CF116/'at-risk$$'!CF$120</f>
        <v>1</v>
      </c>
      <c r="CG116" s="6">
        <f>'at-risk$$'!CG116/'at-risk$$'!CG$120</f>
        <v>0</v>
      </c>
      <c r="CH116" s="6">
        <f>'at-risk$$'!CH116/'at-risk$$'!CH$120</f>
        <v>0</v>
      </c>
      <c r="CI116" s="6">
        <f>'at-risk$$'!CI116/'at-risk$$'!CI$120</f>
        <v>0</v>
      </c>
      <c r="CL116" s="6">
        <f>'at-risk$$'!CL116/'at-risk$$'!CL$120</f>
        <v>8.0000351395038294</v>
      </c>
      <c r="CM116" s="6">
        <f>'at-risk$$'!CM116/'at-risk$$'!CM$120</f>
        <v>0</v>
      </c>
      <c r="CN116" s="6">
        <f>'at-risk$$'!CN116/'at-risk$$'!CN$120</f>
        <v>0</v>
      </c>
      <c r="CO116" s="6">
        <f>'at-risk$$'!CO116/'at-risk$$'!CO$120</f>
        <v>0</v>
      </c>
      <c r="CP116" s="6">
        <f>'at-risk$$'!CP116/'at-risk$$'!CP$120</f>
        <v>0</v>
      </c>
      <c r="CQ116" s="6">
        <f>'at-risk$$'!CQ116/'at-risk$$'!CQ$120</f>
        <v>0</v>
      </c>
      <c r="CR116" s="6">
        <f>'at-risk$$'!CR116/'at-risk$$'!CR$120</f>
        <v>0</v>
      </c>
      <c r="CS116" s="6">
        <f>'at-risk$$'!CS116/'at-risk$$'!CS$120</f>
        <v>0</v>
      </c>
      <c r="CT116" s="6">
        <f>'at-risk$$'!CT116/'at-risk$$'!CT$120</f>
        <v>1</v>
      </c>
      <c r="CU116" s="6">
        <f>'at-risk$$'!CU116/'at-risk$$'!CU$120</f>
        <v>0</v>
      </c>
      <c r="DB116" s="3">
        <v>85000</v>
      </c>
      <c r="DC116" s="3">
        <v>0</v>
      </c>
      <c r="DD116" s="6">
        <f>'at-risk$$'!DD116/'at-risk$$'!DD$120</f>
        <v>0</v>
      </c>
      <c r="DE116" s="6">
        <f>'at-risk$$'!DE116/'at-risk$$'!DE$120</f>
        <v>0</v>
      </c>
      <c r="DX116" s="6">
        <f>'at-risk$$'!DX116/'at-risk$$'!DX$120</f>
        <v>0</v>
      </c>
      <c r="DY116" s="6">
        <f>'at-risk$$'!DY116/'at-risk$$'!DY$120</f>
        <v>0</v>
      </c>
      <c r="DZ116" s="6">
        <f>'at-risk$$'!DZ116/'at-risk$$'!DZ$120</f>
        <v>0</v>
      </c>
      <c r="EA116" s="6">
        <f>'at-risk$$'!EA116/'at-risk$$'!EA$120</f>
        <v>0</v>
      </c>
      <c r="EB116" s="6">
        <f>'at-risk$$'!EB116/'at-risk$$'!EB$120</f>
        <v>0</v>
      </c>
      <c r="EC116" s="6">
        <f>'at-risk$$'!EC116/'at-risk$$'!EC$120</f>
        <v>0</v>
      </c>
      <c r="EL116" s="6">
        <f>'at-risk$$'!EL116/'at-risk$$'!EL$120</f>
        <v>1.9999932377146181</v>
      </c>
      <c r="EM116" s="6">
        <f>'at-risk$$'!EM116/'at-risk$$'!EM$120</f>
        <v>0</v>
      </c>
      <c r="EN116" s="6">
        <f>'at-risk$$'!EN116/'at-risk$$'!EN$120</f>
        <v>0.9999965685612755</v>
      </c>
      <c r="EO116" s="6">
        <f>'at-risk$$'!EO116/'at-risk$$'!EO$120</f>
        <v>0</v>
      </c>
      <c r="EP116" s="6">
        <f>'at-risk$$'!EP116/'at-risk$$'!EP$120</f>
        <v>0</v>
      </c>
      <c r="EQ116" s="6">
        <f>'at-risk$$'!EQ116/'at-risk$$'!EQ$120</f>
        <v>0</v>
      </c>
      <c r="ES116" s="6">
        <f>'at-risk$$'!ES116/'at-risk$$'!ES$120</f>
        <v>1</v>
      </c>
      <c r="ET116" s="6">
        <f>'at-risk$$'!ET116/'at-risk$$'!ET$120</f>
        <v>0</v>
      </c>
      <c r="EU116" s="6">
        <f>'at-risk$$'!EU116/'at-risk$$'!EU$120</f>
        <v>0</v>
      </c>
      <c r="EV116" s="6">
        <f>'at-risk$$'!EV116/'at-risk$$'!EV$120</f>
        <v>0</v>
      </c>
      <c r="EW116" s="6">
        <f>'at-risk$$'!EW116/'at-risk$$'!EW$120</f>
        <v>1</v>
      </c>
      <c r="EX116" s="6">
        <f>'at-risk$$'!EX116/'at-risk$$'!EX$120</f>
        <v>0</v>
      </c>
      <c r="EY116" s="6">
        <f>'at-risk$$'!EY116/'at-risk$$'!EY$120</f>
        <v>2</v>
      </c>
      <c r="EZ116" s="6">
        <f>'at-risk$$'!EZ116/'at-risk$$'!EZ$120</f>
        <v>0</v>
      </c>
      <c r="FA116" s="6">
        <f>'at-risk$$'!FA116/'at-risk$$'!FA$120</f>
        <v>1</v>
      </c>
      <c r="FB116" s="6">
        <f>'at-risk$$'!FB116/'at-risk$$'!FB$120</f>
        <v>0</v>
      </c>
      <c r="FC116" s="6">
        <f>'at-risk$$'!FC116/'at-risk$$'!FC$120</f>
        <v>1</v>
      </c>
      <c r="FD116" s="6">
        <f>'at-risk$$'!FD116/'at-risk$$'!FD$120</f>
        <v>0</v>
      </c>
      <c r="FE116" s="6">
        <f>'at-risk$$'!FE116/'at-risk$$'!FE$120</f>
        <v>0</v>
      </c>
      <c r="FF116" s="6">
        <f>'at-risk$$'!FF116/'at-risk$$'!FF$120</f>
        <v>0</v>
      </c>
      <c r="FG116" s="6">
        <f>'at-risk$$'!FG116/'at-risk$$'!FG$120</f>
        <v>0</v>
      </c>
      <c r="FH116" s="6">
        <f>'at-risk$$'!FH116/'at-risk$$'!FH$120</f>
        <v>0</v>
      </c>
      <c r="FI116" s="6">
        <f>'at-risk$$'!FI116/'at-risk$$'!FI$120</f>
        <v>0</v>
      </c>
      <c r="FJ116" s="6">
        <f>'at-risk$$'!FJ116/'at-risk$$'!FJ$120</f>
        <v>0</v>
      </c>
      <c r="FK116" s="6">
        <f>'at-risk$$'!FK116/'at-risk$$'!FK$120</f>
        <v>0</v>
      </c>
      <c r="FL116" s="6">
        <f>'at-risk$$'!FL116/'at-risk$$'!FL$120</f>
        <v>0</v>
      </c>
      <c r="FM116" s="6">
        <f>'at-risk$$'!FM116/'at-risk$$'!FM$120</f>
        <v>2.0000372939509212</v>
      </c>
      <c r="FN116" s="6">
        <f>'at-risk$$'!FN116/'at-risk$$'!FN$120</f>
        <v>0</v>
      </c>
      <c r="FO116" s="6">
        <f>'at-risk$$'!FO116/'at-risk$$'!FO$120</f>
        <v>0</v>
      </c>
      <c r="FP116" s="6">
        <f>'at-risk$$'!FP116/'at-risk$$'!FP$120</f>
        <v>7</v>
      </c>
      <c r="FQ116" s="6">
        <f>'at-risk$$'!FQ116/'at-risk$$'!FQ$120</f>
        <v>1</v>
      </c>
      <c r="FR116" s="6">
        <f>'at-risk$$'!FR116/'at-risk$$'!FR$120</f>
        <v>0</v>
      </c>
      <c r="FS116" s="6">
        <f>'at-risk$$'!FS116/'at-risk$$'!FS$120</f>
        <v>1.9999901166238387</v>
      </c>
      <c r="FT116" s="6">
        <f>'at-risk$$'!FT116/'at-risk$$'!FT$120</f>
        <v>0</v>
      </c>
      <c r="FU116" s="6">
        <f>'at-risk$$'!FU116/'at-risk$$'!FU$120</f>
        <v>0</v>
      </c>
      <c r="FV116" s="6">
        <f>'at-risk$$'!FV116/'at-risk$$'!FV$120</f>
        <v>0</v>
      </c>
      <c r="FW116" s="6">
        <f>'at-risk$$'!FW116/'at-risk$$'!FW$120</f>
        <v>0</v>
      </c>
      <c r="FX116" s="6">
        <f>'at-risk$$'!FX116/'at-risk$$'!FX$120</f>
        <v>0</v>
      </c>
      <c r="FY116" s="6">
        <f>'at-risk$$'!FY116/'at-risk$$'!FY$120</f>
        <v>1</v>
      </c>
      <c r="FZ116" s="6">
        <f>'at-risk$$'!FZ116/'at-risk$$'!FZ$120</f>
        <v>0</v>
      </c>
      <c r="GA116" s="6">
        <f>'at-risk$$'!GA116/'at-risk$$'!GA$120</f>
        <v>0</v>
      </c>
      <c r="GB116" s="6">
        <f>'at-risk$$'!GB116/'at-risk$$'!GB$120</f>
        <v>0</v>
      </c>
      <c r="GC116" s="6">
        <f>'at-risk$$'!GC116/'at-risk$$'!GC$120</f>
        <v>5.0000141498754811</v>
      </c>
      <c r="GD116" s="6">
        <f>'at-risk$$'!GD116/'at-risk$$'!GD$120</f>
        <v>0</v>
      </c>
      <c r="GE116" s="6">
        <f>'at-risk$$'!GE116/'at-risk$$'!GE$120</f>
        <v>0</v>
      </c>
      <c r="GF116" s="6">
        <f>'at-risk$$'!GF116/'at-risk$$'!GF$120</f>
        <v>4.0000175697519147</v>
      </c>
      <c r="GG116" s="6">
        <f>'at-risk$$'!GG116/'at-risk$$'!GG$120</f>
        <v>0</v>
      </c>
      <c r="GH116" s="6">
        <f>'at-risk$$'!GH116/'at-risk$$'!GH$120</f>
        <v>7.0000263546278729</v>
      </c>
      <c r="GI116" s="6">
        <f>'at-risk$$'!GI116/'at-risk$$'!GI$120</f>
        <v>0</v>
      </c>
      <c r="GJ116" s="6">
        <f>'at-risk$$'!GJ116/'at-risk$$'!GJ$120</f>
        <v>3.0000087848759573</v>
      </c>
      <c r="GK116" s="6">
        <f>'at-risk$$'!GK116/'at-risk$$'!GK$120</f>
        <v>0</v>
      </c>
      <c r="GL116" s="6">
        <f>'at-risk$$'!GL116/'at-risk$$'!GL$120</f>
        <v>1</v>
      </c>
      <c r="GM116" s="6">
        <f>'at-risk$$'!GM116/'at-risk$$'!GM$120</f>
        <v>0</v>
      </c>
      <c r="GN116" s="6">
        <f>'at-risk$$'!GN116/'at-risk$$'!GN$120</f>
        <v>0</v>
      </c>
      <c r="GO116" s="6">
        <f>'at-risk$$'!GO116/'at-risk$$'!GO$120</f>
        <v>0</v>
      </c>
      <c r="GP116" s="6">
        <f>'at-risk$$'!GP116/'at-risk$$'!GP$120</f>
        <v>0</v>
      </c>
      <c r="GQ116" s="6">
        <f>'at-risk$$'!GQ116/'at-risk$$'!GQ$120</f>
        <v>0</v>
      </c>
      <c r="GR116" s="6">
        <f>'at-risk$$'!GR116/'at-risk$$'!GR$120</f>
        <v>0</v>
      </c>
      <c r="GS116" s="6">
        <f>'at-risk$$'!GS116/'at-risk$$'!GS$120</f>
        <v>0</v>
      </c>
      <c r="GT116" s="6">
        <f>'at-risk$$'!GT116/'at-risk$$'!GT$120</f>
        <v>0</v>
      </c>
      <c r="GU116" s="6">
        <f>'at-risk$$'!GU116/'at-risk$$'!GU$120</f>
        <v>0</v>
      </c>
      <c r="GV116" s="6">
        <f>'at-risk$$'!GV116/'at-risk$$'!GV$120</f>
        <v>0</v>
      </c>
      <c r="GW116" s="6">
        <f>'at-risk$$'!GW116/'at-risk$$'!GW$120</f>
        <v>0</v>
      </c>
      <c r="GX116" s="6">
        <f>'at-risk$$'!GX116/'at-risk$$'!GX$120</f>
        <v>0</v>
      </c>
      <c r="GY116" s="6">
        <f>'at-risk$$'!GY116/'at-risk$$'!GY$120</f>
        <v>0</v>
      </c>
      <c r="GZ116" s="6">
        <f>'at-risk$$'!GZ116/'at-risk$$'!GZ$120</f>
        <v>0</v>
      </c>
      <c r="HA116" s="6">
        <f>'at-risk$$'!HA116/'at-risk$$'!HA$120</f>
        <v>0</v>
      </c>
      <c r="HB116" s="6">
        <f>'at-risk$$'!HB116/'at-risk$$'!HB$120</f>
        <v>0</v>
      </c>
      <c r="HC116" s="6">
        <f>'at-risk$$'!HC116/'at-risk$$'!HC$120</f>
        <v>0</v>
      </c>
      <c r="HD116" s="6">
        <f>'at-risk$$'!HD116/'at-risk$$'!HD$120</f>
        <v>0</v>
      </c>
      <c r="HE116" s="6">
        <f>'at-risk$$'!HE116/'at-risk$$'!HE$120</f>
        <v>0</v>
      </c>
      <c r="HF116" s="6">
        <f>'at-risk$$'!HF116/'at-risk$$'!HF$120</f>
        <v>16.000063251106894</v>
      </c>
      <c r="HG116" s="6">
        <f>'at-risk$$'!HG116/'at-risk$$'!HG$120</f>
        <v>0</v>
      </c>
      <c r="HH116" s="6">
        <f>'at-risk$$'!HH116/'at-risk$$'!HH$120</f>
        <v>14.000055344718534</v>
      </c>
      <c r="HI116" s="6">
        <f>'at-risk$$'!HI116/'at-risk$$'!HI$120</f>
        <v>0</v>
      </c>
      <c r="HJ116" s="6">
        <f>'at-risk$$'!HJ116/'at-risk$$'!HJ$120</f>
        <v>5.0000175697519147</v>
      </c>
      <c r="HK116" s="6">
        <f>'at-risk$$'!HK116/'at-risk$$'!HK$120</f>
        <v>0</v>
      </c>
      <c r="HL116" s="6">
        <f>'at-risk$$'!HL116/'at-risk$$'!HL$120</f>
        <v>3.0000087848759573</v>
      </c>
      <c r="HM116" s="6">
        <f>'at-risk$$'!HM116/'at-risk$$'!HM$120</f>
        <v>0</v>
      </c>
      <c r="HN116" s="6">
        <f>'at-risk$$'!HN116/'at-risk$$'!HN$120</f>
        <v>4.0000175697519147</v>
      </c>
      <c r="HO116" s="6">
        <f>'at-risk$$'!HO116/'at-risk$$'!HO$120</f>
        <v>0</v>
      </c>
      <c r="HP116" s="6">
        <f>'at-risk$$'!HP116/'at-risk$$'!HP$120</f>
        <v>3.0000087848759573</v>
      </c>
      <c r="HQ116" s="6">
        <f>'at-risk$$'!HQ116/'at-risk$$'!HQ$120</f>
        <v>0</v>
      </c>
      <c r="HR116" s="6">
        <f>'at-risk$$'!HR116/'at-risk$$'!HR$120</f>
        <v>15.000059297912715</v>
      </c>
      <c r="HS116" s="6">
        <f>'at-risk$$'!HS116/'at-risk$$'!HS$120</f>
        <v>0</v>
      </c>
      <c r="HT116" s="6">
        <f>'at-risk$$'!HT116/'at-risk$$'!HT$120</f>
        <v>0</v>
      </c>
      <c r="HU116" s="6">
        <f>'at-risk$$'!HU116/'at-risk$$'!HU$120</f>
        <v>0</v>
      </c>
      <c r="HV116" s="6">
        <f>'at-risk$$'!HV116/'at-risk$$'!HV$120</f>
        <v>10.000039531941809</v>
      </c>
      <c r="HW116" s="6">
        <f>'at-risk$$'!HW116/'at-risk$$'!HW$120</f>
        <v>0</v>
      </c>
      <c r="HX116" s="6">
        <f>'at-risk$$'!HX116/'at-risk$$'!HX$120</f>
        <v>1</v>
      </c>
      <c r="HY116" s="6">
        <f>'at-risk$$'!HY116/'at-risk$$'!HY$120</f>
        <v>0</v>
      </c>
      <c r="HZ116" s="6">
        <f>'at-risk$$'!HZ116/'at-risk$$'!HZ$120</f>
        <v>0</v>
      </c>
      <c r="IA116" s="6">
        <f>'at-risk$$'!IA116/'at-risk$$'!IA$120</f>
        <v>0</v>
      </c>
      <c r="IB116" s="6">
        <f>'at-risk$$'!IB116/'at-risk$$'!IB$120</f>
        <v>1</v>
      </c>
      <c r="IC116" s="6">
        <f>'at-risk$$'!IC116/'at-risk$$'!IC$120</f>
        <v>0</v>
      </c>
      <c r="ID116" s="6">
        <f>'at-risk$$'!ID116/'at-risk$$'!ID$120</f>
        <v>0</v>
      </c>
      <c r="IE116" s="6">
        <f>'at-risk$$'!IE116/'at-risk$$'!IE$120</f>
        <v>1</v>
      </c>
      <c r="IF116" s="6">
        <f>'at-risk$$'!IF116/'at-risk$$'!IF$120</f>
        <v>1</v>
      </c>
      <c r="IG116" s="6">
        <f>'at-risk$$'!IG116/'at-risk$$'!IG$120</f>
        <v>0</v>
      </c>
      <c r="IH116" s="6">
        <f>'at-risk$$'!IH116/'at-risk$$'!IH$120</f>
        <v>1</v>
      </c>
      <c r="II116" s="6">
        <f>'at-risk$$'!II116/'at-risk$$'!II$120</f>
        <v>0</v>
      </c>
      <c r="IJ116" s="6">
        <f>'at-risk$$'!IJ116/'at-risk$$'!IJ$120</f>
        <v>0</v>
      </c>
      <c r="IK116" s="6">
        <f>'at-risk$$'!IK116/'at-risk$$'!IK$120</f>
        <v>1</v>
      </c>
      <c r="IL116" s="6">
        <f>'at-risk$$'!IL116/'at-risk$$'!IL$120</f>
        <v>0</v>
      </c>
      <c r="IM116" s="6">
        <f>'at-risk$$'!IM116/'at-risk$$'!IM$120</f>
        <v>0</v>
      </c>
      <c r="IN116" s="6">
        <f>'at-risk$$'!IN116/'at-risk$$'!IN$120</f>
        <v>0.9999965685612755</v>
      </c>
      <c r="IO116" s="6">
        <f>'at-risk$$'!IO116/'at-risk$$'!IO$120</f>
        <v>0</v>
      </c>
      <c r="IP116" s="6">
        <f>'at-risk$$'!IP116/'at-risk$$'!IP$120</f>
        <v>0</v>
      </c>
      <c r="IQ116" s="6">
        <f>'at-risk$$'!IQ116/'at-risk$$'!IQ$120</f>
        <v>0</v>
      </c>
      <c r="IR116" s="6">
        <f>'at-risk$$'!IR116/'at-risk$$'!IR$120</f>
        <v>0</v>
      </c>
      <c r="IS116" s="6">
        <f>'at-risk$$'!IS116/'at-risk$$'!IS$120</f>
        <v>0</v>
      </c>
      <c r="IT116" s="6">
        <f>'at-risk$$'!IT116/'at-risk$$'!IT$120</f>
        <v>0</v>
      </c>
      <c r="IU116" s="6">
        <f>'at-risk$$'!IU116/'at-risk$$'!IU$120</f>
        <v>0</v>
      </c>
      <c r="IV116" s="6">
        <f>'at-risk$$'!IV116/'at-risk$$'!IV$120</f>
        <v>1.9999809356769742</v>
      </c>
      <c r="IW116" s="6">
        <f>'at-risk$$'!IW116/'at-risk$$'!IW$120</f>
        <v>0</v>
      </c>
      <c r="IX116" s="6">
        <f>'at-risk$$'!IX116/'at-risk$$'!IX$120</f>
        <v>0</v>
      </c>
      <c r="IY116" s="6">
        <f>'at-risk$$'!IY116/'at-risk$$'!IY$120</f>
        <v>1</v>
      </c>
      <c r="IZ116" s="6">
        <f>'at-risk$$'!IZ116/'at-risk$$'!IZ$120</f>
        <v>0</v>
      </c>
      <c r="JA116" s="6">
        <f>'at-risk$$'!JA116/'at-risk$$'!JA$120</f>
        <v>0</v>
      </c>
      <c r="JB116" s="6">
        <f>'at-risk$$'!JB116/'at-risk$$'!JB$120</f>
        <v>0</v>
      </c>
      <c r="JC116" s="6">
        <f>'at-risk$$'!JC116/'at-risk$$'!JC$120</f>
        <v>0</v>
      </c>
      <c r="JD116" s="6">
        <f>'at-risk$$'!JD116/'at-risk$$'!JD$120</f>
        <v>0</v>
      </c>
      <c r="JE116" s="6">
        <f>'at-risk$$'!JE116/'at-risk$$'!JE$120</f>
        <v>0</v>
      </c>
      <c r="JF116" s="6">
        <f>'at-risk$$'!JF116/'at-risk$$'!JF$120</f>
        <v>3.9999720631373097</v>
      </c>
      <c r="JG116" s="6">
        <f>'at-risk$$'!JG116/'at-risk$$'!JG$120</f>
        <v>0</v>
      </c>
      <c r="JH116" s="6">
        <f>'at-risk$$'!JH116/'at-risk$$'!JH$120</f>
        <v>0</v>
      </c>
      <c r="JI116" s="6">
        <f>'at-risk$$'!JI116/'at-risk$$'!JI$120</f>
        <v>0</v>
      </c>
      <c r="JJ116" s="6">
        <f>'at-risk$$'!JJ116/'at-risk$$'!JJ$120</f>
        <v>2.2799985370353926</v>
      </c>
      <c r="JK116" s="6">
        <f>'at-risk$$'!JK116/'at-risk$$'!JK$120</f>
        <v>0.71999953801117655</v>
      </c>
      <c r="JL116" s="6">
        <f>'at-risk$$'!JL116/'at-risk$$'!JL$120</f>
        <v>0</v>
      </c>
      <c r="JM116" s="6">
        <f>'at-risk$$'!JM116/'at-risk$$'!JM$120</f>
        <v>0</v>
      </c>
      <c r="JN116" s="6">
        <f>'at-risk$$'!JN116/'at-risk$$'!JN$120</f>
        <v>0</v>
      </c>
      <c r="JO116" s="6">
        <f>'at-risk$$'!JO116/'at-risk$$'!JO$120</f>
        <v>0</v>
      </c>
      <c r="JP116" s="6">
        <f>'at-risk$$'!JP116/'at-risk$$'!JP$120</f>
        <v>0</v>
      </c>
      <c r="JQ116" s="6">
        <f>'at-risk$$'!JQ116/'at-risk$$'!JQ$120</f>
        <v>0</v>
      </c>
      <c r="JR116" s="6">
        <f>'at-risk$$'!JR116/'at-risk$$'!JR$120</f>
        <v>0</v>
      </c>
      <c r="JS116" s="6">
        <f>'at-risk$$'!JS116/'at-risk$$'!JS$120</f>
        <v>1</v>
      </c>
      <c r="JT116" s="6">
        <f>'at-risk$$'!JT116/'at-risk$$'!JT$120</f>
        <v>1</v>
      </c>
      <c r="JU116" s="6">
        <f>'at-risk$$'!JU116/'at-risk$$'!JU$120</f>
        <v>0</v>
      </c>
      <c r="JV116" s="6">
        <f>'at-risk$$'!JV116/'at-risk$$'!JV$120</f>
        <v>0</v>
      </c>
      <c r="JW116" s="6">
        <f>'at-risk$$'!JW116/'at-risk$$'!JW$120</f>
        <v>0</v>
      </c>
      <c r="JX116" s="6">
        <f>'at-risk$$'!JX116/'at-risk$$'!JX$120</f>
        <v>0</v>
      </c>
      <c r="JY116" s="6">
        <f>'at-risk$$'!JY116/'at-risk$$'!JY$120</f>
        <v>0</v>
      </c>
      <c r="JZ116" s="6">
        <f>'at-risk$$'!JZ116/'at-risk$$'!JZ$120</f>
        <v>1</v>
      </c>
      <c r="KA116" s="6">
        <f>'at-risk$$'!KA116/'at-risk$$'!KA$120</f>
        <v>0</v>
      </c>
      <c r="KB116" s="6">
        <f>'at-risk$$'!KB116/'at-risk$$'!KB$120</f>
        <v>0</v>
      </c>
      <c r="KC116" s="6">
        <f>'at-risk$$'!KC116/'at-risk$$'!KC$120</f>
        <v>0</v>
      </c>
      <c r="KD116" s="6">
        <f>'at-risk$$'!KD116/'at-risk$$'!KD$120</f>
        <v>0</v>
      </c>
      <c r="KE116" s="6">
        <f>'at-risk$$'!KE116/'at-risk$$'!KE$120</f>
        <v>0</v>
      </c>
      <c r="KF116" s="6">
        <f>'at-risk$$'!KF116/'at-risk$$'!KF$120</f>
        <v>0</v>
      </c>
      <c r="KG116" s="6">
        <f>'at-risk$$'!KG116/'at-risk$$'!KG$120</f>
        <v>0</v>
      </c>
      <c r="KH116" s="6">
        <f>'at-risk$$'!KH116/'at-risk$$'!KH$120</f>
        <v>0</v>
      </c>
      <c r="KI116" s="6">
        <f>'at-risk$$'!KI116/'at-risk$$'!KI$120</f>
        <v>0</v>
      </c>
      <c r="KJ116" s="6">
        <f>'at-risk$$'!KJ116/'at-risk$$'!KJ$120</f>
        <v>0</v>
      </c>
      <c r="KK116" s="6">
        <f>'at-risk$$'!KK116/'at-risk$$'!KK$120</f>
        <v>0</v>
      </c>
      <c r="KL116" s="6">
        <f>'at-risk$$'!KL116/'at-risk$$'!KL$120</f>
        <v>0</v>
      </c>
      <c r="KM116" s="6">
        <f>'at-risk$$'!KM116/'at-risk$$'!KM$120</f>
        <v>0</v>
      </c>
      <c r="KN116" s="6">
        <f>'at-risk$$'!KN116/'at-risk$$'!KN$120</f>
        <v>1</v>
      </c>
      <c r="KO116" s="6">
        <f>'at-risk$$'!KO116/'at-risk$$'!KO$120</f>
        <v>0</v>
      </c>
      <c r="KP116" s="6">
        <f>'at-risk$$'!KP116/'at-risk$$'!KP$120</f>
        <v>0</v>
      </c>
      <c r="KQ116" s="6">
        <f>'at-risk$$'!KQ116/'at-risk$$'!KQ$120</f>
        <v>0</v>
      </c>
      <c r="KU116" s="3">
        <v>200000</v>
      </c>
      <c r="KV116" s="3">
        <v>80030</v>
      </c>
      <c r="KW116" s="3">
        <v>38424</v>
      </c>
      <c r="KX116" s="3">
        <v>0</v>
      </c>
      <c r="LC116" s="3">
        <v>20000</v>
      </c>
      <c r="LD116" s="3">
        <v>0</v>
      </c>
      <c r="LE116" s="3">
        <v>40000</v>
      </c>
      <c r="LF116" s="3">
        <v>0</v>
      </c>
      <c r="LI116" s="3">
        <v>250000</v>
      </c>
      <c r="LJ116" s="3">
        <v>0</v>
      </c>
      <c r="LK116" s="3">
        <v>4342</v>
      </c>
      <c r="LL116" s="3">
        <v>0</v>
      </c>
      <c r="LM116" s="3">
        <v>9706</v>
      </c>
      <c r="LN116" s="3">
        <v>0</v>
      </c>
      <c r="LU116" s="3">
        <v>0</v>
      </c>
      <c r="LV116" s="3">
        <v>18981</v>
      </c>
      <c r="LW116" s="3">
        <v>50000</v>
      </c>
      <c r="LX116" s="3">
        <v>0</v>
      </c>
      <c r="MA116" s="3">
        <v>110000</v>
      </c>
      <c r="MB116" s="3">
        <v>31734</v>
      </c>
      <c r="ME116" s="3">
        <v>35580</v>
      </c>
      <c r="MF116" s="3">
        <v>0</v>
      </c>
      <c r="MM116" s="3">
        <v>22390</v>
      </c>
      <c r="MN116" s="3">
        <v>0</v>
      </c>
      <c r="MW116" s="3">
        <v>0</v>
      </c>
      <c r="MX116" s="3">
        <v>30000</v>
      </c>
      <c r="NJ116" s="6">
        <f>'at-risk$$'!NJ116/'at-risk$$'!NJ$120</f>
        <v>0</v>
      </c>
      <c r="NK116" s="6">
        <f>'at-risk$$'!NK116/'at-risk$$'!NK$120</f>
        <v>0</v>
      </c>
      <c r="OF116" s="3">
        <v>23888836.219999999</v>
      </c>
      <c r="OG116" s="3">
        <v>1710096</v>
      </c>
      <c r="OK116" s="6">
        <f t="shared" si="60"/>
        <v>7.0000087848759573</v>
      </c>
      <c r="OL116" s="6">
        <f t="shared" si="50"/>
        <v>0</v>
      </c>
      <c r="OM116" s="6">
        <f t="shared" si="51"/>
        <v>18.000071157495256</v>
      </c>
      <c r="ON116" s="6">
        <f t="shared" si="52"/>
        <v>0</v>
      </c>
      <c r="OO116" s="6">
        <f t="shared" si="53"/>
        <v>1</v>
      </c>
      <c r="OP116" s="6">
        <f t="shared" si="54"/>
        <v>1</v>
      </c>
      <c r="OQ116" s="3">
        <f t="shared" si="55"/>
        <v>0</v>
      </c>
      <c r="OR116" s="6">
        <f t="shared" si="56"/>
        <v>0</v>
      </c>
      <c r="OS116" s="6">
        <f>'at-risk$$'!OS116/'at-risk$$'!OS$120</f>
        <v>6</v>
      </c>
      <c r="OT116" s="6">
        <f>'at-risk$$'!OT116/'at-risk$$'!OT$120</f>
        <v>0</v>
      </c>
      <c r="OU116" s="6">
        <f>'at-risk$$'!OU116/'at-risk$$'!OU$120</f>
        <v>0</v>
      </c>
      <c r="OV116" s="6">
        <f>'at-risk$$'!OV116/'at-risk$$'!OV$120</f>
        <v>0</v>
      </c>
      <c r="OW116" s="6">
        <f>'at-risk$$'!OW116/'at-risk$$'!OW$120</f>
        <v>0</v>
      </c>
      <c r="OX116" s="6">
        <f>'at-risk$$'!OX116/'at-risk$$'!OX$120</f>
        <v>0</v>
      </c>
      <c r="OY116" s="6">
        <f>'at-risk$$'!OY116/'at-risk$$'!OY$120</f>
        <v>4</v>
      </c>
      <c r="OZ116" s="6">
        <f>'at-risk$$'!OZ116/'at-risk$$'!OZ$120</f>
        <v>2</v>
      </c>
      <c r="PA116" s="6">
        <f>'at-risk$$'!PA116/'at-risk$$'!PA$120</f>
        <v>0</v>
      </c>
      <c r="PB116" s="6">
        <f t="shared" si="57"/>
        <v>3.999990116623839</v>
      </c>
      <c r="PC116" s="6">
        <f t="shared" si="58"/>
        <v>7</v>
      </c>
      <c r="PD116" s="6"/>
      <c r="PE116" s="6"/>
      <c r="PI116" s="6">
        <f t="shared" si="48"/>
        <v>85.000322844191444</v>
      </c>
      <c r="PJ116" s="6">
        <f>'at-risk$$'!PJ116/'at-risk$$'!PJ$120</f>
        <v>0</v>
      </c>
      <c r="PK116" s="6">
        <f>'at-risk$$'!PK116/'at-risk$$'!PK$120</f>
        <v>0</v>
      </c>
      <c r="PL116" s="5">
        <f t="shared" si="61"/>
        <v>780442</v>
      </c>
      <c r="PN116" s="5">
        <f>SUM(KV116,KX116,KZ116,LB116,LD116,LF116,LH116,LJ116,LL116,LN116,LP116,LR116,LT116,LV116,LX116,LZ116,MB116,MD116,MF116,MH116,MJ116,ML116,MN116,MP116,MR116,MT116,MV116,MX116,MZ116,NB116,ND116,NF116,NH116,)</f>
        <v>160745</v>
      </c>
      <c r="PO116" s="5">
        <v>1261904</v>
      </c>
      <c r="PQ116" s="6">
        <f t="shared" si="59"/>
        <v>135.00048185044628</v>
      </c>
    </row>
    <row r="117" spans="1:434" x14ac:dyDescent="0.25">
      <c r="A117" t="s">
        <v>245</v>
      </c>
      <c r="B117" s="2">
        <v>464</v>
      </c>
      <c r="C117" t="s">
        <v>339</v>
      </c>
      <c r="D117">
        <v>7</v>
      </c>
      <c r="E117">
        <v>506</v>
      </c>
      <c r="F117">
        <v>506</v>
      </c>
      <c r="G117" s="6">
        <f>'at-risk$$'!G117/'at-risk$$'!G$120</f>
        <v>1</v>
      </c>
      <c r="H117" s="6">
        <f>'at-risk$$'!H117/'at-risk$$'!H$120</f>
        <v>0</v>
      </c>
      <c r="I117" s="6">
        <f>'at-risk$$'!I117/'at-risk$$'!I$120</f>
        <v>0</v>
      </c>
      <c r="J117" s="6">
        <f>'at-risk$$'!J117/'at-risk$$'!J$120</f>
        <v>0</v>
      </c>
      <c r="K117" s="6"/>
      <c r="L117" s="6">
        <f>'at-risk$$'!L117/'at-risk$$'!L$120</f>
        <v>2.4999961066770489</v>
      </c>
      <c r="M117" s="6">
        <f>'at-risk$$'!M117/'at-risk$$'!M$120</f>
        <v>1.4999961066770489</v>
      </c>
      <c r="N117" s="6">
        <f>'at-risk$$'!N117/'at-risk$$'!N$120</f>
        <v>0</v>
      </c>
      <c r="O117" s="6">
        <f>'at-risk$$'!O117/'at-risk$$'!O$120</f>
        <v>0</v>
      </c>
      <c r="P117" s="3">
        <v>22923</v>
      </c>
      <c r="Q117" s="3">
        <v>0</v>
      </c>
      <c r="R117" s="6">
        <f>'at-risk$$'!R117/'at-risk$$'!R$120</f>
        <v>1.0000062006078874</v>
      </c>
      <c r="S117" s="6">
        <f>'at-risk$$'!S117/'at-risk$$'!S$120</f>
        <v>0</v>
      </c>
      <c r="T117" s="6">
        <f>'at-risk$$'!T117/'at-risk$$'!T$120</f>
        <v>2.0000056611159422</v>
      </c>
      <c r="U117" s="6">
        <f>'at-risk$$'!U117/'at-risk$$'!U$120</f>
        <v>0</v>
      </c>
      <c r="V117" s="6">
        <f>'at-risk$$'!V117/'at-risk$$'!V$120</f>
        <v>4.9999941391666596</v>
      </c>
      <c r="W117" s="6">
        <f>'at-risk$$'!W117/'at-risk$$'!W$120</f>
        <v>0</v>
      </c>
      <c r="X117" s="6">
        <f>'at-risk$$'!X117/'at-risk$$'!X$120</f>
        <v>1</v>
      </c>
      <c r="Y117" s="6">
        <f>'at-risk$$'!Y117/'at-risk$$'!Y$120</f>
        <v>0</v>
      </c>
      <c r="Z117" s="6">
        <f>'at-risk$$'!Z117/'at-risk$$'!Z$120</f>
        <v>0</v>
      </c>
      <c r="AA117" s="6">
        <f>'at-risk$$'!AA117/'at-risk$$'!AA$120</f>
        <v>0</v>
      </c>
      <c r="AB117" s="6">
        <f>'at-risk$$'!AB117/'at-risk$$'!AB$120</f>
        <v>0</v>
      </c>
      <c r="AC117" s="6">
        <f>'at-risk$$'!AC117/'at-risk$$'!AC$120</f>
        <v>0</v>
      </c>
      <c r="AD117" s="6">
        <f>'at-risk$$'!AD117/'at-risk$$'!AD$120</f>
        <v>0</v>
      </c>
      <c r="AE117" s="6">
        <f>'at-risk$$'!AE117/'at-risk$$'!AE$120</f>
        <v>0</v>
      </c>
      <c r="AF117" s="6">
        <f>'at-risk$$'!AF117/'at-risk$$'!AF$120</f>
        <v>0</v>
      </c>
      <c r="AG117" s="6">
        <f>'at-risk$$'!AG117/'at-risk$$'!AG$120</f>
        <v>0</v>
      </c>
      <c r="AH117" s="6">
        <f>'at-risk$$'!AH117/'at-risk$$'!AH$120</f>
        <v>0</v>
      </c>
      <c r="AI117" s="6">
        <f>'at-risk$$'!AI117/'at-risk$$'!AI$120</f>
        <v>5.0000175697519147</v>
      </c>
      <c r="AJ117" s="6">
        <f>'at-risk$$'!AJ117/'at-risk$$'!AJ$120</f>
        <v>0</v>
      </c>
      <c r="AK117" s="6">
        <f>'at-risk$$'!AK117/'at-risk$$'!AK$120</f>
        <v>0</v>
      </c>
      <c r="AL117" s="6">
        <f>'at-risk$$'!AL117/'at-risk$$'!AL$120</f>
        <v>0</v>
      </c>
      <c r="AM117" s="6">
        <f>'at-risk$$'!AM117/'at-risk$$'!AM$120</f>
        <v>1</v>
      </c>
      <c r="AN117" s="6">
        <f>'at-risk$$'!AN117/'at-risk$$'!AN$120</f>
        <v>0</v>
      </c>
      <c r="AO117" s="6">
        <f>'at-risk$$'!AO117/'at-risk$$'!AO$120</f>
        <v>0.91593752196218992</v>
      </c>
      <c r="AP117" s="6">
        <f>'at-risk$$'!AP117/'at-risk$$'!AP$120</f>
        <v>0</v>
      </c>
      <c r="AQ117" s="6">
        <f>'at-risk$$'!AQ117/'at-risk$$'!AQ$120</f>
        <v>2.0000087848759573</v>
      </c>
      <c r="AR117" s="6">
        <f>'at-risk$$'!AR117/'at-risk$$'!AR$120</f>
        <v>0</v>
      </c>
      <c r="AS117" s="6">
        <f>'at-risk$$'!AS117/'at-risk$$'!AS$120</f>
        <v>0</v>
      </c>
      <c r="AT117" s="6">
        <f>'at-risk$$'!AT117/'at-risk$$'!AT$120</f>
        <v>0</v>
      </c>
      <c r="AU117" s="6">
        <f>'at-risk$$'!AU117/'at-risk$$'!AU$120</f>
        <v>4.0000175697519147</v>
      </c>
      <c r="AV117" s="6"/>
      <c r="AW117" s="6">
        <f>'at-risk$$'!AW117/'at-risk$$'!AW$120</f>
        <v>0</v>
      </c>
      <c r="AX117" s="6">
        <f>'at-risk$$'!AX117/'at-risk$$'!AX$120</f>
        <v>2.0000087848759573</v>
      </c>
      <c r="AY117" s="6">
        <f>'at-risk$$'!AY117/'at-risk$$'!AY$120</f>
        <v>0</v>
      </c>
      <c r="AZ117" s="6">
        <f>'at-risk$$'!AZ117/'at-risk$$'!AZ$120</f>
        <v>2.0000087848759573</v>
      </c>
      <c r="BA117" s="6">
        <f>'at-risk$$'!BA117/'at-risk$$'!BA$120</f>
        <v>0</v>
      </c>
      <c r="BB117" s="6">
        <f>'at-risk$$'!BB117/'at-risk$$'!BB$120</f>
        <v>0</v>
      </c>
      <c r="BC117" s="6">
        <f>'at-risk$$'!BC117/'at-risk$$'!BC$120</f>
        <v>0</v>
      </c>
      <c r="BD117" s="6">
        <f>'at-risk$$'!BD117/'at-risk$$'!BD$120</f>
        <v>0</v>
      </c>
      <c r="BE117" s="6">
        <f>'at-risk$$'!BE117/'at-risk$$'!BE$120</f>
        <v>0</v>
      </c>
      <c r="BF117" s="6">
        <f>'at-risk$$'!BF117/'at-risk$$'!BF$120</f>
        <v>0</v>
      </c>
      <c r="BG117" s="6">
        <f>'at-risk$$'!BG117/'at-risk$$'!BG$120</f>
        <v>0</v>
      </c>
      <c r="BH117" s="6">
        <f>'at-risk$$'!BH117/'at-risk$$'!BH$120</f>
        <v>0</v>
      </c>
      <c r="BI117" s="6">
        <f>'at-risk$$'!BI117/'at-risk$$'!BI$120</f>
        <v>0</v>
      </c>
      <c r="BJ117" s="6">
        <f>'at-risk$$'!BJ117/'at-risk$$'!BJ$120</f>
        <v>3.0000087848759573</v>
      </c>
      <c r="BK117" s="6">
        <f>'at-risk$$'!BK117/'at-risk$$'!BK$120</f>
        <v>0</v>
      </c>
      <c r="BL117" s="6">
        <f>'at-risk$$'!BL117/'at-risk$$'!BL$120</f>
        <v>0</v>
      </c>
      <c r="BM117" s="6">
        <f>'at-risk$$'!BM117/'at-risk$$'!BM$120</f>
        <v>0</v>
      </c>
      <c r="BN117" s="6">
        <f>'at-risk$$'!BN117/'at-risk$$'!BN$120</f>
        <v>0</v>
      </c>
      <c r="BO117" s="6">
        <f>'at-risk$$'!BO117/'at-risk$$'!BO$120</f>
        <v>0</v>
      </c>
      <c r="BP117" s="6">
        <f>'at-risk$$'!BP117/'at-risk$$'!BP$120</f>
        <v>0</v>
      </c>
      <c r="BQ117" s="6">
        <f>'at-risk$$'!BQ117/'at-risk$$'!BQ$120</f>
        <v>0</v>
      </c>
      <c r="BR117" s="6">
        <f>'at-risk$$'!BR117/'at-risk$$'!BR$120</f>
        <v>0</v>
      </c>
      <c r="BS117" s="6">
        <f>'at-risk$$'!BS117/'at-risk$$'!BS$120</f>
        <v>0</v>
      </c>
      <c r="BT117" s="6">
        <f>'at-risk$$'!BT117/'at-risk$$'!BT$120</f>
        <v>2.0000087848759573</v>
      </c>
      <c r="BU117" s="6">
        <f>'at-risk$$'!BU117/'at-risk$$'!BU$120</f>
        <v>0</v>
      </c>
      <c r="BV117" s="6">
        <f>'at-risk$$'!BV117/'at-risk$$'!BV$120</f>
        <v>6.0000263546278729</v>
      </c>
      <c r="BW117" s="6">
        <f>'at-risk$$'!BW117/'at-risk$$'!BW$120</f>
        <v>0</v>
      </c>
      <c r="BX117" s="6">
        <f>'at-risk$$'!BX117/'at-risk$$'!BX$120</f>
        <v>0</v>
      </c>
      <c r="BY117" s="6">
        <f>'at-risk$$'!BY117/'at-risk$$'!BY$120</f>
        <v>0</v>
      </c>
      <c r="BZ117" s="6">
        <f>'at-risk$$'!BZ117/'at-risk$$'!BZ$120</f>
        <v>11.000006893658677</v>
      </c>
      <c r="CA117" s="6">
        <f>'at-risk$$'!CA117/'at-risk$$'!CA$120</f>
        <v>0</v>
      </c>
      <c r="CB117" s="6">
        <f>'at-risk$$'!CB117/'at-risk$$'!CB$120</f>
        <v>0</v>
      </c>
      <c r="CC117" s="6">
        <f>'at-risk$$'!CC117/'at-risk$$'!CC$120</f>
        <v>0</v>
      </c>
      <c r="CD117" s="6">
        <f>'at-risk$$'!CD117/'at-risk$$'!CD$120</f>
        <v>1</v>
      </c>
      <c r="CE117" s="6">
        <f>'at-risk$$'!CE117/'at-risk$$'!CE$120</f>
        <v>2</v>
      </c>
      <c r="CF117" s="6">
        <f>'at-risk$$'!CF117/'at-risk$$'!CF$120</f>
        <v>2</v>
      </c>
      <c r="CG117" s="6">
        <f>'at-risk$$'!CG117/'at-risk$$'!CG$120</f>
        <v>0</v>
      </c>
      <c r="CH117" s="6">
        <f>'at-risk$$'!CH117/'at-risk$$'!CH$120</f>
        <v>0</v>
      </c>
      <c r="CI117" s="6">
        <f>'at-risk$$'!CI117/'at-risk$$'!CI$120</f>
        <v>0</v>
      </c>
      <c r="CL117" s="6">
        <f>'at-risk$$'!CL117/'at-risk$$'!CL$120</f>
        <v>1</v>
      </c>
      <c r="CM117" s="6">
        <f>'at-risk$$'!CM117/'at-risk$$'!CM$120</f>
        <v>0</v>
      </c>
      <c r="CN117" s="6">
        <f>'at-risk$$'!CN117/'at-risk$$'!CN$120</f>
        <v>0</v>
      </c>
      <c r="CO117" s="6">
        <f>'at-risk$$'!CO117/'at-risk$$'!CO$120</f>
        <v>0</v>
      </c>
      <c r="CP117" s="6">
        <f>'at-risk$$'!CP117/'at-risk$$'!CP$120</f>
        <v>0</v>
      </c>
      <c r="CQ117" s="6">
        <f>'at-risk$$'!CQ117/'at-risk$$'!CQ$120</f>
        <v>0</v>
      </c>
      <c r="CR117" s="6">
        <f>'at-risk$$'!CR117/'at-risk$$'!CR$120</f>
        <v>0</v>
      </c>
      <c r="CS117" s="6">
        <f>'at-risk$$'!CS117/'at-risk$$'!CS$120</f>
        <v>0</v>
      </c>
      <c r="CT117" s="6">
        <f>'at-risk$$'!CT117/'at-risk$$'!CT$120</f>
        <v>0</v>
      </c>
      <c r="CU117" s="6">
        <f>'at-risk$$'!CU117/'at-risk$$'!CU$120</f>
        <v>0</v>
      </c>
      <c r="DB117" s="3">
        <v>60000</v>
      </c>
      <c r="DC117" s="3">
        <v>0</v>
      </c>
      <c r="DD117" s="6">
        <f>'at-risk$$'!DD117/'at-risk$$'!DD$120</f>
        <v>0</v>
      </c>
      <c r="DE117" s="6">
        <f>'at-risk$$'!DE117/'at-risk$$'!DE$120</f>
        <v>0</v>
      </c>
      <c r="DX117" s="6">
        <f>'at-risk$$'!DX117/'at-risk$$'!DX$120</f>
        <v>0</v>
      </c>
      <c r="DY117" s="6">
        <f>'at-risk$$'!DY117/'at-risk$$'!DY$120</f>
        <v>0</v>
      </c>
      <c r="DZ117" s="6">
        <f>'at-risk$$'!DZ117/'at-risk$$'!DZ$120</f>
        <v>1</v>
      </c>
      <c r="EA117" s="6">
        <f>'at-risk$$'!EA117/'at-risk$$'!EA$120</f>
        <v>0</v>
      </c>
      <c r="EB117" s="6">
        <f>'at-risk$$'!EB117/'at-risk$$'!EB$120</f>
        <v>0</v>
      </c>
      <c r="EC117" s="6">
        <f>'at-risk$$'!EC117/'at-risk$$'!EC$120</f>
        <v>0</v>
      </c>
      <c r="ED117" s="3">
        <v>140941</v>
      </c>
      <c r="EE117" s="3">
        <v>0</v>
      </c>
      <c r="EF117" s="3">
        <v>5000</v>
      </c>
      <c r="EG117" s="3">
        <v>0</v>
      </c>
      <c r="EL117" s="6">
        <f>'at-risk$$'!EL117/'at-risk$$'!EL$120</f>
        <v>2.9999932377146181</v>
      </c>
      <c r="EM117" s="6">
        <f>'at-risk$$'!EM117/'at-risk$$'!EM$120</f>
        <v>0</v>
      </c>
      <c r="EN117" s="6">
        <f>'at-risk$$'!EN117/'at-risk$$'!EN$120</f>
        <v>2.0000015064852934</v>
      </c>
      <c r="EO117" s="6">
        <f>'at-risk$$'!EO117/'at-risk$$'!EO$120</f>
        <v>0</v>
      </c>
      <c r="EP117" s="6">
        <f>'at-risk$$'!EP117/'at-risk$$'!EP$120</f>
        <v>0</v>
      </c>
      <c r="EQ117" s="6">
        <f>'at-risk$$'!EQ117/'at-risk$$'!EQ$120</f>
        <v>0</v>
      </c>
      <c r="ES117" s="6">
        <f>'at-risk$$'!ES117/'at-risk$$'!ES$120</f>
        <v>0</v>
      </c>
      <c r="ET117" s="6">
        <f>'at-risk$$'!ET117/'at-risk$$'!ET$120</f>
        <v>0</v>
      </c>
      <c r="EU117" s="6">
        <f>'at-risk$$'!EU117/'at-risk$$'!EU$120</f>
        <v>0</v>
      </c>
      <c r="EV117" s="6">
        <f>'at-risk$$'!EV117/'at-risk$$'!EV$120</f>
        <v>0</v>
      </c>
      <c r="EW117" s="6">
        <f>'at-risk$$'!EW117/'at-risk$$'!EW$120</f>
        <v>0</v>
      </c>
      <c r="EX117" s="6">
        <f>'at-risk$$'!EX117/'at-risk$$'!EX$120</f>
        <v>0</v>
      </c>
      <c r="EY117" s="6">
        <f>'at-risk$$'!EY117/'at-risk$$'!EY$120</f>
        <v>1</v>
      </c>
      <c r="EZ117" s="6">
        <f>'at-risk$$'!EZ117/'at-risk$$'!EZ$120</f>
        <v>0</v>
      </c>
      <c r="FA117" s="6">
        <f>'at-risk$$'!FA117/'at-risk$$'!FA$120</f>
        <v>0</v>
      </c>
      <c r="FB117" s="6">
        <f>'at-risk$$'!FB117/'at-risk$$'!FB$120</f>
        <v>0</v>
      </c>
      <c r="FC117" s="6">
        <f>'at-risk$$'!FC117/'at-risk$$'!FC$120</f>
        <v>0</v>
      </c>
      <c r="FD117" s="6">
        <f>'at-risk$$'!FD117/'at-risk$$'!FD$120</f>
        <v>0</v>
      </c>
      <c r="FE117" s="6">
        <f>'at-risk$$'!FE117/'at-risk$$'!FE$120</f>
        <v>2.0000087848759573</v>
      </c>
      <c r="FF117" s="6">
        <f>'at-risk$$'!FF117/'at-risk$$'!FF$120</f>
        <v>0</v>
      </c>
      <c r="FG117" s="6">
        <f>'at-risk$$'!FG117/'at-risk$$'!FG$120</f>
        <v>0</v>
      </c>
      <c r="FH117" s="6">
        <f>'at-risk$$'!FH117/'at-risk$$'!FH$120</f>
        <v>0</v>
      </c>
      <c r="FI117" s="6">
        <f>'at-risk$$'!FI117/'at-risk$$'!FI$120</f>
        <v>0</v>
      </c>
      <c r="FJ117" s="6">
        <f>'at-risk$$'!FJ117/'at-risk$$'!FJ$120</f>
        <v>0</v>
      </c>
      <c r="FK117" s="6">
        <f>'at-risk$$'!FK117/'at-risk$$'!FK$120</f>
        <v>0.99998917596631565</v>
      </c>
      <c r="FL117" s="6">
        <f>'at-risk$$'!FL117/'at-risk$$'!FL$120</f>
        <v>0</v>
      </c>
      <c r="FM117" s="6">
        <f>'at-risk$$'!FM117/'at-risk$$'!FM$120</f>
        <v>2.6032669501006938</v>
      </c>
      <c r="FN117" s="6">
        <f>'at-risk$$'!FN117/'at-risk$$'!FN$120</f>
        <v>0.39678899082568808</v>
      </c>
      <c r="FO117" s="6">
        <f>'at-risk$$'!FO117/'at-risk$$'!FO$120</f>
        <v>0</v>
      </c>
      <c r="FP117" s="6">
        <f>'at-risk$$'!FP117/'at-risk$$'!FP$120</f>
        <v>0</v>
      </c>
      <c r="FQ117" s="6">
        <f>'at-risk$$'!FQ117/'at-risk$$'!FQ$120</f>
        <v>0</v>
      </c>
      <c r="FR117" s="6">
        <f>'at-risk$$'!FR117/'at-risk$$'!FR$120</f>
        <v>0</v>
      </c>
      <c r="FS117" s="6">
        <f>'at-risk$$'!FS117/'at-risk$$'!FS$120</f>
        <v>0</v>
      </c>
      <c r="FT117" s="6">
        <f>'at-risk$$'!FT117/'at-risk$$'!FT$120</f>
        <v>0</v>
      </c>
      <c r="FU117" s="6">
        <f>'at-risk$$'!FU117/'at-risk$$'!FU$120</f>
        <v>0</v>
      </c>
      <c r="FV117" s="6">
        <f>'at-risk$$'!FV117/'at-risk$$'!FV$120</f>
        <v>0</v>
      </c>
      <c r="FW117" s="6">
        <f>'at-risk$$'!FW117/'at-risk$$'!FW$120</f>
        <v>1</v>
      </c>
      <c r="FX117" s="6">
        <f>'at-risk$$'!FX117/'at-risk$$'!FX$120</f>
        <v>0</v>
      </c>
      <c r="FY117" s="6">
        <f>'at-risk$$'!FY117/'at-risk$$'!FY$120</f>
        <v>0</v>
      </c>
      <c r="FZ117" s="6">
        <f>'at-risk$$'!FZ117/'at-risk$$'!FZ$120</f>
        <v>0</v>
      </c>
      <c r="GA117" s="6">
        <f>'at-risk$$'!GA117/'at-risk$$'!GA$120</f>
        <v>1</v>
      </c>
      <c r="GB117" s="6">
        <f>'at-risk$$'!GB117/'at-risk$$'!GB$120</f>
        <v>0</v>
      </c>
      <c r="GC117" s="6">
        <f>'at-risk$$'!GC117/'at-risk$$'!GC$120</f>
        <v>0</v>
      </c>
      <c r="GD117" s="6">
        <f>'at-risk$$'!GD117/'at-risk$$'!GD$120</f>
        <v>0</v>
      </c>
      <c r="GE117" s="6">
        <f>'at-risk$$'!GE117/'at-risk$$'!GE$120</f>
        <v>1</v>
      </c>
      <c r="GF117" s="6">
        <f>'at-risk$$'!GF117/'at-risk$$'!GF$120</f>
        <v>1</v>
      </c>
      <c r="GG117" s="6">
        <f>'at-risk$$'!GG117/'at-risk$$'!GG$120</f>
        <v>0</v>
      </c>
      <c r="GH117" s="6">
        <f>'at-risk$$'!GH117/'at-risk$$'!GH$120</f>
        <v>2.0000087848759573</v>
      </c>
      <c r="GI117" s="6">
        <f>'at-risk$$'!GI117/'at-risk$$'!GI$120</f>
        <v>0</v>
      </c>
      <c r="GJ117" s="6">
        <f>'at-risk$$'!GJ117/'at-risk$$'!GJ$120</f>
        <v>1</v>
      </c>
      <c r="GK117" s="6">
        <f>'at-risk$$'!GK117/'at-risk$$'!GK$120</f>
        <v>0</v>
      </c>
      <c r="GL117" s="6">
        <f>'at-risk$$'!GL117/'at-risk$$'!GL$120</f>
        <v>0</v>
      </c>
      <c r="GM117" s="6">
        <f>'at-risk$$'!GM117/'at-risk$$'!GM$120</f>
        <v>0</v>
      </c>
      <c r="GN117" s="6">
        <f>'at-risk$$'!GN117/'at-risk$$'!GN$120</f>
        <v>0</v>
      </c>
      <c r="GO117" s="6">
        <f>'at-risk$$'!GO117/'at-risk$$'!GO$120</f>
        <v>0</v>
      </c>
      <c r="GP117" s="6">
        <f>'at-risk$$'!GP117/'at-risk$$'!GP$120</f>
        <v>0</v>
      </c>
      <c r="GQ117" s="6">
        <f>'at-risk$$'!GQ117/'at-risk$$'!GQ$120</f>
        <v>0</v>
      </c>
      <c r="GR117" s="6">
        <f>'at-risk$$'!GR117/'at-risk$$'!GR$120</f>
        <v>0</v>
      </c>
      <c r="GS117" s="6">
        <f>'at-risk$$'!GS117/'at-risk$$'!GS$120</f>
        <v>0</v>
      </c>
      <c r="GT117" s="6">
        <f>'at-risk$$'!GT117/'at-risk$$'!GT$120</f>
        <v>0</v>
      </c>
      <c r="GU117" s="6">
        <f>'at-risk$$'!GU117/'at-risk$$'!GU$120</f>
        <v>0</v>
      </c>
      <c r="GV117" s="6">
        <f>'at-risk$$'!GV117/'at-risk$$'!GV$120</f>
        <v>0</v>
      </c>
      <c r="GW117" s="6">
        <f>'at-risk$$'!GW117/'at-risk$$'!GW$120</f>
        <v>0</v>
      </c>
      <c r="GX117" s="6">
        <f>'at-risk$$'!GX117/'at-risk$$'!GX$120</f>
        <v>0</v>
      </c>
      <c r="GY117" s="6">
        <f>'at-risk$$'!GY117/'at-risk$$'!GY$120</f>
        <v>0</v>
      </c>
      <c r="GZ117" s="6">
        <f>'at-risk$$'!GZ117/'at-risk$$'!GZ$120</f>
        <v>0</v>
      </c>
      <c r="HA117" s="6">
        <f>'at-risk$$'!HA117/'at-risk$$'!HA$120</f>
        <v>0</v>
      </c>
      <c r="HB117" s="6">
        <f>'at-risk$$'!HB117/'at-risk$$'!HB$120</f>
        <v>0</v>
      </c>
      <c r="HC117" s="6">
        <f>'at-risk$$'!HC117/'at-risk$$'!HC$120</f>
        <v>0</v>
      </c>
      <c r="HD117" s="6">
        <f>'at-risk$$'!HD117/'at-risk$$'!HD$120</f>
        <v>0</v>
      </c>
      <c r="HE117" s="6">
        <f>'at-risk$$'!HE117/'at-risk$$'!HE$120</f>
        <v>0</v>
      </c>
      <c r="HF117" s="6">
        <f>'at-risk$$'!HF117/'at-risk$$'!HF$120</f>
        <v>2.6267218356876803</v>
      </c>
      <c r="HG117" s="6">
        <f>'at-risk$$'!HG117/'at-risk$$'!HG$120</f>
        <v>0</v>
      </c>
      <c r="HH117" s="6">
        <f>'at-risk$$'!HH117/'at-risk$$'!HH$120</f>
        <v>5.0000175697519147</v>
      </c>
      <c r="HI117" s="6">
        <f>'at-risk$$'!HI117/'at-risk$$'!HI$120</f>
        <v>0</v>
      </c>
      <c r="HJ117" s="6">
        <f>'at-risk$$'!HJ117/'at-risk$$'!HJ$120</f>
        <v>0</v>
      </c>
      <c r="HK117" s="6">
        <f>'at-risk$$'!HK117/'at-risk$$'!HK$120</f>
        <v>0</v>
      </c>
      <c r="HL117" s="6">
        <f>'at-risk$$'!HL117/'at-risk$$'!HL$120</f>
        <v>0</v>
      </c>
      <c r="HM117" s="6">
        <f>'at-risk$$'!HM117/'at-risk$$'!HM$120</f>
        <v>0</v>
      </c>
      <c r="HN117" s="6">
        <f>'at-risk$$'!HN117/'at-risk$$'!HN$120</f>
        <v>4.0000175697519147</v>
      </c>
      <c r="HO117" s="6">
        <f>'at-risk$$'!HO117/'at-risk$$'!HO$120</f>
        <v>0</v>
      </c>
      <c r="HP117" s="6">
        <f>'at-risk$$'!HP117/'at-risk$$'!HP$120</f>
        <v>0</v>
      </c>
      <c r="HQ117" s="6">
        <f>'at-risk$$'!HQ117/'at-risk$$'!HQ$120</f>
        <v>0</v>
      </c>
      <c r="HR117" s="6">
        <f>'at-risk$$'!HR117/'at-risk$$'!HR$120</f>
        <v>4.0000175697519147</v>
      </c>
      <c r="HS117" s="6">
        <f>'at-risk$$'!HS117/'at-risk$$'!HS$120</f>
        <v>0</v>
      </c>
      <c r="HT117" s="6">
        <f>'at-risk$$'!HT117/'at-risk$$'!HT$120</f>
        <v>0</v>
      </c>
      <c r="HU117" s="6">
        <f>'at-risk$$'!HU117/'at-risk$$'!HU$120</f>
        <v>0</v>
      </c>
      <c r="HV117" s="6">
        <f>'at-risk$$'!HV117/'at-risk$$'!HV$120</f>
        <v>2.0000175697519151</v>
      </c>
      <c r="HW117" s="6">
        <f>'at-risk$$'!HW117/'at-risk$$'!HW$120</f>
        <v>0.99999121512404243</v>
      </c>
      <c r="HX117" s="6">
        <f>'at-risk$$'!HX117/'at-risk$$'!HX$120</f>
        <v>0</v>
      </c>
      <c r="HY117" s="6">
        <f>'at-risk$$'!HY117/'at-risk$$'!HY$120</f>
        <v>0</v>
      </c>
      <c r="HZ117" s="6">
        <f>'at-risk$$'!HZ117/'at-risk$$'!HZ$120</f>
        <v>0</v>
      </c>
      <c r="IA117" s="6">
        <f>'at-risk$$'!IA117/'at-risk$$'!IA$120</f>
        <v>0</v>
      </c>
      <c r="IB117" s="6">
        <f>'at-risk$$'!IB117/'at-risk$$'!IB$120</f>
        <v>1</v>
      </c>
      <c r="IC117" s="6">
        <f>'at-risk$$'!IC117/'at-risk$$'!IC$120</f>
        <v>0</v>
      </c>
      <c r="ID117" s="6">
        <f>'at-risk$$'!ID117/'at-risk$$'!ID$120</f>
        <v>1</v>
      </c>
      <c r="IE117" s="6">
        <f>'at-risk$$'!IE117/'at-risk$$'!IE$120</f>
        <v>0</v>
      </c>
      <c r="IF117" s="6">
        <f>'at-risk$$'!IF117/'at-risk$$'!IF$120</f>
        <v>1</v>
      </c>
      <c r="IG117" s="6">
        <f>'at-risk$$'!IG117/'at-risk$$'!IG$120</f>
        <v>0</v>
      </c>
      <c r="IH117" s="6">
        <f>'at-risk$$'!IH117/'at-risk$$'!IH$120</f>
        <v>0</v>
      </c>
      <c r="II117" s="6">
        <f>'at-risk$$'!II117/'at-risk$$'!II$120</f>
        <v>1</v>
      </c>
      <c r="IJ117" s="6">
        <f>'at-risk$$'!IJ117/'at-risk$$'!IJ$120</f>
        <v>0</v>
      </c>
      <c r="IK117" s="6">
        <f>'at-risk$$'!IK117/'at-risk$$'!IK$120</f>
        <v>0</v>
      </c>
      <c r="IL117" s="6">
        <f>'at-risk$$'!IL117/'at-risk$$'!IL$120</f>
        <v>1</v>
      </c>
      <c r="IM117" s="6">
        <f>'at-risk$$'!IM117/'at-risk$$'!IM$120</f>
        <v>0</v>
      </c>
      <c r="IN117" s="6">
        <f>'at-risk$$'!IN117/'at-risk$$'!IN$120</f>
        <v>0</v>
      </c>
      <c r="IO117" s="6">
        <f>'at-risk$$'!IO117/'at-risk$$'!IO$120</f>
        <v>0</v>
      </c>
      <c r="IP117" s="6">
        <f>'at-risk$$'!IP117/'at-risk$$'!IP$120</f>
        <v>0</v>
      </c>
      <c r="IQ117" s="6">
        <f>'at-risk$$'!IQ117/'at-risk$$'!IQ$120</f>
        <v>0</v>
      </c>
      <c r="IR117" s="6">
        <f>'at-risk$$'!IR117/'at-risk$$'!IR$120</f>
        <v>0</v>
      </c>
      <c r="IS117" s="6">
        <f>'at-risk$$'!IS117/'at-risk$$'!IS$120</f>
        <v>0</v>
      </c>
      <c r="IT117" s="6">
        <f>'at-risk$$'!IT117/'at-risk$$'!IT$120</f>
        <v>0</v>
      </c>
      <c r="IU117" s="6">
        <f>'at-risk$$'!IU117/'at-risk$$'!IU$120</f>
        <v>0</v>
      </c>
      <c r="IV117" s="6">
        <f>'at-risk$$'!IV117/'at-risk$$'!IV$120</f>
        <v>0</v>
      </c>
      <c r="IW117" s="6">
        <f>'at-risk$$'!IW117/'at-risk$$'!IW$120</f>
        <v>0</v>
      </c>
      <c r="IX117" s="6">
        <f>'at-risk$$'!IX117/'at-risk$$'!IX$120</f>
        <v>0</v>
      </c>
      <c r="IY117" s="6">
        <f>'at-risk$$'!IY117/'at-risk$$'!IY$120</f>
        <v>1</v>
      </c>
      <c r="IZ117" s="6">
        <f>'at-risk$$'!IZ117/'at-risk$$'!IZ$120</f>
        <v>0</v>
      </c>
      <c r="JA117" s="6">
        <f>'at-risk$$'!JA117/'at-risk$$'!JA$120</f>
        <v>0</v>
      </c>
      <c r="JB117" s="6">
        <f>'at-risk$$'!JB117/'at-risk$$'!JB$120</f>
        <v>0</v>
      </c>
      <c r="JC117" s="6">
        <f>'at-risk$$'!JC117/'at-risk$$'!JC$120</f>
        <v>0</v>
      </c>
      <c r="JD117" s="6">
        <f>'at-risk$$'!JD117/'at-risk$$'!JD$120</f>
        <v>0</v>
      </c>
      <c r="JE117" s="6">
        <f>'at-risk$$'!JE117/'at-risk$$'!JE$120</f>
        <v>0</v>
      </c>
      <c r="JF117" s="6">
        <f>'at-risk$$'!JF117/'at-risk$$'!JF$120</f>
        <v>0</v>
      </c>
      <c r="JG117" s="6">
        <f>'at-risk$$'!JG117/'at-risk$$'!JG$120</f>
        <v>1</v>
      </c>
      <c r="JH117" s="6">
        <f>'at-risk$$'!JH117/'at-risk$$'!JH$120</f>
        <v>0</v>
      </c>
      <c r="JI117" s="6">
        <f>'at-risk$$'!JI117/'at-risk$$'!JI$120</f>
        <v>0</v>
      </c>
      <c r="JJ117" s="6">
        <f>'at-risk$$'!JJ117/'at-risk$$'!JJ$120</f>
        <v>0</v>
      </c>
      <c r="JK117" s="6">
        <f>'at-risk$$'!JK117/'at-risk$$'!JK$120</f>
        <v>0</v>
      </c>
      <c r="JL117" s="6">
        <f>'at-risk$$'!JL117/'at-risk$$'!JL$120</f>
        <v>0</v>
      </c>
      <c r="JM117" s="6">
        <f>'at-risk$$'!JM117/'at-risk$$'!JM$120</f>
        <v>0</v>
      </c>
      <c r="JN117" s="6">
        <f>'at-risk$$'!JN117/'at-risk$$'!JN$120</f>
        <v>0</v>
      </c>
      <c r="JO117" s="6">
        <f>'at-risk$$'!JO117/'at-risk$$'!JO$120</f>
        <v>0</v>
      </c>
      <c r="JP117" s="6">
        <f>'at-risk$$'!JP117/'at-risk$$'!JP$120</f>
        <v>0</v>
      </c>
      <c r="JQ117" s="6">
        <f>'at-risk$$'!JQ117/'at-risk$$'!JQ$120</f>
        <v>1</v>
      </c>
      <c r="JR117" s="6">
        <f>'at-risk$$'!JR117/'at-risk$$'!JR$120</f>
        <v>0</v>
      </c>
      <c r="JS117" s="6">
        <f>'at-risk$$'!JS117/'at-risk$$'!JS$120</f>
        <v>0</v>
      </c>
      <c r="JT117" s="6">
        <f>'at-risk$$'!JT117/'at-risk$$'!JT$120</f>
        <v>0</v>
      </c>
      <c r="JU117" s="6">
        <f>'at-risk$$'!JU117/'at-risk$$'!JU$120</f>
        <v>0</v>
      </c>
      <c r="JV117" s="6">
        <f>'at-risk$$'!JV117/'at-risk$$'!JV$120</f>
        <v>1</v>
      </c>
      <c r="JW117" s="6">
        <f>'at-risk$$'!JW117/'at-risk$$'!JW$120</f>
        <v>0</v>
      </c>
      <c r="JX117" s="6">
        <f>'at-risk$$'!JX117/'at-risk$$'!JX$120</f>
        <v>0</v>
      </c>
      <c r="JY117" s="6">
        <f>'at-risk$$'!JY117/'at-risk$$'!JY$120</f>
        <v>0</v>
      </c>
      <c r="JZ117" s="6">
        <f>'at-risk$$'!JZ117/'at-risk$$'!JZ$120</f>
        <v>0</v>
      </c>
      <c r="KA117" s="6">
        <f>'at-risk$$'!KA117/'at-risk$$'!KA$120</f>
        <v>0</v>
      </c>
      <c r="KB117" s="6">
        <f>'at-risk$$'!KB117/'at-risk$$'!KB$120</f>
        <v>0</v>
      </c>
      <c r="KC117" s="6">
        <f>'at-risk$$'!KC117/'at-risk$$'!KC$120</f>
        <v>0</v>
      </c>
      <c r="KD117" s="6">
        <f>'at-risk$$'!KD117/'at-risk$$'!KD$120</f>
        <v>0</v>
      </c>
      <c r="KE117" s="6">
        <f>'at-risk$$'!KE117/'at-risk$$'!KE$120</f>
        <v>0</v>
      </c>
      <c r="KF117" s="6">
        <f>'at-risk$$'!KF117/'at-risk$$'!KF$120</f>
        <v>0</v>
      </c>
      <c r="KG117" s="6">
        <f>'at-risk$$'!KG117/'at-risk$$'!KG$120</f>
        <v>0</v>
      </c>
      <c r="KH117" s="6">
        <f>'at-risk$$'!KH117/'at-risk$$'!KH$120</f>
        <v>0</v>
      </c>
      <c r="KI117" s="6">
        <f>'at-risk$$'!KI117/'at-risk$$'!KI$120</f>
        <v>1</v>
      </c>
      <c r="KJ117" s="6">
        <f>'at-risk$$'!KJ117/'at-risk$$'!KJ$120</f>
        <v>0</v>
      </c>
      <c r="KK117" s="6">
        <f>'at-risk$$'!KK117/'at-risk$$'!KK$120</f>
        <v>0</v>
      </c>
      <c r="KL117" s="6">
        <f>'at-risk$$'!KL117/'at-risk$$'!KL$120</f>
        <v>0</v>
      </c>
      <c r="KM117" s="6">
        <f>'at-risk$$'!KM117/'at-risk$$'!KM$120</f>
        <v>0</v>
      </c>
      <c r="KN117" s="6">
        <f>'at-risk$$'!KN117/'at-risk$$'!KN$120</f>
        <v>0</v>
      </c>
      <c r="KO117" s="6">
        <f>'at-risk$$'!KO117/'at-risk$$'!KO$120</f>
        <v>0</v>
      </c>
      <c r="KP117" s="6">
        <f>'at-risk$$'!KP117/'at-risk$$'!KP$120</f>
        <v>0</v>
      </c>
      <c r="KQ117" s="6">
        <f>'at-risk$$'!KQ117/'at-risk$$'!KQ$120</f>
        <v>0</v>
      </c>
      <c r="KU117" s="3">
        <v>75500</v>
      </c>
      <c r="KV117" s="3">
        <v>0</v>
      </c>
      <c r="KW117" s="3">
        <v>16010</v>
      </c>
      <c r="KX117" s="3">
        <v>0</v>
      </c>
      <c r="LA117" s="3">
        <v>0</v>
      </c>
      <c r="LB117" s="3">
        <v>5000</v>
      </c>
      <c r="LC117" s="3">
        <v>17500</v>
      </c>
      <c r="LD117" s="3">
        <v>0</v>
      </c>
      <c r="LG117" s="3">
        <v>6211</v>
      </c>
      <c r="LH117" s="3">
        <v>4399</v>
      </c>
      <c r="LI117" s="3">
        <v>21000</v>
      </c>
      <c r="LJ117" s="3">
        <v>0</v>
      </c>
      <c r="LM117" s="3">
        <v>2308</v>
      </c>
      <c r="LN117" s="3">
        <v>0</v>
      </c>
      <c r="LQ117" s="3">
        <v>7500</v>
      </c>
      <c r="LR117" s="3">
        <v>0</v>
      </c>
      <c r="LW117" s="3">
        <v>4000</v>
      </c>
      <c r="LX117" s="3">
        <v>0</v>
      </c>
      <c r="MA117" s="3">
        <v>3500</v>
      </c>
      <c r="MB117" s="3">
        <v>0</v>
      </c>
      <c r="ME117" s="3">
        <v>8460</v>
      </c>
      <c r="MF117" s="3">
        <v>0</v>
      </c>
      <c r="MI117" s="3">
        <v>10000</v>
      </c>
      <c r="MJ117" s="3">
        <v>8000</v>
      </c>
      <c r="MM117" s="3">
        <v>25000</v>
      </c>
      <c r="MN117" s="3">
        <v>0</v>
      </c>
      <c r="MU117" s="3">
        <v>500</v>
      </c>
      <c r="MV117" s="3">
        <v>0</v>
      </c>
      <c r="MW117" s="3">
        <v>21278</v>
      </c>
      <c r="MX117" s="3">
        <v>0</v>
      </c>
      <c r="MY117" s="3">
        <v>3500</v>
      </c>
      <c r="MZ117" s="3">
        <v>0</v>
      </c>
      <c r="NJ117" s="6">
        <f>'at-risk$$'!NJ117/'at-risk$$'!NJ$120</f>
        <v>1.9336528758829467E-2</v>
      </c>
      <c r="NK117" s="6">
        <f>'at-risk$$'!NK117/'at-risk$$'!NK$120</f>
        <v>0</v>
      </c>
      <c r="NP117" s="3">
        <v>0</v>
      </c>
      <c r="NQ117" s="3">
        <v>0</v>
      </c>
      <c r="NV117" s="3">
        <v>0</v>
      </c>
      <c r="NW117" s="3">
        <v>0</v>
      </c>
      <c r="NX117" s="3">
        <v>0</v>
      </c>
      <c r="NY117" s="3">
        <v>0</v>
      </c>
      <c r="OB117" s="3">
        <v>0</v>
      </c>
      <c r="OC117" s="3">
        <v>0</v>
      </c>
      <c r="OD117" s="3">
        <v>0</v>
      </c>
      <c r="OE117" s="3">
        <v>0</v>
      </c>
      <c r="OF117" s="3">
        <v>10095063</v>
      </c>
      <c r="OG117" s="3">
        <v>1109215</v>
      </c>
      <c r="OK117" s="6">
        <f t="shared" si="60"/>
        <v>9.0000351395038294</v>
      </c>
      <c r="OL117" s="6">
        <f t="shared" si="50"/>
        <v>0</v>
      </c>
      <c r="OM117" s="6">
        <f t="shared" si="51"/>
        <v>6.0000263546278729</v>
      </c>
      <c r="ON117" s="6">
        <f t="shared" si="52"/>
        <v>0</v>
      </c>
      <c r="OO117" s="6">
        <f t="shared" si="53"/>
        <v>3</v>
      </c>
      <c r="OP117" s="6">
        <f t="shared" si="54"/>
        <v>2</v>
      </c>
      <c r="OQ117" s="3">
        <f t="shared" si="55"/>
        <v>0</v>
      </c>
      <c r="OR117" s="6">
        <f t="shared" si="56"/>
        <v>0</v>
      </c>
      <c r="OS117" s="6">
        <f>'at-risk$$'!OS117/'at-risk$$'!OS$120</f>
        <v>1</v>
      </c>
      <c r="OT117" s="6">
        <f>'at-risk$$'!OT117/'at-risk$$'!OT$120</f>
        <v>0</v>
      </c>
      <c r="OU117" s="6">
        <f>'at-risk$$'!OU117/'at-risk$$'!OU$120</f>
        <v>0</v>
      </c>
      <c r="OV117" s="6">
        <f>'at-risk$$'!OV117/'at-risk$$'!OV$120</f>
        <v>2.0000087848759573</v>
      </c>
      <c r="OW117" s="6">
        <f>'at-risk$$'!OW117/'at-risk$$'!OW$120</f>
        <v>0</v>
      </c>
      <c r="OX117" s="6">
        <f>'at-risk$$'!OX117/'at-risk$$'!OX$120</f>
        <v>0</v>
      </c>
      <c r="OY117" s="6">
        <f>'at-risk$$'!OY117/'at-risk$$'!OY$120</f>
        <v>3</v>
      </c>
      <c r="OZ117" s="6">
        <f>'at-risk$$'!OZ117/'at-risk$$'!OZ$120</f>
        <v>1</v>
      </c>
      <c r="PA117" s="6">
        <f>'at-risk$$'!PA117/'at-risk$$'!PA$120</f>
        <v>0</v>
      </c>
      <c r="PB117" s="6">
        <f t="shared" si="57"/>
        <v>1</v>
      </c>
      <c r="PC117" s="6">
        <f t="shared" si="58"/>
        <v>0</v>
      </c>
      <c r="PD117" s="6"/>
      <c r="PE117" s="6"/>
      <c r="PI117" s="6">
        <f t="shared" si="48"/>
        <v>21.626800899571297</v>
      </c>
      <c r="PJ117" s="6">
        <f>'at-risk$$'!PJ117/'at-risk$$'!PJ$120</f>
        <v>0</v>
      </c>
      <c r="PK117" s="6">
        <f>'at-risk$$'!PK117/'at-risk$$'!PK$120</f>
        <v>0.99999121512404243</v>
      </c>
      <c r="PL117" s="5">
        <f t="shared" si="61"/>
        <v>222267</v>
      </c>
      <c r="PN117" s="5">
        <f>SUM(KV117,KX117,KZ117,LB117,LD117,LF117,LH117,LJ117,LL117,LN117,LP117,LR117,LT117,LV117,LX117,LZ117,MB117,MD117,MF117,MH117,MJ117,ML117,MN117,MP117,MR117,MT117,MV117,MX117,MZ117,NB117,ND117,NF117,NH117,)</f>
        <v>17399</v>
      </c>
      <c r="PO117" s="5">
        <v>300058</v>
      </c>
      <c r="PQ117" s="6">
        <f t="shared" si="59"/>
        <v>51.542808700541144</v>
      </c>
    </row>
    <row r="118" spans="1:434" x14ac:dyDescent="0.25">
      <c r="A118" t="s">
        <v>210</v>
      </c>
      <c r="B118" s="2">
        <v>304</v>
      </c>
      <c r="C118" t="s">
        <v>343</v>
      </c>
      <c r="D118">
        <v>7</v>
      </c>
      <c r="E118">
        <v>106</v>
      </c>
      <c r="F118">
        <v>106</v>
      </c>
      <c r="G118" s="6">
        <f>'at-risk$$'!G118/'at-risk$$'!G$120</f>
        <v>1</v>
      </c>
      <c r="H118" s="6">
        <f>'at-risk$$'!H118/'at-risk$$'!H$120</f>
        <v>0</v>
      </c>
      <c r="I118" s="6">
        <f>'at-risk$$'!I118/'at-risk$$'!I$120</f>
        <v>0</v>
      </c>
      <c r="J118" s="6">
        <f>'at-risk$$'!J118/'at-risk$$'!J$120</f>
        <v>0</v>
      </c>
      <c r="K118" s="6"/>
      <c r="L118" s="6">
        <f>'at-risk$$'!L118/'at-risk$$'!L$120</f>
        <v>0</v>
      </c>
      <c r="M118" s="6">
        <f>'at-risk$$'!M118/'at-risk$$'!M$120</f>
        <v>0</v>
      </c>
      <c r="N118" s="6">
        <f>'at-risk$$'!N118/'at-risk$$'!N$120</f>
        <v>0</v>
      </c>
      <c r="O118" s="6">
        <f>'at-risk$$'!O118/'at-risk$$'!O$120</f>
        <v>0</v>
      </c>
      <c r="P118" s="3">
        <v>10000</v>
      </c>
      <c r="Q118" s="3">
        <v>0</v>
      </c>
      <c r="R118" s="6">
        <f>'at-risk$$'!R118/'at-risk$$'!R$120</f>
        <v>1.0000062006078874</v>
      </c>
      <c r="S118" s="6">
        <f>'at-risk$$'!S118/'at-risk$$'!S$120</f>
        <v>0</v>
      </c>
      <c r="T118" s="6">
        <f>'at-risk$$'!T118/'at-risk$$'!T$120</f>
        <v>2.0000056611159422</v>
      </c>
      <c r="U118" s="6">
        <f>'at-risk$$'!U118/'at-risk$$'!U$120</f>
        <v>0</v>
      </c>
      <c r="V118" s="6">
        <f>'at-risk$$'!V118/'at-risk$$'!V$120</f>
        <v>0.99999492061110518</v>
      </c>
      <c r="W118" s="6">
        <f>'at-risk$$'!W118/'at-risk$$'!W$120</f>
        <v>0</v>
      </c>
      <c r="X118" s="6">
        <f>'at-risk$$'!X118/'at-risk$$'!X$120</f>
        <v>1</v>
      </c>
      <c r="Y118" s="6">
        <f>'at-risk$$'!Y118/'at-risk$$'!Y$120</f>
        <v>0</v>
      </c>
      <c r="Z118" s="6">
        <f>'at-risk$$'!Z118/'at-risk$$'!Z$120</f>
        <v>0</v>
      </c>
      <c r="AA118" s="6">
        <f>'at-risk$$'!AA118/'at-risk$$'!AA$120</f>
        <v>0</v>
      </c>
      <c r="AB118" s="6">
        <f>'at-risk$$'!AB118/'at-risk$$'!AB$120</f>
        <v>0</v>
      </c>
      <c r="AC118" s="6">
        <f>'at-risk$$'!AC118/'at-risk$$'!AC$120</f>
        <v>0</v>
      </c>
      <c r="AD118" s="6">
        <f>'at-risk$$'!AD118/'at-risk$$'!AD$120</f>
        <v>0</v>
      </c>
      <c r="AE118" s="6">
        <f>'at-risk$$'!AE118/'at-risk$$'!AE$120</f>
        <v>0</v>
      </c>
      <c r="AF118" s="6">
        <f>'at-risk$$'!AF118/'at-risk$$'!AF$120</f>
        <v>0</v>
      </c>
      <c r="AG118" s="6">
        <f>'at-risk$$'!AG118/'at-risk$$'!AG$120</f>
        <v>0</v>
      </c>
      <c r="AH118" s="6">
        <f>'at-risk$$'!AH118/'at-risk$$'!AH$120</f>
        <v>0</v>
      </c>
      <c r="AI118" s="6">
        <f>'at-risk$$'!AI118/'at-risk$$'!AI$120</f>
        <v>1</v>
      </c>
      <c r="AJ118" s="6">
        <f>'at-risk$$'!AJ118/'at-risk$$'!AJ$120</f>
        <v>0</v>
      </c>
      <c r="AK118" s="6">
        <f>'at-risk$$'!AK118/'at-risk$$'!AK$120</f>
        <v>0</v>
      </c>
      <c r="AL118" s="6">
        <f>'at-risk$$'!AL118/'at-risk$$'!AL$120</f>
        <v>0</v>
      </c>
      <c r="AM118" s="6">
        <f>'at-risk$$'!AM118/'at-risk$$'!AM$120</f>
        <v>0</v>
      </c>
      <c r="AN118" s="6">
        <f>'at-risk$$'!AN118/'at-risk$$'!AN$120</f>
        <v>0</v>
      </c>
      <c r="AO118" s="6">
        <f>'at-risk$$'!AO118/'at-risk$$'!AO$120</f>
        <v>0</v>
      </c>
      <c r="AP118" s="6">
        <f>'at-risk$$'!AP118/'at-risk$$'!AP$120</f>
        <v>0</v>
      </c>
      <c r="AQ118" s="6">
        <f>'at-risk$$'!AQ118/'at-risk$$'!AQ$120</f>
        <v>1</v>
      </c>
      <c r="AR118" s="6">
        <f>'at-risk$$'!AR118/'at-risk$$'!AR$120</f>
        <v>0</v>
      </c>
      <c r="AS118" s="6">
        <f>'at-risk$$'!AS118/'at-risk$$'!AS$120</f>
        <v>0</v>
      </c>
      <c r="AT118" s="6">
        <f>'at-risk$$'!AT118/'at-risk$$'!AT$120</f>
        <v>0</v>
      </c>
      <c r="AU118" s="6">
        <f>'at-risk$$'!AU118/'at-risk$$'!AU$120</f>
        <v>1</v>
      </c>
      <c r="AV118" s="6"/>
      <c r="AW118" s="6">
        <f>'at-risk$$'!AW118/'at-risk$$'!AW$120</f>
        <v>0</v>
      </c>
      <c r="AX118" s="6">
        <f>'at-risk$$'!AX118/'at-risk$$'!AX$120</f>
        <v>0</v>
      </c>
      <c r="AY118" s="6">
        <f>'at-risk$$'!AY118/'at-risk$$'!AY$120</f>
        <v>0</v>
      </c>
      <c r="AZ118" s="6">
        <f>'at-risk$$'!AZ118/'at-risk$$'!AZ$120</f>
        <v>0</v>
      </c>
      <c r="BA118" s="6">
        <f>'at-risk$$'!BA118/'at-risk$$'!BA$120</f>
        <v>0</v>
      </c>
      <c r="BB118" s="6">
        <f>'at-risk$$'!BB118/'at-risk$$'!BB$120</f>
        <v>0</v>
      </c>
      <c r="BC118" s="6">
        <f>'at-risk$$'!BC118/'at-risk$$'!BC$120</f>
        <v>0</v>
      </c>
      <c r="BD118" s="6">
        <f>'at-risk$$'!BD118/'at-risk$$'!BD$120</f>
        <v>0</v>
      </c>
      <c r="BE118" s="6">
        <f>'at-risk$$'!BE118/'at-risk$$'!BE$120</f>
        <v>0</v>
      </c>
      <c r="BF118" s="6">
        <f>'at-risk$$'!BF118/'at-risk$$'!BF$120</f>
        <v>0</v>
      </c>
      <c r="BG118" s="6">
        <f>'at-risk$$'!BG118/'at-risk$$'!BG$120</f>
        <v>0</v>
      </c>
      <c r="BH118" s="6">
        <f>'at-risk$$'!BH118/'at-risk$$'!BH$120</f>
        <v>0</v>
      </c>
      <c r="BI118" s="6">
        <f>'at-risk$$'!BI118/'at-risk$$'!BI$120</f>
        <v>0</v>
      </c>
      <c r="BJ118" s="6">
        <f>'at-risk$$'!BJ118/'at-risk$$'!BJ$120</f>
        <v>0</v>
      </c>
      <c r="BK118" s="6">
        <f>'at-risk$$'!BK118/'at-risk$$'!BK$120</f>
        <v>0</v>
      </c>
      <c r="BL118" s="6">
        <f>'at-risk$$'!BL118/'at-risk$$'!BL$120</f>
        <v>0</v>
      </c>
      <c r="BM118" s="6">
        <f>'at-risk$$'!BM118/'at-risk$$'!BM$120</f>
        <v>0</v>
      </c>
      <c r="BN118" s="6">
        <f>'at-risk$$'!BN118/'at-risk$$'!BN$120</f>
        <v>0</v>
      </c>
      <c r="BO118" s="6">
        <f>'at-risk$$'!BO118/'at-risk$$'!BO$120</f>
        <v>0</v>
      </c>
      <c r="BP118" s="6">
        <f>'at-risk$$'!BP118/'at-risk$$'!BP$120</f>
        <v>2.0000087848759573</v>
      </c>
      <c r="BQ118" s="6">
        <f>'at-risk$$'!BQ118/'at-risk$$'!BQ$120</f>
        <v>0</v>
      </c>
      <c r="BR118" s="6">
        <f>'at-risk$$'!BR118/'at-risk$$'!BR$120</f>
        <v>14.543658637290044</v>
      </c>
      <c r="BS118" s="6">
        <f>'at-risk$$'!BS118/'at-risk$$'!BS$120</f>
        <v>0</v>
      </c>
      <c r="BT118" s="6">
        <f>'at-risk$$'!BT118/'at-risk$$'!BT$120</f>
        <v>0</v>
      </c>
      <c r="BU118" s="6">
        <f>'at-risk$$'!BU118/'at-risk$$'!BU$120</f>
        <v>0</v>
      </c>
      <c r="BV118" s="6">
        <f>'at-risk$$'!BV118/'at-risk$$'!BV$120</f>
        <v>0</v>
      </c>
      <c r="BW118" s="6">
        <f>'at-risk$$'!BW118/'at-risk$$'!BW$120</f>
        <v>0</v>
      </c>
      <c r="BX118" s="6">
        <f>'at-risk$$'!BX118/'at-risk$$'!BX$120</f>
        <v>0</v>
      </c>
      <c r="BY118" s="6">
        <f>'at-risk$$'!BY118/'at-risk$$'!BY$120</f>
        <v>0</v>
      </c>
      <c r="BZ118" s="6">
        <f>'at-risk$$'!BZ118/'at-risk$$'!BZ$120</f>
        <v>0</v>
      </c>
      <c r="CA118" s="6">
        <f>'at-risk$$'!CA118/'at-risk$$'!CA$120</f>
        <v>0</v>
      </c>
      <c r="CB118" s="6">
        <f>'at-risk$$'!CB118/'at-risk$$'!CB$120</f>
        <v>25.604840676058551</v>
      </c>
      <c r="CC118" s="6">
        <f>'at-risk$$'!CC118/'at-risk$$'!CC$120</f>
        <v>0</v>
      </c>
      <c r="CD118" s="6">
        <f>'at-risk$$'!CD118/'at-risk$$'!CD$120</f>
        <v>2</v>
      </c>
      <c r="CE118" s="6">
        <f>'at-risk$$'!CE118/'at-risk$$'!CE$120</f>
        <v>0</v>
      </c>
      <c r="CF118" s="6">
        <f>'at-risk$$'!CF118/'at-risk$$'!CF$120</f>
        <v>0</v>
      </c>
      <c r="CG118" s="6">
        <f>'at-risk$$'!CG118/'at-risk$$'!CG$120</f>
        <v>0</v>
      </c>
      <c r="CH118" s="6">
        <f>'at-risk$$'!CH118/'at-risk$$'!CH$120</f>
        <v>0.9999965685612755</v>
      </c>
      <c r="CI118" s="6">
        <f>'at-risk$$'!CI118/'at-risk$$'!CI$120</f>
        <v>0</v>
      </c>
      <c r="CJ118" s="3">
        <v>88400</v>
      </c>
      <c r="CK118" s="3">
        <v>0</v>
      </c>
      <c r="CL118" s="6">
        <f>'at-risk$$'!CL118/'at-risk$$'!CL$120</f>
        <v>1</v>
      </c>
      <c r="CM118" s="6">
        <f>'at-risk$$'!CM118/'at-risk$$'!CM$120</f>
        <v>0</v>
      </c>
      <c r="CN118" s="6">
        <f>'at-risk$$'!CN118/'at-risk$$'!CN$120</f>
        <v>0</v>
      </c>
      <c r="CO118" s="6">
        <f>'at-risk$$'!CO118/'at-risk$$'!CO$120</f>
        <v>0</v>
      </c>
      <c r="CP118" s="6">
        <f>'at-risk$$'!CP118/'at-risk$$'!CP$120</f>
        <v>0</v>
      </c>
      <c r="CQ118" s="6">
        <f>'at-risk$$'!CQ118/'at-risk$$'!CQ$120</f>
        <v>0</v>
      </c>
      <c r="CR118" s="6">
        <f>'at-risk$$'!CR118/'at-risk$$'!CR$120</f>
        <v>0</v>
      </c>
      <c r="CS118" s="6">
        <f>'at-risk$$'!CS118/'at-risk$$'!CS$120</f>
        <v>0</v>
      </c>
      <c r="CT118" s="6">
        <f>'at-risk$$'!CT118/'at-risk$$'!CT$120</f>
        <v>0</v>
      </c>
      <c r="CU118" s="6">
        <f>'at-risk$$'!CU118/'at-risk$$'!CU$120</f>
        <v>0</v>
      </c>
      <c r="CV118" s="3">
        <v>6800</v>
      </c>
      <c r="CW118" s="3">
        <v>0</v>
      </c>
      <c r="CX118" s="3">
        <v>6800</v>
      </c>
      <c r="CY118" s="3">
        <v>0</v>
      </c>
      <c r="DD118" s="6">
        <f>'at-risk$$'!DD118/'at-risk$$'!DD$120</f>
        <v>0</v>
      </c>
      <c r="DE118" s="6">
        <f>'at-risk$$'!DE118/'at-risk$$'!DE$120</f>
        <v>0</v>
      </c>
      <c r="DX118" s="6">
        <f>'at-risk$$'!DX118/'at-risk$$'!DX$120</f>
        <v>0</v>
      </c>
      <c r="DY118" s="6">
        <f>'at-risk$$'!DY118/'at-risk$$'!DY$120</f>
        <v>0</v>
      </c>
      <c r="DZ118" s="6">
        <f>'at-risk$$'!DZ118/'at-risk$$'!DZ$120</f>
        <v>0</v>
      </c>
      <c r="EA118" s="6">
        <f>'at-risk$$'!EA118/'at-risk$$'!EA$120</f>
        <v>0</v>
      </c>
      <c r="EB118" s="6">
        <f>'at-risk$$'!EB118/'at-risk$$'!EB$120</f>
        <v>0</v>
      </c>
      <c r="EC118" s="6">
        <f>'at-risk$$'!EC118/'at-risk$$'!EC$120</f>
        <v>0</v>
      </c>
      <c r="EL118" s="6">
        <f>'at-risk$$'!EL118/'at-risk$$'!EL$120</f>
        <v>0</v>
      </c>
      <c r="EM118" s="6">
        <f>'at-risk$$'!EM118/'at-risk$$'!EM$120</f>
        <v>0</v>
      </c>
      <c r="EN118" s="6">
        <f>'at-risk$$'!EN118/'at-risk$$'!EN$120</f>
        <v>0</v>
      </c>
      <c r="EO118" s="6">
        <f>'at-risk$$'!EO118/'at-risk$$'!EO$120</f>
        <v>0</v>
      </c>
      <c r="EP118" s="6">
        <f>'at-risk$$'!EP118/'at-risk$$'!EP$120</f>
        <v>1</v>
      </c>
      <c r="EQ118" s="6">
        <f>'at-risk$$'!EQ118/'at-risk$$'!EQ$120</f>
        <v>0</v>
      </c>
      <c r="ES118" s="6">
        <f>'at-risk$$'!ES118/'at-risk$$'!ES$120</f>
        <v>0</v>
      </c>
      <c r="ET118" s="6">
        <f>'at-risk$$'!ET118/'at-risk$$'!ET$120</f>
        <v>0</v>
      </c>
      <c r="EU118" s="6">
        <f>'at-risk$$'!EU118/'at-risk$$'!EU$120</f>
        <v>0</v>
      </c>
      <c r="EV118" s="6">
        <f>'at-risk$$'!EV118/'at-risk$$'!EV$120</f>
        <v>0</v>
      </c>
      <c r="EW118" s="6">
        <f>'at-risk$$'!EW118/'at-risk$$'!EW$120</f>
        <v>0</v>
      </c>
      <c r="EX118" s="6">
        <f>'at-risk$$'!EX118/'at-risk$$'!EX$120</f>
        <v>0</v>
      </c>
      <c r="EY118" s="6">
        <f>'at-risk$$'!EY118/'at-risk$$'!EY$120</f>
        <v>0.10334889001009082</v>
      </c>
      <c r="EZ118" s="6">
        <f>'at-risk$$'!EZ118/'at-risk$$'!EZ$120</f>
        <v>0.89665110998990916</v>
      </c>
      <c r="FA118" s="6">
        <f>'at-risk$$'!FA118/'at-risk$$'!FA$120</f>
        <v>0</v>
      </c>
      <c r="FB118" s="6">
        <f>'at-risk$$'!FB118/'at-risk$$'!FB$120</f>
        <v>0</v>
      </c>
      <c r="FC118" s="6">
        <f>'at-risk$$'!FC118/'at-risk$$'!FC$120</f>
        <v>0</v>
      </c>
      <c r="FD118" s="6">
        <f>'at-risk$$'!FD118/'at-risk$$'!FD$120</f>
        <v>0</v>
      </c>
      <c r="FE118" s="6">
        <f>'at-risk$$'!FE118/'at-risk$$'!FE$120</f>
        <v>0</v>
      </c>
      <c r="FF118" s="6">
        <f>'at-risk$$'!FF118/'at-risk$$'!FF$120</f>
        <v>0</v>
      </c>
      <c r="FG118" s="6">
        <f>'at-risk$$'!FG118/'at-risk$$'!FG$120</f>
        <v>0</v>
      </c>
      <c r="FH118" s="6">
        <f>'at-risk$$'!FH118/'at-risk$$'!FH$120</f>
        <v>0</v>
      </c>
      <c r="FI118" s="6">
        <f>'at-risk$$'!FI118/'at-risk$$'!FI$120</f>
        <v>1</v>
      </c>
      <c r="FJ118" s="6">
        <f>'at-risk$$'!FJ118/'at-risk$$'!FJ$120</f>
        <v>0</v>
      </c>
      <c r="FK118" s="6">
        <f>'at-risk$$'!FK118/'at-risk$$'!FK$120</f>
        <v>0</v>
      </c>
      <c r="FL118" s="6">
        <f>'at-risk$$'!FL118/'at-risk$$'!FL$120</f>
        <v>0</v>
      </c>
      <c r="FM118" s="6">
        <f>'at-risk$$'!FM118/'at-risk$$'!FM$120</f>
        <v>0</v>
      </c>
      <c r="FN118" s="6">
        <f>'at-risk$$'!FN118/'at-risk$$'!FN$120</f>
        <v>0</v>
      </c>
      <c r="FO118" s="6">
        <f>'at-risk$$'!FO118/'at-risk$$'!FO$120</f>
        <v>0</v>
      </c>
      <c r="FP118" s="6">
        <f>'at-risk$$'!FP118/'at-risk$$'!FP$120</f>
        <v>0</v>
      </c>
      <c r="FQ118" s="6">
        <f>'at-risk$$'!FQ118/'at-risk$$'!FQ$120</f>
        <v>1</v>
      </c>
      <c r="FR118" s="6">
        <f>'at-risk$$'!FR118/'at-risk$$'!FR$120</f>
        <v>0</v>
      </c>
      <c r="FS118" s="6">
        <f>'at-risk$$'!FS118/'at-risk$$'!FS$120</f>
        <v>0</v>
      </c>
      <c r="FT118" s="6">
        <f>'at-risk$$'!FT118/'at-risk$$'!FT$120</f>
        <v>0</v>
      </c>
      <c r="FU118" s="6">
        <f>'at-risk$$'!FU118/'at-risk$$'!FU$120</f>
        <v>0</v>
      </c>
      <c r="FV118" s="6">
        <f>'at-risk$$'!FV118/'at-risk$$'!FV$120</f>
        <v>0</v>
      </c>
      <c r="FW118" s="6">
        <f>'at-risk$$'!FW118/'at-risk$$'!FW$120</f>
        <v>0</v>
      </c>
      <c r="FX118" s="6">
        <f>'at-risk$$'!FX118/'at-risk$$'!FX$120</f>
        <v>0</v>
      </c>
      <c r="FY118" s="6">
        <f>'at-risk$$'!FY118/'at-risk$$'!FY$120</f>
        <v>1</v>
      </c>
      <c r="FZ118" s="6">
        <f>'at-risk$$'!FZ118/'at-risk$$'!FZ$120</f>
        <v>0</v>
      </c>
      <c r="GA118" s="6">
        <f>'at-risk$$'!GA118/'at-risk$$'!GA$120</f>
        <v>1</v>
      </c>
      <c r="GB118" s="6">
        <f>'at-risk$$'!GB118/'at-risk$$'!GB$120</f>
        <v>0</v>
      </c>
      <c r="GC118" s="6">
        <f>'at-risk$$'!GC118/'at-risk$$'!GC$120</f>
        <v>0</v>
      </c>
      <c r="GD118" s="6">
        <f>'at-risk$$'!GD118/'at-risk$$'!GD$120</f>
        <v>0</v>
      </c>
      <c r="GE118" s="6">
        <f>'at-risk$$'!GE118/'at-risk$$'!GE$120</f>
        <v>0</v>
      </c>
      <c r="GF118" s="6">
        <f>'at-risk$$'!GF118/'at-risk$$'!GF$120</f>
        <v>1</v>
      </c>
      <c r="GG118" s="6">
        <f>'at-risk$$'!GG118/'at-risk$$'!GG$120</f>
        <v>0</v>
      </c>
      <c r="GH118" s="6">
        <f>'at-risk$$'!GH118/'at-risk$$'!GH$120</f>
        <v>2.0000087848759573</v>
      </c>
      <c r="GI118" s="6">
        <f>'at-risk$$'!GI118/'at-risk$$'!GI$120</f>
        <v>0</v>
      </c>
      <c r="GJ118" s="6">
        <f>'at-risk$$'!GJ118/'at-risk$$'!GJ$120</f>
        <v>1</v>
      </c>
      <c r="GK118" s="6">
        <f>'at-risk$$'!GK118/'at-risk$$'!GK$120</f>
        <v>0</v>
      </c>
      <c r="GL118" s="6">
        <f>'at-risk$$'!GL118/'at-risk$$'!GL$120</f>
        <v>0</v>
      </c>
      <c r="GM118" s="6">
        <f>'at-risk$$'!GM118/'at-risk$$'!GM$120</f>
        <v>0</v>
      </c>
      <c r="GN118" s="6">
        <f>'at-risk$$'!GN118/'at-risk$$'!GN$120</f>
        <v>0</v>
      </c>
      <c r="GO118" s="6">
        <f>'at-risk$$'!GO118/'at-risk$$'!GO$120</f>
        <v>0</v>
      </c>
      <c r="GP118" s="6">
        <f>'at-risk$$'!GP118/'at-risk$$'!GP$120</f>
        <v>0</v>
      </c>
      <c r="GQ118" s="6">
        <f>'at-risk$$'!GQ118/'at-risk$$'!GQ$120</f>
        <v>0</v>
      </c>
      <c r="GR118" s="6">
        <f>'at-risk$$'!GR118/'at-risk$$'!GR$120</f>
        <v>0</v>
      </c>
      <c r="GS118" s="6">
        <f>'at-risk$$'!GS118/'at-risk$$'!GS$120</f>
        <v>0</v>
      </c>
      <c r="GT118" s="6">
        <f>'at-risk$$'!GT118/'at-risk$$'!GT$120</f>
        <v>0</v>
      </c>
      <c r="GU118" s="6">
        <f>'at-risk$$'!GU118/'at-risk$$'!GU$120</f>
        <v>0</v>
      </c>
      <c r="GV118" s="6">
        <f>'at-risk$$'!GV118/'at-risk$$'!GV$120</f>
        <v>0</v>
      </c>
      <c r="GW118" s="6">
        <f>'at-risk$$'!GW118/'at-risk$$'!GW$120</f>
        <v>0</v>
      </c>
      <c r="GX118" s="6">
        <f>'at-risk$$'!GX118/'at-risk$$'!GX$120</f>
        <v>0</v>
      </c>
      <c r="GY118" s="6">
        <f>'at-risk$$'!GY118/'at-risk$$'!GY$120</f>
        <v>0</v>
      </c>
      <c r="GZ118" s="6">
        <f>'at-risk$$'!GZ118/'at-risk$$'!GZ$120</f>
        <v>0</v>
      </c>
      <c r="HA118" s="6">
        <f>'at-risk$$'!HA118/'at-risk$$'!HA$120</f>
        <v>0</v>
      </c>
      <c r="HB118" s="6">
        <f>'at-risk$$'!HB118/'at-risk$$'!HB$120</f>
        <v>0</v>
      </c>
      <c r="HC118" s="6">
        <f>'at-risk$$'!HC118/'at-risk$$'!HC$120</f>
        <v>0</v>
      </c>
      <c r="HD118" s="6">
        <f>'at-risk$$'!HD118/'at-risk$$'!HD$120</f>
        <v>0</v>
      </c>
      <c r="HE118" s="6">
        <f>'at-risk$$'!HE118/'at-risk$$'!HE$120</f>
        <v>0</v>
      </c>
      <c r="HF118" s="6">
        <f>'at-risk$$'!HF118/'at-risk$$'!HF$120</f>
        <v>0</v>
      </c>
      <c r="HG118" s="6">
        <f>'at-risk$$'!HG118/'at-risk$$'!HG$120</f>
        <v>0</v>
      </c>
      <c r="HH118" s="6">
        <f>'at-risk$$'!HH118/'at-risk$$'!HH$120</f>
        <v>0</v>
      </c>
      <c r="HI118" s="6">
        <f>'at-risk$$'!HI118/'at-risk$$'!HI$120</f>
        <v>0</v>
      </c>
      <c r="HJ118" s="6">
        <f>'at-risk$$'!HJ118/'at-risk$$'!HJ$120</f>
        <v>0</v>
      </c>
      <c r="HK118" s="6">
        <f>'at-risk$$'!HK118/'at-risk$$'!HK$120</f>
        <v>0</v>
      </c>
      <c r="HL118" s="6">
        <f>'at-risk$$'!HL118/'at-risk$$'!HL$120</f>
        <v>0</v>
      </c>
      <c r="HM118" s="6">
        <f>'at-risk$$'!HM118/'at-risk$$'!HM$120</f>
        <v>0</v>
      </c>
      <c r="HN118" s="6">
        <f>'at-risk$$'!HN118/'at-risk$$'!HN$120</f>
        <v>0</v>
      </c>
      <c r="HO118" s="6">
        <f>'at-risk$$'!HO118/'at-risk$$'!HO$120</f>
        <v>0</v>
      </c>
      <c r="HP118" s="6">
        <f>'at-risk$$'!HP118/'at-risk$$'!HP$120</f>
        <v>0</v>
      </c>
      <c r="HQ118" s="6">
        <f>'at-risk$$'!HQ118/'at-risk$$'!HQ$120</f>
        <v>0</v>
      </c>
      <c r="HR118" s="6">
        <f>'at-risk$$'!HR118/'at-risk$$'!HR$120</f>
        <v>0</v>
      </c>
      <c r="HS118" s="6">
        <f>'at-risk$$'!HS118/'at-risk$$'!HS$120</f>
        <v>0</v>
      </c>
      <c r="HT118" s="6">
        <f>'at-risk$$'!HT118/'at-risk$$'!HT$120</f>
        <v>0</v>
      </c>
      <c r="HU118" s="6">
        <f>'at-risk$$'!HU118/'at-risk$$'!HU$120</f>
        <v>0</v>
      </c>
      <c r="HV118" s="6">
        <f>'at-risk$$'!HV118/'at-risk$$'!HV$120</f>
        <v>0</v>
      </c>
      <c r="HW118" s="6">
        <f>'at-risk$$'!HW118/'at-risk$$'!HW$120</f>
        <v>0</v>
      </c>
      <c r="HX118" s="6">
        <f>'at-risk$$'!HX118/'at-risk$$'!HX$120</f>
        <v>0</v>
      </c>
      <c r="HY118" s="6">
        <f>'at-risk$$'!HY118/'at-risk$$'!HY$120</f>
        <v>0</v>
      </c>
      <c r="HZ118" s="6">
        <f>'at-risk$$'!HZ118/'at-risk$$'!HZ$120</f>
        <v>0</v>
      </c>
      <c r="IA118" s="6">
        <f>'at-risk$$'!IA118/'at-risk$$'!IA$120</f>
        <v>0</v>
      </c>
      <c r="IB118" s="6">
        <f>'at-risk$$'!IB118/'at-risk$$'!IB$120</f>
        <v>0</v>
      </c>
      <c r="IC118" s="6">
        <f>'at-risk$$'!IC118/'at-risk$$'!IC$120</f>
        <v>0</v>
      </c>
      <c r="ID118" s="6">
        <f>'at-risk$$'!ID118/'at-risk$$'!ID$120</f>
        <v>0</v>
      </c>
      <c r="IE118" s="6">
        <f>'at-risk$$'!IE118/'at-risk$$'!IE$120</f>
        <v>0</v>
      </c>
      <c r="IF118" s="6">
        <f>'at-risk$$'!IF118/'at-risk$$'!IF$120</f>
        <v>0</v>
      </c>
      <c r="IG118" s="6">
        <f>'at-risk$$'!IG118/'at-risk$$'!IG$120</f>
        <v>0</v>
      </c>
      <c r="IH118" s="6">
        <f>'at-risk$$'!IH118/'at-risk$$'!IH$120</f>
        <v>0</v>
      </c>
      <c r="II118" s="6">
        <f>'at-risk$$'!II118/'at-risk$$'!II$120</f>
        <v>0</v>
      </c>
      <c r="IJ118" s="6">
        <f>'at-risk$$'!IJ118/'at-risk$$'!IJ$120</f>
        <v>0</v>
      </c>
      <c r="IK118" s="6">
        <f>'at-risk$$'!IK118/'at-risk$$'!IK$120</f>
        <v>0</v>
      </c>
      <c r="IL118" s="6">
        <f>'at-risk$$'!IL118/'at-risk$$'!IL$120</f>
        <v>0</v>
      </c>
      <c r="IM118" s="6">
        <f>'at-risk$$'!IM118/'at-risk$$'!IM$120</f>
        <v>0</v>
      </c>
      <c r="IN118" s="6">
        <f>'at-risk$$'!IN118/'at-risk$$'!IN$120</f>
        <v>0</v>
      </c>
      <c r="IO118" s="6">
        <f>'at-risk$$'!IO118/'at-risk$$'!IO$120</f>
        <v>0</v>
      </c>
      <c r="IP118" s="6">
        <f>'at-risk$$'!IP118/'at-risk$$'!IP$120</f>
        <v>0</v>
      </c>
      <c r="IQ118" s="6">
        <f>'at-risk$$'!IQ118/'at-risk$$'!IQ$120</f>
        <v>0</v>
      </c>
      <c r="IR118" s="6">
        <f>'at-risk$$'!IR118/'at-risk$$'!IR$120</f>
        <v>0</v>
      </c>
      <c r="IS118" s="6">
        <f>'at-risk$$'!IS118/'at-risk$$'!IS$120</f>
        <v>0</v>
      </c>
      <c r="IT118" s="6">
        <f>'at-risk$$'!IT118/'at-risk$$'!IT$120</f>
        <v>0</v>
      </c>
      <c r="IU118" s="6">
        <f>'at-risk$$'!IU118/'at-risk$$'!IU$120</f>
        <v>0</v>
      </c>
      <c r="IV118" s="6">
        <f>'at-risk$$'!IV118/'at-risk$$'!IV$120</f>
        <v>1</v>
      </c>
      <c r="IW118" s="6">
        <f>'at-risk$$'!IW118/'at-risk$$'!IW$120</f>
        <v>0</v>
      </c>
      <c r="IX118" s="6">
        <f>'at-risk$$'!IX118/'at-risk$$'!IX$120</f>
        <v>0</v>
      </c>
      <c r="IY118" s="6">
        <f>'at-risk$$'!IY118/'at-risk$$'!IY$120</f>
        <v>0</v>
      </c>
      <c r="IZ118" s="6">
        <f>'at-risk$$'!IZ118/'at-risk$$'!IZ$120</f>
        <v>0</v>
      </c>
      <c r="JA118" s="6">
        <f>'at-risk$$'!JA118/'at-risk$$'!JA$120</f>
        <v>0</v>
      </c>
      <c r="JB118" s="6">
        <f>'at-risk$$'!JB118/'at-risk$$'!JB$120</f>
        <v>0</v>
      </c>
      <c r="JC118" s="6">
        <f>'at-risk$$'!JC118/'at-risk$$'!JC$120</f>
        <v>0</v>
      </c>
      <c r="JD118" s="6">
        <f>'at-risk$$'!JD118/'at-risk$$'!JD$120</f>
        <v>1</v>
      </c>
      <c r="JE118" s="6">
        <f>'at-risk$$'!JE118/'at-risk$$'!JE$120</f>
        <v>0</v>
      </c>
      <c r="JF118" s="6">
        <f>'at-risk$$'!JF118/'at-risk$$'!JF$120</f>
        <v>0</v>
      </c>
      <c r="JG118" s="6">
        <f>'at-risk$$'!JG118/'at-risk$$'!JG$120</f>
        <v>0</v>
      </c>
      <c r="JH118" s="6">
        <f>'at-risk$$'!JH118/'at-risk$$'!JH$120</f>
        <v>0</v>
      </c>
      <c r="JI118" s="6">
        <f>'at-risk$$'!JI118/'at-risk$$'!JI$120</f>
        <v>0</v>
      </c>
      <c r="JJ118" s="6">
        <f>'at-risk$$'!JJ118/'at-risk$$'!JJ$120</f>
        <v>0.9999965685612755</v>
      </c>
      <c r="JK118" s="6">
        <f>'at-risk$$'!JK118/'at-risk$$'!JK$120</f>
        <v>0</v>
      </c>
      <c r="JL118" s="6">
        <f>'at-risk$$'!JL118/'at-risk$$'!JL$120</f>
        <v>0.9999965685612755</v>
      </c>
      <c r="JM118" s="6">
        <f>'at-risk$$'!JM118/'at-risk$$'!JM$120</f>
        <v>0</v>
      </c>
      <c r="JN118" s="6">
        <f>'at-risk$$'!JN118/'at-risk$$'!JN$120</f>
        <v>0</v>
      </c>
      <c r="JO118" s="6">
        <f>'at-risk$$'!JO118/'at-risk$$'!JO$120</f>
        <v>0</v>
      </c>
      <c r="JP118" s="6">
        <f>'at-risk$$'!JP118/'at-risk$$'!JP$120</f>
        <v>0</v>
      </c>
      <c r="JQ118" s="6">
        <f>'at-risk$$'!JQ118/'at-risk$$'!JQ$120</f>
        <v>0</v>
      </c>
      <c r="JR118" s="6">
        <f>'at-risk$$'!JR118/'at-risk$$'!JR$120</f>
        <v>0</v>
      </c>
      <c r="JS118" s="6">
        <f>'at-risk$$'!JS118/'at-risk$$'!JS$120</f>
        <v>0</v>
      </c>
      <c r="JT118" s="6">
        <f>'at-risk$$'!JT118/'at-risk$$'!JT$120</f>
        <v>1</v>
      </c>
      <c r="JU118" s="6">
        <f>'at-risk$$'!JU118/'at-risk$$'!JU$120</f>
        <v>0</v>
      </c>
      <c r="JV118" s="6">
        <f>'at-risk$$'!JV118/'at-risk$$'!JV$120</f>
        <v>0</v>
      </c>
      <c r="JW118" s="6">
        <f>'at-risk$$'!JW118/'at-risk$$'!JW$120</f>
        <v>0</v>
      </c>
      <c r="JX118" s="6">
        <f>'at-risk$$'!JX118/'at-risk$$'!JX$120</f>
        <v>0</v>
      </c>
      <c r="JY118" s="6">
        <f>'at-risk$$'!JY118/'at-risk$$'!JY$120</f>
        <v>0</v>
      </c>
      <c r="JZ118" s="6">
        <f>'at-risk$$'!JZ118/'at-risk$$'!JZ$120</f>
        <v>0</v>
      </c>
      <c r="KA118" s="6">
        <f>'at-risk$$'!KA118/'at-risk$$'!KA$120</f>
        <v>0</v>
      </c>
      <c r="KB118" s="6">
        <f>'at-risk$$'!KB118/'at-risk$$'!KB$120</f>
        <v>0</v>
      </c>
      <c r="KC118" s="6">
        <f>'at-risk$$'!KC118/'at-risk$$'!KC$120</f>
        <v>0</v>
      </c>
      <c r="KD118" s="6">
        <f>'at-risk$$'!KD118/'at-risk$$'!KD$120</f>
        <v>0</v>
      </c>
      <c r="KE118" s="6">
        <f>'at-risk$$'!KE118/'at-risk$$'!KE$120</f>
        <v>0</v>
      </c>
      <c r="KF118" s="6">
        <f>'at-risk$$'!KF118/'at-risk$$'!KF$120</f>
        <v>0</v>
      </c>
      <c r="KG118" s="6">
        <f>'at-risk$$'!KG118/'at-risk$$'!KG$120</f>
        <v>0</v>
      </c>
      <c r="KH118" s="6">
        <f>'at-risk$$'!KH118/'at-risk$$'!KH$120</f>
        <v>0</v>
      </c>
      <c r="KI118" s="6">
        <f>'at-risk$$'!KI118/'at-risk$$'!KI$120</f>
        <v>0</v>
      </c>
      <c r="KJ118" s="6">
        <f>'at-risk$$'!KJ118/'at-risk$$'!KJ$120</f>
        <v>0</v>
      </c>
      <c r="KK118" s="6">
        <f>'at-risk$$'!KK118/'at-risk$$'!KK$120</f>
        <v>0</v>
      </c>
      <c r="KL118" s="6">
        <f>'at-risk$$'!KL118/'at-risk$$'!KL$120</f>
        <v>0</v>
      </c>
      <c r="KM118" s="6">
        <f>'at-risk$$'!KM118/'at-risk$$'!KM$120</f>
        <v>0</v>
      </c>
      <c r="KN118" s="6">
        <f>'at-risk$$'!KN118/'at-risk$$'!KN$120</f>
        <v>0</v>
      </c>
      <c r="KO118" s="6">
        <f>'at-risk$$'!KO118/'at-risk$$'!KO$120</f>
        <v>0</v>
      </c>
      <c r="KP118" s="6">
        <f>'at-risk$$'!KP118/'at-risk$$'!KP$120</f>
        <v>0</v>
      </c>
      <c r="KQ118" s="6">
        <f>'at-risk$$'!KQ118/'at-risk$$'!KQ$120</f>
        <v>0</v>
      </c>
      <c r="KU118" s="3">
        <v>28317</v>
      </c>
      <c r="KV118" s="3">
        <v>0</v>
      </c>
      <c r="KW118" s="3">
        <v>30798</v>
      </c>
      <c r="KX118" s="3">
        <v>0</v>
      </c>
      <c r="LC118" s="3">
        <v>20000</v>
      </c>
      <c r="LD118" s="3">
        <v>0</v>
      </c>
      <c r="LI118" s="3">
        <v>43000</v>
      </c>
      <c r="LJ118" s="3">
        <v>0</v>
      </c>
      <c r="LM118" s="3">
        <v>483</v>
      </c>
      <c r="LN118" s="3">
        <v>0</v>
      </c>
      <c r="LO118" s="3">
        <v>20000</v>
      </c>
      <c r="LP118" s="3">
        <v>0</v>
      </c>
      <c r="LQ118" s="3">
        <v>5000</v>
      </c>
      <c r="LR118" s="3">
        <v>0</v>
      </c>
      <c r="LS118" s="3">
        <v>2000</v>
      </c>
      <c r="LT118" s="3">
        <v>0</v>
      </c>
      <c r="MA118" s="3">
        <v>30000</v>
      </c>
      <c r="MB118" s="3">
        <v>0</v>
      </c>
      <c r="ME118" s="3">
        <v>1772</v>
      </c>
      <c r="MF118" s="3">
        <v>0</v>
      </c>
      <c r="MW118" s="3">
        <v>25000</v>
      </c>
      <c r="MX118" s="3">
        <v>0</v>
      </c>
      <c r="MY118" s="3">
        <v>179858</v>
      </c>
      <c r="MZ118" s="3">
        <v>0</v>
      </c>
      <c r="NJ118" s="6">
        <f>'at-risk$$'!NJ118/'at-risk$$'!NJ$120</f>
        <v>0</v>
      </c>
      <c r="NK118" s="6">
        <f>'at-risk$$'!NK118/'at-risk$$'!NK$120</f>
        <v>0</v>
      </c>
      <c r="OF118" s="3">
        <v>6096782.9500000002</v>
      </c>
      <c r="OG118" s="3">
        <v>142173</v>
      </c>
      <c r="OK118" s="6">
        <f t="shared" si="60"/>
        <v>16.543667422166003</v>
      </c>
      <c r="OL118" s="6">
        <f t="shared" si="50"/>
        <v>0</v>
      </c>
      <c r="OM118" s="6">
        <f t="shared" si="51"/>
        <v>0</v>
      </c>
      <c r="ON118" s="6">
        <f t="shared" si="52"/>
        <v>0</v>
      </c>
      <c r="OO118" s="6">
        <f t="shared" si="53"/>
        <v>2</v>
      </c>
      <c r="OP118" s="6">
        <f t="shared" si="54"/>
        <v>0</v>
      </c>
      <c r="OQ118" s="3">
        <f t="shared" si="55"/>
        <v>0</v>
      </c>
      <c r="OR118" s="6">
        <f t="shared" si="56"/>
        <v>0</v>
      </c>
      <c r="OS118" s="6">
        <f>'at-risk$$'!OS118/'at-risk$$'!OS$120</f>
        <v>0.10334889001009082</v>
      </c>
      <c r="OT118" s="6">
        <f>'at-risk$$'!OT118/'at-risk$$'!OT$120</f>
        <v>0.89665110998990916</v>
      </c>
      <c r="OU118" s="6">
        <f>'at-risk$$'!OU118/'at-risk$$'!OU$120</f>
        <v>0</v>
      </c>
      <c r="OV118" s="6">
        <f>'at-risk$$'!OV118/'at-risk$$'!OV$120</f>
        <v>1</v>
      </c>
      <c r="OW118" s="6">
        <f>'at-risk$$'!OW118/'at-risk$$'!OW$120</f>
        <v>0</v>
      </c>
      <c r="OX118" s="6">
        <f>'at-risk$$'!OX118/'at-risk$$'!OX$120</f>
        <v>0</v>
      </c>
      <c r="OY118" s="6">
        <f>'at-risk$$'!OY118/'at-risk$$'!OY$120</f>
        <v>0</v>
      </c>
      <c r="OZ118" s="6">
        <f>'at-risk$$'!OZ118/'at-risk$$'!OZ$120</f>
        <v>0</v>
      </c>
      <c r="PA118" s="6">
        <f>'at-risk$$'!PA118/'at-risk$$'!PA$120</f>
        <v>0</v>
      </c>
      <c r="PB118" s="6">
        <f t="shared" si="57"/>
        <v>2</v>
      </c>
      <c r="PC118" s="6">
        <f t="shared" si="58"/>
        <v>0</v>
      </c>
      <c r="PD118" s="6"/>
      <c r="PE118" s="6"/>
      <c r="PI118" s="6">
        <f t="shared" si="48"/>
        <v>4.0000087848759573</v>
      </c>
      <c r="PJ118" s="6">
        <f>'at-risk$$'!PJ118/'at-risk$$'!PJ$120</f>
        <v>0</v>
      </c>
      <c r="PK118" s="6">
        <f>'at-risk$$'!PK118/'at-risk$$'!PK$120</f>
        <v>0</v>
      </c>
      <c r="PL118" s="5">
        <f t="shared" si="61"/>
        <v>386228</v>
      </c>
      <c r="PM118" s="5">
        <f>SUM(KV118,KX118,KZ118,LB118,LD118,LF118,LH118,LJ118,LL118,LN118,LP118,LR118,LT118,LV118,LX118,LZ118,MB118,MD118,MF118,MH118,MJ118,ML118,MN118,MP118,MR118,MT118,MV118,MX118,MZ118,NB118,ND118,NF118,NH118,)</f>
        <v>0</v>
      </c>
      <c r="PN118" s="5"/>
      <c r="PO118" s="5">
        <v>228112</v>
      </c>
      <c r="PQ118" s="6">
        <f t="shared" si="59"/>
        <v>22.543676207041962</v>
      </c>
    </row>
    <row r="119" spans="1:434" x14ac:dyDescent="0.25">
      <c r="A119" t="s">
        <v>318</v>
      </c>
      <c r="E119">
        <f t="shared" ref="E119:BS119" si="62">SUM(E2:E118)</f>
        <v>50499</v>
      </c>
      <c r="F119">
        <f t="shared" si="62"/>
        <v>44666</v>
      </c>
      <c r="G119" s="6">
        <f t="shared" si="62"/>
        <v>113</v>
      </c>
      <c r="H119" s="6">
        <f t="shared" si="62"/>
        <v>0</v>
      </c>
      <c r="I119" s="6">
        <f t="shared" si="62"/>
        <v>26.340036193688945</v>
      </c>
      <c r="J119" s="6">
        <f t="shared" si="62"/>
        <v>3.6599989458148849</v>
      </c>
      <c r="K119" s="6">
        <f t="shared" si="62"/>
        <v>1.5</v>
      </c>
      <c r="L119" s="6">
        <f t="shared" si="62"/>
        <v>54.337094568814479</v>
      </c>
      <c r="M119" s="6">
        <f t="shared" si="62"/>
        <v>4.6628849523067935</v>
      </c>
      <c r="N119" s="6">
        <f t="shared" si="62"/>
        <v>72.774291863248706</v>
      </c>
      <c r="O119" s="6">
        <f t="shared" si="62"/>
        <v>11.225673117797232</v>
      </c>
      <c r="P119" s="3">
        <f t="shared" si="62"/>
        <v>1495349</v>
      </c>
      <c r="Q119" s="3">
        <f t="shared" si="62"/>
        <v>87304</v>
      </c>
      <c r="R119" s="6">
        <f t="shared" si="62"/>
        <v>122.00068054835118</v>
      </c>
      <c r="S119" s="6">
        <f t="shared" si="62"/>
        <v>0</v>
      </c>
      <c r="T119" s="6">
        <f t="shared" si="62"/>
        <v>196.62237842462159</v>
      </c>
      <c r="U119" s="6">
        <f t="shared" si="62"/>
        <v>0.37797939120692159</v>
      </c>
      <c r="V119" s="6">
        <f t="shared" si="62"/>
        <v>229.00016527550019</v>
      </c>
      <c r="W119" s="6">
        <f t="shared" si="62"/>
        <v>1.9999898412222104</v>
      </c>
      <c r="X119" s="6">
        <f t="shared" si="62"/>
        <v>118.00001756975192</v>
      </c>
      <c r="Y119" s="6">
        <f t="shared" si="62"/>
        <v>0</v>
      </c>
      <c r="Z119" s="6">
        <f t="shared" si="62"/>
        <v>136.00050952280554</v>
      </c>
      <c r="AA119" s="6">
        <f t="shared" si="62"/>
        <v>0</v>
      </c>
      <c r="AB119" s="6">
        <f t="shared" si="62"/>
        <v>79.000237191650882</v>
      </c>
      <c r="AC119" s="6">
        <f t="shared" si="62"/>
        <v>0</v>
      </c>
      <c r="AD119" s="6">
        <f t="shared" si="62"/>
        <v>163.0005798018131</v>
      </c>
      <c r="AE119" s="6">
        <f t="shared" si="62"/>
        <v>0</v>
      </c>
      <c r="AF119" s="6">
        <f t="shared" si="62"/>
        <v>367.55453586145069</v>
      </c>
      <c r="AG119" s="6">
        <f t="shared" si="62"/>
        <v>2.7499825743627895</v>
      </c>
      <c r="AH119" s="6"/>
      <c r="AI119" s="6">
        <f t="shared" si="62"/>
        <v>67.000250368964785</v>
      </c>
      <c r="AJ119" s="6">
        <f t="shared" si="62"/>
        <v>2.0000087848759573</v>
      </c>
      <c r="AK119" s="6">
        <f t="shared" si="62"/>
        <v>6.7923782416192289</v>
      </c>
      <c r="AL119" s="6">
        <f t="shared" si="62"/>
        <v>0</v>
      </c>
      <c r="AM119" s="6">
        <f t="shared" si="62"/>
        <v>21.000079063883618</v>
      </c>
      <c r="AN119" s="6">
        <f t="shared" si="62"/>
        <v>0</v>
      </c>
      <c r="AO119" s="6">
        <f t="shared" si="62"/>
        <v>1.8318750439243798</v>
      </c>
      <c r="AP119" s="6">
        <f t="shared" si="62"/>
        <v>0</v>
      </c>
      <c r="AQ119" s="6">
        <f t="shared" si="62"/>
        <v>118.8537933094385</v>
      </c>
      <c r="AR119" s="6">
        <f t="shared" si="62"/>
        <v>3.6463208939489773</v>
      </c>
      <c r="AS119" s="6">
        <f t="shared" si="62"/>
        <v>1.5</v>
      </c>
      <c r="AT119" s="6">
        <f t="shared" si="62"/>
        <v>0</v>
      </c>
      <c r="AU119" s="6">
        <f t="shared" si="62"/>
        <v>220.64531941808963</v>
      </c>
      <c r="AV119" s="6"/>
      <c r="AW119" s="6">
        <f t="shared" si="62"/>
        <v>10.006711645231569</v>
      </c>
      <c r="AX119" s="6">
        <f t="shared" si="62"/>
        <v>35.000070279007666</v>
      </c>
      <c r="AY119" s="6">
        <f t="shared" si="62"/>
        <v>0</v>
      </c>
      <c r="AZ119" s="6">
        <f t="shared" si="62"/>
        <v>101.00042167404601</v>
      </c>
      <c r="BA119" s="6">
        <f t="shared" si="62"/>
        <v>0</v>
      </c>
      <c r="BB119" s="6">
        <f t="shared" si="62"/>
        <v>6.0000175697519147</v>
      </c>
      <c r="BC119" s="6">
        <f t="shared" si="62"/>
        <v>0</v>
      </c>
      <c r="BD119" s="6">
        <f t="shared" si="62"/>
        <v>5.0000087848759573</v>
      </c>
      <c r="BE119" s="6">
        <f t="shared" si="62"/>
        <v>0</v>
      </c>
      <c r="BF119" s="6">
        <f t="shared" si="62"/>
        <v>35.000017569751918</v>
      </c>
      <c r="BG119" s="6">
        <f t="shared" si="62"/>
        <v>0</v>
      </c>
      <c r="BH119" s="6">
        <f t="shared" si="62"/>
        <v>43.000175697519168</v>
      </c>
      <c r="BI119" s="6">
        <f t="shared" si="62"/>
        <v>0</v>
      </c>
      <c r="BJ119" s="6">
        <f t="shared" si="62"/>
        <v>48.000122988263428</v>
      </c>
      <c r="BK119" s="6">
        <f t="shared" si="62"/>
        <v>0</v>
      </c>
      <c r="BL119" s="6">
        <f t="shared" si="62"/>
        <v>5.0000175697519147</v>
      </c>
      <c r="BM119" s="6">
        <f t="shared" si="62"/>
        <v>0</v>
      </c>
      <c r="BN119" s="6">
        <f t="shared" si="62"/>
        <v>4.0000175697519147</v>
      </c>
      <c r="BO119" s="6">
        <f t="shared" si="62"/>
        <v>0</v>
      </c>
      <c r="BP119" s="6">
        <f t="shared" si="62"/>
        <v>2.0000087848759573</v>
      </c>
      <c r="BQ119" s="6">
        <f t="shared" si="62"/>
        <v>0</v>
      </c>
      <c r="BR119" s="6">
        <f t="shared" si="62"/>
        <v>14.543658637290044</v>
      </c>
      <c r="BS119" s="6">
        <f t="shared" si="62"/>
        <v>0</v>
      </c>
      <c r="BT119" s="6">
        <f t="shared" ref="BT119:EE119" si="63">SUM(BT2:BT118)</f>
        <v>48.000114203387469</v>
      </c>
      <c r="BU119" s="6">
        <f t="shared" si="63"/>
        <v>0</v>
      </c>
      <c r="BV119" s="6">
        <f t="shared" si="63"/>
        <v>568.17870194672832</v>
      </c>
      <c r="BW119" s="6">
        <f t="shared" si="63"/>
        <v>4.9234661606578118</v>
      </c>
      <c r="BX119" s="6">
        <f t="shared" si="63"/>
        <v>5</v>
      </c>
      <c r="BY119" s="6">
        <f t="shared" si="63"/>
        <v>0</v>
      </c>
      <c r="BZ119" s="6">
        <f t="shared" si="63"/>
        <v>497.16859565704624</v>
      </c>
      <c r="CA119" s="6">
        <f t="shared" si="63"/>
        <v>6.8316157484866515</v>
      </c>
      <c r="CB119" s="6">
        <f t="shared" si="63"/>
        <v>25.604840676058551</v>
      </c>
      <c r="CC119" s="6">
        <f t="shared" si="63"/>
        <v>0</v>
      </c>
      <c r="CD119" s="6">
        <f t="shared" si="63"/>
        <v>62.672903853504295</v>
      </c>
      <c r="CE119" s="6">
        <f t="shared" si="63"/>
        <v>77.327096146495705</v>
      </c>
      <c r="CF119" s="6">
        <f t="shared" si="63"/>
        <v>38.96862295423746</v>
      </c>
      <c r="CG119" s="6">
        <f t="shared" si="63"/>
        <v>5.0313770457625351</v>
      </c>
      <c r="CH119" s="6">
        <f t="shared" si="63"/>
        <v>5.1199827658082402</v>
      </c>
      <c r="CI119" s="6">
        <f t="shared" si="63"/>
        <v>0.87999664555941282</v>
      </c>
      <c r="CJ119" s="3">
        <f t="shared" si="63"/>
        <v>88400</v>
      </c>
      <c r="CK119" s="3">
        <f t="shared" si="63"/>
        <v>0</v>
      </c>
      <c r="CL119" s="6">
        <f t="shared" si="63"/>
        <v>396.7033057488228</v>
      </c>
      <c r="CM119" s="6">
        <f t="shared" si="63"/>
        <v>0.79816747487525475</v>
      </c>
      <c r="CN119" s="6">
        <f t="shared" si="63"/>
        <v>8.9864625061494134</v>
      </c>
      <c r="CO119" s="6">
        <f t="shared" si="63"/>
        <v>0</v>
      </c>
      <c r="CP119" s="6">
        <f t="shared" si="63"/>
        <v>39.96499042675066</v>
      </c>
      <c r="CQ119" s="6">
        <f t="shared" si="63"/>
        <v>3.4953402697156723E-2</v>
      </c>
      <c r="CR119" s="6">
        <f t="shared" si="63"/>
        <v>33.500096633635543</v>
      </c>
      <c r="CS119" s="6">
        <f t="shared" si="63"/>
        <v>0</v>
      </c>
      <c r="CT119" s="6">
        <f t="shared" si="63"/>
        <v>18</v>
      </c>
      <c r="CU119" s="6">
        <f t="shared" si="63"/>
        <v>0.50000389332295114</v>
      </c>
      <c r="CV119" s="3">
        <f t="shared" si="63"/>
        <v>1054000</v>
      </c>
      <c r="CW119" s="3">
        <f t="shared" si="63"/>
        <v>0</v>
      </c>
      <c r="CX119" s="3">
        <f t="shared" si="63"/>
        <v>1370200</v>
      </c>
      <c r="CY119" s="3">
        <f t="shared" si="63"/>
        <v>0</v>
      </c>
      <c r="CZ119" s="3">
        <f t="shared" si="63"/>
        <v>530554</v>
      </c>
      <c r="DA119" s="3">
        <f t="shared" si="63"/>
        <v>128226</v>
      </c>
      <c r="DB119" s="3">
        <f t="shared" si="63"/>
        <v>1000000</v>
      </c>
      <c r="DC119" s="3">
        <f t="shared" si="63"/>
        <v>0</v>
      </c>
      <c r="DD119" s="6">
        <f t="shared" si="63"/>
        <v>7.9999809178529464</v>
      </c>
      <c r="DE119" s="6">
        <f t="shared" si="63"/>
        <v>0</v>
      </c>
      <c r="DF119" s="3">
        <f t="shared" si="63"/>
        <v>3300</v>
      </c>
      <c r="DG119" s="3">
        <f t="shared" si="63"/>
        <v>0</v>
      </c>
      <c r="DH119" s="3">
        <f t="shared" si="63"/>
        <v>78860</v>
      </c>
      <c r="DI119" s="3">
        <f t="shared" si="63"/>
        <v>0</v>
      </c>
      <c r="DJ119" s="3">
        <f t="shared" si="63"/>
        <v>11722</v>
      </c>
      <c r="DK119" s="3">
        <f t="shared" si="63"/>
        <v>0</v>
      </c>
      <c r="DL119" s="3">
        <f t="shared" si="63"/>
        <v>12943</v>
      </c>
      <c r="DM119" s="3">
        <f t="shared" si="63"/>
        <v>0</v>
      </c>
      <c r="DN119" s="3">
        <f t="shared" si="63"/>
        <v>900</v>
      </c>
      <c r="DO119" s="3">
        <f t="shared" si="63"/>
        <v>0</v>
      </c>
      <c r="DP119" s="3">
        <f t="shared" si="63"/>
        <v>3700</v>
      </c>
      <c r="DQ119" s="3">
        <f t="shared" si="63"/>
        <v>0</v>
      </c>
      <c r="DR119" s="3">
        <f t="shared" si="63"/>
        <v>31585</v>
      </c>
      <c r="DS119" s="3">
        <f t="shared" si="63"/>
        <v>0</v>
      </c>
      <c r="DT119" s="3">
        <f t="shared" si="63"/>
        <v>13798</v>
      </c>
      <c r="DU119" s="3">
        <f t="shared" si="63"/>
        <v>0</v>
      </c>
      <c r="DV119" s="3">
        <f t="shared" si="63"/>
        <v>2100</v>
      </c>
      <c r="DW119" s="3">
        <f t="shared" si="63"/>
        <v>0</v>
      </c>
      <c r="DX119" s="6">
        <f t="shared" si="63"/>
        <v>1</v>
      </c>
      <c r="DY119" s="6">
        <f t="shared" si="63"/>
        <v>0</v>
      </c>
      <c r="DZ119" s="6">
        <f t="shared" si="63"/>
        <v>6</v>
      </c>
      <c r="EA119" s="6">
        <f t="shared" si="63"/>
        <v>0</v>
      </c>
      <c r="EB119" s="6">
        <f t="shared" si="63"/>
        <v>1</v>
      </c>
      <c r="EC119" s="6">
        <f t="shared" si="63"/>
        <v>0</v>
      </c>
      <c r="ED119" s="3">
        <f t="shared" si="63"/>
        <v>802305</v>
      </c>
      <c r="EE119" s="3">
        <f t="shared" si="63"/>
        <v>0</v>
      </c>
      <c r="EF119" s="3">
        <f t="shared" ref="EF119:GR119" si="64">SUM(EF2:EF118)</f>
        <v>30000</v>
      </c>
      <c r="EG119" s="3">
        <f t="shared" si="64"/>
        <v>0</v>
      </c>
      <c r="EH119" s="3">
        <f t="shared" si="64"/>
        <v>613000</v>
      </c>
      <c r="EI119" s="3">
        <f t="shared" si="64"/>
        <v>0</v>
      </c>
      <c r="EJ119" s="3">
        <f t="shared" si="64"/>
        <v>1000000</v>
      </c>
      <c r="EK119" s="3">
        <f t="shared" si="64"/>
        <v>0</v>
      </c>
      <c r="EL119" s="6">
        <f t="shared" si="64"/>
        <v>19.99995942628771</v>
      </c>
      <c r="EM119" s="6">
        <f t="shared" si="64"/>
        <v>0</v>
      </c>
      <c r="EN119" s="6">
        <f t="shared" si="64"/>
        <v>6.9999843492916707</v>
      </c>
      <c r="EO119" s="6">
        <f t="shared" si="64"/>
        <v>0</v>
      </c>
      <c r="EP119" s="6">
        <f t="shared" si="64"/>
        <v>2</v>
      </c>
      <c r="EQ119" s="6">
        <f t="shared" si="64"/>
        <v>0</v>
      </c>
      <c r="ER119" s="3">
        <f t="shared" si="64"/>
        <v>0</v>
      </c>
      <c r="ES119" s="6">
        <f t="shared" si="64"/>
        <v>10</v>
      </c>
      <c r="ET119" s="6">
        <f t="shared" si="64"/>
        <v>0</v>
      </c>
      <c r="EU119" s="6">
        <f t="shared" si="64"/>
        <v>13.13103557013118</v>
      </c>
      <c r="EV119" s="6">
        <f t="shared" si="64"/>
        <v>3.8689644298688193</v>
      </c>
      <c r="EW119" s="6">
        <f t="shared" si="64"/>
        <v>19</v>
      </c>
      <c r="EX119" s="6">
        <f t="shared" si="64"/>
        <v>4</v>
      </c>
      <c r="EY119" s="6">
        <f t="shared" si="64"/>
        <v>83.130404894046421</v>
      </c>
      <c r="EZ119" s="6">
        <f t="shared" si="64"/>
        <v>11.869557265388496</v>
      </c>
      <c r="FA119" s="6">
        <f t="shared" si="64"/>
        <v>3</v>
      </c>
      <c r="FB119" s="6">
        <f t="shared" si="64"/>
        <v>0</v>
      </c>
      <c r="FC119" s="6">
        <f t="shared" si="64"/>
        <v>2</v>
      </c>
      <c r="FD119" s="6">
        <f t="shared" si="64"/>
        <v>0</v>
      </c>
      <c r="FE119" s="6">
        <f t="shared" si="64"/>
        <v>22.500026354627877</v>
      </c>
      <c r="FF119" s="6">
        <f t="shared" si="64"/>
        <v>2.5</v>
      </c>
      <c r="FG119" s="6">
        <f t="shared" si="64"/>
        <v>60.246793520275503</v>
      </c>
      <c r="FH119" s="6">
        <f t="shared" si="64"/>
        <v>19.853275001756977</v>
      </c>
      <c r="FI119" s="6">
        <f t="shared" si="64"/>
        <v>42.588129875606157</v>
      </c>
      <c r="FJ119" s="6">
        <f t="shared" si="64"/>
        <v>16.411905263897673</v>
      </c>
      <c r="FK119" s="6">
        <f t="shared" si="64"/>
        <v>22.499756459242111</v>
      </c>
      <c r="FL119" s="6">
        <f t="shared" si="64"/>
        <v>3.9999567038652626</v>
      </c>
      <c r="FM119" s="6">
        <f t="shared" si="64"/>
        <v>38.915827552770956</v>
      </c>
      <c r="FN119" s="6">
        <f t="shared" si="64"/>
        <v>13.985119713582456</v>
      </c>
      <c r="FO119" s="6">
        <f t="shared" si="64"/>
        <v>32.049995714653029</v>
      </c>
      <c r="FP119" s="6">
        <f t="shared" si="64"/>
        <v>9.9499947623537039</v>
      </c>
      <c r="FQ119" s="6">
        <f t="shared" si="64"/>
        <v>40.090140529645595</v>
      </c>
      <c r="FR119" s="6">
        <f t="shared" si="64"/>
        <v>7.3100610268182074</v>
      </c>
      <c r="FS119" s="6">
        <f t="shared" si="64"/>
        <v>23.892202016208735</v>
      </c>
      <c r="FT119" s="6">
        <f t="shared" si="64"/>
        <v>5.1077683336627793</v>
      </c>
      <c r="FU119" s="6">
        <f t="shared" si="64"/>
        <v>0</v>
      </c>
      <c r="FV119" s="6">
        <f t="shared" si="64"/>
        <v>1</v>
      </c>
      <c r="FW119" s="6">
        <f t="shared" si="64"/>
        <v>32.820130395142009</v>
      </c>
      <c r="FX119" s="6">
        <f t="shared" si="64"/>
        <v>11.179869604857993</v>
      </c>
      <c r="FY119" s="6">
        <f t="shared" si="64"/>
        <v>29.461228436762489</v>
      </c>
      <c r="FZ119" s="6">
        <f t="shared" si="64"/>
        <v>8.53876480095213</v>
      </c>
      <c r="GA119" s="6">
        <f t="shared" si="64"/>
        <v>29</v>
      </c>
      <c r="GB119" s="6">
        <f t="shared" si="64"/>
        <v>4</v>
      </c>
      <c r="GC119" s="6">
        <f t="shared" si="64"/>
        <v>38.851992302467742</v>
      </c>
      <c r="GD119" s="6">
        <f t="shared" si="64"/>
        <v>12.148021847407744</v>
      </c>
      <c r="GE119" s="6">
        <f t="shared" si="64"/>
        <v>5</v>
      </c>
      <c r="GF119" s="6">
        <f t="shared" si="64"/>
        <v>114.34499964860498</v>
      </c>
      <c r="GG119" s="6">
        <f t="shared" si="64"/>
        <v>8.655140909410358</v>
      </c>
      <c r="GH119" s="6">
        <f t="shared" si="64"/>
        <v>178.22511244641211</v>
      </c>
      <c r="GI119" s="6">
        <f t="shared" si="64"/>
        <v>14.775379506641366</v>
      </c>
      <c r="GJ119" s="6">
        <f t="shared" si="64"/>
        <v>106.72706268887485</v>
      </c>
      <c r="GK119" s="6">
        <f t="shared" si="64"/>
        <v>10.773069084264531</v>
      </c>
      <c r="GL119" s="6">
        <f t="shared" si="64"/>
        <v>20.315210134232906</v>
      </c>
      <c r="GM119" s="6">
        <f t="shared" si="64"/>
        <v>6.1847898657670957</v>
      </c>
      <c r="GN119" s="6">
        <f t="shared" si="64"/>
        <v>131.23567810494848</v>
      </c>
      <c r="GO119" s="6">
        <f t="shared" si="64"/>
        <v>21.764199596440118</v>
      </c>
      <c r="GP119" s="6">
        <f t="shared" si="64"/>
        <v>191.77061810387224</v>
      </c>
      <c r="GQ119" s="6">
        <f t="shared" si="64"/>
        <v>13.23011982570806</v>
      </c>
      <c r="GR119" s="6">
        <f t="shared" si="64"/>
        <v>124.12717864923751</v>
      </c>
      <c r="GS119" s="6">
        <f t="shared" ref="GS119:JD119" si="65">SUM(GS2:GS118)</f>
        <v>10.677349075831049</v>
      </c>
      <c r="GT119" s="6">
        <f t="shared" si="65"/>
        <v>193.90976175416384</v>
      </c>
      <c r="GU119" s="6">
        <f t="shared" si="65"/>
        <v>4.0000087848759573</v>
      </c>
      <c r="GV119" s="6">
        <f t="shared" si="65"/>
        <v>193.88239686555607</v>
      </c>
      <c r="GW119" s="6">
        <f t="shared" si="65"/>
        <v>2.9409304940614236</v>
      </c>
      <c r="GX119" s="6">
        <f t="shared" si="65"/>
        <v>188.00071157495239</v>
      </c>
      <c r="GY119" s="6">
        <f t="shared" si="65"/>
        <v>2.0000087848759573</v>
      </c>
      <c r="GZ119" s="6">
        <f t="shared" si="65"/>
        <v>177.82946798791187</v>
      </c>
      <c r="HA119" s="6">
        <f t="shared" si="65"/>
        <v>2.1712084475367206</v>
      </c>
      <c r="HB119" s="6">
        <f t="shared" si="65"/>
        <v>18.698661184904068</v>
      </c>
      <c r="HC119" s="6">
        <f t="shared" si="65"/>
        <v>0.30140909410359124</v>
      </c>
      <c r="HD119" s="6">
        <f t="shared" si="65"/>
        <v>7</v>
      </c>
      <c r="HE119" s="6">
        <f t="shared" si="65"/>
        <v>0</v>
      </c>
      <c r="HF119" s="6">
        <f t="shared" si="65"/>
        <v>136.00842996696889</v>
      </c>
      <c r="HG119" s="6">
        <f t="shared" si="65"/>
        <v>7.2469604329186872</v>
      </c>
      <c r="HH119" s="6">
        <f t="shared" si="65"/>
        <v>201.306954107808</v>
      </c>
      <c r="HI119" s="6">
        <f t="shared" si="65"/>
        <v>5.9160253707217647</v>
      </c>
      <c r="HJ119" s="6">
        <f t="shared" si="65"/>
        <v>21.000061494131703</v>
      </c>
      <c r="HK119" s="6">
        <f t="shared" si="65"/>
        <v>0</v>
      </c>
      <c r="HL119" s="6">
        <f t="shared" si="65"/>
        <v>16.500043924379789</v>
      </c>
      <c r="HM119" s="6">
        <f t="shared" si="65"/>
        <v>0</v>
      </c>
      <c r="HN119" s="6">
        <f t="shared" si="65"/>
        <v>124.69371310352103</v>
      </c>
      <c r="HO119" s="6">
        <f t="shared" si="65"/>
        <v>4.806697589430037</v>
      </c>
      <c r="HP119" s="6">
        <f t="shared" si="65"/>
        <v>11.000026354627872</v>
      </c>
      <c r="HQ119" s="6">
        <f t="shared" si="65"/>
        <v>1</v>
      </c>
      <c r="HR119" s="6">
        <f t="shared" si="65"/>
        <v>164.9006298756062</v>
      </c>
      <c r="HS119" s="6">
        <f t="shared" si="65"/>
        <v>1.5999982430248085</v>
      </c>
      <c r="HT119" s="6">
        <f t="shared" si="65"/>
        <v>19.200022840677491</v>
      </c>
      <c r="HU119" s="6">
        <f t="shared" si="65"/>
        <v>3.3000035139503829</v>
      </c>
      <c r="HV119" s="6">
        <f t="shared" si="65"/>
        <v>129.60467970342262</v>
      </c>
      <c r="HW119" s="6">
        <f t="shared" si="65"/>
        <v>7.3957147375079062</v>
      </c>
      <c r="HX119" s="6">
        <f t="shared" si="65"/>
        <v>6.5000087848759573</v>
      </c>
      <c r="HY119" s="6">
        <f t="shared" si="65"/>
        <v>2</v>
      </c>
      <c r="HZ119" s="6">
        <f t="shared" si="65"/>
        <v>5</v>
      </c>
      <c r="IA119" s="6">
        <f t="shared" si="65"/>
        <v>0</v>
      </c>
      <c r="IB119" s="6">
        <f t="shared" si="65"/>
        <v>26.305212945393208</v>
      </c>
      <c r="IC119" s="6">
        <f t="shared" si="65"/>
        <v>11.694866118490406</v>
      </c>
      <c r="ID119" s="6">
        <f t="shared" si="65"/>
        <v>25.350551690210132</v>
      </c>
      <c r="IE119" s="6">
        <f t="shared" si="65"/>
        <v>12.649509803921568</v>
      </c>
      <c r="IF119" s="6">
        <f t="shared" si="65"/>
        <v>13</v>
      </c>
      <c r="IG119" s="6">
        <f t="shared" si="65"/>
        <v>2</v>
      </c>
      <c r="IH119" s="6">
        <f t="shared" si="65"/>
        <v>13</v>
      </c>
      <c r="II119" s="6">
        <f t="shared" si="65"/>
        <v>2</v>
      </c>
      <c r="IJ119" s="6">
        <f t="shared" si="65"/>
        <v>21.000008784875959</v>
      </c>
      <c r="IK119" s="6">
        <f t="shared" si="65"/>
        <v>8</v>
      </c>
      <c r="IL119" s="6">
        <f t="shared" si="65"/>
        <v>2</v>
      </c>
      <c r="IM119" s="6">
        <f t="shared" si="65"/>
        <v>1</v>
      </c>
      <c r="IN119" s="6">
        <f t="shared" si="65"/>
        <v>7.9999725484902049</v>
      </c>
      <c r="IO119" s="6">
        <f t="shared" si="65"/>
        <v>0.9999965685612755</v>
      </c>
      <c r="IP119" s="6">
        <f t="shared" si="65"/>
        <v>5.5663344031601039</v>
      </c>
      <c r="IQ119" s="6">
        <f t="shared" si="65"/>
        <v>1.4336810270336995</v>
      </c>
      <c r="IR119" s="6">
        <f t="shared" si="65"/>
        <v>69.356023081243933</v>
      </c>
      <c r="IS119" s="6">
        <f t="shared" si="65"/>
        <v>22.644640759842719</v>
      </c>
      <c r="IT119" s="6">
        <f t="shared" si="65"/>
        <v>13.080006142506143</v>
      </c>
      <c r="IU119" s="6">
        <f t="shared" si="65"/>
        <v>3.9200157950157948</v>
      </c>
      <c r="IV119" s="6">
        <f t="shared" si="65"/>
        <v>8.1225073397643648</v>
      </c>
      <c r="IW119" s="6">
        <f t="shared" si="65"/>
        <v>3.8774354672665572</v>
      </c>
      <c r="IX119" s="6">
        <f t="shared" si="65"/>
        <v>10.320093340060545</v>
      </c>
      <c r="IY119" s="6">
        <f t="shared" si="65"/>
        <v>10.679900353178606</v>
      </c>
      <c r="IZ119" s="6">
        <f t="shared" si="65"/>
        <v>2</v>
      </c>
      <c r="JA119" s="6">
        <f t="shared" si="65"/>
        <v>0</v>
      </c>
      <c r="JB119" s="6">
        <f t="shared" si="65"/>
        <v>2.9999897056838263</v>
      </c>
      <c r="JC119" s="6">
        <f t="shared" si="65"/>
        <v>0</v>
      </c>
      <c r="JD119" s="6">
        <f t="shared" si="65"/>
        <v>19.000016927634363</v>
      </c>
      <c r="JE119" s="6">
        <f t="shared" ref="JE119:LP119" si="66">SUM(JE2:JE118)</f>
        <v>4</v>
      </c>
      <c r="JF119" s="6">
        <f t="shared" si="66"/>
        <v>20.871867579270848</v>
      </c>
      <c r="JG119" s="6">
        <f t="shared" si="66"/>
        <v>22.128006704847049</v>
      </c>
      <c r="JH119" s="6">
        <f t="shared" si="66"/>
        <v>3</v>
      </c>
      <c r="JI119" s="6">
        <f t="shared" si="66"/>
        <v>2</v>
      </c>
      <c r="JJ119" s="6">
        <f t="shared" si="66"/>
        <v>16.678407487700593</v>
      </c>
      <c r="JK119" s="6">
        <f t="shared" si="66"/>
        <v>4.8215480291364301</v>
      </c>
      <c r="JL119" s="6">
        <f t="shared" si="66"/>
        <v>13.419118185528854</v>
      </c>
      <c r="JM119" s="6">
        <f t="shared" si="66"/>
        <v>8.5808314309074376</v>
      </c>
      <c r="JN119" s="6">
        <f t="shared" si="66"/>
        <v>3.9999946436078444</v>
      </c>
      <c r="JO119" s="6">
        <f t="shared" si="66"/>
        <v>2.0000015064852934</v>
      </c>
      <c r="JP119" s="6">
        <f t="shared" si="66"/>
        <v>20.999975096914508</v>
      </c>
      <c r="JQ119" s="6">
        <f t="shared" si="66"/>
        <v>17.999983397943005</v>
      </c>
      <c r="JR119" s="6">
        <f t="shared" si="66"/>
        <v>5.3443761453620864</v>
      </c>
      <c r="JS119" s="6">
        <f t="shared" si="66"/>
        <v>4.6556170923525313</v>
      </c>
      <c r="JT119" s="6">
        <f t="shared" si="66"/>
        <v>13.750026354627872</v>
      </c>
      <c r="JU119" s="6">
        <f t="shared" si="66"/>
        <v>11.250026354627872</v>
      </c>
      <c r="JV119" s="6">
        <f t="shared" si="66"/>
        <v>7</v>
      </c>
      <c r="JW119" s="6">
        <f t="shared" si="66"/>
        <v>0</v>
      </c>
      <c r="JX119" s="6">
        <f t="shared" si="66"/>
        <v>1</v>
      </c>
      <c r="JY119" s="6">
        <f t="shared" si="66"/>
        <v>0</v>
      </c>
      <c r="JZ119" s="6">
        <f t="shared" si="66"/>
        <v>15.40742222095249</v>
      </c>
      <c r="KA119" s="6">
        <f t="shared" si="66"/>
        <v>14.072574731689665</v>
      </c>
      <c r="KB119" s="6">
        <f t="shared" si="66"/>
        <v>10.7675</v>
      </c>
      <c r="KC119" s="6">
        <f t="shared" si="66"/>
        <v>5.3875000000000011</v>
      </c>
      <c r="KD119" s="6">
        <f t="shared" si="66"/>
        <v>19.581646637149483</v>
      </c>
      <c r="KE119" s="6">
        <f t="shared" si="66"/>
        <v>9.1547543748682259</v>
      </c>
      <c r="KF119" s="6">
        <f t="shared" si="66"/>
        <v>2</v>
      </c>
      <c r="KG119" s="6">
        <f t="shared" si="66"/>
        <v>0</v>
      </c>
      <c r="KH119" s="6">
        <f t="shared" si="66"/>
        <v>21.090730198889595</v>
      </c>
      <c r="KI119" s="6">
        <f t="shared" si="66"/>
        <v>7.9565675732658656</v>
      </c>
      <c r="KJ119" s="6">
        <f t="shared" si="66"/>
        <v>7</v>
      </c>
      <c r="KK119" s="6">
        <f t="shared" si="66"/>
        <v>5.0000087848759573</v>
      </c>
      <c r="KL119" s="6">
        <f t="shared" si="66"/>
        <v>9.8721009909340083</v>
      </c>
      <c r="KM119" s="6">
        <f t="shared" si="66"/>
        <v>3.1279165788179073</v>
      </c>
      <c r="KN119" s="6">
        <f t="shared" si="66"/>
        <v>3</v>
      </c>
      <c r="KO119" s="6">
        <f t="shared" si="66"/>
        <v>1</v>
      </c>
      <c r="KP119" s="6">
        <f t="shared" si="66"/>
        <v>53.697717019822278</v>
      </c>
      <c r="KQ119" s="6">
        <f t="shared" si="66"/>
        <v>16.302282980177718</v>
      </c>
      <c r="KR119" s="3">
        <f t="shared" si="66"/>
        <v>284453</v>
      </c>
      <c r="KS119" s="3">
        <f t="shared" si="66"/>
        <v>0</v>
      </c>
      <c r="KT119" s="3">
        <f t="shared" si="66"/>
        <v>0</v>
      </c>
      <c r="KU119" s="3">
        <v>4042031</v>
      </c>
      <c r="KV119" s="3">
        <f t="shared" si="66"/>
        <v>211875</v>
      </c>
      <c r="KW119" s="3">
        <v>1505888</v>
      </c>
      <c r="KX119" s="3">
        <f t="shared" si="66"/>
        <v>13052</v>
      </c>
      <c r="KY119" s="3">
        <f t="shared" si="66"/>
        <v>35515</v>
      </c>
      <c r="KZ119" s="3">
        <f t="shared" si="66"/>
        <v>10500</v>
      </c>
      <c r="LA119" s="3">
        <f t="shared" si="66"/>
        <v>37066</v>
      </c>
      <c r="LB119" s="3">
        <f t="shared" si="66"/>
        <v>22500</v>
      </c>
      <c r="LC119" s="3">
        <v>2822386</v>
      </c>
      <c r="LD119" s="3">
        <f t="shared" si="66"/>
        <v>790533</v>
      </c>
      <c r="LE119" s="3">
        <f t="shared" si="66"/>
        <v>127902</v>
      </c>
      <c r="LF119" s="3">
        <f t="shared" si="66"/>
        <v>3849</v>
      </c>
      <c r="LG119" s="3">
        <f t="shared" si="66"/>
        <v>45216</v>
      </c>
      <c r="LH119" s="3">
        <f t="shared" si="66"/>
        <v>6399</v>
      </c>
      <c r="LI119" s="3">
        <v>1940990</v>
      </c>
      <c r="LJ119" s="3">
        <f t="shared" si="66"/>
        <v>750468</v>
      </c>
      <c r="LK119" s="3">
        <v>428820</v>
      </c>
      <c r="LL119" s="3">
        <f t="shared" si="66"/>
        <v>83224</v>
      </c>
      <c r="LM119" s="3">
        <v>230326</v>
      </c>
      <c r="LN119" s="3">
        <f t="shared" si="66"/>
        <v>0</v>
      </c>
      <c r="LO119" s="3">
        <f t="shared" si="66"/>
        <v>259054</v>
      </c>
      <c r="LP119" s="3">
        <f t="shared" si="66"/>
        <v>26325</v>
      </c>
      <c r="LQ119" s="3">
        <f t="shared" ref="LQ119:NH119" si="67">SUM(LQ2:LQ118)</f>
        <v>162633</v>
      </c>
      <c r="LR119" s="3">
        <f t="shared" si="67"/>
        <v>38555</v>
      </c>
      <c r="LS119" s="3">
        <f t="shared" si="67"/>
        <v>38046</v>
      </c>
      <c r="LT119" s="3">
        <f t="shared" si="67"/>
        <v>21675</v>
      </c>
      <c r="LU119" s="3">
        <f t="shared" si="67"/>
        <v>421765</v>
      </c>
      <c r="LV119" s="3">
        <f t="shared" si="67"/>
        <v>40689</v>
      </c>
      <c r="LW119" s="3">
        <f t="shared" si="67"/>
        <v>694339</v>
      </c>
      <c r="LX119" s="3">
        <f t="shared" si="67"/>
        <v>150649</v>
      </c>
      <c r="LY119" s="3">
        <f t="shared" si="67"/>
        <v>23867</v>
      </c>
      <c r="LZ119" s="3">
        <f t="shared" si="67"/>
        <v>5509</v>
      </c>
      <c r="MA119" s="3">
        <f t="shared" si="67"/>
        <v>920130</v>
      </c>
      <c r="MB119" s="3">
        <f t="shared" si="67"/>
        <v>524844</v>
      </c>
      <c r="MC119" s="3">
        <f t="shared" si="67"/>
        <v>109344</v>
      </c>
      <c r="MD119" s="3">
        <f t="shared" si="67"/>
        <v>60804</v>
      </c>
      <c r="ME119" s="3">
        <v>844341</v>
      </c>
      <c r="MF119" s="3">
        <f t="shared" si="67"/>
        <v>0</v>
      </c>
      <c r="MG119" s="3">
        <f t="shared" si="67"/>
        <v>8995</v>
      </c>
      <c r="MH119" s="3">
        <f t="shared" si="67"/>
        <v>2000</v>
      </c>
      <c r="MI119" s="3">
        <f t="shared" si="67"/>
        <v>261533</v>
      </c>
      <c r="MJ119" s="3">
        <f t="shared" si="67"/>
        <v>91853</v>
      </c>
      <c r="MK119" s="3">
        <f t="shared" si="67"/>
        <v>12772</v>
      </c>
      <c r="ML119" s="3">
        <f t="shared" si="67"/>
        <v>2500</v>
      </c>
      <c r="MM119" s="3">
        <f t="shared" si="67"/>
        <v>490445</v>
      </c>
      <c r="MN119" s="3">
        <f t="shared" si="67"/>
        <v>104525</v>
      </c>
      <c r="MO119" s="3">
        <f t="shared" si="67"/>
        <v>46011</v>
      </c>
      <c r="MP119" s="3">
        <f t="shared" si="67"/>
        <v>1852</v>
      </c>
      <c r="MQ119" s="3">
        <f t="shared" si="67"/>
        <v>127500</v>
      </c>
      <c r="MR119" s="3">
        <f t="shared" si="67"/>
        <v>95500</v>
      </c>
      <c r="MS119" s="3">
        <f t="shared" si="67"/>
        <v>2885</v>
      </c>
      <c r="MT119" s="3">
        <f t="shared" si="67"/>
        <v>0</v>
      </c>
      <c r="MU119" s="3">
        <f t="shared" si="67"/>
        <v>63062</v>
      </c>
      <c r="MV119" s="3">
        <f t="shared" si="67"/>
        <v>31000</v>
      </c>
      <c r="MW119" s="3">
        <f t="shared" si="67"/>
        <v>652381</v>
      </c>
      <c r="MX119" s="3">
        <f t="shared" si="67"/>
        <v>110000</v>
      </c>
      <c r="MY119" s="3">
        <f t="shared" si="67"/>
        <v>1160593</v>
      </c>
      <c r="MZ119" s="3">
        <f t="shared" si="67"/>
        <v>110349</v>
      </c>
      <c r="NA119" s="3">
        <f t="shared" si="67"/>
        <v>56158</v>
      </c>
      <c r="NB119" s="3">
        <f t="shared" si="67"/>
        <v>109145</v>
      </c>
      <c r="NC119" s="3">
        <f t="shared" si="67"/>
        <v>6173102.3599999994</v>
      </c>
      <c r="ND119" s="3">
        <f t="shared" si="67"/>
        <v>533624</v>
      </c>
      <c r="NE119" s="3">
        <f t="shared" si="67"/>
        <v>89584</v>
      </c>
      <c r="NF119" s="3">
        <f t="shared" si="67"/>
        <v>49992</v>
      </c>
      <c r="NG119" s="3">
        <f t="shared" si="67"/>
        <v>0</v>
      </c>
      <c r="NH119" s="3">
        <f t="shared" si="67"/>
        <v>30000</v>
      </c>
      <c r="NJ119" s="6">
        <f t="shared" ref="NJ119:OG119" si="68">SUM(NJ2:NJ118)</f>
        <v>0.1740287588294652</v>
      </c>
      <c r="NK119" s="6">
        <f t="shared" si="68"/>
        <v>0</v>
      </c>
      <c r="NL119" s="3">
        <f t="shared" si="68"/>
        <v>0</v>
      </c>
      <c r="NM119" s="3">
        <f t="shared" si="68"/>
        <v>0</v>
      </c>
      <c r="NN119" s="3">
        <f t="shared" si="68"/>
        <v>0</v>
      </c>
      <c r="NO119" s="3">
        <f t="shared" si="68"/>
        <v>0</v>
      </c>
      <c r="NP119" s="3">
        <f t="shared" si="68"/>
        <v>0</v>
      </c>
      <c r="NQ119" s="3">
        <f t="shared" si="68"/>
        <v>37000</v>
      </c>
      <c r="NR119" s="3">
        <f t="shared" si="68"/>
        <v>0</v>
      </c>
      <c r="NS119" s="3">
        <f t="shared" si="68"/>
        <v>23000</v>
      </c>
      <c r="NT119" s="3">
        <f t="shared" si="68"/>
        <v>0</v>
      </c>
      <c r="NU119" s="3">
        <f t="shared" si="68"/>
        <v>0</v>
      </c>
      <c r="NV119" s="3">
        <f t="shared" si="68"/>
        <v>0</v>
      </c>
      <c r="NW119" s="3">
        <f t="shared" si="68"/>
        <v>0</v>
      </c>
      <c r="NX119" s="3">
        <f t="shared" si="68"/>
        <v>0</v>
      </c>
      <c r="NY119" s="3">
        <f t="shared" si="68"/>
        <v>0</v>
      </c>
      <c r="NZ119" s="3">
        <f t="shared" si="68"/>
        <v>0</v>
      </c>
      <c r="OA119" s="3">
        <f t="shared" si="68"/>
        <v>0</v>
      </c>
      <c r="OB119" s="3">
        <f t="shared" si="68"/>
        <v>0</v>
      </c>
      <c r="OC119" s="3">
        <f t="shared" si="68"/>
        <v>0</v>
      </c>
      <c r="OD119" s="3">
        <f t="shared" si="68"/>
        <v>0</v>
      </c>
      <c r="OE119" s="3">
        <f t="shared" si="68"/>
        <v>0</v>
      </c>
      <c r="OF119" s="3">
        <f t="shared" si="68"/>
        <v>789785975.83000016</v>
      </c>
      <c r="OG119" s="3">
        <f t="shared" si="68"/>
        <v>63256966</v>
      </c>
      <c r="OK119" s="6">
        <f>SUM(OK3:OK118)</f>
        <v>346.54465132827295</v>
      </c>
      <c r="OL119" s="6">
        <f t="shared" ref="OL119:OP119" si="69">SUM(OL3:OL118)</f>
        <v>0</v>
      </c>
      <c r="OM119" s="6">
        <f t="shared" si="69"/>
        <v>573.1787019467281</v>
      </c>
      <c r="ON119" s="6">
        <f t="shared" si="69"/>
        <v>4.9234661606578118</v>
      </c>
      <c r="OO119" s="6">
        <f t="shared" si="69"/>
        <v>101.64152680774177</v>
      </c>
      <c r="OP119" s="6">
        <f t="shared" si="69"/>
        <v>82.358473192258245</v>
      </c>
      <c r="OQ119" s="3">
        <f>SUM(OQ3:OQ118)</f>
        <v>158908</v>
      </c>
      <c r="OS119" s="6">
        <f t="shared" ref="OS119:PK119" si="70">SUM(OS3:OS118)</f>
        <v>130.26144046417758</v>
      </c>
      <c r="OT119" s="6">
        <f t="shared" si="70"/>
        <v>10.133684409687184</v>
      </c>
      <c r="OU119" s="6">
        <f t="shared" si="70"/>
        <v>9.6048372855701309</v>
      </c>
      <c r="OV119" s="6" t="e">
        <f t="shared" si="70"/>
        <v>#REF!</v>
      </c>
      <c r="OW119" s="6">
        <f t="shared" si="70"/>
        <v>13.991715861972029</v>
      </c>
      <c r="OX119" s="6">
        <f t="shared" si="70"/>
        <v>25.472064094454986</v>
      </c>
      <c r="OY119" s="6">
        <f>SUM(OY3:OY118)</f>
        <v>110.15578220535527</v>
      </c>
      <c r="OZ119" s="6">
        <f t="shared" si="70"/>
        <v>26.861462506149415</v>
      </c>
      <c r="PA119" s="6">
        <f>SUM(PA3:PA118)</f>
        <v>11.482913416262562</v>
      </c>
      <c r="PB119" s="6">
        <f t="shared" si="70"/>
        <v>158.31369709241187</v>
      </c>
      <c r="PC119" s="6">
        <f t="shared" si="70"/>
        <v>43.086458528644812</v>
      </c>
      <c r="PD119" s="6"/>
      <c r="PE119" s="6"/>
      <c r="PF119" s="6">
        <f t="shared" si="70"/>
        <v>294.36524000281099</v>
      </c>
      <c r="PG119" s="6">
        <f t="shared" si="70"/>
        <v>31.135111392227142</v>
      </c>
      <c r="PI119" s="6">
        <f t="shared" si="70"/>
        <v>2015.0371508011808</v>
      </c>
      <c r="PJ119" s="6">
        <f t="shared" si="70"/>
        <v>24.518490406915454</v>
      </c>
      <c r="PK119" s="6">
        <f t="shared" si="70"/>
        <v>51.321211961487094</v>
      </c>
      <c r="PL119" s="3">
        <f t="shared" ref="PL119" si="71">SUM(PL3:PL118)</f>
        <v>23834680.359999999</v>
      </c>
      <c r="PM119" s="3">
        <f t="shared" ref="PM119:PO119" si="72">SUM(PM3:PM118)</f>
        <v>2507576</v>
      </c>
      <c r="PN119" s="3">
        <f t="shared" si="72"/>
        <v>1526214</v>
      </c>
      <c r="PO119" s="3">
        <f t="shared" si="72"/>
        <v>20446420</v>
      </c>
      <c r="PQ119" s="6">
        <f t="shared" si="59"/>
        <v>4462.3287116100919</v>
      </c>
    </row>
    <row r="120" spans="1:434" x14ac:dyDescent="0.25">
      <c r="FH120" s="3">
        <f>SUM(FG119:FH119)</f>
        <v>80.100068522032473</v>
      </c>
      <c r="IC120" s="3">
        <f>SUM(IB119:IC119)</f>
        <v>38.000079063883618</v>
      </c>
      <c r="KE120" s="3">
        <f>SUM(KD119:KE119)</f>
        <v>28.736401012017708</v>
      </c>
      <c r="KI120" s="3">
        <f>SUM(KH119:KI119)</f>
        <v>29.04729777215546</v>
      </c>
      <c r="PO120" s="5"/>
    </row>
    <row r="121" spans="1:434" x14ac:dyDescent="0.25">
      <c r="G121" s="6" t="s">
        <v>353</v>
      </c>
      <c r="I121" s="6">
        <f>SUM(I119:M119,X119:AE119,AI119:BY119,CL119:CO119,CR119:CU119,DZ119:EA119,FE119:FJ119,GF119:GM119,GP119:IK119,KD119:KE119,KH119:KM119,)</f>
        <v>5270.3175206623173</v>
      </c>
      <c r="PM121" t="s">
        <v>356</v>
      </c>
      <c r="PQ121">
        <f>MEDIAN(PQ2:PQ118)</f>
        <v>33.333860425890791</v>
      </c>
    </row>
    <row r="123" spans="1:434" x14ac:dyDescent="0.25">
      <c r="PM123" t="s">
        <v>358</v>
      </c>
      <c r="PQ123">
        <f>COUNTIF(PQ$2:PQ$118,"&lt;60")-PQ122</f>
        <v>104</v>
      </c>
      <c r="PR123">
        <v>2</v>
      </c>
    </row>
    <row r="124" spans="1:434" x14ac:dyDescent="0.25">
      <c r="I124" s="6"/>
      <c r="PM124" t="s">
        <v>357</v>
      </c>
      <c r="PQ124">
        <f>COUNTIF(PQ$2:PQ$118,"&lt;90")-SUM(PQ122:PQ123)</f>
        <v>9</v>
      </c>
      <c r="PR124">
        <v>3</v>
      </c>
    </row>
    <row r="125" spans="1:434" x14ac:dyDescent="0.25">
      <c r="I125" s="6"/>
      <c r="PM125" t="s">
        <v>359</v>
      </c>
      <c r="PQ125">
        <f>COUNTIF(PQ$2:PQ$118,"&gt;100")</f>
        <v>3</v>
      </c>
      <c r="PR125">
        <v>4</v>
      </c>
    </row>
    <row r="126" spans="1:434" x14ac:dyDescent="0.25">
      <c r="PQ126">
        <f>SUM(PQ122:PQ125)</f>
        <v>116</v>
      </c>
    </row>
  </sheetData>
  <autoFilter ref="A1:OG121" xr:uid="{796A9A39-34F3-4F0D-A9A4-E29C0FFE44DE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5358-0F25-4E13-88E8-4CAF8695066D}">
  <dimension ref="A1:L6086"/>
  <sheetViews>
    <sheetView zoomScale="80" zoomScaleNormal="8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D34" sqref="D34"/>
    </sheetView>
  </sheetViews>
  <sheetFormatPr defaultRowHeight="15" x14ac:dyDescent="0.25"/>
  <cols>
    <col min="1" max="1" width="9.140625" style="2"/>
    <col min="2" max="2" width="21.5703125" customWidth="1"/>
    <col min="3" max="3" width="53.140625" customWidth="1"/>
    <col min="5" max="5" width="14.140625" customWidth="1"/>
    <col min="6" max="6" width="13.7109375" customWidth="1"/>
    <col min="7" max="7" width="12.7109375" customWidth="1"/>
    <col min="8" max="8" width="12.85546875" customWidth="1"/>
    <col min="9" max="9" width="12.7109375" customWidth="1"/>
    <col min="10" max="10" width="9.85546875" bestFit="1" customWidth="1"/>
    <col min="11" max="11" width="12.7109375" customWidth="1"/>
    <col min="12" max="12" width="13.85546875" style="1" customWidth="1"/>
  </cols>
  <sheetData>
    <row r="1" spans="1:12" x14ac:dyDescent="0.25">
      <c r="A1" s="2" t="s">
        <v>319</v>
      </c>
      <c r="B1" t="s">
        <v>0</v>
      </c>
      <c r="C1" t="s">
        <v>317</v>
      </c>
      <c r="D1" t="s">
        <v>1</v>
      </c>
      <c r="E1" t="s">
        <v>310</v>
      </c>
      <c r="F1" t="s">
        <v>9</v>
      </c>
      <c r="G1" t="s">
        <v>3</v>
      </c>
      <c r="H1" t="s">
        <v>311</v>
      </c>
      <c r="I1" t="s">
        <v>105</v>
      </c>
      <c r="J1" t="s">
        <v>36</v>
      </c>
      <c r="K1" t="s">
        <v>312</v>
      </c>
      <c r="L1" s="1" t="s">
        <v>320</v>
      </c>
    </row>
    <row r="2" spans="1:12" x14ac:dyDescent="0.25">
      <c r="A2" s="2">
        <v>202</v>
      </c>
      <c r="B2" t="s">
        <v>2</v>
      </c>
      <c r="C2" t="s">
        <v>6</v>
      </c>
      <c r="D2">
        <v>1</v>
      </c>
      <c r="E2" s="1">
        <v>158560</v>
      </c>
      <c r="F2" s="1">
        <v>0</v>
      </c>
      <c r="G2" s="1">
        <v>158560</v>
      </c>
      <c r="H2" s="1">
        <v>0</v>
      </c>
      <c r="I2" s="1">
        <v>0</v>
      </c>
      <c r="J2" s="1">
        <v>0</v>
      </c>
      <c r="K2" s="1">
        <v>0</v>
      </c>
    </row>
    <row r="3" spans="1:12" x14ac:dyDescent="0.25">
      <c r="A3" s="2">
        <v>202</v>
      </c>
      <c r="B3" t="s">
        <v>2</v>
      </c>
      <c r="C3" t="s">
        <v>31</v>
      </c>
      <c r="D3">
        <v>1</v>
      </c>
      <c r="E3" s="1">
        <v>198942</v>
      </c>
      <c r="F3" s="1">
        <v>198942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2" x14ac:dyDescent="0.25">
      <c r="A4" s="2">
        <v>202</v>
      </c>
      <c r="B4" t="s">
        <v>2</v>
      </c>
      <c r="C4" t="s">
        <v>33</v>
      </c>
      <c r="D4">
        <v>2</v>
      </c>
      <c r="E4" s="1">
        <v>227665</v>
      </c>
      <c r="F4" s="1">
        <v>117264</v>
      </c>
      <c r="G4" s="1">
        <v>0</v>
      </c>
      <c r="H4" s="1">
        <v>0</v>
      </c>
      <c r="I4" s="1">
        <v>110401</v>
      </c>
      <c r="J4" s="1">
        <v>0</v>
      </c>
      <c r="K4" s="1">
        <v>0</v>
      </c>
    </row>
    <row r="5" spans="1:12" x14ac:dyDescent="0.25">
      <c r="A5" s="2">
        <v>202</v>
      </c>
      <c r="B5" t="s">
        <v>2</v>
      </c>
      <c r="C5" t="s">
        <v>34</v>
      </c>
      <c r="D5">
        <v>2</v>
      </c>
      <c r="E5" s="1">
        <v>227665</v>
      </c>
      <c r="F5" s="1">
        <v>227665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2" x14ac:dyDescent="0.25">
      <c r="A6" s="2">
        <v>202</v>
      </c>
      <c r="B6" t="s">
        <v>2</v>
      </c>
      <c r="C6" t="s">
        <v>35</v>
      </c>
      <c r="D6">
        <v>2</v>
      </c>
      <c r="E6" s="1">
        <v>227665</v>
      </c>
      <c r="F6" s="1">
        <v>227665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2" x14ac:dyDescent="0.25">
      <c r="A7" s="2">
        <v>202</v>
      </c>
      <c r="B7" t="s">
        <v>2</v>
      </c>
      <c r="C7" t="s">
        <v>26</v>
      </c>
      <c r="D7">
        <v>1</v>
      </c>
      <c r="E7" s="1">
        <v>113832</v>
      </c>
      <c r="F7" s="1">
        <v>113832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2" x14ac:dyDescent="0.25">
      <c r="A8" s="2">
        <v>202</v>
      </c>
      <c r="B8" t="s">
        <v>2</v>
      </c>
      <c r="C8" t="s">
        <v>25</v>
      </c>
      <c r="D8">
        <v>1</v>
      </c>
      <c r="E8" s="1">
        <v>113832</v>
      </c>
      <c r="F8" s="1">
        <v>113832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2" x14ac:dyDescent="0.25">
      <c r="A9" s="2">
        <v>202</v>
      </c>
      <c r="B9" t="s">
        <v>2</v>
      </c>
      <c r="C9" t="s">
        <v>28</v>
      </c>
      <c r="D9">
        <v>2</v>
      </c>
      <c r="E9" s="1">
        <v>227665</v>
      </c>
      <c r="F9" s="1">
        <v>227665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2" x14ac:dyDescent="0.25">
      <c r="A10" s="2">
        <v>202</v>
      </c>
      <c r="B10" t="s">
        <v>2</v>
      </c>
      <c r="C10" t="s">
        <v>24</v>
      </c>
      <c r="D10">
        <v>1</v>
      </c>
      <c r="E10" s="1">
        <v>113832</v>
      </c>
      <c r="F10" s="1">
        <v>113832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2" x14ac:dyDescent="0.25">
      <c r="A11" s="2">
        <v>202</v>
      </c>
      <c r="B11" t="s">
        <v>2</v>
      </c>
      <c r="C11" t="s">
        <v>30</v>
      </c>
      <c r="D11">
        <v>1</v>
      </c>
      <c r="E11" s="1">
        <v>113832</v>
      </c>
      <c r="F11" s="1">
        <v>113832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2" x14ac:dyDescent="0.25">
      <c r="A12" s="2">
        <v>202</v>
      </c>
      <c r="B12" t="s">
        <v>2</v>
      </c>
      <c r="C12" t="s">
        <v>15</v>
      </c>
      <c r="D12">
        <v>1</v>
      </c>
      <c r="E12" s="1">
        <v>39166</v>
      </c>
      <c r="F12" s="1">
        <v>39166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2" x14ac:dyDescent="0.25">
      <c r="A13" s="2">
        <v>202</v>
      </c>
      <c r="B13" t="s">
        <v>2</v>
      </c>
      <c r="C13" t="s">
        <v>13</v>
      </c>
      <c r="D13">
        <v>1</v>
      </c>
      <c r="E13" s="1">
        <v>57558</v>
      </c>
      <c r="F13" s="1">
        <v>57558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2" x14ac:dyDescent="0.25">
      <c r="A14" s="2">
        <v>202</v>
      </c>
      <c r="B14" t="s">
        <v>2</v>
      </c>
      <c r="C14" t="s">
        <v>27</v>
      </c>
      <c r="D14">
        <v>1</v>
      </c>
      <c r="E14" s="1">
        <v>116262</v>
      </c>
      <c r="F14" s="1">
        <v>116262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2" x14ac:dyDescent="0.25">
      <c r="A15" s="2">
        <v>202</v>
      </c>
      <c r="B15" t="s">
        <v>2</v>
      </c>
      <c r="C15" t="s">
        <v>29</v>
      </c>
      <c r="D15">
        <v>1</v>
      </c>
      <c r="E15" s="1">
        <v>113832</v>
      </c>
      <c r="F15" s="1">
        <v>113832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2" x14ac:dyDescent="0.25">
      <c r="A16" s="2">
        <v>202</v>
      </c>
      <c r="B16" t="s">
        <v>2</v>
      </c>
      <c r="C16" t="s">
        <v>14</v>
      </c>
      <c r="D16">
        <v>2</v>
      </c>
      <c r="E16" s="1">
        <v>227665</v>
      </c>
      <c r="F16" s="1">
        <v>227665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x14ac:dyDescent="0.25">
      <c r="A17" s="2">
        <v>202</v>
      </c>
      <c r="B17" t="s">
        <v>2</v>
      </c>
      <c r="C17" t="s">
        <v>313</v>
      </c>
      <c r="D17">
        <v>0.27</v>
      </c>
      <c r="E17" s="1">
        <v>41486</v>
      </c>
      <c r="F17" s="1">
        <v>12204</v>
      </c>
      <c r="G17" s="1">
        <v>0</v>
      </c>
      <c r="H17" s="1">
        <v>29282</v>
      </c>
      <c r="I17" s="1">
        <v>0</v>
      </c>
      <c r="J17" s="1">
        <v>0</v>
      </c>
      <c r="K17" s="1">
        <v>0</v>
      </c>
    </row>
    <row r="18" spans="1:11" x14ac:dyDescent="0.25">
      <c r="A18" s="2">
        <v>202</v>
      </c>
      <c r="B18" t="s">
        <v>2</v>
      </c>
      <c r="C18" t="s">
        <v>23</v>
      </c>
      <c r="D18">
        <v>4</v>
      </c>
      <c r="E18" s="1">
        <v>156666</v>
      </c>
      <c r="F18" s="1">
        <v>156666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x14ac:dyDescent="0.25">
      <c r="A19" s="2">
        <v>202</v>
      </c>
      <c r="B19" t="s">
        <v>2</v>
      </c>
      <c r="C19" t="s">
        <v>18</v>
      </c>
      <c r="D19">
        <v>2</v>
      </c>
      <c r="E19" s="1">
        <v>227665</v>
      </c>
      <c r="F19" s="1">
        <v>227665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x14ac:dyDescent="0.25">
      <c r="A20" s="2">
        <v>202</v>
      </c>
      <c r="B20" t="s">
        <v>2</v>
      </c>
      <c r="C20" t="s">
        <v>19</v>
      </c>
      <c r="D20">
        <v>2</v>
      </c>
      <c r="E20" s="1">
        <v>227665</v>
      </c>
      <c r="F20" s="1">
        <v>227665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x14ac:dyDescent="0.25">
      <c r="A21" s="2">
        <v>202</v>
      </c>
      <c r="B21" t="s">
        <v>2</v>
      </c>
      <c r="C21" t="s">
        <v>7</v>
      </c>
      <c r="D21">
        <v>0.5</v>
      </c>
      <c r="E21" s="1">
        <v>56916</v>
      </c>
      <c r="F21" s="1">
        <v>33905</v>
      </c>
      <c r="G21" s="1">
        <v>23011</v>
      </c>
      <c r="H21" s="1">
        <v>0</v>
      </c>
      <c r="I21" s="1">
        <v>0</v>
      </c>
      <c r="J21" s="1">
        <v>0</v>
      </c>
      <c r="K21" s="1">
        <v>0</v>
      </c>
    </row>
    <row r="22" spans="1:11" x14ac:dyDescent="0.25">
      <c r="A22" s="2">
        <v>202</v>
      </c>
      <c r="B22" t="s">
        <v>2</v>
      </c>
      <c r="C22" t="s">
        <v>37</v>
      </c>
      <c r="D22">
        <v>1</v>
      </c>
      <c r="E22" s="1">
        <v>113832</v>
      </c>
      <c r="F22" s="1">
        <v>113832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x14ac:dyDescent="0.25">
      <c r="A23" s="2">
        <v>202</v>
      </c>
      <c r="B23" t="s">
        <v>2</v>
      </c>
      <c r="C23" t="s">
        <v>12</v>
      </c>
      <c r="D23">
        <v>1</v>
      </c>
      <c r="E23" s="1">
        <v>113832</v>
      </c>
      <c r="F23" s="1">
        <v>113832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x14ac:dyDescent="0.25">
      <c r="A24" s="2">
        <v>202</v>
      </c>
      <c r="B24" t="s">
        <v>2</v>
      </c>
      <c r="C24" t="s">
        <v>10</v>
      </c>
      <c r="D24">
        <v>2</v>
      </c>
      <c r="E24" s="1">
        <v>91168</v>
      </c>
      <c r="F24" s="1">
        <v>91168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x14ac:dyDescent="0.25">
      <c r="A25" s="2">
        <v>202</v>
      </c>
      <c r="B25" t="s">
        <v>2</v>
      </c>
      <c r="C25" t="s">
        <v>32</v>
      </c>
      <c r="D25">
        <v>2</v>
      </c>
      <c r="E25" s="1">
        <v>78333</v>
      </c>
      <c r="F25" s="1">
        <v>78333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x14ac:dyDescent="0.25">
      <c r="A26" s="2">
        <v>202</v>
      </c>
      <c r="B26" t="s">
        <v>2</v>
      </c>
      <c r="C26" t="s">
        <v>11</v>
      </c>
      <c r="D26">
        <v>1</v>
      </c>
      <c r="E26" s="1">
        <v>57558</v>
      </c>
      <c r="F26" s="1">
        <v>57558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x14ac:dyDescent="0.25">
      <c r="A27" s="2">
        <v>202</v>
      </c>
      <c r="B27" t="s">
        <v>2</v>
      </c>
      <c r="C27" t="s">
        <v>21</v>
      </c>
      <c r="D27">
        <v>1</v>
      </c>
      <c r="E27" s="1">
        <v>113832</v>
      </c>
      <c r="F27" s="1">
        <v>113832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x14ac:dyDescent="0.25">
      <c r="A28" s="2">
        <v>202</v>
      </c>
      <c r="B28" t="s">
        <v>2</v>
      </c>
      <c r="C28" t="s">
        <v>5</v>
      </c>
      <c r="D28">
        <v>1</v>
      </c>
      <c r="E28" s="1">
        <v>105009</v>
      </c>
      <c r="F28" s="1">
        <v>0</v>
      </c>
      <c r="G28" s="1">
        <v>105009</v>
      </c>
      <c r="H28" s="1">
        <v>0</v>
      </c>
      <c r="I28" s="1">
        <v>0</v>
      </c>
      <c r="J28" s="1">
        <v>0</v>
      </c>
      <c r="K28" s="1">
        <v>0</v>
      </c>
    </row>
    <row r="29" spans="1:11" x14ac:dyDescent="0.25">
      <c r="A29" s="2">
        <v>202</v>
      </c>
      <c r="B29" t="s">
        <v>2</v>
      </c>
      <c r="C29" t="s">
        <v>16</v>
      </c>
      <c r="D29">
        <v>1</v>
      </c>
      <c r="E29" s="1">
        <v>113832</v>
      </c>
      <c r="F29" s="1">
        <v>113832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x14ac:dyDescent="0.25">
      <c r="A30" s="2">
        <v>202</v>
      </c>
      <c r="B30" t="s">
        <v>2</v>
      </c>
      <c r="C30" t="s">
        <v>17</v>
      </c>
      <c r="D30">
        <v>1</v>
      </c>
      <c r="E30" s="1">
        <v>79025</v>
      </c>
      <c r="F30" s="1">
        <v>79025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x14ac:dyDescent="0.25">
      <c r="A31" s="2">
        <v>202</v>
      </c>
      <c r="B31" t="s">
        <v>2</v>
      </c>
      <c r="C31" t="s">
        <v>22</v>
      </c>
      <c r="D31">
        <v>1</v>
      </c>
      <c r="E31" s="1">
        <v>51187</v>
      </c>
      <c r="F31" s="1">
        <v>51187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x14ac:dyDescent="0.25">
      <c r="A32" s="2">
        <v>202</v>
      </c>
      <c r="B32" t="s">
        <v>2</v>
      </c>
      <c r="C32" t="s">
        <v>20</v>
      </c>
      <c r="D32">
        <v>1</v>
      </c>
      <c r="E32" s="1">
        <v>60059</v>
      </c>
      <c r="F32" s="1">
        <v>60059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x14ac:dyDescent="0.25">
      <c r="A33" s="2">
        <v>202</v>
      </c>
      <c r="B33" t="s">
        <v>2</v>
      </c>
      <c r="C33" t="s">
        <v>4</v>
      </c>
      <c r="D33">
        <v>2</v>
      </c>
      <c r="E33" s="1">
        <v>143922</v>
      </c>
      <c r="F33" s="1">
        <v>71961</v>
      </c>
      <c r="G33" s="1">
        <v>71961</v>
      </c>
      <c r="H33" s="1">
        <v>0</v>
      </c>
      <c r="I33" s="1">
        <v>0</v>
      </c>
      <c r="J33" s="1">
        <v>0</v>
      </c>
      <c r="K33" s="1">
        <v>0</v>
      </c>
    </row>
    <row r="34" spans="1:11" x14ac:dyDescent="0.25">
      <c r="A34" s="2">
        <v>202</v>
      </c>
      <c r="B34" t="s">
        <v>2</v>
      </c>
      <c r="C34" t="s">
        <v>8</v>
      </c>
      <c r="D34">
        <v>1</v>
      </c>
      <c r="E34" s="1">
        <v>116262</v>
      </c>
      <c r="F34" s="1">
        <v>0</v>
      </c>
      <c r="G34" s="1">
        <v>116262</v>
      </c>
      <c r="H34" s="1">
        <v>0</v>
      </c>
      <c r="I34" s="1">
        <v>0</v>
      </c>
      <c r="J34" s="1">
        <v>0</v>
      </c>
      <c r="K34" s="1">
        <v>0</v>
      </c>
    </row>
    <row r="35" spans="1:11" x14ac:dyDescent="0.25">
      <c r="A35" s="2">
        <v>202</v>
      </c>
      <c r="B35" t="s">
        <v>2</v>
      </c>
      <c r="C35" t="s">
        <v>251</v>
      </c>
      <c r="D35">
        <v>0</v>
      </c>
      <c r="E35" s="1">
        <v>21999</v>
      </c>
      <c r="F35" s="1">
        <v>21999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x14ac:dyDescent="0.25">
      <c r="A36" s="2">
        <v>202</v>
      </c>
      <c r="B36" t="s">
        <v>2</v>
      </c>
      <c r="C36" t="s">
        <v>314</v>
      </c>
      <c r="D36">
        <v>0</v>
      </c>
      <c r="E36" s="1">
        <v>30600</v>
      </c>
      <c r="F36" s="1">
        <v>17000</v>
      </c>
      <c r="G36" s="1">
        <v>0</v>
      </c>
      <c r="H36" s="1">
        <v>0</v>
      </c>
      <c r="I36" s="1">
        <v>0</v>
      </c>
      <c r="J36" s="1">
        <v>0</v>
      </c>
      <c r="K36" s="1">
        <v>13600</v>
      </c>
    </row>
    <row r="37" spans="1:11" x14ac:dyDescent="0.25">
      <c r="A37" s="2">
        <v>202</v>
      </c>
      <c r="B37" t="s">
        <v>2</v>
      </c>
      <c r="C37" t="s">
        <v>257</v>
      </c>
      <c r="D37">
        <v>0</v>
      </c>
      <c r="E37" s="1">
        <v>20400</v>
      </c>
      <c r="F37" s="1">
        <v>6800</v>
      </c>
      <c r="G37" s="1">
        <v>0</v>
      </c>
      <c r="H37" s="1">
        <v>0</v>
      </c>
      <c r="I37" s="1">
        <v>0</v>
      </c>
      <c r="J37" s="1">
        <v>0</v>
      </c>
      <c r="K37" s="1">
        <v>13600</v>
      </c>
    </row>
    <row r="38" spans="1:11" x14ac:dyDescent="0.25">
      <c r="A38" s="2">
        <v>202</v>
      </c>
      <c r="B38" t="s">
        <v>2</v>
      </c>
      <c r="C38" t="s">
        <v>252</v>
      </c>
      <c r="D38">
        <v>0</v>
      </c>
      <c r="E38" s="1">
        <v>4524</v>
      </c>
      <c r="F38" s="1">
        <v>4524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x14ac:dyDescent="0.25">
      <c r="A39" s="2">
        <v>202</v>
      </c>
      <c r="B39" t="s">
        <v>2</v>
      </c>
      <c r="C39" t="s">
        <v>246</v>
      </c>
      <c r="D39">
        <v>0</v>
      </c>
      <c r="E39" s="1">
        <v>15325</v>
      </c>
      <c r="F39" s="1">
        <v>15325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x14ac:dyDescent="0.25">
      <c r="A40" s="2">
        <v>202</v>
      </c>
      <c r="B40" t="s">
        <v>2</v>
      </c>
      <c r="C40" t="s">
        <v>259</v>
      </c>
      <c r="D40">
        <v>0</v>
      </c>
      <c r="E40" s="1">
        <v>500</v>
      </c>
      <c r="F40" s="1">
        <v>500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x14ac:dyDescent="0.25">
      <c r="A41" s="2">
        <v>202</v>
      </c>
      <c r="B41" t="s">
        <v>2</v>
      </c>
      <c r="C41" t="s">
        <v>263</v>
      </c>
      <c r="D41">
        <v>0</v>
      </c>
      <c r="E41" s="1">
        <v>3500</v>
      </c>
      <c r="F41" s="1">
        <v>3500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x14ac:dyDescent="0.25">
      <c r="A42" s="2">
        <v>202</v>
      </c>
      <c r="B42" t="s">
        <v>2</v>
      </c>
      <c r="C42" t="s">
        <v>266</v>
      </c>
      <c r="D42">
        <v>0</v>
      </c>
      <c r="E42" s="1">
        <v>11561</v>
      </c>
      <c r="F42" s="1">
        <v>11561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x14ac:dyDescent="0.25">
      <c r="A43" s="2">
        <v>202</v>
      </c>
      <c r="B43" t="s">
        <v>2</v>
      </c>
      <c r="C43" t="s">
        <v>265</v>
      </c>
      <c r="D43">
        <v>0</v>
      </c>
      <c r="E43" s="1">
        <v>6000</v>
      </c>
      <c r="F43" s="1">
        <v>6000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x14ac:dyDescent="0.25">
      <c r="A44" s="2">
        <v>202</v>
      </c>
      <c r="B44" t="s">
        <v>2</v>
      </c>
      <c r="C44" t="s">
        <v>262</v>
      </c>
      <c r="D44">
        <v>0</v>
      </c>
      <c r="E44" s="1">
        <v>5000</v>
      </c>
      <c r="F44" s="1">
        <v>5000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x14ac:dyDescent="0.25">
      <c r="A45" s="2">
        <v>202</v>
      </c>
      <c r="B45" t="s">
        <v>2</v>
      </c>
      <c r="C45" t="s">
        <v>248</v>
      </c>
      <c r="D45">
        <v>0</v>
      </c>
      <c r="E45" s="1">
        <v>930</v>
      </c>
      <c r="F45" s="1">
        <v>930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x14ac:dyDescent="0.25">
      <c r="A46" s="2">
        <v>202</v>
      </c>
      <c r="B46" t="s">
        <v>2</v>
      </c>
      <c r="C46" t="s">
        <v>264</v>
      </c>
      <c r="D46">
        <v>0</v>
      </c>
      <c r="E46" s="1">
        <v>6000</v>
      </c>
      <c r="F46" s="1">
        <v>6000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x14ac:dyDescent="0.25">
      <c r="A47" s="2">
        <v>202</v>
      </c>
      <c r="B47" t="s">
        <v>2</v>
      </c>
      <c r="C47" t="s">
        <v>260</v>
      </c>
      <c r="D47">
        <v>0</v>
      </c>
      <c r="E47" s="1">
        <v>500</v>
      </c>
      <c r="F47" s="1">
        <v>500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x14ac:dyDescent="0.25">
      <c r="A48" s="2">
        <v>202</v>
      </c>
      <c r="B48" t="s">
        <v>2</v>
      </c>
      <c r="C48" t="s">
        <v>261</v>
      </c>
      <c r="D48">
        <v>0</v>
      </c>
      <c r="E48" s="1">
        <v>11568</v>
      </c>
      <c r="F48" s="1">
        <v>11568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2" x14ac:dyDescent="0.25">
      <c r="A49" s="2">
        <v>202</v>
      </c>
      <c r="B49" t="s">
        <v>2</v>
      </c>
      <c r="C49" t="s">
        <v>247</v>
      </c>
      <c r="D49">
        <v>0</v>
      </c>
      <c r="E49" s="1">
        <v>3411</v>
      </c>
      <c r="F49" s="1">
        <v>3411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2" x14ac:dyDescent="0.25">
      <c r="A50" s="2">
        <v>202</v>
      </c>
      <c r="B50" t="s">
        <v>2</v>
      </c>
      <c r="C50" t="s">
        <v>267</v>
      </c>
      <c r="D50">
        <v>0</v>
      </c>
      <c r="E50" s="1">
        <v>4108</v>
      </c>
      <c r="F50" s="1">
        <v>4108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2" x14ac:dyDescent="0.25">
      <c r="A51" s="2">
        <v>202</v>
      </c>
      <c r="B51" t="s">
        <v>2</v>
      </c>
      <c r="C51" t="s">
        <v>258</v>
      </c>
      <c r="D51">
        <v>0</v>
      </c>
      <c r="E51" s="1">
        <v>5045</v>
      </c>
      <c r="F51" s="1">
        <v>5045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2" x14ac:dyDescent="0.25">
      <c r="A52" s="2">
        <v>202</v>
      </c>
      <c r="B52" t="s">
        <v>2</v>
      </c>
      <c r="C52" t="s">
        <v>268</v>
      </c>
      <c r="D52">
        <v>0</v>
      </c>
      <c r="E52" s="1">
        <v>3158</v>
      </c>
      <c r="F52" s="1">
        <v>3158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</row>
    <row r="53" spans="1:12" x14ac:dyDescent="0.25">
      <c r="A53" s="2">
        <v>202</v>
      </c>
      <c r="B53" t="s">
        <v>2</v>
      </c>
      <c r="C53" t="s">
        <v>269</v>
      </c>
      <c r="D53">
        <v>0</v>
      </c>
      <c r="E53" s="1">
        <v>1778</v>
      </c>
      <c r="F53" s="1">
        <v>0</v>
      </c>
      <c r="G53" s="1">
        <v>0</v>
      </c>
      <c r="H53" s="1">
        <v>0</v>
      </c>
      <c r="I53" s="1">
        <v>1778</v>
      </c>
      <c r="J53" s="1">
        <v>0</v>
      </c>
      <c r="K53" s="1">
        <v>0</v>
      </c>
    </row>
    <row r="54" spans="1:12" x14ac:dyDescent="0.25">
      <c r="A54" s="2">
        <v>202</v>
      </c>
      <c r="B54" t="s">
        <v>2</v>
      </c>
      <c r="C54" t="s">
        <v>320</v>
      </c>
      <c r="D54">
        <v>0</v>
      </c>
      <c r="E54" s="1">
        <v>65000</v>
      </c>
      <c r="F54" s="1"/>
      <c r="G54" s="1"/>
      <c r="H54" s="1"/>
      <c r="I54" s="1"/>
      <c r="J54" s="1"/>
      <c r="K54" s="1"/>
      <c r="L54" s="1">
        <v>65000</v>
      </c>
    </row>
    <row r="55" spans="1:12" x14ac:dyDescent="0.25">
      <c r="A55" s="2">
        <v>203</v>
      </c>
      <c r="B55" t="s">
        <v>38</v>
      </c>
      <c r="C55" t="s">
        <v>48</v>
      </c>
      <c r="D55">
        <v>1</v>
      </c>
      <c r="E55" s="1">
        <v>158560</v>
      </c>
      <c r="F55" s="1">
        <v>158560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1:12" x14ac:dyDescent="0.25">
      <c r="A56" s="2">
        <v>203</v>
      </c>
      <c r="B56" t="s">
        <v>38</v>
      </c>
      <c r="C56" t="s">
        <v>31</v>
      </c>
      <c r="D56">
        <v>1</v>
      </c>
      <c r="E56" s="1">
        <v>198942</v>
      </c>
      <c r="F56" s="1">
        <v>198942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2" x14ac:dyDescent="0.25">
      <c r="A57" s="2">
        <v>203</v>
      </c>
      <c r="B57" t="s">
        <v>38</v>
      </c>
      <c r="C57" t="s">
        <v>33</v>
      </c>
      <c r="D57">
        <v>2</v>
      </c>
      <c r="E57" s="1">
        <v>227665</v>
      </c>
      <c r="F57" s="1">
        <v>61414</v>
      </c>
      <c r="G57" s="1">
        <v>0</v>
      </c>
      <c r="H57" s="1">
        <v>0</v>
      </c>
      <c r="I57" s="1">
        <v>166251</v>
      </c>
      <c r="J57" s="1">
        <v>0</v>
      </c>
      <c r="K57" s="1">
        <v>0</v>
      </c>
    </row>
    <row r="58" spans="1:12" x14ac:dyDescent="0.25">
      <c r="A58" s="2">
        <v>203</v>
      </c>
      <c r="B58" t="s">
        <v>38</v>
      </c>
      <c r="C58" t="s">
        <v>34</v>
      </c>
      <c r="D58">
        <v>2</v>
      </c>
      <c r="E58" s="1">
        <v>227665</v>
      </c>
      <c r="F58" s="1">
        <v>227665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2" x14ac:dyDescent="0.25">
      <c r="A59" s="2">
        <v>203</v>
      </c>
      <c r="B59" t="s">
        <v>38</v>
      </c>
      <c r="C59" t="s">
        <v>35</v>
      </c>
      <c r="D59">
        <v>2</v>
      </c>
      <c r="E59" s="1">
        <v>227665</v>
      </c>
      <c r="F59" s="1">
        <v>227665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2" x14ac:dyDescent="0.25">
      <c r="A60" s="2">
        <v>203</v>
      </c>
      <c r="B60" t="s">
        <v>38</v>
      </c>
      <c r="C60" t="s">
        <v>26</v>
      </c>
      <c r="D60">
        <v>2</v>
      </c>
      <c r="E60" s="1">
        <v>227665</v>
      </c>
      <c r="F60" s="1">
        <v>227665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2" x14ac:dyDescent="0.25">
      <c r="A61" s="2">
        <v>203</v>
      </c>
      <c r="B61" t="s">
        <v>38</v>
      </c>
      <c r="C61" t="s">
        <v>25</v>
      </c>
      <c r="D61">
        <v>2</v>
      </c>
      <c r="E61" s="1">
        <v>227665</v>
      </c>
      <c r="F61" s="1">
        <v>227665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</row>
    <row r="62" spans="1:12" x14ac:dyDescent="0.25">
      <c r="A62" s="2">
        <v>203</v>
      </c>
      <c r="B62" t="s">
        <v>38</v>
      </c>
      <c r="C62" t="s">
        <v>28</v>
      </c>
      <c r="D62">
        <v>3</v>
      </c>
      <c r="E62" s="1">
        <v>341497</v>
      </c>
      <c r="F62" s="1">
        <v>341497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2" x14ac:dyDescent="0.25">
      <c r="A63" s="2">
        <v>203</v>
      </c>
      <c r="B63" t="s">
        <v>38</v>
      </c>
      <c r="C63" t="s">
        <v>41</v>
      </c>
      <c r="D63">
        <v>1</v>
      </c>
      <c r="E63" s="1">
        <v>113832</v>
      </c>
      <c r="F63" s="1">
        <v>0</v>
      </c>
      <c r="G63" s="1">
        <v>113832</v>
      </c>
      <c r="H63" s="1">
        <v>0</v>
      </c>
      <c r="I63" s="1">
        <v>0</v>
      </c>
      <c r="J63" s="1">
        <v>0</v>
      </c>
      <c r="K63" s="1">
        <v>0</v>
      </c>
    </row>
    <row r="64" spans="1:12" x14ac:dyDescent="0.25">
      <c r="A64" s="2">
        <v>203</v>
      </c>
      <c r="B64" t="s">
        <v>38</v>
      </c>
      <c r="C64" t="s">
        <v>46</v>
      </c>
      <c r="D64">
        <v>1</v>
      </c>
      <c r="E64" s="1">
        <v>113832</v>
      </c>
      <c r="F64" s="1">
        <v>113832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x14ac:dyDescent="0.25">
      <c r="A65" s="2">
        <v>203</v>
      </c>
      <c r="B65" t="s">
        <v>38</v>
      </c>
      <c r="C65" t="s">
        <v>44</v>
      </c>
      <c r="D65">
        <v>0.5</v>
      </c>
      <c r="E65" s="1">
        <v>56916</v>
      </c>
      <c r="F65" s="1">
        <v>0</v>
      </c>
      <c r="G65" s="1">
        <v>56916</v>
      </c>
      <c r="H65" s="1">
        <v>0</v>
      </c>
      <c r="I65" s="1">
        <v>0</v>
      </c>
      <c r="J65" s="1">
        <v>0</v>
      </c>
      <c r="K65" s="1">
        <v>0</v>
      </c>
    </row>
    <row r="66" spans="1:11" x14ac:dyDescent="0.25">
      <c r="A66" s="2">
        <v>203</v>
      </c>
      <c r="B66" t="s">
        <v>38</v>
      </c>
      <c r="C66" t="s">
        <v>40</v>
      </c>
      <c r="D66">
        <v>1</v>
      </c>
      <c r="E66" s="1">
        <v>113832</v>
      </c>
      <c r="F66" s="1">
        <v>0</v>
      </c>
      <c r="G66" s="1">
        <v>113832</v>
      </c>
      <c r="H66" s="1">
        <v>0</v>
      </c>
      <c r="I66" s="1">
        <v>0</v>
      </c>
      <c r="J66" s="1">
        <v>0</v>
      </c>
      <c r="K66" s="1">
        <v>0</v>
      </c>
    </row>
    <row r="67" spans="1:11" x14ac:dyDescent="0.25">
      <c r="A67" s="2">
        <v>203</v>
      </c>
      <c r="B67" t="s">
        <v>38</v>
      </c>
      <c r="C67" t="s">
        <v>30</v>
      </c>
      <c r="D67">
        <v>1</v>
      </c>
      <c r="E67" s="1">
        <v>113832</v>
      </c>
      <c r="F67" s="1">
        <v>113832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x14ac:dyDescent="0.25">
      <c r="A68" s="2">
        <v>203</v>
      </c>
      <c r="B68" t="s">
        <v>38</v>
      </c>
      <c r="C68" t="s">
        <v>39</v>
      </c>
      <c r="D68">
        <v>1</v>
      </c>
      <c r="E68" s="1">
        <v>113832</v>
      </c>
      <c r="F68" s="1">
        <v>0</v>
      </c>
      <c r="G68" s="1">
        <v>113832</v>
      </c>
      <c r="H68" s="1">
        <v>0</v>
      </c>
      <c r="I68" s="1">
        <v>0</v>
      </c>
      <c r="J68" s="1">
        <v>0</v>
      </c>
      <c r="K68" s="1">
        <v>0</v>
      </c>
    </row>
    <row r="69" spans="1:11" x14ac:dyDescent="0.25">
      <c r="A69" s="2">
        <v>203</v>
      </c>
      <c r="B69" t="s">
        <v>38</v>
      </c>
      <c r="C69" t="s">
        <v>15</v>
      </c>
      <c r="D69">
        <v>6</v>
      </c>
      <c r="E69" s="1">
        <v>234999</v>
      </c>
      <c r="F69" s="1">
        <v>234999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x14ac:dyDescent="0.25">
      <c r="A70" s="2">
        <v>203</v>
      </c>
      <c r="B70" t="s">
        <v>38</v>
      </c>
      <c r="C70" t="s">
        <v>43</v>
      </c>
      <c r="D70">
        <v>1</v>
      </c>
      <c r="E70" s="1">
        <v>119483</v>
      </c>
      <c r="F70" s="1">
        <v>58288</v>
      </c>
      <c r="G70" s="1">
        <v>61195</v>
      </c>
      <c r="H70" s="1">
        <v>0</v>
      </c>
      <c r="I70" s="1">
        <v>0</v>
      </c>
      <c r="J70" s="1">
        <v>0</v>
      </c>
      <c r="K70" s="1">
        <v>0</v>
      </c>
    </row>
    <row r="71" spans="1:11" x14ac:dyDescent="0.25">
      <c r="A71" s="2">
        <v>203</v>
      </c>
      <c r="B71" t="s">
        <v>38</v>
      </c>
      <c r="C71" t="s">
        <v>52</v>
      </c>
      <c r="D71">
        <v>2</v>
      </c>
      <c r="E71" s="1">
        <v>227665</v>
      </c>
      <c r="F71" s="1">
        <v>227665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x14ac:dyDescent="0.25">
      <c r="A72" s="2">
        <v>203</v>
      </c>
      <c r="B72" t="s">
        <v>38</v>
      </c>
      <c r="C72" t="s">
        <v>50</v>
      </c>
      <c r="D72">
        <v>1</v>
      </c>
      <c r="E72" s="1">
        <v>113832</v>
      </c>
      <c r="F72" s="1">
        <v>113832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x14ac:dyDescent="0.25">
      <c r="A73" s="2">
        <v>203</v>
      </c>
      <c r="B73" t="s">
        <v>38</v>
      </c>
      <c r="C73" t="s">
        <v>14</v>
      </c>
      <c r="D73">
        <v>4</v>
      </c>
      <c r="E73" s="1">
        <v>455330</v>
      </c>
      <c r="F73" s="1">
        <v>455330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x14ac:dyDescent="0.25">
      <c r="A74" s="2">
        <v>203</v>
      </c>
      <c r="B74" t="s">
        <v>38</v>
      </c>
      <c r="C74" t="s">
        <v>51</v>
      </c>
      <c r="D74">
        <v>1</v>
      </c>
      <c r="E74" s="1">
        <v>113832</v>
      </c>
      <c r="F74" s="1">
        <v>113832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x14ac:dyDescent="0.25">
      <c r="A75" s="2">
        <v>203</v>
      </c>
      <c r="B75" t="s">
        <v>38</v>
      </c>
      <c r="C75" t="s">
        <v>313</v>
      </c>
      <c r="D75">
        <v>0.36</v>
      </c>
      <c r="E75" s="1">
        <v>55315</v>
      </c>
      <c r="F75" s="1">
        <v>16272</v>
      </c>
      <c r="G75" s="1">
        <v>0</v>
      </c>
      <c r="H75" s="1">
        <v>39043</v>
      </c>
      <c r="I75" s="1">
        <v>0</v>
      </c>
      <c r="J75" s="1">
        <v>0</v>
      </c>
      <c r="K75" s="1">
        <v>0</v>
      </c>
    </row>
    <row r="76" spans="1:11" x14ac:dyDescent="0.25">
      <c r="A76" s="2">
        <v>203</v>
      </c>
      <c r="B76" t="s">
        <v>38</v>
      </c>
      <c r="C76" t="s">
        <v>23</v>
      </c>
      <c r="D76">
        <v>5</v>
      </c>
      <c r="E76" s="1">
        <v>195832</v>
      </c>
      <c r="F76" s="1">
        <v>195832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x14ac:dyDescent="0.25">
      <c r="A77" s="2">
        <v>203</v>
      </c>
      <c r="B77" t="s">
        <v>38</v>
      </c>
      <c r="C77" t="s">
        <v>18</v>
      </c>
      <c r="D77">
        <v>2</v>
      </c>
      <c r="E77" s="1">
        <v>227665</v>
      </c>
      <c r="F77" s="1">
        <v>227665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x14ac:dyDescent="0.25">
      <c r="A78" s="2">
        <v>203</v>
      </c>
      <c r="B78" t="s">
        <v>38</v>
      </c>
      <c r="C78" t="s">
        <v>49</v>
      </c>
      <c r="D78">
        <v>1</v>
      </c>
      <c r="E78" s="1">
        <v>113832</v>
      </c>
      <c r="F78" s="1">
        <v>113832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x14ac:dyDescent="0.25">
      <c r="A79" s="2">
        <v>203</v>
      </c>
      <c r="B79" t="s">
        <v>38</v>
      </c>
      <c r="C79" t="s">
        <v>19</v>
      </c>
      <c r="D79">
        <v>2</v>
      </c>
      <c r="E79" s="1">
        <v>227665</v>
      </c>
      <c r="F79" s="1">
        <v>227665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x14ac:dyDescent="0.25">
      <c r="A80" s="2">
        <v>203</v>
      </c>
      <c r="B80" t="s">
        <v>38</v>
      </c>
      <c r="C80" t="s">
        <v>7</v>
      </c>
      <c r="D80">
        <v>1</v>
      </c>
      <c r="E80" s="1">
        <v>113832</v>
      </c>
      <c r="F80" s="1">
        <v>113832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x14ac:dyDescent="0.25">
      <c r="A81" s="2">
        <v>203</v>
      </c>
      <c r="B81" t="s">
        <v>38</v>
      </c>
      <c r="C81" t="s">
        <v>37</v>
      </c>
      <c r="D81">
        <v>1</v>
      </c>
      <c r="E81" s="1">
        <v>113832</v>
      </c>
      <c r="F81" s="1">
        <v>113832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x14ac:dyDescent="0.25">
      <c r="A82" s="2">
        <v>203</v>
      </c>
      <c r="B82" t="s">
        <v>38</v>
      </c>
      <c r="C82" t="s">
        <v>12</v>
      </c>
      <c r="D82">
        <v>1</v>
      </c>
      <c r="E82" s="1">
        <v>113832</v>
      </c>
      <c r="F82" s="1">
        <v>113832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x14ac:dyDescent="0.25">
      <c r="A83" s="2">
        <v>203</v>
      </c>
      <c r="B83" t="s">
        <v>38</v>
      </c>
      <c r="C83" t="s">
        <v>32</v>
      </c>
      <c r="D83">
        <v>3</v>
      </c>
      <c r="E83" s="1">
        <v>117499</v>
      </c>
      <c r="F83" s="1">
        <v>117499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x14ac:dyDescent="0.25">
      <c r="A84" s="2">
        <v>203</v>
      </c>
      <c r="B84" t="s">
        <v>38</v>
      </c>
      <c r="C84" t="s">
        <v>45</v>
      </c>
      <c r="D84">
        <v>1</v>
      </c>
      <c r="E84" s="1">
        <v>70672</v>
      </c>
      <c r="F84" s="1">
        <v>70672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</row>
    <row r="85" spans="1:11" x14ac:dyDescent="0.25">
      <c r="A85" s="2">
        <v>203</v>
      </c>
      <c r="B85" t="s">
        <v>38</v>
      </c>
      <c r="C85" t="s">
        <v>11</v>
      </c>
      <c r="D85">
        <v>1</v>
      </c>
      <c r="E85" s="1">
        <v>57558</v>
      </c>
      <c r="F85" s="1">
        <v>57558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x14ac:dyDescent="0.25">
      <c r="A86" s="2">
        <v>203</v>
      </c>
      <c r="B86" t="s">
        <v>38</v>
      </c>
      <c r="C86" t="s">
        <v>42</v>
      </c>
      <c r="D86">
        <v>1</v>
      </c>
      <c r="E86" s="1">
        <v>71590</v>
      </c>
      <c r="F86" s="1">
        <v>0</v>
      </c>
      <c r="G86" s="1">
        <v>71590</v>
      </c>
      <c r="H86" s="1">
        <v>0</v>
      </c>
      <c r="I86" s="1">
        <v>0</v>
      </c>
      <c r="J86" s="1">
        <v>0</v>
      </c>
      <c r="K86" s="1">
        <v>0</v>
      </c>
    </row>
    <row r="87" spans="1:11" x14ac:dyDescent="0.25">
      <c r="A87" s="2">
        <v>203</v>
      </c>
      <c r="B87" t="s">
        <v>38</v>
      </c>
      <c r="C87" t="s">
        <v>21</v>
      </c>
      <c r="D87">
        <v>1</v>
      </c>
      <c r="E87" s="1">
        <v>113832</v>
      </c>
      <c r="F87" s="1">
        <v>113832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x14ac:dyDescent="0.25">
      <c r="A88" s="2">
        <v>203</v>
      </c>
      <c r="B88" t="s">
        <v>38</v>
      </c>
      <c r="C88" t="s">
        <v>16</v>
      </c>
      <c r="D88">
        <v>1.5</v>
      </c>
      <c r="E88" s="1">
        <v>170749</v>
      </c>
      <c r="F88" s="1">
        <v>170749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x14ac:dyDescent="0.25">
      <c r="A89" s="2">
        <v>203</v>
      </c>
      <c r="B89" t="s">
        <v>38</v>
      </c>
      <c r="C89" t="s">
        <v>17</v>
      </c>
      <c r="D89">
        <v>1</v>
      </c>
      <c r="E89" s="1">
        <v>79025</v>
      </c>
      <c r="F89" s="1">
        <v>79025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x14ac:dyDescent="0.25">
      <c r="A90" s="2">
        <v>203</v>
      </c>
      <c r="B90" t="s">
        <v>38</v>
      </c>
      <c r="C90" t="s">
        <v>20</v>
      </c>
      <c r="D90">
        <v>2</v>
      </c>
      <c r="E90" s="1">
        <v>120118</v>
      </c>
      <c r="F90" s="1">
        <v>106289</v>
      </c>
      <c r="G90" s="1">
        <v>13829</v>
      </c>
      <c r="H90" s="1">
        <v>0</v>
      </c>
      <c r="I90" s="1">
        <v>0</v>
      </c>
      <c r="J90" s="1">
        <v>0</v>
      </c>
      <c r="K90" s="1">
        <v>0</v>
      </c>
    </row>
    <row r="91" spans="1:11" x14ac:dyDescent="0.25">
      <c r="A91" s="2">
        <v>203</v>
      </c>
      <c r="B91" t="s">
        <v>38</v>
      </c>
      <c r="C91" t="s">
        <v>47</v>
      </c>
      <c r="D91">
        <v>0.5</v>
      </c>
      <c r="E91" s="1">
        <v>46193</v>
      </c>
      <c r="F91" s="1">
        <v>46193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</row>
    <row r="92" spans="1:11" x14ac:dyDescent="0.25">
      <c r="A92" s="2">
        <v>203</v>
      </c>
      <c r="B92" t="s">
        <v>38</v>
      </c>
      <c r="C92" t="s">
        <v>314</v>
      </c>
      <c r="D92">
        <v>0</v>
      </c>
      <c r="E92" s="1">
        <v>40800</v>
      </c>
      <c r="F92" s="1">
        <v>27200</v>
      </c>
      <c r="G92" s="1">
        <v>0</v>
      </c>
      <c r="H92" s="1">
        <v>0</v>
      </c>
      <c r="I92" s="1">
        <v>0</v>
      </c>
      <c r="J92" s="1">
        <v>0</v>
      </c>
      <c r="K92" s="1">
        <v>13600</v>
      </c>
    </row>
    <row r="93" spans="1:11" x14ac:dyDescent="0.25">
      <c r="A93" s="2">
        <v>203</v>
      </c>
      <c r="B93" t="s">
        <v>38</v>
      </c>
      <c r="C93" t="s">
        <v>257</v>
      </c>
      <c r="D93">
        <v>0</v>
      </c>
      <c r="E93" s="1">
        <v>37400</v>
      </c>
      <c r="F93" s="1">
        <v>17000</v>
      </c>
      <c r="G93" s="1">
        <v>0</v>
      </c>
      <c r="H93" s="1">
        <v>0</v>
      </c>
      <c r="I93" s="1">
        <v>0</v>
      </c>
      <c r="J93" s="1">
        <v>0</v>
      </c>
      <c r="K93" s="1">
        <v>20400</v>
      </c>
    </row>
    <row r="94" spans="1:11" x14ac:dyDescent="0.25">
      <c r="A94" s="2">
        <v>203</v>
      </c>
      <c r="B94" t="s">
        <v>38</v>
      </c>
      <c r="C94" t="s">
        <v>252</v>
      </c>
      <c r="D94">
        <v>0</v>
      </c>
      <c r="E94" s="1">
        <v>5500</v>
      </c>
      <c r="F94" s="1">
        <v>5500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</row>
    <row r="95" spans="1:11" x14ac:dyDescent="0.25">
      <c r="A95" s="2">
        <v>203</v>
      </c>
      <c r="B95" t="s">
        <v>38</v>
      </c>
      <c r="C95" t="s">
        <v>263</v>
      </c>
      <c r="D95">
        <v>0</v>
      </c>
      <c r="E95" s="1">
        <v>53000</v>
      </c>
      <c r="F95" s="1">
        <v>0</v>
      </c>
      <c r="G95" s="1">
        <v>53000</v>
      </c>
      <c r="H95" s="1">
        <v>0</v>
      </c>
      <c r="I95" s="1">
        <v>0</v>
      </c>
      <c r="J95" s="1">
        <v>0</v>
      </c>
      <c r="K95" s="1">
        <v>0</v>
      </c>
    </row>
    <row r="96" spans="1:11" x14ac:dyDescent="0.25">
      <c r="A96" s="2">
        <v>203</v>
      </c>
      <c r="B96" t="s">
        <v>38</v>
      </c>
      <c r="C96" t="s">
        <v>266</v>
      </c>
      <c r="D96">
        <v>0</v>
      </c>
      <c r="E96" s="1">
        <v>5001</v>
      </c>
      <c r="F96" s="1">
        <v>5001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2" x14ac:dyDescent="0.25">
      <c r="A97" s="2">
        <v>203</v>
      </c>
      <c r="B97" t="s">
        <v>38</v>
      </c>
      <c r="C97" t="s">
        <v>248</v>
      </c>
      <c r="D97">
        <v>0</v>
      </c>
      <c r="E97" s="1">
        <v>1642</v>
      </c>
      <c r="F97" s="1">
        <v>1642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2" x14ac:dyDescent="0.25">
      <c r="A98" s="2">
        <v>203</v>
      </c>
      <c r="B98" t="s">
        <v>38</v>
      </c>
      <c r="C98" t="s">
        <v>264</v>
      </c>
      <c r="D98">
        <v>0</v>
      </c>
      <c r="E98" s="1">
        <v>3172</v>
      </c>
      <c r="F98" s="1">
        <v>3000</v>
      </c>
      <c r="G98" s="1">
        <v>172</v>
      </c>
      <c r="H98" s="1">
        <v>0</v>
      </c>
      <c r="I98" s="1">
        <v>0</v>
      </c>
      <c r="J98" s="1">
        <v>0</v>
      </c>
      <c r="K98" s="1">
        <v>0</v>
      </c>
    </row>
    <row r="99" spans="1:12" x14ac:dyDescent="0.25">
      <c r="A99" s="2">
        <v>203</v>
      </c>
      <c r="B99" t="s">
        <v>38</v>
      </c>
      <c r="C99" t="s">
        <v>247</v>
      </c>
      <c r="D99">
        <v>0</v>
      </c>
      <c r="E99" s="1">
        <v>6019</v>
      </c>
      <c r="F99" s="1">
        <v>6019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2" x14ac:dyDescent="0.25">
      <c r="A100" s="2">
        <v>203</v>
      </c>
      <c r="B100" t="s">
        <v>38</v>
      </c>
      <c r="C100" t="s">
        <v>269</v>
      </c>
      <c r="D100">
        <v>0</v>
      </c>
      <c r="E100" s="1">
        <v>2678</v>
      </c>
      <c r="F100" s="1">
        <v>0</v>
      </c>
      <c r="G100" s="1">
        <v>0</v>
      </c>
      <c r="H100" s="1">
        <v>0</v>
      </c>
      <c r="I100" s="1">
        <v>2678</v>
      </c>
      <c r="J100" s="1">
        <v>0</v>
      </c>
      <c r="K100" s="1">
        <v>0</v>
      </c>
    </row>
    <row r="101" spans="1:12" x14ac:dyDescent="0.25">
      <c r="A101" s="2">
        <v>203</v>
      </c>
      <c r="B101" t="s">
        <v>38</v>
      </c>
      <c r="C101" t="s">
        <v>320</v>
      </c>
      <c r="E101" s="1">
        <v>25000</v>
      </c>
      <c r="F101" s="1"/>
      <c r="G101" s="1"/>
      <c r="H101" s="1"/>
      <c r="I101" s="1"/>
      <c r="J101" s="1"/>
      <c r="K101" s="1"/>
      <c r="L101" s="1">
        <v>25000</v>
      </c>
    </row>
    <row r="102" spans="1:12" x14ac:dyDescent="0.25">
      <c r="A102" s="2">
        <v>450</v>
      </c>
      <c r="B102" t="s">
        <v>53</v>
      </c>
      <c r="C102" t="s">
        <v>6</v>
      </c>
      <c r="D102">
        <v>1</v>
      </c>
      <c r="E102" s="1">
        <v>158560</v>
      </c>
      <c r="F102" s="1">
        <v>158560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1:12" x14ac:dyDescent="0.25">
      <c r="A103" s="2">
        <v>450</v>
      </c>
      <c r="B103" t="s">
        <v>53</v>
      </c>
      <c r="C103" t="s">
        <v>73</v>
      </c>
      <c r="D103">
        <v>1</v>
      </c>
      <c r="E103" s="1">
        <v>158560</v>
      </c>
      <c r="F103" s="1">
        <v>3066</v>
      </c>
      <c r="G103" s="1">
        <v>0</v>
      </c>
      <c r="H103" s="1">
        <v>0</v>
      </c>
      <c r="I103" s="1">
        <v>155494</v>
      </c>
      <c r="J103" s="1">
        <v>0</v>
      </c>
      <c r="K103" s="1">
        <v>0</v>
      </c>
    </row>
    <row r="104" spans="1:12" x14ac:dyDescent="0.25">
      <c r="A104" s="2">
        <v>450</v>
      </c>
      <c r="B104" t="s">
        <v>53</v>
      </c>
      <c r="C104" t="s">
        <v>68</v>
      </c>
      <c r="D104">
        <v>1</v>
      </c>
      <c r="E104" s="1">
        <v>158560</v>
      </c>
      <c r="F104" s="1">
        <v>158560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</row>
    <row r="105" spans="1:12" x14ac:dyDescent="0.25">
      <c r="A105" s="2">
        <v>450</v>
      </c>
      <c r="B105" t="s">
        <v>53</v>
      </c>
      <c r="C105" t="s">
        <v>31</v>
      </c>
      <c r="D105">
        <v>1</v>
      </c>
      <c r="E105" s="1">
        <v>198942</v>
      </c>
      <c r="F105" s="1">
        <v>198942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</row>
    <row r="106" spans="1:12" x14ac:dyDescent="0.25">
      <c r="A106" s="2">
        <v>450</v>
      </c>
      <c r="B106" t="s">
        <v>53</v>
      </c>
      <c r="C106" t="s">
        <v>67</v>
      </c>
      <c r="D106">
        <v>2</v>
      </c>
      <c r="E106" s="1">
        <v>227665</v>
      </c>
      <c r="F106" s="1">
        <v>227665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2" x14ac:dyDescent="0.25">
      <c r="A107" s="2">
        <v>450</v>
      </c>
      <c r="B107" t="s">
        <v>53</v>
      </c>
      <c r="C107" t="s">
        <v>74</v>
      </c>
      <c r="D107">
        <v>4</v>
      </c>
      <c r="E107" s="1">
        <v>455330</v>
      </c>
      <c r="F107" s="1">
        <v>270787</v>
      </c>
      <c r="G107" s="1">
        <v>0</v>
      </c>
      <c r="H107" s="1">
        <v>0</v>
      </c>
      <c r="I107" s="1">
        <v>184543</v>
      </c>
      <c r="J107" s="1">
        <v>0</v>
      </c>
      <c r="K107" s="1">
        <v>0</v>
      </c>
    </row>
    <row r="108" spans="1:12" x14ac:dyDescent="0.25">
      <c r="A108" s="2">
        <v>450</v>
      </c>
      <c r="B108" t="s">
        <v>53</v>
      </c>
      <c r="C108" t="s">
        <v>41</v>
      </c>
      <c r="D108">
        <v>4</v>
      </c>
      <c r="E108" s="1">
        <v>455330</v>
      </c>
      <c r="F108" s="1">
        <v>455330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1:12" x14ac:dyDescent="0.25">
      <c r="A109" s="2">
        <v>450</v>
      </c>
      <c r="B109" t="s">
        <v>53</v>
      </c>
      <c r="C109" t="s">
        <v>65</v>
      </c>
      <c r="D109">
        <v>1</v>
      </c>
      <c r="E109" s="1">
        <v>113832</v>
      </c>
      <c r="F109" s="1">
        <v>113832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1:12" x14ac:dyDescent="0.25">
      <c r="A110" s="2">
        <v>450</v>
      </c>
      <c r="B110" t="s">
        <v>53</v>
      </c>
      <c r="C110" t="s">
        <v>64</v>
      </c>
      <c r="D110">
        <v>1</v>
      </c>
      <c r="E110" s="1">
        <v>113832</v>
      </c>
      <c r="F110" s="1">
        <v>113832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1:12" x14ac:dyDescent="0.25">
      <c r="A111" s="2">
        <v>450</v>
      </c>
      <c r="B111" t="s">
        <v>53</v>
      </c>
      <c r="C111" t="s">
        <v>46</v>
      </c>
      <c r="D111">
        <v>2</v>
      </c>
      <c r="E111" s="1">
        <v>227665</v>
      </c>
      <c r="F111" s="1">
        <v>227665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1:12" x14ac:dyDescent="0.25">
      <c r="A112" s="2">
        <v>450</v>
      </c>
      <c r="B112" t="s">
        <v>53</v>
      </c>
      <c r="C112" t="s">
        <v>66</v>
      </c>
      <c r="D112">
        <v>4</v>
      </c>
      <c r="E112" s="1">
        <v>455330</v>
      </c>
      <c r="F112" s="1">
        <v>455330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</row>
    <row r="113" spans="1:11" x14ac:dyDescent="0.25">
      <c r="A113" s="2">
        <v>450</v>
      </c>
      <c r="B113" t="s">
        <v>53</v>
      </c>
      <c r="C113" t="s">
        <v>72</v>
      </c>
      <c r="D113">
        <v>1</v>
      </c>
      <c r="E113" s="1">
        <v>113832</v>
      </c>
      <c r="F113" s="1">
        <v>113832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1:11" x14ac:dyDescent="0.25">
      <c r="A114" s="2">
        <v>450</v>
      </c>
      <c r="B114" t="s">
        <v>53</v>
      </c>
      <c r="C114" t="s">
        <v>61</v>
      </c>
      <c r="D114">
        <v>1</v>
      </c>
      <c r="E114" s="1">
        <v>52454</v>
      </c>
      <c r="F114" s="1">
        <v>52454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1:11" x14ac:dyDescent="0.25">
      <c r="A115" s="2">
        <v>450</v>
      </c>
      <c r="B115" t="s">
        <v>53</v>
      </c>
      <c r="C115" t="s">
        <v>63</v>
      </c>
      <c r="D115">
        <v>1</v>
      </c>
      <c r="E115" s="1">
        <v>119483</v>
      </c>
      <c r="F115" s="1">
        <v>119483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</row>
    <row r="116" spans="1:11" x14ac:dyDescent="0.25">
      <c r="A116" s="2">
        <v>450</v>
      </c>
      <c r="B116" t="s">
        <v>53</v>
      </c>
      <c r="C116" t="s">
        <v>62</v>
      </c>
      <c r="D116">
        <v>1</v>
      </c>
      <c r="E116" s="1">
        <v>119483</v>
      </c>
      <c r="F116" s="1">
        <v>119483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</row>
    <row r="117" spans="1:11" x14ac:dyDescent="0.25">
      <c r="A117" s="2">
        <v>450</v>
      </c>
      <c r="B117" t="s">
        <v>53</v>
      </c>
      <c r="C117" t="s">
        <v>69</v>
      </c>
      <c r="D117">
        <v>1</v>
      </c>
      <c r="E117" s="1">
        <v>147879</v>
      </c>
      <c r="F117" s="1">
        <v>147879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</row>
    <row r="118" spans="1:11" x14ac:dyDescent="0.25">
      <c r="A118" s="2">
        <v>450</v>
      </c>
      <c r="B118" t="s">
        <v>53</v>
      </c>
      <c r="C118" t="s">
        <v>44</v>
      </c>
      <c r="D118">
        <v>2</v>
      </c>
      <c r="E118" s="1">
        <v>227665</v>
      </c>
      <c r="F118" s="1">
        <v>227665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</row>
    <row r="119" spans="1:11" x14ac:dyDescent="0.25">
      <c r="A119" s="2">
        <v>450</v>
      </c>
      <c r="B119" t="s">
        <v>53</v>
      </c>
      <c r="C119" t="s">
        <v>30</v>
      </c>
      <c r="D119">
        <v>1</v>
      </c>
      <c r="E119" s="1">
        <v>113832</v>
      </c>
      <c r="F119" s="1">
        <v>113832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x14ac:dyDescent="0.25">
      <c r="A120" s="2">
        <v>450</v>
      </c>
      <c r="B120" t="s">
        <v>53</v>
      </c>
      <c r="C120" t="s">
        <v>15</v>
      </c>
      <c r="D120">
        <v>10</v>
      </c>
      <c r="E120" s="1">
        <v>391664</v>
      </c>
      <c r="F120" s="1">
        <v>391664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1:11" x14ac:dyDescent="0.25">
      <c r="A121" s="2">
        <v>450</v>
      </c>
      <c r="B121" t="s">
        <v>53</v>
      </c>
      <c r="C121" t="s">
        <v>13</v>
      </c>
      <c r="D121">
        <v>3</v>
      </c>
      <c r="E121" s="1">
        <v>172674</v>
      </c>
      <c r="F121" s="1">
        <v>132880</v>
      </c>
      <c r="G121" s="1">
        <v>39794</v>
      </c>
      <c r="H121" s="1">
        <v>0</v>
      </c>
      <c r="I121" s="1">
        <v>0</v>
      </c>
      <c r="J121" s="1">
        <v>0</v>
      </c>
      <c r="K121" s="1">
        <v>0</v>
      </c>
    </row>
    <row r="122" spans="1:11" x14ac:dyDescent="0.25">
      <c r="A122" s="2">
        <v>450</v>
      </c>
      <c r="B122" t="s">
        <v>53</v>
      </c>
      <c r="C122" t="s">
        <v>29</v>
      </c>
      <c r="D122">
        <v>2</v>
      </c>
      <c r="E122" s="1">
        <v>227665</v>
      </c>
      <c r="F122" s="1">
        <v>227665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x14ac:dyDescent="0.25">
      <c r="A123" s="2">
        <v>450</v>
      </c>
      <c r="B123" t="s">
        <v>53</v>
      </c>
      <c r="C123" t="s">
        <v>52</v>
      </c>
      <c r="D123">
        <v>2</v>
      </c>
      <c r="E123" s="1">
        <v>227665</v>
      </c>
      <c r="F123" s="1">
        <v>227665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</row>
    <row r="124" spans="1:11" x14ac:dyDescent="0.25">
      <c r="A124" s="2">
        <v>450</v>
      </c>
      <c r="B124" t="s">
        <v>53</v>
      </c>
      <c r="C124" t="s">
        <v>14</v>
      </c>
      <c r="D124">
        <v>6</v>
      </c>
      <c r="E124" s="1">
        <v>682995</v>
      </c>
      <c r="F124" s="1">
        <v>682995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 x14ac:dyDescent="0.25">
      <c r="A125" s="2">
        <v>450</v>
      </c>
      <c r="B125" t="s">
        <v>53</v>
      </c>
      <c r="C125" t="s">
        <v>70</v>
      </c>
      <c r="D125">
        <v>2</v>
      </c>
      <c r="E125" s="1">
        <v>227665</v>
      </c>
      <c r="F125" s="1">
        <v>227665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1:11" x14ac:dyDescent="0.25">
      <c r="A126" s="2">
        <v>450</v>
      </c>
      <c r="B126" t="s">
        <v>53</v>
      </c>
      <c r="C126" t="s">
        <v>71</v>
      </c>
      <c r="D126">
        <v>2</v>
      </c>
      <c r="E126" s="1">
        <v>227665</v>
      </c>
      <c r="F126" s="1">
        <v>227665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</row>
    <row r="127" spans="1:11" x14ac:dyDescent="0.25">
      <c r="A127" s="2">
        <v>450</v>
      </c>
      <c r="B127" t="s">
        <v>53</v>
      </c>
      <c r="C127" t="s">
        <v>313</v>
      </c>
      <c r="D127">
        <v>0.23</v>
      </c>
      <c r="E127" s="1">
        <v>35141</v>
      </c>
      <c r="F127" s="1">
        <v>0</v>
      </c>
      <c r="G127" s="1">
        <v>0</v>
      </c>
      <c r="H127" s="1">
        <v>35141</v>
      </c>
      <c r="I127" s="1">
        <v>0</v>
      </c>
      <c r="J127" s="1">
        <v>0</v>
      </c>
      <c r="K127" s="1">
        <v>0</v>
      </c>
    </row>
    <row r="128" spans="1:11" x14ac:dyDescent="0.25">
      <c r="A128" s="2">
        <v>450</v>
      </c>
      <c r="B128" t="s">
        <v>53</v>
      </c>
      <c r="C128" t="s">
        <v>7</v>
      </c>
      <c r="D128">
        <v>1</v>
      </c>
      <c r="E128" s="1">
        <v>113832</v>
      </c>
      <c r="F128" s="1">
        <v>113832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1:11" x14ac:dyDescent="0.25">
      <c r="A129" s="2">
        <v>450</v>
      </c>
      <c r="B129" t="s">
        <v>53</v>
      </c>
      <c r="C129" t="s">
        <v>37</v>
      </c>
      <c r="D129">
        <v>2</v>
      </c>
      <c r="E129" s="1">
        <v>227665</v>
      </c>
      <c r="F129" s="1">
        <v>227665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</row>
    <row r="130" spans="1:11" x14ac:dyDescent="0.25">
      <c r="A130" s="2">
        <v>450</v>
      </c>
      <c r="B130" t="s">
        <v>53</v>
      </c>
      <c r="C130" t="s">
        <v>12</v>
      </c>
      <c r="D130">
        <v>1</v>
      </c>
      <c r="E130" s="1">
        <v>113832</v>
      </c>
      <c r="F130" s="1">
        <v>113832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</row>
    <row r="131" spans="1:11" x14ac:dyDescent="0.25">
      <c r="A131" s="2">
        <v>450</v>
      </c>
      <c r="B131" t="s">
        <v>53</v>
      </c>
      <c r="C131" t="s">
        <v>56</v>
      </c>
      <c r="D131">
        <v>0.5</v>
      </c>
      <c r="E131" s="1">
        <v>56916</v>
      </c>
      <c r="F131" s="1">
        <v>0</v>
      </c>
      <c r="G131" s="1">
        <v>56916</v>
      </c>
      <c r="H131" s="1">
        <v>0</v>
      </c>
      <c r="I131" s="1">
        <v>0</v>
      </c>
      <c r="J131" s="1">
        <v>0</v>
      </c>
      <c r="K131" s="1">
        <v>0</v>
      </c>
    </row>
    <row r="132" spans="1:11" x14ac:dyDescent="0.25">
      <c r="A132" s="2">
        <v>450</v>
      </c>
      <c r="B132" t="s">
        <v>53</v>
      </c>
      <c r="C132" t="s">
        <v>60</v>
      </c>
      <c r="D132">
        <v>2</v>
      </c>
      <c r="E132" s="1">
        <v>227665</v>
      </c>
      <c r="F132" s="1">
        <v>184505</v>
      </c>
      <c r="G132" s="1">
        <v>43160</v>
      </c>
      <c r="H132" s="1">
        <v>0</v>
      </c>
      <c r="I132" s="1">
        <v>0</v>
      </c>
      <c r="J132" s="1">
        <v>0</v>
      </c>
      <c r="K132" s="1">
        <v>0</v>
      </c>
    </row>
    <row r="133" spans="1:11" x14ac:dyDescent="0.25">
      <c r="A133" s="2">
        <v>450</v>
      </c>
      <c r="B133" t="s">
        <v>53</v>
      </c>
      <c r="C133" t="s">
        <v>42</v>
      </c>
      <c r="D133">
        <v>2</v>
      </c>
      <c r="E133" s="1">
        <v>143179</v>
      </c>
      <c r="F133" s="1">
        <v>47726</v>
      </c>
      <c r="G133" s="1">
        <v>95453</v>
      </c>
      <c r="H133" s="1">
        <v>0</v>
      </c>
      <c r="I133" s="1">
        <v>0</v>
      </c>
      <c r="J133" s="1">
        <v>0</v>
      </c>
      <c r="K133" s="1">
        <v>0</v>
      </c>
    </row>
    <row r="134" spans="1:11" x14ac:dyDescent="0.25">
      <c r="A134" s="2">
        <v>450</v>
      </c>
      <c r="B134" t="s">
        <v>53</v>
      </c>
      <c r="C134" t="s">
        <v>21</v>
      </c>
      <c r="D134">
        <v>1</v>
      </c>
      <c r="E134" s="1">
        <v>113832</v>
      </c>
      <c r="F134" s="1">
        <v>113832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1:11" x14ac:dyDescent="0.25">
      <c r="A135" s="2">
        <v>450</v>
      </c>
      <c r="B135" t="s">
        <v>53</v>
      </c>
      <c r="C135" t="s">
        <v>59</v>
      </c>
      <c r="D135">
        <v>2</v>
      </c>
      <c r="E135" s="1">
        <v>256850</v>
      </c>
      <c r="F135" s="1">
        <v>235931</v>
      </c>
      <c r="G135" s="1">
        <v>20919</v>
      </c>
      <c r="H135" s="1">
        <v>0</v>
      </c>
      <c r="I135" s="1">
        <v>0</v>
      </c>
      <c r="J135" s="1">
        <v>0</v>
      </c>
      <c r="K135" s="1">
        <v>0</v>
      </c>
    </row>
    <row r="136" spans="1:11" x14ac:dyDescent="0.25">
      <c r="A136" s="2">
        <v>450</v>
      </c>
      <c r="B136" t="s">
        <v>53</v>
      </c>
      <c r="C136" t="s">
        <v>16</v>
      </c>
      <c r="D136">
        <v>4</v>
      </c>
      <c r="E136" s="1">
        <v>455330</v>
      </c>
      <c r="F136" s="1">
        <v>455330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</row>
    <row r="137" spans="1:11" x14ac:dyDescent="0.25">
      <c r="A137" s="2">
        <v>450</v>
      </c>
      <c r="B137" t="s">
        <v>53</v>
      </c>
      <c r="C137" t="s">
        <v>17</v>
      </c>
      <c r="D137">
        <v>1</v>
      </c>
      <c r="E137" s="1">
        <v>79025</v>
      </c>
      <c r="F137" s="1">
        <v>79025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x14ac:dyDescent="0.25">
      <c r="A138" s="2">
        <v>450</v>
      </c>
      <c r="B138" t="s">
        <v>53</v>
      </c>
      <c r="C138" t="s">
        <v>22</v>
      </c>
      <c r="D138">
        <v>3</v>
      </c>
      <c r="E138" s="1">
        <v>153562</v>
      </c>
      <c r="F138" s="1">
        <v>153562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x14ac:dyDescent="0.25">
      <c r="A139" s="2">
        <v>450</v>
      </c>
      <c r="B139" t="s">
        <v>53</v>
      </c>
      <c r="C139" t="s">
        <v>20</v>
      </c>
      <c r="D139">
        <v>2</v>
      </c>
      <c r="E139" s="1">
        <v>120118</v>
      </c>
      <c r="F139" s="1">
        <v>120118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x14ac:dyDescent="0.25">
      <c r="A140" s="2">
        <v>450</v>
      </c>
      <c r="B140" t="s">
        <v>53</v>
      </c>
      <c r="C140" t="s">
        <v>57</v>
      </c>
      <c r="D140">
        <v>1</v>
      </c>
      <c r="E140" s="1">
        <v>105009</v>
      </c>
      <c r="F140" s="1">
        <v>0</v>
      </c>
      <c r="G140" s="1">
        <v>105009</v>
      </c>
      <c r="H140" s="1">
        <v>0</v>
      </c>
      <c r="I140" s="1">
        <v>0</v>
      </c>
      <c r="J140" s="1">
        <v>0</v>
      </c>
      <c r="K140" s="1">
        <v>0</v>
      </c>
    </row>
    <row r="141" spans="1:11" x14ac:dyDescent="0.25">
      <c r="A141" s="2">
        <v>450</v>
      </c>
      <c r="B141" t="s">
        <v>53</v>
      </c>
      <c r="C141" t="s">
        <v>55</v>
      </c>
      <c r="D141">
        <v>2</v>
      </c>
      <c r="E141" s="1">
        <v>142889</v>
      </c>
      <c r="F141" s="1">
        <v>0</v>
      </c>
      <c r="G141" s="1">
        <v>142889</v>
      </c>
      <c r="H141" s="1">
        <v>0</v>
      </c>
      <c r="I141" s="1">
        <v>0</v>
      </c>
      <c r="J141" s="1">
        <v>0</v>
      </c>
      <c r="K141" s="1">
        <v>0</v>
      </c>
    </row>
    <row r="142" spans="1:11" x14ac:dyDescent="0.25">
      <c r="A142" s="2">
        <v>450</v>
      </c>
      <c r="B142" t="s">
        <v>53</v>
      </c>
      <c r="C142" t="s">
        <v>54</v>
      </c>
      <c r="D142">
        <v>2</v>
      </c>
      <c r="E142" s="1">
        <v>202359</v>
      </c>
      <c r="F142" s="1">
        <v>0</v>
      </c>
      <c r="G142" s="1">
        <v>202359</v>
      </c>
      <c r="H142" s="1">
        <v>0</v>
      </c>
      <c r="I142" s="1">
        <v>0</v>
      </c>
      <c r="J142" s="1">
        <v>0</v>
      </c>
      <c r="K142" s="1">
        <v>0</v>
      </c>
    </row>
    <row r="143" spans="1:11" x14ac:dyDescent="0.25">
      <c r="A143" s="2">
        <v>450</v>
      </c>
      <c r="B143" t="s">
        <v>53</v>
      </c>
      <c r="C143" t="s">
        <v>58</v>
      </c>
      <c r="D143">
        <v>1</v>
      </c>
      <c r="E143" s="1">
        <v>147879</v>
      </c>
      <c r="F143" s="1">
        <v>0</v>
      </c>
      <c r="G143" s="1">
        <v>147879</v>
      </c>
      <c r="H143" s="1">
        <v>0</v>
      </c>
      <c r="I143" s="1">
        <v>0</v>
      </c>
      <c r="J143" s="1">
        <v>0</v>
      </c>
      <c r="K143" s="1">
        <v>0</v>
      </c>
    </row>
    <row r="144" spans="1:11" x14ac:dyDescent="0.25">
      <c r="A144" s="2">
        <v>450</v>
      </c>
      <c r="B144" t="s">
        <v>53</v>
      </c>
      <c r="C144" t="s">
        <v>251</v>
      </c>
      <c r="D144">
        <v>0</v>
      </c>
      <c r="E144" s="1">
        <v>20145</v>
      </c>
      <c r="F144" s="1">
        <v>20145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</row>
    <row r="145" spans="1:11" x14ac:dyDescent="0.25">
      <c r="A145" s="2">
        <v>450</v>
      </c>
      <c r="B145" t="s">
        <v>53</v>
      </c>
      <c r="C145" t="s">
        <v>253</v>
      </c>
      <c r="D145">
        <v>0</v>
      </c>
      <c r="E145" s="1">
        <v>60000</v>
      </c>
      <c r="F145" s="1">
        <v>60000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</row>
    <row r="146" spans="1:11" x14ac:dyDescent="0.25">
      <c r="A146" s="2">
        <v>450</v>
      </c>
      <c r="B146" t="s">
        <v>53</v>
      </c>
      <c r="C146" t="s">
        <v>252</v>
      </c>
      <c r="D146">
        <v>0</v>
      </c>
      <c r="E146" s="1">
        <v>28648</v>
      </c>
      <c r="F146" s="1">
        <v>28648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x14ac:dyDescent="0.25">
      <c r="A147" s="2">
        <v>450</v>
      </c>
      <c r="B147" t="s">
        <v>53</v>
      </c>
      <c r="C147" t="s">
        <v>254</v>
      </c>
      <c r="D147">
        <v>0</v>
      </c>
      <c r="E147" s="1">
        <v>9336</v>
      </c>
      <c r="F147" s="1">
        <v>0</v>
      </c>
      <c r="G147" s="1">
        <v>0</v>
      </c>
      <c r="H147" s="1">
        <v>0</v>
      </c>
      <c r="I147" s="1">
        <v>9336</v>
      </c>
      <c r="J147" s="1">
        <v>0</v>
      </c>
      <c r="K147" s="1">
        <v>0</v>
      </c>
    </row>
    <row r="148" spans="1:11" x14ac:dyDescent="0.25">
      <c r="A148" s="2">
        <v>450</v>
      </c>
      <c r="B148" t="s">
        <v>53</v>
      </c>
      <c r="C148" t="s">
        <v>255</v>
      </c>
      <c r="D148">
        <v>0</v>
      </c>
      <c r="E148" s="1">
        <v>36800</v>
      </c>
      <c r="F148" s="1">
        <v>0</v>
      </c>
      <c r="G148" s="1">
        <v>0</v>
      </c>
      <c r="H148" s="1">
        <v>0</v>
      </c>
      <c r="I148" s="1">
        <v>36800</v>
      </c>
      <c r="J148" s="1">
        <v>0</v>
      </c>
      <c r="K148" s="1">
        <v>0</v>
      </c>
    </row>
    <row r="149" spans="1:11" x14ac:dyDescent="0.25">
      <c r="A149" s="2">
        <v>450</v>
      </c>
      <c r="B149" t="s">
        <v>53</v>
      </c>
      <c r="C149" t="s">
        <v>266</v>
      </c>
      <c r="D149">
        <v>0</v>
      </c>
      <c r="E149" s="1">
        <v>23254</v>
      </c>
      <c r="F149" s="1">
        <v>23254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x14ac:dyDescent="0.25">
      <c r="A150" s="2">
        <v>450</v>
      </c>
      <c r="B150" t="s">
        <v>53</v>
      </c>
      <c r="C150" t="s">
        <v>265</v>
      </c>
      <c r="D150">
        <v>0</v>
      </c>
      <c r="E150" s="1">
        <v>13980</v>
      </c>
      <c r="F150" s="1">
        <v>13980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x14ac:dyDescent="0.25">
      <c r="A151" s="2">
        <v>450</v>
      </c>
      <c r="B151" t="s">
        <v>53</v>
      </c>
      <c r="C151" t="s">
        <v>248</v>
      </c>
      <c r="D151">
        <v>0</v>
      </c>
      <c r="E151" s="1">
        <v>1555</v>
      </c>
      <c r="F151" s="1">
        <v>1555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1:11" x14ac:dyDescent="0.25">
      <c r="A152" s="2">
        <v>450</v>
      </c>
      <c r="B152" t="s">
        <v>53</v>
      </c>
      <c r="C152" t="s">
        <v>264</v>
      </c>
      <c r="D152">
        <v>0</v>
      </c>
      <c r="E152" s="1">
        <v>54822</v>
      </c>
      <c r="F152" s="1">
        <v>54822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</row>
    <row r="153" spans="1:11" x14ac:dyDescent="0.25">
      <c r="A153" s="2">
        <v>450</v>
      </c>
      <c r="B153" t="s">
        <v>53</v>
      </c>
      <c r="C153" t="s">
        <v>247</v>
      </c>
      <c r="D153">
        <v>0</v>
      </c>
      <c r="E153" s="1">
        <v>5702</v>
      </c>
      <c r="F153" s="1">
        <v>5702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</row>
    <row r="154" spans="1:11" x14ac:dyDescent="0.25">
      <c r="A154" s="2">
        <v>450</v>
      </c>
      <c r="B154" t="s">
        <v>53</v>
      </c>
      <c r="C154" t="s">
        <v>270</v>
      </c>
      <c r="D154">
        <v>0</v>
      </c>
      <c r="E154" s="1">
        <v>20818</v>
      </c>
      <c r="F154" s="1">
        <v>20818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</row>
    <row r="155" spans="1:11" x14ac:dyDescent="0.25">
      <c r="A155" s="2">
        <v>450</v>
      </c>
      <c r="B155" t="s">
        <v>53</v>
      </c>
      <c r="C155" t="s">
        <v>274</v>
      </c>
      <c r="D155">
        <v>0</v>
      </c>
      <c r="E155" s="1">
        <v>6000</v>
      </c>
      <c r="F155" s="1">
        <v>0</v>
      </c>
      <c r="G155" s="1">
        <v>0</v>
      </c>
      <c r="H155" s="1">
        <v>0</v>
      </c>
      <c r="I155" s="1">
        <v>6000</v>
      </c>
      <c r="J155" s="1">
        <v>0</v>
      </c>
      <c r="K155" s="1">
        <v>0</v>
      </c>
    </row>
    <row r="156" spans="1:11" x14ac:dyDescent="0.25">
      <c r="A156" s="2">
        <v>450</v>
      </c>
      <c r="B156" t="s">
        <v>53</v>
      </c>
      <c r="C156" t="s">
        <v>275</v>
      </c>
      <c r="D156">
        <v>0</v>
      </c>
      <c r="E156" s="1">
        <v>3000</v>
      </c>
      <c r="F156" s="1">
        <v>0</v>
      </c>
      <c r="G156" s="1">
        <v>0</v>
      </c>
      <c r="H156" s="1">
        <v>0</v>
      </c>
      <c r="I156" s="1">
        <v>3000</v>
      </c>
      <c r="J156" s="1">
        <v>0</v>
      </c>
      <c r="K156" s="1">
        <v>0</v>
      </c>
    </row>
    <row r="157" spans="1:11" x14ac:dyDescent="0.25">
      <c r="A157" s="2">
        <v>450</v>
      </c>
      <c r="B157" t="s">
        <v>53</v>
      </c>
      <c r="C157" t="s">
        <v>273</v>
      </c>
      <c r="D157">
        <v>0</v>
      </c>
      <c r="E157" s="1">
        <v>1000</v>
      </c>
      <c r="F157" s="1">
        <v>0</v>
      </c>
      <c r="G157" s="1">
        <v>0</v>
      </c>
      <c r="H157" s="1">
        <v>0</v>
      </c>
      <c r="I157" s="1">
        <v>1000</v>
      </c>
      <c r="J157" s="1">
        <v>0</v>
      </c>
      <c r="K157" s="1">
        <v>0</v>
      </c>
    </row>
    <row r="158" spans="1:11" x14ac:dyDescent="0.25">
      <c r="A158" s="2">
        <v>450</v>
      </c>
      <c r="B158" t="s">
        <v>53</v>
      </c>
      <c r="C158" t="s">
        <v>272</v>
      </c>
      <c r="D158">
        <v>0</v>
      </c>
      <c r="E158" s="1">
        <v>500</v>
      </c>
      <c r="F158" s="1">
        <v>0</v>
      </c>
      <c r="G158" s="1">
        <v>0</v>
      </c>
      <c r="H158" s="1">
        <v>0</v>
      </c>
      <c r="I158" s="1">
        <v>500</v>
      </c>
      <c r="J158" s="1">
        <v>0</v>
      </c>
      <c r="K158" s="1">
        <v>0</v>
      </c>
    </row>
    <row r="159" spans="1:11" x14ac:dyDescent="0.25">
      <c r="A159" s="2">
        <v>450</v>
      </c>
      <c r="B159" t="s">
        <v>53</v>
      </c>
      <c r="C159" t="s">
        <v>271</v>
      </c>
      <c r="D159">
        <v>0</v>
      </c>
      <c r="E159" s="1">
        <v>7700</v>
      </c>
      <c r="F159" s="1">
        <v>0</v>
      </c>
      <c r="G159" s="1">
        <v>0</v>
      </c>
      <c r="H159" s="1">
        <v>0</v>
      </c>
      <c r="I159" s="1">
        <v>7700</v>
      </c>
      <c r="J159" s="1">
        <v>0</v>
      </c>
      <c r="K159" s="1">
        <v>0</v>
      </c>
    </row>
    <row r="160" spans="1:11" x14ac:dyDescent="0.25">
      <c r="A160" s="2">
        <v>450</v>
      </c>
      <c r="B160" t="s">
        <v>53</v>
      </c>
      <c r="C160" t="s">
        <v>276</v>
      </c>
      <c r="D160">
        <v>0</v>
      </c>
      <c r="E160" s="1">
        <v>7680</v>
      </c>
      <c r="F160" s="1">
        <v>0</v>
      </c>
      <c r="G160" s="1">
        <v>0</v>
      </c>
      <c r="H160" s="1">
        <v>0</v>
      </c>
      <c r="I160" s="1">
        <v>7680</v>
      </c>
      <c r="J160" s="1">
        <v>0</v>
      </c>
      <c r="K160" s="1">
        <v>0</v>
      </c>
    </row>
    <row r="161" spans="1:12" x14ac:dyDescent="0.25">
      <c r="A161" s="2">
        <v>450</v>
      </c>
      <c r="B161" t="s">
        <v>53</v>
      </c>
      <c r="C161" t="s">
        <v>269</v>
      </c>
      <c r="D161">
        <v>0</v>
      </c>
      <c r="E161" s="1">
        <v>2973</v>
      </c>
      <c r="F161" s="1">
        <v>0</v>
      </c>
      <c r="G161" s="1">
        <v>0</v>
      </c>
      <c r="H161" s="1">
        <v>0</v>
      </c>
      <c r="I161" s="1">
        <v>2973</v>
      </c>
      <c r="J161" s="1">
        <v>0</v>
      </c>
      <c r="K161" s="1">
        <v>0</v>
      </c>
    </row>
    <row r="162" spans="1:12" x14ac:dyDescent="0.25">
      <c r="A162" s="2">
        <v>450</v>
      </c>
      <c r="B162" t="s">
        <v>53</v>
      </c>
      <c r="C162" t="s">
        <v>320</v>
      </c>
      <c r="E162" s="1">
        <v>122204</v>
      </c>
      <c r="F162" s="1"/>
      <c r="G162" s="1"/>
      <c r="H162" s="1"/>
      <c r="I162" s="1"/>
      <c r="J162" s="1"/>
      <c r="K162" s="1"/>
      <c r="L162" s="1">
        <v>122204</v>
      </c>
    </row>
    <row r="163" spans="1:12" x14ac:dyDescent="0.25">
      <c r="A163" s="2">
        <v>452</v>
      </c>
      <c r="B163" t="s">
        <v>75</v>
      </c>
      <c r="C163" t="s">
        <v>73</v>
      </c>
      <c r="D163">
        <v>1</v>
      </c>
      <c r="E163" s="1">
        <v>158560</v>
      </c>
      <c r="F163" s="1">
        <v>3066</v>
      </c>
      <c r="G163" s="1">
        <v>0</v>
      </c>
      <c r="H163" s="1">
        <v>0</v>
      </c>
      <c r="I163" s="1">
        <v>155494</v>
      </c>
      <c r="J163" s="1">
        <v>0</v>
      </c>
      <c r="K163" s="1">
        <v>0</v>
      </c>
    </row>
    <row r="164" spans="1:12" x14ac:dyDescent="0.25">
      <c r="A164" s="2">
        <v>452</v>
      </c>
      <c r="B164" t="s">
        <v>75</v>
      </c>
      <c r="C164" t="s">
        <v>68</v>
      </c>
      <c r="D164">
        <v>3</v>
      </c>
      <c r="E164" s="1">
        <v>475679</v>
      </c>
      <c r="F164" s="1">
        <v>475679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1:12" x14ac:dyDescent="0.25">
      <c r="A165" s="2">
        <v>452</v>
      </c>
      <c r="B165" t="s">
        <v>75</v>
      </c>
      <c r="C165" t="s">
        <v>77</v>
      </c>
      <c r="D165">
        <v>1</v>
      </c>
      <c r="E165" s="1">
        <v>120467</v>
      </c>
      <c r="F165" s="1">
        <v>0</v>
      </c>
      <c r="G165" s="1">
        <v>120467</v>
      </c>
      <c r="H165" s="1">
        <v>0</v>
      </c>
      <c r="I165" s="1">
        <v>0</v>
      </c>
      <c r="J165" s="1">
        <v>0</v>
      </c>
      <c r="K165" s="1">
        <v>0</v>
      </c>
    </row>
    <row r="166" spans="1:12" x14ac:dyDescent="0.25">
      <c r="A166" s="2">
        <v>452</v>
      </c>
      <c r="B166" t="s">
        <v>75</v>
      </c>
      <c r="C166" t="s">
        <v>31</v>
      </c>
      <c r="D166">
        <v>1</v>
      </c>
      <c r="E166" s="1">
        <v>198942</v>
      </c>
      <c r="F166" s="1">
        <v>198942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</row>
    <row r="167" spans="1:12" x14ac:dyDescent="0.25">
      <c r="A167" s="2">
        <v>452</v>
      </c>
      <c r="B167" t="s">
        <v>75</v>
      </c>
      <c r="C167" t="s">
        <v>67</v>
      </c>
      <c r="D167">
        <v>5</v>
      </c>
      <c r="E167" s="1">
        <v>569162</v>
      </c>
      <c r="F167" s="1">
        <v>569162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</row>
    <row r="168" spans="1:12" x14ac:dyDescent="0.25">
      <c r="A168" s="2">
        <v>452</v>
      </c>
      <c r="B168" t="s">
        <v>75</v>
      </c>
      <c r="C168" t="s">
        <v>74</v>
      </c>
      <c r="D168">
        <v>5</v>
      </c>
      <c r="E168" s="1">
        <v>569162</v>
      </c>
      <c r="F168" s="1">
        <v>205489</v>
      </c>
      <c r="G168" s="1">
        <v>0</v>
      </c>
      <c r="H168" s="1">
        <v>0</v>
      </c>
      <c r="I168" s="1">
        <v>363674</v>
      </c>
      <c r="J168" s="1">
        <v>0</v>
      </c>
      <c r="K168" s="1">
        <v>0</v>
      </c>
    </row>
    <row r="169" spans="1:12" x14ac:dyDescent="0.25">
      <c r="A169" s="2">
        <v>452</v>
      </c>
      <c r="B169" t="s">
        <v>75</v>
      </c>
      <c r="C169" t="s">
        <v>41</v>
      </c>
      <c r="D169">
        <v>7</v>
      </c>
      <c r="E169" s="1">
        <v>796827</v>
      </c>
      <c r="F169" s="1">
        <v>796827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</row>
    <row r="170" spans="1:12" x14ac:dyDescent="0.25">
      <c r="A170" s="2">
        <v>452</v>
      </c>
      <c r="B170" t="s">
        <v>75</v>
      </c>
      <c r="C170" t="s">
        <v>65</v>
      </c>
      <c r="D170">
        <v>1</v>
      </c>
      <c r="E170" s="1">
        <v>113832</v>
      </c>
      <c r="F170" s="1">
        <v>113832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</row>
    <row r="171" spans="1:12" x14ac:dyDescent="0.25">
      <c r="A171" s="2">
        <v>452</v>
      </c>
      <c r="B171" t="s">
        <v>75</v>
      </c>
      <c r="C171" t="s">
        <v>64</v>
      </c>
      <c r="D171">
        <v>1</v>
      </c>
      <c r="E171" s="1">
        <v>113832</v>
      </c>
      <c r="F171" s="1">
        <v>113832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</row>
    <row r="172" spans="1:12" x14ac:dyDescent="0.25">
      <c r="A172" s="2">
        <v>452</v>
      </c>
      <c r="B172" t="s">
        <v>75</v>
      </c>
      <c r="C172" t="s">
        <v>46</v>
      </c>
      <c r="D172">
        <v>2</v>
      </c>
      <c r="E172" s="1">
        <v>227665</v>
      </c>
      <c r="F172" s="1">
        <v>227665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</row>
    <row r="173" spans="1:12" x14ac:dyDescent="0.25">
      <c r="A173" s="2">
        <v>452</v>
      </c>
      <c r="B173" t="s">
        <v>75</v>
      </c>
      <c r="C173" t="s">
        <v>88</v>
      </c>
      <c r="D173">
        <v>1</v>
      </c>
      <c r="E173" s="1">
        <v>113832</v>
      </c>
      <c r="F173" s="1">
        <v>113832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</row>
    <row r="174" spans="1:12" x14ac:dyDescent="0.25">
      <c r="A174" s="2">
        <v>452</v>
      </c>
      <c r="B174" t="s">
        <v>75</v>
      </c>
      <c r="C174" t="s">
        <v>66</v>
      </c>
      <c r="D174">
        <v>6</v>
      </c>
      <c r="E174" s="1">
        <v>682995</v>
      </c>
      <c r="F174" s="1">
        <v>682995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</row>
    <row r="175" spans="1:12" x14ac:dyDescent="0.25">
      <c r="A175" s="2">
        <v>452</v>
      </c>
      <c r="B175" t="s">
        <v>75</v>
      </c>
      <c r="C175" t="s">
        <v>87</v>
      </c>
      <c r="D175">
        <v>2</v>
      </c>
      <c r="E175" s="1">
        <v>227665</v>
      </c>
      <c r="F175" s="1">
        <v>227665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</row>
    <row r="176" spans="1:12" x14ac:dyDescent="0.25">
      <c r="A176" s="2">
        <v>452</v>
      </c>
      <c r="B176" t="s">
        <v>75</v>
      </c>
      <c r="C176" t="s">
        <v>82</v>
      </c>
      <c r="D176">
        <v>1</v>
      </c>
      <c r="E176" s="1">
        <v>85910</v>
      </c>
      <c r="F176" s="1">
        <v>85910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</row>
    <row r="177" spans="1:11" x14ac:dyDescent="0.25">
      <c r="A177" s="2">
        <v>452</v>
      </c>
      <c r="B177" t="s">
        <v>75</v>
      </c>
      <c r="C177" t="s">
        <v>86</v>
      </c>
      <c r="D177">
        <v>1</v>
      </c>
      <c r="E177" s="1">
        <v>113832</v>
      </c>
      <c r="F177" s="1">
        <v>113832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</row>
    <row r="178" spans="1:11" x14ac:dyDescent="0.25">
      <c r="A178" s="2">
        <v>452</v>
      </c>
      <c r="B178" t="s">
        <v>75</v>
      </c>
      <c r="C178" t="s">
        <v>85</v>
      </c>
      <c r="D178">
        <v>1</v>
      </c>
      <c r="E178" s="1">
        <v>113832</v>
      </c>
      <c r="F178" s="1">
        <v>113832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1:11" x14ac:dyDescent="0.25">
      <c r="A179" s="2">
        <v>452</v>
      </c>
      <c r="B179" t="s">
        <v>75</v>
      </c>
      <c r="C179" t="s">
        <v>84</v>
      </c>
      <c r="D179">
        <v>1</v>
      </c>
      <c r="E179" s="1">
        <v>113832</v>
      </c>
      <c r="F179" s="1">
        <v>113832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1:11" x14ac:dyDescent="0.25">
      <c r="A180" s="2">
        <v>452</v>
      </c>
      <c r="B180" t="s">
        <v>75</v>
      </c>
      <c r="C180" t="s">
        <v>83</v>
      </c>
      <c r="D180">
        <v>1</v>
      </c>
      <c r="E180" s="1">
        <v>113832</v>
      </c>
      <c r="F180" s="1">
        <v>113832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</row>
    <row r="181" spans="1:11" x14ac:dyDescent="0.25">
      <c r="A181" s="2">
        <v>452</v>
      </c>
      <c r="B181" t="s">
        <v>75</v>
      </c>
      <c r="C181" t="s">
        <v>72</v>
      </c>
      <c r="D181">
        <v>1</v>
      </c>
      <c r="E181" s="1">
        <v>113832</v>
      </c>
      <c r="F181" s="1">
        <v>113832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</row>
    <row r="182" spans="1:11" x14ac:dyDescent="0.25">
      <c r="A182" s="2">
        <v>452</v>
      </c>
      <c r="B182" t="s">
        <v>75</v>
      </c>
      <c r="C182" t="s">
        <v>76</v>
      </c>
      <c r="D182">
        <v>2</v>
      </c>
      <c r="E182" s="1">
        <v>118151</v>
      </c>
      <c r="F182" s="1">
        <v>59075</v>
      </c>
      <c r="G182" s="1">
        <v>59075</v>
      </c>
      <c r="H182" s="1">
        <v>0</v>
      </c>
      <c r="I182" s="1">
        <v>0</v>
      </c>
      <c r="J182" s="1">
        <v>0</v>
      </c>
      <c r="K182" s="1">
        <v>0</v>
      </c>
    </row>
    <row r="183" spans="1:11" x14ac:dyDescent="0.25">
      <c r="A183" s="2">
        <v>452</v>
      </c>
      <c r="B183" t="s">
        <v>75</v>
      </c>
      <c r="C183" t="s">
        <v>90</v>
      </c>
      <c r="D183">
        <v>1</v>
      </c>
      <c r="E183" s="1">
        <v>119483</v>
      </c>
      <c r="F183" s="1">
        <v>119483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</row>
    <row r="184" spans="1:11" x14ac:dyDescent="0.25">
      <c r="A184" s="2">
        <v>452</v>
      </c>
      <c r="B184" t="s">
        <v>75</v>
      </c>
      <c r="C184" t="s">
        <v>62</v>
      </c>
      <c r="D184">
        <v>1</v>
      </c>
      <c r="E184" s="1">
        <v>119483</v>
      </c>
      <c r="F184" s="1">
        <v>0</v>
      </c>
      <c r="G184" s="1">
        <v>119483</v>
      </c>
      <c r="H184" s="1">
        <v>0</v>
      </c>
      <c r="I184" s="1">
        <v>0</v>
      </c>
      <c r="J184" s="1">
        <v>0</v>
      </c>
      <c r="K184" s="1">
        <v>0</v>
      </c>
    </row>
    <row r="185" spans="1:11" x14ac:dyDescent="0.25">
      <c r="A185" s="2">
        <v>452</v>
      </c>
      <c r="B185" t="s">
        <v>75</v>
      </c>
      <c r="C185" t="s">
        <v>69</v>
      </c>
      <c r="D185">
        <v>2</v>
      </c>
      <c r="E185" s="1">
        <v>295757</v>
      </c>
      <c r="F185" s="1">
        <v>295757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</row>
    <row r="186" spans="1:11" x14ac:dyDescent="0.25">
      <c r="A186" s="2">
        <v>452</v>
      </c>
      <c r="B186" t="s">
        <v>75</v>
      </c>
      <c r="C186" t="s">
        <v>30</v>
      </c>
      <c r="D186">
        <v>1</v>
      </c>
      <c r="E186" s="1">
        <v>113832</v>
      </c>
      <c r="F186" s="1">
        <v>113832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</row>
    <row r="187" spans="1:11" x14ac:dyDescent="0.25">
      <c r="A187" s="2">
        <v>452</v>
      </c>
      <c r="B187" t="s">
        <v>75</v>
      </c>
      <c r="C187" t="s">
        <v>15</v>
      </c>
      <c r="D187">
        <v>10</v>
      </c>
      <c r="E187" s="1">
        <v>391664</v>
      </c>
      <c r="F187" s="1">
        <v>391664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</row>
    <row r="188" spans="1:11" x14ac:dyDescent="0.25">
      <c r="A188" s="2">
        <v>452</v>
      </c>
      <c r="B188" t="s">
        <v>75</v>
      </c>
      <c r="C188" t="s">
        <v>13</v>
      </c>
      <c r="D188">
        <v>2</v>
      </c>
      <c r="E188" s="1">
        <v>115116</v>
      </c>
      <c r="F188" s="1">
        <v>0</v>
      </c>
      <c r="G188" s="1">
        <v>115116</v>
      </c>
      <c r="H188" s="1">
        <v>0</v>
      </c>
      <c r="I188" s="1">
        <v>0</v>
      </c>
      <c r="J188" s="1">
        <v>0</v>
      </c>
      <c r="K188" s="1">
        <v>0</v>
      </c>
    </row>
    <row r="189" spans="1:11" x14ac:dyDescent="0.25">
      <c r="A189" s="2">
        <v>452</v>
      </c>
      <c r="B189" t="s">
        <v>75</v>
      </c>
      <c r="C189" t="s">
        <v>43</v>
      </c>
      <c r="D189">
        <v>1</v>
      </c>
      <c r="E189" s="1">
        <v>119483</v>
      </c>
      <c r="F189" s="1">
        <v>0</v>
      </c>
      <c r="G189" s="1">
        <v>119483</v>
      </c>
      <c r="H189" s="1">
        <v>0</v>
      </c>
      <c r="I189" s="1">
        <v>0</v>
      </c>
      <c r="J189" s="1">
        <v>0</v>
      </c>
      <c r="K189" s="1">
        <v>0</v>
      </c>
    </row>
    <row r="190" spans="1:11" x14ac:dyDescent="0.25">
      <c r="A190" s="2">
        <v>452</v>
      </c>
      <c r="B190" t="s">
        <v>75</v>
      </c>
      <c r="C190" t="s">
        <v>29</v>
      </c>
      <c r="D190">
        <v>2</v>
      </c>
      <c r="E190" s="1">
        <v>227665</v>
      </c>
      <c r="F190" s="1">
        <v>227665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</row>
    <row r="191" spans="1:11" x14ac:dyDescent="0.25">
      <c r="A191" s="2">
        <v>452</v>
      </c>
      <c r="B191" t="s">
        <v>75</v>
      </c>
      <c r="C191" t="s">
        <v>52</v>
      </c>
      <c r="D191">
        <v>2</v>
      </c>
      <c r="E191" s="1">
        <v>227665</v>
      </c>
      <c r="F191" s="1">
        <v>227665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</row>
    <row r="192" spans="1:11" x14ac:dyDescent="0.25">
      <c r="A192" s="2">
        <v>452</v>
      </c>
      <c r="B192" t="s">
        <v>75</v>
      </c>
      <c r="C192" t="s">
        <v>14</v>
      </c>
      <c r="D192">
        <v>11</v>
      </c>
      <c r="E192" s="1">
        <v>1252156.9500000002</v>
      </c>
      <c r="F192" s="1">
        <v>1252156.9500000002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</row>
    <row r="193" spans="1:11" x14ac:dyDescent="0.25">
      <c r="A193" s="2">
        <v>452</v>
      </c>
      <c r="B193" t="s">
        <v>75</v>
      </c>
      <c r="C193" t="s">
        <v>70</v>
      </c>
      <c r="D193">
        <v>2</v>
      </c>
      <c r="E193" s="1">
        <v>227665</v>
      </c>
      <c r="F193" s="1">
        <v>227665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x14ac:dyDescent="0.25">
      <c r="A194" s="2">
        <v>452</v>
      </c>
      <c r="B194" t="s">
        <v>75</v>
      </c>
      <c r="C194" t="s">
        <v>71</v>
      </c>
      <c r="D194">
        <v>2</v>
      </c>
      <c r="E194" s="1">
        <v>227665</v>
      </c>
      <c r="F194" s="1">
        <v>227665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x14ac:dyDescent="0.25">
      <c r="A195" s="2">
        <v>452</v>
      </c>
      <c r="B195" t="s">
        <v>75</v>
      </c>
      <c r="C195" t="s">
        <v>81</v>
      </c>
      <c r="D195">
        <v>1</v>
      </c>
      <c r="E195" s="1">
        <v>113832</v>
      </c>
      <c r="F195" s="1">
        <v>0</v>
      </c>
      <c r="G195" s="1">
        <v>0</v>
      </c>
      <c r="H195" s="1">
        <v>113832</v>
      </c>
      <c r="I195" s="1">
        <v>0</v>
      </c>
      <c r="J195" s="1">
        <v>0</v>
      </c>
      <c r="K195" s="1">
        <v>0</v>
      </c>
    </row>
    <row r="196" spans="1:11" x14ac:dyDescent="0.25">
      <c r="A196" s="2">
        <v>452</v>
      </c>
      <c r="B196" t="s">
        <v>75</v>
      </c>
      <c r="C196" t="s">
        <v>7</v>
      </c>
      <c r="D196">
        <v>1</v>
      </c>
      <c r="E196" s="1">
        <v>113832</v>
      </c>
      <c r="F196" s="1">
        <v>113832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x14ac:dyDescent="0.25">
      <c r="A197" s="2">
        <v>452</v>
      </c>
      <c r="B197" t="s">
        <v>75</v>
      </c>
      <c r="C197" t="s">
        <v>37</v>
      </c>
      <c r="D197">
        <v>2</v>
      </c>
      <c r="E197" s="1">
        <v>227665</v>
      </c>
      <c r="F197" s="1">
        <v>227665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x14ac:dyDescent="0.25">
      <c r="A198" s="2">
        <v>452</v>
      </c>
      <c r="B198" t="s">
        <v>75</v>
      </c>
      <c r="C198" t="s">
        <v>12</v>
      </c>
      <c r="D198">
        <v>1</v>
      </c>
      <c r="E198" s="1">
        <v>113832</v>
      </c>
      <c r="F198" s="1">
        <v>113832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x14ac:dyDescent="0.25">
      <c r="A199" s="2">
        <v>452</v>
      </c>
      <c r="B199" t="s">
        <v>75</v>
      </c>
      <c r="C199" t="s">
        <v>56</v>
      </c>
      <c r="D199">
        <v>1</v>
      </c>
      <c r="E199" s="1">
        <v>113832</v>
      </c>
      <c r="F199" s="1">
        <v>113832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1:11" x14ac:dyDescent="0.25">
      <c r="A200" s="2">
        <v>452</v>
      </c>
      <c r="B200" t="s">
        <v>75</v>
      </c>
      <c r="C200" t="s">
        <v>60</v>
      </c>
      <c r="D200">
        <v>2</v>
      </c>
      <c r="E200" s="1">
        <v>227665</v>
      </c>
      <c r="F200" s="1">
        <v>227665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</row>
    <row r="201" spans="1:11" x14ac:dyDescent="0.25">
      <c r="A201" s="2">
        <v>452</v>
      </c>
      <c r="B201" t="s">
        <v>75</v>
      </c>
      <c r="C201" t="s">
        <v>91</v>
      </c>
      <c r="D201">
        <v>1</v>
      </c>
      <c r="E201" s="1">
        <v>113832</v>
      </c>
      <c r="F201" s="1">
        <v>113832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x14ac:dyDescent="0.25">
      <c r="A202" s="2">
        <v>452</v>
      </c>
      <c r="B202" t="s">
        <v>75</v>
      </c>
      <c r="C202" t="s">
        <v>45</v>
      </c>
      <c r="D202">
        <v>2</v>
      </c>
      <c r="E202" s="1">
        <v>141344</v>
      </c>
      <c r="F202" s="1">
        <v>0</v>
      </c>
      <c r="G202" s="1">
        <v>141344</v>
      </c>
      <c r="H202" s="1">
        <v>0</v>
      </c>
      <c r="I202" s="1">
        <v>0</v>
      </c>
      <c r="J202" s="1">
        <v>0</v>
      </c>
      <c r="K202" s="1">
        <v>0</v>
      </c>
    </row>
    <row r="203" spans="1:11" x14ac:dyDescent="0.25">
      <c r="A203" s="2">
        <v>452</v>
      </c>
      <c r="B203" t="s">
        <v>75</v>
      </c>
      <c r="C203" t="s">
        <v>11</v>
      </c>
      <c r="D203">
        <v>5</v>
      </c>
      <c r="E203" s="1">
        <v>287790</v>
      </c>
      <c r="F203" s="1">
        <v>0</v>
      </c>
      <c r="G203" s="1">
        <v>287790</v>
      </c>
      <c r="H203" s="1">
        <v>0</v>
      </c>
      <c r="I203" s="1">
        <v>0</v>
      </c>
      <c r="J203" s="1">
        <v>0</v>
      </c>
      <c r="K203" s="1">
        <v>0</v>
      </c>
    </row>
    <row r="204" spans="1:11" x14ac:dyDescent="0.25">
      <c r="A204" s="2">
        <v>452</v>
      </c>
      <c r="B204" t="s">
        <v>75</v>
      </c>
      <c r="C204" t="s">
        <v>42</v>
      </c>
      <c r="D204">
        <v>1</v>
      </c>
      <c r="E204" s="1">
        <v>71590</v>
      </c>
      <c r="F204" s="1">
        <v>71590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x14ac:dyDescent="0.25">
      <c r="A205" s="2">
        <v>452</v>
      </c>
      <c r="B205" t="s">
        <v>75</v>
      </c>
      <c r="C205" t="s">
        <v>89</v>
      </c>
      <c r="D205">
        <v>1</v>
      </c>
      <c r="E205" s="1">
        <v>119483</v>
      </c>
      <c r="F205" s="1">
        <v>119483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x14ac:dyDescent="0.25">
      <c r="A206" s="2">
        <v>452</v>
      </c>
      <c r="B206" t="s">
        <v>75</v>
      </c>
      <c r="C206" t="s">
        <v>21</v>
      </c>
      <c r="D206">
        <v>2</v>
      </c>
      <c r="E206" s="1">
        <v>227665</v>
      </c>
      <c r="F206" s="1">
        <v>227665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</row>
    <row r="207" spans="1:11" x14ac:dyDescent="0.25">
      <c r="A207" s="2">
        <v>452</v>
      </c>
      <c r="B207" t="s">
        <v>75</v>
      </c>
      <c r="C207" t="s">
        <v>59</v>
      </c>
      <c r="D207">
        <v>4</v>
      </c>
      <c r="E207" s="1">
        <v>513700</v>
      </c>
      <c r="F207" s="1">
        <v>385275</v>
      </c>
      <c r="G207" s="1">
        <v>128425</v>
      </c>
      <c r="H207" s="1">
        <v>0</v>
      </c>
      <c r="I207" s="1">
        <v>0</v>
      </c>
      <c r="J207" s="1">
        <v>0</v>
      </c>
      <c r="K207" s="1">
        <v>0</v>
      </c>
    </row>
    <row r="208" spans="1:11" x14ac:dyDescent="0.25">
      <c r="A208" s="2">
        <v>452</v>
      </c>
      <c r="B208" t="s">
        <v>75</v>
      </c>
      <c r="C208" t="s">
        <v>16</v>
      </c>
      <c r="D208">
        <v>5</v>
      </c>
      <c r="E208" s="1">
        <v>569162</v>
      </c>
      <c r="F208" s="1">
        <v>569162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</row>
    <row r="209" spans="1:11" x14ac:dyDescent="0.25">
      <c r="A209" s="2">
        <v>452</v>
      </c>
      <c r="B209" t="s">
        <v>75</v>
      </c>
      <c r="C209" t="s">
        <v>17</v>
      </c>
      <c r="D209">
        <v>1</v>
      </c>
      <c r="E209" s="1">
        <v>79025</v>
      </c>
      <c r="F209" s="1">
        <v>79025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</row>
    <row r="210" spans="1:11" x14ac:dyDescent="0.25">
      <c r="A210" s="2">
        <v>452</v>
      </c>
      <c r="B210" t="s">
        <v>75</v>
      </c>
      <c r="C210" t="s">
        <v>22</v>
      </c>
      <c r="D210">
        <v>10</v>
      </c>
      <c r="E210" s="1">
        <v>511873</v>
      </c>
      <c r="F210" s="1">
        <v>460685</v>
      </c>
      <c r="G210" s="1">
        <v>51187</v>
      </c>
      <c r="H210" s="1">
        <v>0</v>
      </c>
      <c r="I210" s="1">
        <v>0</v>
      </c>
      <c r="J210" s="1">
        <v>0</v>
      </c>
      <c r="K210" s="1">
        <v>0</v>
      </c>
    </row>
    <row r="211" spans="1:11" x14ac:dyDescent="0.25">
      <c r="A211" s="2">
        <v>452</v>
      </c>
      <c r="B211" t="s">
        <v>75</v>
      </c>
      <c r="C211" t="s">
        <v>20</v>
      </c>
      <c r="D211">
        <v>1</v>
      </c>
      <c r="E211" s="1">
        <v>60059</v>
      </c>
      <c r="F211" s="1">
        <v>60059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</row>
    <row r="212" spans="1:11" x14ac:dyDescent="0.25">
      <c r="A212" s="2">
        <v>452</v>
      </c>
      <c r="B212" t="s">
        <v>75</v>
      </c>
      <c r="C212" t="s">
        <v>57</v>
      </c>
      <c r="D212">
        <v>5</v>
      </c>
      <c r="E212" s="1">
        <v>525045</v>
      </c>
      <c r="F212" s="1">
        <v>525045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</row>
    <row r="213" spans="1:11" x14ac:dyDescent="0.25">
      <c r="A213" s="2">
        <v>452</v>
      </c>
      <c r="B213" t="s">
        <v>75</v>
      </c>
      <c r="C213" t="s">
        <v>4</v>
      </c>
      <c r="D213">
        <v>1</v>
      </c>
      <c r="E213" s="1">
        <v>71961</v>
      </c>
      <c r="F213" s="1">
        <v>71961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x14ac:dyDescent="0.25">
      <c r="A214" s="2">
        <v>452</v>
      </c>
      <c r="B214" t="s">
        <v>75</v>
      </c>
      <c r="C214" t="s">
        <v>79</v>
      </c>
      <c r="D214">
        <v>3</v>
      </c>
      <c r="E214" s="1">
        <v>160887</v>
      </c>
      <c r="F214" s="1">
        <v>0</v>
      </c>
      <c r="G214" s="1">
        <v>160887</v>
      </c>
      <c r="H214" s="1">
        <v>0</v>
      </c>
      <c r="I214" s="1">
        <v>0</v>
      </c>
      <c r="J214" s="1">
        <v>0</v>
      </c>
      <c r="K214" s="1">
        <v>0</v>
      </c>
    </row>
    <row r="215" spans="1:11" x14ac:dyDescent="0.25">
      <c r="A215" s="2">
        <v>452</v>
      </c>
      <c r="B215" t="s">
        <v>75</v>
      </c>
      <c r="C215" t="s">
        <v>58</v>
      </c>
      <c r="D215">
        <v>1</v>
      </c>
      <c r="E215" s="1">
        <v>147879</v>
      </c>
      <c r="F215" s="1">
        <v>0</v>
      </c>
      <c r="G215" s="1">
        <v>147879</v>
      </c>
      <c r="H215" s="1">
        <v>0</v>
      </c>
      <c r="I215" s="1">
        <v>0</v>
      </c>
      <c r="J215" s="1">
        <v>0</v>
      </c>
      <c r="K215" s="1">
        <v>0</v>
      </c>
    </row>
    <row r="216" spans="1:11" x14ac:dyDescent="0.25">
      <c r="A216" s="2">
        <v>452</v>
      </c>
      <c r="B216" t="s">
        <v>75</v>
      </c>
      <c r="C216" t="s">
        <v>80</v>
      </c>
      <c r="D216">
        <v>1</v>
      </c>
      <c r="E216" s="1">
        <v>131777</v>
      </c>
      <c r="F216" s="1">
        <v>0</v>
      </c>
      <c r="G216" s="1">
        <v>131777</v>
      </c>
      <c r="H216" s="1">
        <v>0</v>
      </c>
      <c r="I216" s="1">
        <v>0</v>
      </c>
      <c r="J216" s="1">
        <v>0</v>
      </c>
      <c r="K216" s="1">
        <v>0</v>
      </c>
    </row>
    <row r="217" spans="1:11" x14ac:dyDescent="0.25">
      <c r="A217" s="2">
        <v>452</v>
      </c>
      <c r="B217" t="s">
        <v>75</v>
      </c>
      <c r="C217" t="s">
        <v>78</v>
      </c>
      <c r="D217">
        <v>2</v>
      </c>
      <c r="E217" s="1">
        <v>117000</v>
      </c>
      <c r="F217" s="1">
        <v>0</v>
      </c>
      <c r="G217" s="1">
        <v>117000</v>
      </c>
      <c r="H217" s="1">
        <v>0</v>
      </c>
      <c r="I217" s="1">
        <v>0</v>
      </c>
      <c r="J217" s="1">
        <v>0</v>
      </c>
      <c r="K217" s="1">
        <v>0</v>
      </c>
    </row>
    <row r="218" spans="1:11" x14ac:dyDescent="0.25">
      <c r="A218" s="2">
        <v>452</v>
      </c>
      <c r="B218" t="s">
        <v>75</v>
      </c>
      <c r="C218" t="s">
        <v>251</v>
      </c>
      <c r="D218">
        <v>0</v>
      </c>
      <c r="E218" s="1">
        <v>209209</v>
      </c>
      <c r="F218" s="1">
        <v>209209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x14ac:dyDescent="0.25">
      <c r="A219" s="2">
        <v>452</v>
      </c>
      <c r="B219" t="s">
        <v>75</v>
      </c>
      <c r="C219" t="s">
        <v>253</v>
      </c>
      <c r="D219">
        <v>0</v>
      </c>
      <c r="E219" s="1">
        <v>70000</v>
      </c>
      <c r="F219" s="1">
        <v>70000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x14ac:dyDescent="0.25">
      <c r="A220" s="2">
        <v>452</v>
      </c>
      <c r="B220" t="s">
        <v>75</v>
      </c>
      <c r="C220" t="s">
        <v>252</v>
      </c>
      <c r="D220">
        <v>0</v>
      </c>
      <c r="E220" s="1">
        <v>22033</v>
      </c>
      <c r="F220" s="1">
        <v>22033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</row>
    <row r="221" spans="1:11" x14ac:dyDescent="0.25">
      <c r="A221" s="2">
        <v>452</v>
      </c>
      <c r="B221" t="s">
        <v>75</v>
      </c>
      <c r="C221" t="s">
        <v>254</v>
      </c>
      <c r="D221">
        <v>0</v>
      </c>
      <c r="E221" s="1">
        <v>23216</v>
      </c>
      <c r="F221" s="1">
        <v>0</v>
      </c>
      <c r="G221" s="1">
        <v>0</v>
      </c>
      <c r="H221" s="1">
        <v>0</v>
      </c>
      <c r="I221" s="1">
        <v>23216</v>
      </c>
      <c r="J221" s="1">
        <v>0</v>
      </c>
      <c r="K221" s="1">
        <v>0</v>
      </c>
    </row>
    <row r="222" spans="1:11" x14ac:dyDescent="0.25">
      <c r="A222" s="2">
        <v>452</v>
      </c>
      <c r="B222" t="s">
        <v>75</v>
      </c>
      <c r="C222" t="s">
        <v>255</v>
      </c>
      <c r="D222">
        <v>0</v>
      </c>
      <c r="E222" s="1">
        <v>50800</v>
      </c>
      <c r="F222" s="1">
        <v>0</v>
      </c>
      <c r="G222" s="1">
        <v>0</v>
      </c>
      <c r="H222" s="1">
        <v>0</v>
      </c>
      <c r="I222" s="1">
        <v>50800</v>
      </c>
      <c r="J222" s="1">
        <v>0</v>
      </c>
      <c r="K222" s="1">
        <v>0</v>
      </c>
    </row>
    <row r="223" spans="1:11" x14ac:dyDescent="0.25">
      <c r="A223" s="2">
        <v>452</v>
      </c>
      <c r="B223" t="s">
        <v>75</v>
      </c>
      <c r="C223" t="s">
        <v>263</v>
      </c>
      <c r="D223">
        <v>0</v>
      </c>
      <c r="E223" s="1">
        <v>6206</v>
      </c>
      <c r="F223" s="1">
        <v>0</v>
      </c>
      <c r="G223" s="1">
        <v>6206</v>
      </c>
      <c r="H223" s="1">
        <v>0</v>
      </c>
      <c r="I223" s="1">
        <v>0</v>
      </c>
      <c r="J223" s="1">
        <v>0</v>
      </c>
      <c r="K223" s="1">
        <v>0</v>
      </c>
    </row>
    <row r="224" spans="1:11" x14ac:dyDescent="0.25">
      <c r="A224" s="2">
        <v>452</v>
      </c>
      <c r="B224" t="s">
        <v>75</v>
      </c>
      <c r="C224" t="s">
        <v>266</v>
      </c>
      <c r="D224">
        <v>0</v>
      </c>
      <c r="E224" s="1">
        <v>27397</v>
      </c>
      <c r="F224" s="1">
        <v>27397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1:11" x14ac:dyDescent="0.25">
      <c r="A225" s="2">
        <v>452</v>
      </c>
      <c r="B225" t="s">
        <v>75</v>
      </c>
      <c r="C225" t="s">
        <v>265</v>
      </c>
      <c r="D225">
        <v>0</v>
      </c>
      <c r="E225" s="1">
        <v>39933</v>
      </c>
      <c r="F225" s="1">
        <v>39933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</row>
    <row r="226" spans="1:11" x14ac:dyDescent="0.25">
      <c r="A226" s="2">
        <v>452</v>
      </c>
      <c r="B226" t="s">
        <v>75</v>
      </c>
      <c r="C226" t="s">
        <v>248</v>
      </c>
      <c r="D226">
        <v>0</v>
      </c>
      <c r="E226" s="1">
        <v>3065</v>
      </c>
      <c r="F226" s="1">
        <v>3065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</row>
    <row r="227" spans="1:11" x14ac:dyDescent="0.25">
      <c r="A227" s="2">
        <v>452</v>
      </c>
      <c r="B227" t="s">
        <v>75</v>
      </c>
      <c r="C227" t="s">
        <v>261</v>
      </c>
      <c r="D227">
        <v>0</v>
      </c>
      <c r="E227" s="1">
        <v>17500</v>
      </c>
      <c r="F227" s="1">
        <v>17500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</row>
    <row r="228" spans="1:11" x14ac:dyDescent="0.25">
      <c r="A228" s="2">
        <v>452</v>
      </c>
      <c r="B228" t="s">
        <v>75</v>
      </c>
      <c r="C228" t="s">
        <v>278</v>
      </c>
      <c r="D228">
        <v>0</v>
      </c>
      <c r="E228" s="1">
        <v>7500</v>
      </c>
      <c r="F228" s="1">
        <v>7500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</row>
    <row r="229" spans="1:11" x14ac:dyDescent="0.25">
      <c r="A229" s="2">
        <v>452</v>
      </c>
      <c r="B229" t="s">
        <v>75</v>
      </c>
      <c r="C229" t="s">
        <v>247</v>
      </c>
      <c r="D229">
        <v>0</v>
      </c>
      <c r="E229" s="1">
        <v>11236</v>
      </c>
      <c r="F229" s="1">
        <v>11236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</row>
    <row r="230" spans="1:11" x14ac:dyDescent="0.25">
      <c r="A230" s="2">
        <v>452</v>
      </c>
      <c r="B230" t="s">
        <v>75</v>
      </c>
      <c r="C230" t="s">
        <v>270</v>
      </c>
      <c r="D230">
        <v>0</v>
      </c>
      <c r="E230" s="1">
        <v>8000</v>
      </c>
      <c r="F230" s="1">
        <v>0</v>
      </c>
      <c r="G230" s="1">
        <v>8000</v>
      </c>
      <c r="H230" s="1">
        <v>0</v>
      </c>
      <c r="I230" s="1">
        <v>0</v>
      </c>
      <c r="J230" s="1">
        <v>0</v>
      </c>
      <c r="K230" s="1">
        <v>0</v>
      </c>
    </row>
    <row r="231" spans="1:11" x14ac:dyDescent="0.25">
      <c r="A231" s="2">
        <v>452</v>
      </c>
      <c r="B231" t="s">
        <v>75</v>
      </c>
      <c r="C231" t="s">
        <v>275</v>
      </c>
      <c r="D231">
        <v>0</v>
      </c>
      <c r="E231" s="1">
        <v>5000</v>
      </c>
      <c r="F231" s="1">
        <v>0</v>
      </c>
      <c r="G231" s="1">
        <v>0</v>
      </c>
      <c r="H231" s="1">
        <v>0</v>
      </c>
      <c r="I231" s="1">
        <v>5000</v>
      </c>
      <c r="J231" s="1">
        <v>0</v>
      </c>
      <c r="K231" s="1">
        <v>0</v>
      </c>
    </row>
    <row r="232" spans="1:11" x14ac:dyDescent="0.25">
      <c r="A232" s="2">
        <v>452</v>
      </c>
      <c r="B232" t="s">
        <v>75</v>
      </c>
      <c r="C232" t="s">
        <v>272</v>
      </c>
      <c r="D232">
        <v>0</v>
      </c>
      <c r="E232" s="1">
        <v>5000</v>
      </c>
      <c r="F232" s="1">
        <v>0</v>
      </c>
      <c r="G232" s="1">
        <v>0</v>
      </c>
      <c r="H232" s="1">
        <v>0</v>
      </c>
      <c r="I232" s="1">
        <v>5000</v>
      </c>
      <c r="J232" s="1">
        <v>0</v>
      </c>
      <c r="K232" s="1">
        <v>0</v>
      </c>
    </row>
    <row r="233" spans="1:11" x14ac:dyDescent="0.25">
      <c r="A233" s="2">
        <v>452</v>
      </c>
      <c r="B233" t="s">
        <v>75</v>
      </c>
      <c r="C233" t="s">
        <v>271</v>
      </c>
      <c r="D233">
        <v>0</v>
      </c>
      <c r="E233" s="1">
        <v>7000</v>
      </c>
      <c r="F233" s="1">
        <v>0</v>
      </c>
      <c r="G233" s="1">
        <v>0</v>
      </c>
      <c r="H233" s="1">
        <v>0</v>
      </c>
      <c r="I233" s="1">
        <v>7000</v>
      </c>
      <c r="J233" s="1">
        <v>0</v>
      </c>
      <c r="K233" s="1">
        <v>0</v>
      </c>
    </row>
    <row r="234" spans="1:11" x14ac:dyDescent="0.25">
      <c r="A234" s="2">
        <v>452</v>
      </c>
      <c r="B234" t="s">
        <v>75</v>
      </c>
      <c r="C234" t="s">
        <v>276</v>
      </c>
      <c r="D234">
        <v>0</v>
      </c>
      <c r="E234" s="1">
        <v>5000</v>
      </c>
      <c r="F234" s="1">
        <v>0</v>
      </c>
      <c r="G234" s="1">
        <v>0</v>
      </c>
      <c r="H234" s="1">
        <v>0</v>
      </c>
      <c r="I234" s="1">
        <v>5000</v>
      </c>
      <c r="J234" s="1">
        <v>0</v>
      </c>
      <c r="K234" s="1">
        <v>0</v>
      </c>
    </row>
    <row r="235" spans="1:11" x14ac:dyDescent="0.25">
      <c r="A235" s="2">
        <v>452</v>
      </c>
      <c r="B235" t="s">
        <v>75</v>
      </c>
      <c r="C235" t="s">
        <v>267</v>
      </c>
      <c r="D235">
        <v>0</v>
      </c>
      <c r="E235" s="1">
        <v>10000</v>
      </c>
      <c r="F235" s="1">
        <v>10000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</row>
    <row r="236" spans="1:11" x14ac:dyDescent="0.25">
      <c r="A236" s="2">
        <v>452</v>
      </c>
      <c r="B236" t="s">
        <v>75</v>
      </c>
      <c r="C236" t="s">
        <v>249</v>
      </c>
      <c r="D236">
        <v>0</v>
      </c>
      <c r="E236" s="1">
        <v>140941</v>
      </c>
      <c r="F236" s="1">
        <v>140941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</row>
    <row r="237" spans="1:11" x14ac:dyDescent="0.25">
      <c r="A237" s="2">
        <v>452</v>
      </c>
      <c r="B237" t="s">
        <v>75</v>
      </c>
      <c r="C237" t="s">
        <v>250</v>
      </c>
      <c r="D237">
        <v>0</v>
      </c>
      <c r="E237" s="1">
        <v>5000</v>
      </c>
      <c r="F237" s="1">
        <v>5000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</row>
    <row r="238" spans="1:11" x14ac:dyDescent="0.25">
      <c r="A238" s="2">
        <v>452</v>
      </c>
      <c r="B238" t="s">
        <v>75</v>
      </c>
      <c r="C238" t="s">
        <v>277</v>
      </c>
      <c r="D238">
        <v>0</v>
      </c>
      <c r="E238" s="1">
        <v>10000</v>
      </c>
      <c r="F238" s="1">
        <v>0</v>
      </c>
      <c r="G238" s="1">
        <v>0</v>
      </c>
      <c r="H238" s="1">
        <v>10000</v>
      </c>
      <c r="I238" s="1">
        <v>0</v>
      </c>
      <c r="J238" s="1">
        <v>0</v>
      </c>
      <c r="K238" s="1">
        <v>0</v>
      </c>
    </row>
    <row r="239" spans="1:11" x14ac:dyDescent="0.25">
      <c r="A239" s="2">
        <v>452</v>
      </c>
      <c r="B239" t="s">
        <v>75</v>
      </c>
      <c r="C239" t="s">
        <v>258</v>
      </c>
      <c r="D239">
        <v>0</v>
      </c>
      <c r="E239" s="1">
        <v>15557</v>
      </c>
      <c r="F239" s="1">
        <v>5847</v>
      </c>
      <c r="G239" s="1">
        <v>0</v>
      </c>
      <c r="H239" s="1">
        <v>9710</v>
      </c>
      <c r="I239" s="1">
        <v>0</v>
      </c>
      <c r="J239" s="1">
        <v>0</v>
      </c>
      <c r="K239" s="1">
        <v>0</v>
      </c>
    </row>
    <row r="240" spans="1:11" x14ac:dyDescent="0.25">
      <c r="A240" s="2">
        <v>452</v>
      </c>
      <c r="B240" t="s">
        <v>75</v>
      </c>
      <c r="C240" t="s">
        <v>268</v>
      </c>
      <c r="D240">
        <v>0</v>
      </c>
      <c r="E240" s="1">
        <v>10000</v>
      </c>
      <c r="F240" s="1">
        <v>10000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</row>
    <row r="241" spans="1:11" x14ac:dyDescent="0.25">
      <c r="A241" s="2">
        <v>452</v>
      </c>
      <c r="B241" t="s">
        <v>75</v>
      </c>
      <c r="C241" t="s">
        <v>269</v>
      </c>
      <c r="D241">
        <v>0</v>
      </c>
      <c r="E241" s="1">
        <v>5858</v>
      </c>
      <c r="F241" s="1">
        <v>0</v>
      </c>
      <c r="G241" s="1">
        <v>0</v>
      </c>
      <c r="H241" s="1">
        <v>0</v>
      </c>
      <c r="I241" s="1">
        <v>5858</v>
      </c>
      <c r="J241" s="1">
        <v>0</v>
      </c>
      <c r="K241" s="1">
        <v>0</v>
      </c>
    </row>
    <row r="242" spans="1:11" x14ac:dyDescent="0.25">
      <c r="A242" s="2">
        <v>462</v>
      </c>
      <c r="B242" t="s">
        <v>92</v>
      </c>
      <c r="C242" t="s">
        <v>68</v>
      </c>
      <c r="D242">
        <v>1</v>
      </c>
      <c r="E242" s="1">
        <v>158560</v>
      </c>
      <c r="F242" s="1">
        <v>158560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</row>
    <row r="243" spans="1:11" x14ac:dyDescent="0.25">
      <c r="A243" s="2">
        <v>462</v>
      </c>
      <c r="B243" t="s">
        <v>92</v>
      </c>
      <c r="C243" t="s">
        <v>77</v>
      </c>
      <c r="D243">
        <v>1</v>
      </c>
      <c r="E243" s="1">
        <v>120467</v>
      </c>
      <c r="F243" s="1">
        <v>120467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</row>
    <row r="244" spans="1:11" x14ac:dyDescent="0.25">
      <c r="A244" s="2">
        <v>462</v>
      </c>
      <c r="B244" t="s">
        <v>92</v>
      </c>
      <c r="C244" t="s">
        <v>31</v>
      </c>
      <c r="D244">
        <v>1</v>
      </c>
      <c r="E244" s="1">
        <v>198942</v>
      </c>
      <c r="F244" s="1">
        <v>198942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</row>
    <row r="245" spans="1:11" x14ac:dyDescent="0.25">
      <c r="A245" s="2">
        <v>462</v>
      </c>
      <c r="B245" t="s">
        <v>92</v>
      </c>
      <c r="C245" t="s">
        <v>67</v>
      </c>
      <c r="D245">
        <v>2</v>
      </c>
      <c r="E245" s="1">
        <v>227665</v>
      </c>
      <c r="F245" s="1">
        <v>227665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</row>
    <row r="246" spans="1:11" x14ac:dyDescent="0.25">
      <c r="A246" s="2">
        <v>462</v>
      </c>
      <c r="B246" t="s">
        <v>92</v>
      </c>
      <c r="C246" t="s">
        <v>74</v>
      </c>
      <c r="D246">
        <v>2</v>
      </c>
      <c r="E246" s="1">
        <v>227665</v>
      </c>
      <c r="F246" s="1">
        <v>227665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</row>
    <row r="247" spans="1:11" x14ac:dyDescent="0.25">
      <c r="A247" s="2">
        <v>462</v>
      </c>
      <c r="B247" t="s">
        <v>92</v>
      </c>
      <c r="C247" t="s">
        <v>41</v>
      </c>
      <c r="D247">
        <v>2</v>
      </c>
      <c r="E247" s="1">
        <v>227665</v>
      </c>
      <c r="F247" s="1">
        <v>227665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</row>
    <row r="248" spans="1:11" x14ac:dyDescent="0.25">
      <c r="A248" s="2">
        <v>462</v>
      </c>
      <c r="B248" t="s">
        <v>92</v>
      </c>
      <c r="C248" t="s">
        <v>99</v>
      </c>
      <c r="D248">
        <v>1</v>
      </c>
      <c r="E248" s="1">
        <v>113832</v>
      </c>
      <c r="F248" s="1">
        <v>113832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</row>
    <row r="249" spans="1:11" x14ac:dyDescent="0.25">
      <c r="A249" s="2">
        <v>462</v>
      </c>
      <c r="B249" t="s">
        <v>92</v>
      </c>
      <c r="C249" t="s">
        <v>95</v>
      </c>
      <c r="D249">
        <v>2</v>
      </c>
      <c r="E249" s="1">
        <v>227665</v>
      </c>
      <c r="F249" s="1">
        <v>227665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</row>
    <row r="250" spans="1:11" x14ac:dyDescent="0.25">
      <c r="A250" s="2">
        <v>462</v>
      </c>
      <c r="B250" t="s">
        <v>92</v>
      </c>
      <c r="C250" t="s">
        <v>46</v>
      </c>
      <c r="D250">
        <v>1</v>
      </c>
      <c r="E250" s="1">
        <v>113832</v>
      </c>
      <c r="F250" s="1">
        <v>113832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</row>
    <row r="251" spans="1:11" x14ac:dyDescent="0.25">
      <c r="A251" s="2">
        <v>462</v>
      </c>
      <c r="B251" t="s">
        <v>92</v>
      </c>
      <c r="C251" t="s">
        <v>66</v>
      </c>
      <c r="D251">
        <v>2</v>
      </c>
      <c r="E251" s="1">
        <v>227665</v>
      </c>
      <c r="F251" s="1">
        <v>227665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</row>
    <row r="252" spans="1:11" x14ac:dyDescent="0.25">
      <c r="A252" s="2">
        <v>462</v>
      </c>
      <c r="B252" t="s">
        <v>92</v>
      </c>
      <c r="C252" t="s">
        <v>87</v>
      </c>
      <c r="D252">
        <v>1</v>
      </c>
      <c r="E252" s="1">
        <v>113832</v>
      </c>
      <c r="F252" s="1">
        <v>113832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</row>
    <row r="253" spans="1:11" x14ac:dyDescent="0.25">
      <c r="A253" s="2">
        <v>462</v>
      </c>
      <c r="B253" t="s">
        <v>92</v>
      </c>
      <c r="C253" t="s">
        <v>82</v>
      </c>
      <c r="D253">
        <v>2</v>
      </c>
      <c r="E253" s="1">
        <v>171820</v>
      </c>
      <c r="F253" s="1">
        <v>171820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</row>
    <row r="254" spans="1:11" x14ac:dyDescent="0.25">
      <c r="A254" s="2">
        <v>462</v>
      </c>
      <c r="B254" t="s">
        <v>92</v>
      </c>
      <c r="C254" t="s">
        <v>84</v>
      </c>
      <c r="D254">
        <v>1</v>
      </c>
      <c r="E254" s="1">
        <v>113832</v>
      </c>
      <c r="F254" s="1">
        <v>113832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</row>
    <row r="255" spans="1:11" x14ac:dyDescent="0.25">
      <c r="A255" s="2">
        <v>462</v>
      </c>
      <c r="B255" t="s">
        <v>92</v>
      </c>
      <c r="C255" t="s">
        <v>98</v>
      </c>
      <c r="D255">
        <v>1</v>
      </c>
      <c r="E255" s="1">
        <v>119483</v>
      </c>
      <c r="F255" s="1">
        <v>119483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</row>
    <row r="256" spans="1:11" x14ac:dyDescent="0.25">
      <c r="A256" s="2">
        <v>462</v>
      </c>
      <c r="B256" t="s">
        <v>92</v>
      </c>
      <c r="C256" t="s">
        <v>76</v>
      </c>
      <c r="D256">
        <v>1</v>
      </c>
      <c r="E256" s="1">
        <v>59075</v>
      </c>
      <c r="F256" s="1">
        <v>59075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</row>
    <row r="257" spans="1:11" x14ac:dyDescent="0.25">
      <c r="A257" s="2">
        <v>462</v>
      </c>
      <c r="B257" t="s">
        <v>92</v>
      </c>
      <c r="C257" t="s">
        <v>24</v>
      </c>
      <c r="D257">
        <v>1</v>
      </c>
      <c r="E257" s="1">
        <v>113832</v>
      </c>
      <c r="F257" s="1">
        <v>113832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</row>
    <row r="258" spans="1:11" x14ac:dyDescent="0.25">
      <c r="A258" s="2">
        <v>462</v>
      </c>
      <c r="B258" t="s">
        <v>92</v>
      </c>
      <c r="C258" t="s">
        <v>40</v>
      </c>
      <c r="D258">
        <v>1</v>
      </c>
      <c r="E258" s="1">
        <v>113832</v>
      </c>
      <c r="F258" s="1">
        <v>113832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</row>
    <row r="259" spans="1:11" x14ac:dyDescent="0.25">
      <c r="A259" s="2">
        <v>462</v>
      </c>
      <c r="B259" t="s">
        <v>92</v>
      </c>
      <c r="C259" t="s">
        <v>30</v>
      </c>
      <c r="D259">
        <v>1</v>
      </c>
      <c r="E259" s="1">
        <v>113832</v>
      </c>
      <c r="F259" s="1">
        <v>113832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</row>
    <row r="260" spans="1:11" x14ac:dyDescent="0.25">
      <c r="A260" s="2">
        <v>462</v>
      </c>
      <c r="B260" t="s">
        <v>92</v>
      </c>
      <c r="C260" t="s">
        <v>39</v>
      </c>
      <c r="D260">
        <v>1</v>
      </c>
      <c r="E260" s="1">
        <v>113832</v>
      </c>
      <c r="F260" s="1">
        <v>113832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</row>
    <row r="261" spans="1:11" x14ac:dyDescent="0.25">
      <c r="A261" s="2">
        <v>462</v>
      </c>
      <c r="B261" t="s">
        <v>92</v>
      </c>
      <c r="C261" t="s">
        <v>93</v>
      </c>
      <c r="D261">
        <v>1</v>
      </c>
      <c r="E261" s="1">
        <v>117189</v>
      </c>
      <c r="F261" s="1">
        <v>117189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</row>
    <row r="262" spans="1:11" x14ac:dyDescent="0.25">
      <c r="A262" s="2">
        <v>462</v>
      </c>
      <c r="B262" t="s">
        <v>92</v>
      </c>
      <c r="C262" t="s">
        <v>13</v>
      </c>
      <c r="D262">
        <v>1</v>
      </c>
      <c r="E262" s="1">
        <v>57558</v>
      </c>
      <c r="F262" s="1">
        <v>57558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</row>
    <row r="263" spans="1:11" x14ac:dyDescent="0.25">
      <c r="A263" s="2">
        <v>462</v>
      </c>
      <c r="B263" t="s">
        <v>92</v>
      </c>
      <c r="C263" t="s">
        <v>97</v>
      </c>
      <c r="D263">
        <v>1</v>
      </c>
      <c r="E263" s="1">
        <v>147879</v>
      </c>
      <c r="F263" s="1">
        <v>147879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</row>
    <row r="264" spans="1:11" x14ac:dyDescent="0.25">
      <c r="A264" s="2">
        <v>462</v>
      </c>
      <c r="B264" t="s">
        <v>92</v>
      </c>
      <c r="C264" t="s">
        <v>29</v>
      </c>
      <c r="D264">
        <v>1</v>
      </c>
      <c r="E264" s="1">
        <v>113832</v>
      </c>
      <c r="F264" s="1">
        <v>113832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</row>
    <row r="265" spans="1:11" x14ac:dyDescent="0.25">
      <c r="A265" s="2">
        <v>462</v>
      </c>
      <c r="B265" t="s">
        <v>92</v>
      </c>
      <c r="C265" t="s">
        <v>14</v>
      </c>
      <c r="D265">
        <v>7</v>
      </c>
      <c r="E265" s="1">
        <v>796827</v>
      </c>
      <c r="F265" s="1">
        <v>796827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</row>
    <row r="266" spans="1:11" x14ac:dyDescent="0.25">
      <c r="A266" s="2">
        <v>462</v>
      </c>
      <c r="B266" t="s">
        <v>92</v>
      </c>
      <c r="C266" t="s">
        <v>71</v>
      </c>
      <c r="D266">
        <v>1</v>
      </c>
      <c r="E266" s="1">
        <v>113832</v>
      </c>
      <c r="F266" s="1">
        <v>113832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</row>
    <row r="267" spans="1:11" x14ac:dyDescent="0.25">
      <c r="A267" s="2">
        <v>462</v>
      </c>
      <c r="B267" t="s">
        <v>92</v>
      </c>
      <c r="C267" t="s">
        <v>313</v>
      </c>
      <c r="D267">
        <v>0.09</v>
      </c>
      <c r="E267" s="1">
        <v>13829</v>
      </c>
      <c r="F267" s="1">
        <v>0</v>
      </c>
      <c r="G267" s="1">
        <v>0</v>
      </c>
      <c r="H267" s="1">
        <v>13829</v>
      </c>
      <c r="I267" s="1">
        <v>0</v>
      </c>
      <c r="J267" s="1">
        <v>0</v>
      </c>
      <c r="K267" s="1">
        <v>0</v>
      </c>
    </row>
    <row r="268" spans="1:11" x14ac:dyDescent="0.25">
      <c r="A268" s="2">
        <v>462</v>
      </c>
      <c r="B268" t="s">
        <v>92</v>
      </c>
      <c r="C268" t="s">
        <v>37</v>
      </c>
      <c r="D268">
        <v>1</v>
      </c>
      <c r="E268" s="1">
        <v>113832</v>
      </c>
      <c r="F268" s="1">
        <v>113832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x14ac:dyDescent="0.25">
      <c r="A269" s="2">
        <v>462</v>
      </c>
      <c r="B269" t="s">
        <v>92</v>
      </c>
      <c r="C269" t="s">
        <v>60</v>
      </c>
      <c r="D269">
        <v>1</v>
      </c>
      <c r="E269" s="1">
        <v>113832</v>
      </c>
      <c r="F269" s="1">
        <v>113832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</row>
    <row r="270" spans="1:11" x14ac:dyDescent="0.25">
      <c r="A270" s="2">
        <v>462</v>
      </c>
      <c r="B270" t="s">
        <v>92</v>
      </c>
      <c r="C270" t="s">
        <v>10</v>
      </c>
      <c r="D270">
        <v>2</v>
      </c>
      <c r="E270" s="1">
        <v>91168</v>
      </c>
      <c r="F270" s="1">
        <v>91168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</row>
    <row r="271" spans="1:11" x14ac:dyDescent="0.25">
      <c r="A271" s="2">
        <v>462</v>
      </c>
      <c r="B271" t="s">
        <v>92</v>
      </c>
      <c r="C271" t="s">
        <v>96</v>
      </c>
      <c r="D271">
        <v>3</v>
      </c>
      <c r="E271" s="1">
        <v>109725</v>
      </c>
      <c r="F271" s="1">
        <v>109725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</row>
    <row r="272" spans="1:11" x14ac:dyDescent="0.25">
      <c r="A272" s="2">
        <v>462</v>
      </c>
      <c r="B272" t="s">
        <v>92</v>
      </c>
      <c r="C272" t="s">
        <v>89</v>
      </c>
      <c r="D272">
        <v>1</v>
      </c>
      <c r="E272" s="1">
        <v>119483</v>
      </c>
      <c r="F272" s="1">
        <v>119483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</row>
    <row r="273" spans="1:11" x14ac:dyDescent="0.25">
      <c r="A273" s="2">
        <v>462</v>
      </c>
      <c r="B273" t="s">
        <v>92</v>
      </c>
      <c r="C273" t="s">
        <v>21</v>
      </c>
      <c r="D273">
        <v>1</v>
      </c>
      <c r="E273" s="1">
        <v>113832</v>
      </c>
      <c r="F273" s="1">
        <v>113832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</row>
    <row r="274" spans="1:11" x14ac:dyDescent="0.25">
      <c r="A274" s="2">
        <v>462</v>
      </c>
      <c r="B274" t="s">
        <v>92</v>
      </c>
      <c r="C274" t="s">
        <v>5</v>
      </c>
      <c r="D274">
        <v>1</v>
      </c>
      <c r="E274" s="1">
        <v>105009</v>
      </c>
      <c r="F274" s="1">
        <v>105009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</row>
    <row r="275" spans="1:11" x14ac:dyDescent="0.25">
      <c r="A275" s="2">
        <v>462</v>
      </c>
      <c r="B275" t="s">
        <v>92</v>
      </c>
      <c r="C275" t="s">
        <v>59</v>
      </c>
      <c r="D275">
        <v>2</v>
      </c>
      <c r="E275" s="1">
        <v>256850</v>
      </c>
      <c r="F275" s="1">
        <v>256850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</row>
    <row r="276" spans="1:11" x14ac:dyDescent="0.25">
      <c r="A276" s="2">
        <v>462</v>
      </c>
      <c r="B276" t="s">
        <v>92</v>
      </c>
      <c r="C276" t="s">
        <v>16</v>
      </c>
      <c r="D276">
        <v>3</v>
      </c>
      <c r="E276" s="1">
        <v>341497</v>
      </c>
      <c r="F276" s="1">
        <v>341497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</row>
    <row r="277" spans="1:11" x14ac:dyDescent="0.25">
      <c r="A277" s="2">
        <v>462</v>
      </c>
      <c r="B277" t="s">
        <v>92</v>
      </c>
      <c r="C277" t="s">
        <v>17</v>
      </c>
      <c r="D277">
        <v>1</v>
      </c>
      <c r="E277" s="1">
        <v>79025</v>
      </c>
      <c r="F277" s="1">
        <v>79025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</row>
    <row r="278" spans="1:11" x14ac:dyDescent="0.25">
      <c r="A278" s="2">
        <v>462</v>
      </c>
      <c r="B278" t="s">
        <v>92</v>
      </c>
      <c r="C278" t="s">
        <v>20</v>
      </c>
      <c r="D278">
        <v>1</v>
      </c>
      <c r="E278" s="1">
        <v>60059</v>
      </c>
      <c r="F278" s="1">
        <v>60059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</row>
    <row r="279" spans="1:11" x14ac:dyDescent="0.25">
      <c r="A279" s="2">
        <v>462</v>
      </c>
      <c r="B279" t="s">
        <v>92</v>
      </c>
      <c r="C279" t="s">
        <v>57</v>
      </c>
      <c r="D279">
        <v>1</v>
      </c>
      <c r="E279" s="1">
        <v>105009</v>
      </c>
      <c r="F279" s="1">
        <v>105009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</row>
    <row r="280" spans="1:11" x14ac:dyDescent="0.25">
      <c r="A280" s="2">
        <v>462</v>
      </c>
      <c r="B280" t="s">
        <v>92</v>
      </c>
      <c r="C280" t="s">
        <v>4</v>
      </c>
      <c r="D280">
        <v>1</v>
      </c>
      <c r="E280" s="1">
        <v>71961</v>
      </c>
      <c r="F280" s="1">
        <v>71961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</row>
    <row r="281" spans="1:11" x14ac:dyDescent="0.25">
      <c r="A281" s="2">
        <v>462</v>
      </c>
      <c r="B281" t="s">
        <v>92</v>
      </c>
      <c r="C281" t="s">
        <v>79</v>
      </c>
      <c r="D281">
        <v>1</v>
      </c>
      <c r="E281" s="1">
        <v>53629</v>
      </c>
      <c r="F281" s="1">
        <v>53629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</row>
    <row r="282" spans="1:11" x14ac:dyDescent="0.25">
      <c r="A282" s="2">
        <v>462</v>
      </c>
      <c r="B282" t="s">
        <v>92</v>
      </c>
      <c r="C282" t="s">
        <v>94</v>
      </c>
      <c r="D282">
        <v>1</v>
      </c>
      <c r="E282" s="1">
        <v>59075</v>
      </c>
      <c r="F282" s="1">
        <v>59075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</row>
    <row r="283" spans="1:11" x14ac:dyDescent="0.25">
      <c r="A283" s="2">
        <v>462</v>
      </c>
      <c r="B283" t="s">
        <v>92</v>
      </c>
      <c r="C283" t="s">
        <v>54</v>
      </c>
      <c r="D283">
        <v>1</v>
      </c>
      <c r="E283" s="1">
        <v>101180</v>
      </c>
      <c r="F283" s="1">
        <v>101180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</row>
    <row r="284" spans="1:11" x14ac:dyDescent="0.25">
      <c r="A284" s="2">
        <v>462</v>
      </c>
      <c r="B284" t="s">
        <v>92</v>
      </c>
      <c r="C284" t="s">
        <v>78</v>
      </c>
      <c r="D284">
        <v>1</v>
      </c>
      <c r="E284" s="1">
        <v>58500</v>
      </c>
      <c r="F284" s="1">
        <v>58500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</row>
    <row r="285" spans="1:11" x14ac:dyDescent="0.25">
      <c r="A285" s="2">
        <v>462</v>
      </c>
      <c r="B285" t="s">
        <v>92</v>
      </c>
      <c r="C285" t="s">
        <v>251</v>
      </c>
      <c r="D285">
        <v>0</v>
      </c>
      <c r="E285" s="1">
        <v>68903</v>
      </c>
      <c r="F285" s="1">
        <v>68903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</row>
    <row r="286" spans="1:11" x14ac:dyDescent="0.25">
      <c r="A286" s="2">
        <v>462</v>
      </c>
      <c r="B286" t="s">
        <v>92</v>
      </c>
      <c r="C286" t="s">
        <v>253</v>
      </c>
      <c r="D286">
        <v>0</v>
      </c>
      <c r="E286" s="1">
        <v>40000</v>
      </c>
      <c r="F286" s="1">
        <v>40000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</row>
    <row r="287" spans="1:11" x14ac:dyDescent="0.25">
      <c r="A287" s="2">
        <v>462</v>
      </c>
      <c r="B287" t="s">
        <v>92</v>
      </c>
      <c r="C287" t="s">
        <v>252</v>
      </c>
      <c r="D287">
        <v>0</v>
      </c>
      <c r="E287" s="1">
        <v>55497</v>
      </c>
      <c r="F287" s="1">
        <v>55497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</row>
    <row r="288" spans="1:11" x14ac:dyDescent="0.25">
      <c r="A288" s="2">
        <v>462</v>
      </c>
      <c r="B288" t="s">
        <v>92</v>
      </c>
      <c r="C288" t="s">
        <v>256</v>
      </c>
      <c r="D288">
        <v>0</v>
      </c>
      <c r="E288" s="1">
        <v>200000</v>
      </c>
      <c r="F288" s="1">
        <v>200000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</row>
    <row r="289" spans="1:11" x14ac:dyDescent="0.25">
      <c r="A289" s="2">
        <v>462</v>
      </c>
      <c r="B289" t="s">
        <v>92</v>
      </c>
      <c r="C289" t="s">
        <v>308</v>
      </c>
      <c r="D289">
        <v>0</v>
      </c>
      <c r="E289" s="1">
        <v>15000</v>
      </c>
      <c r="F289" s="1">
        <v>15000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</row>
    <row r="290" spans="1:11" x14ac:dyDescent="0.25">
      <c r="A290" s="2">
        <v>462</v>
      </c>
      <c r="B290" t="s">
        <v>92</v>
      </c>
      <c r="C290" t="s">
        <v>263</v>
      </c>
      <c r="D290">
        <v>0</v>
      </c>
      <c r="E290" s="1">
        <v>75000</v>
      </c>
      <c r="F290" s="1">
        <v>75000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</row>
    <row r="291" spans="1:11" x14ac:dyDescent="0.25">
      <c r="A291" s="2">
        <v>462</v>
      </c>
      <c r="B291" t="s">
        <v>92</v>
      </c>
      <c r="C291" t="s">
        <v>266</v>
      </c>
      <c r="D291">
        <v>0</v>
      </c>
      <c r="E291" s="1">
        <v>30000</v>
      </c>
      <c r="F291" s="1">
        <v>30000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</row>
    <row r="292" spans="1:11" x14ac:dyDescent="0.25">
      <c r="A292" s="2">
        <v>462</v>
      </c>
      <c r="B292" t="s">
        <v>92</v>
      </c>
      <c r="C292" t="s">
        <v>279</v>
      </c>
      <c r="D292">
        <v>0</v>
      </c>
      <c r="E292" s="1">
        <v>5858</v>
      </c>
      <c r="F292" s="1">
        <v>5858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</row>
    <row r="293" spans="1:11" x14ac:dyDescent="0.25">
      <c r="A293" s="2">
        <v>462</v>
      </c>
      <c r="B293" t="s">
        <v>92</v>
      </c>
      <c r="C293" t="s">
        <v>248</v>
      </c>
      <c r="D293">
        <v>0</v>
      </c>
      <c r="E293" s="1">
        <v>2011</v>
      </c>
      <c r="F293" s="1">
        <v>2011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</row>
    <row r="294" spans="1:11" x14ac:dyDescent="0.25">
      <c r="A294" s="2">
        <v>462</v>
      </c>
      <c r="B294" t="s">
        <v>92</v>
      </c>
      <c r="C294" t="s">
        <v>283</v>
      </c>
      <c r="D294">
        <v>0</v>
      </c>
      <c r="E294" s="1">
        <v>20000</v>
      </c>
      <c r="F294" s="1">
        <v>20000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</row>
    <row r="295" spans="1:11" x14ac:dyDescent="0.25">
      <c r="A295" s="2">
        <v>462</v>
      </c>
      <c r="B295" t="s">
        <v>92</v>
      </c>
      <c r="C295" t="s">
        <v>282</v>
      </c>
      <c r="D295">
        <v>0</v>
      </c>
      <c r="E295" s="1">
        <v>26295</v>
      </c>
      <c r="F295" s="1">
        <v>26295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</row>
    <row r="296" spans="1:11" x14ac:dyDescent="0.25">
      <c r="A296" s="2">
        <v>462</v>
      </c>
      <c r="B296" t="s">
        <v>92</v>
      </c>
      <c r="C296" t="s">
        <v>264</v>
      </c>
      <c r="D296">
        <v>0</v>
      </c>
      <c r="E296" s="1">
        <v>15000</v>
      </c>
      <c r="F296" s="1">
        <v>15000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</row>
    <row r="297" spans="1:11" x14ac:dyDescent="0.25">
      <c r="A297" s="2">
        <v>462</v>
      </c>
      <c r="B297" t="s">
        <v>92</v>
      </c>
      <c r="C297" t="s">
        <v>247</v>
      </c>
      <c r="D297">
        <v>0</v>
      </c>
      <c r="E297" s="1">
        <v>7374</v>
      </c>
      <c r="F297" s="1">
        <v>7374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</row>
    <row r="298" spans="1:11" x14ac:dyDescent="0.25">
      <c r="A298" s="2">
        <v>462</v>
      </c>
      <c r="B298" t="s">
        <v>92</v>
      </c>
      <c r="C298" t="s">
        <v>270</v>
      </c>
      <c r="D298">
        <v>0</v>
      </c>
      <c r="E298" s="1">
        <v>15692</v>
      </c>
      <c r="F298" s="1">
        <v>15692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</row>
    <row r="299" spans="1:11" x14ac:dyDescent="0.25">
      <c r="A299" s="2">
        <v>462</v>
      </c>
      <c r="B299" t="s">
        <v>92</v>
      </c>
      <c r="C299" t="s">
        <v>267</v>
      </c>
      <c r="D299">
        <v>0</v>
      </c>
      <c r="E299" s="1">
        <v>20000</v>
      </c>
      <c r="F299" s="1">
        <v>20000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</row>
    <row r="300" spans="1:11" x14ac:dyDescent="0.25">
      <c r="A300" s="2">
        <v>462</v>
      </c>
      <c r="B300" t="s">
        <v>92</v>
      </c>
      <c r="C300" t="s">
        <v>280</v>
      </c>
      <c r="D300">
        <v>0</v>
      </c>
      <c r="E300" s="1">
        <v>5000</v>
      </c>
      <c r="F300" s="1">
        <v>5000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</row>
    <row r="301" spans="1:11" x14ac:dyDescent="0.25">
      <c r="A301" s="2">
        <v>462</v>
      </c>
      <c r="B301" t="s">
        <v>92</v>
      </c>
      <c r="C301" t="s">
        <v>281</v>
      </c>
      <c r="D301">
        <v>0</v>
      </c>
      <c r="E301" s="1">
        <v>10000</v>
      </c>
      <c r="F301" s="1">
        <v>10000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</row>
    <row r="302" spans="1:11" x14ac:dyDescent="0.25">
      <c r="A302" s="2">
        <v>462</v>
      </c>
      <c r="B302" t="s">
        <v>92</v>
      </c>
      <c r="C302" t="s">
        <v>277</v>
      </c>
      <c r="D302">
        <v>0</v>
      </c>
      <c r="E302" s="1">
        <v>30000</v>
      </c>
      <c r="F302" s="1">
        <v>30000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</row>
    <row r="303" spans="1:11" x14ac:dyDescent="0.25">
      <c r="A303" s="2">
        <v>462</v>
      </c>
      <c r="B303" t="s">
        <v>92</v>
      </c>
      <c r="C303" t="s">
        <v>258</v>
      </c>
      <c r="D303">
        <v>0</v>
      </c>
      <c r="E303" s="1">
        <v>20000</v>
      </c>
      <c r="F303" s="1">
        <v>20000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</row>
    <row r="304" spans="1:11" x14ac:dyDescent="0.25">
      <c r="A304" s="2">
        <v>462</v>
      </c>
      <c r="B304" t="s">
        <v>92</v>
      </c>
      <c r="C304" t="s">
        <v>284</v>
      </c>
      <c r="D304">
        <v>0</v>
      </c>
      <c r="E304" s="1">
        <v>11025</v>
      </c>
      <c r="F304" s="1">
        <v>0</v>
      </c>
      <c r="G304" s="1">
        <v>0</v>
      </c>
      <c r="H304" s="1">
        <v>0</v>
      </c>
      <c r="I304" s="1">
        <v>0</v>
      </c>
      <c r="J304" s="1">
        <v>11025</v>
      </c>
      <c r="K304" s="1">
        <v>0</v>
      </c>
    </row>
    <row r="305" spans="1:12" x14ac:dyDescent="0.25">
      <c r="A305" s="2">
        <v>462</v>
      </c>
      <c r="B305" t="s">
        <v>92</v>
      </c>
      <c r="C305" t="s">
        <v>320</v>
      </c>
      <c r="E305" s="1">
        <v>25000</v>
      </c>
      <c r="F305" s="1"/>
      <c r="G305" s="1"/>
      <c r="H305" s="1"/>
      <c r="I305" s="1"/>
      <c r="J305" s="1"/>
      <c r="K305" s="1"/>
      <c r="L305" s="1">
        <v>25000</v>
      </c>
    </row>
    <row r="306" spans="1:12" x14ac:dyDescent="0.25">
      <c r="A306" s="2">
        <v>204</v>
      </c>
      <c r="B306" t="s">
        <v>100</v>
      </c>
      <c r="C306" t="s">
        <v>68</v>
      </c>
      <c r="D306">
        <v>2</v>
      </c>
      <c r="E306" s="1">
        <v>317120</v>
      </c>
      <c r="F306" s="1">
        <v>317120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</row>
    <row r="307" spans="1:12" x14ac:dyDescent="0.25">
      <c r="A307" s="2">
        <v>204</v>
      </c>
      <c r="B307" t="s">
        <v>100</v>
      </c>
      <c r="C307" t="s">
        <v>77</v>
      </c>
      <c r="D307">
        <v>1</v>
      </c>
      <c r="E307" s="1">
        <v>120467</v>
      </c>
      <c r="F307" s="1">
        <v>120467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</row>
    <row r="308" spans="1:12" x14ac:dyDescent="0.25">
      <c r="A308" s="2">
        <v>204</v>
      </c>
      <c r="B308" t="s">
        <v>100</v>
      </c>
      <c r="C308" t="s">
        <v>31</v>
      </c>
      <c r="D308">
        <v>1</v>
      </c>
      <c r="E308" s="1">
        <v>198942</v>
      </c>
      <c r="F308" s="1">
        <v>198942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</row>
    <row r="309" spans="1:12" x14ac:dyDescent="0.25">
      <c r="A309" s="2">
        <v>204</v>
      </c>
      <c r="B309" t="s">
        <v>100</v>
      </c>
      <c r="C309" t="s">
        <v>35</v>
      </c>
      <c r="D309">
        <v>4</v>
      </c>
      <c r="E309" s="1">
        <v>455330</v>
      </c>
      <c r="F309" s="1">
        <v>364411</v>
      </c>
      <c r="G309" s="1">
        <v>0</v>
      </c>
      <c r="H309" s="1">
        <v>0</v>
      </c>
      <c r="I309" s="1">
        <v>90918</v>
      </c>
      <c r="J309" s="1">
        <v>0</v>
      </c>
      <c r="K309" s="1">
        <v>0</v>
      </c>
    </row>
    <row r="310" spans="1:12" x14ac:dyDescent="0.25">
      <c r="A310" s="2">
        <v>204</v>
      </c>
      <c r="B310" t="s">
        <v>100</v>
      </c>
      <c r="C310" t="s">
        <v>26</v>
      </c>
      <c r="D310">
        <v>4</v>
      </c>
      <c r="E310" s="1">
        <v>455330</v>
      </c>
      <c r="F310" s="1">
        <v>455330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</row>
    <row r="311" spans="1:12" x14ac:dyDescent="0.25">
      <c r="A311" s="2">
        <v>204</v>
      </c>
      <c r="B311" t="s">
        <v>100</v>
      </c>
      <c r="C311" t="s">
        <v>25</v>
      </c>
      <c r="D311">
        <v>4</v>
      </c>
      <c r="E311" s="1">
        <v>455330</v>
      </c>
      <c r="F311" s="1">
        <v>455330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</row>
    <row r="312" spans="1:12" x14ac:dyDescent="0.25">
      <c r="A312" s="2">
        <v>204</v>
      </c>
      <c r="B312" t="s">
        <v>100</v>
      </c>
      <c r="C312" t="s">
        <v>28</v>
      </c>
      <c r="D312">
        <v>5</v>
      </c>
      <c r="E312" s="1">
        <v>569162</v>
      </c>
      <c r="F312" s="1">
        <v>569162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</row>
    <row r="313" spans="1:12" x14ac:dyDescent="0.25">
      <c r="A313" s="2">
        <v>204</v>
      </c>
      <c r="B313" t="s">
        <v>100</v>
      </c>
      <c r="C313" t="s">
        <v>46</v>
      </c>
      <c r="D313">
        <v>1</v>
      </c>
      <c r="E313" s="1">
        <v>113832</v>
      </c>
      <c r="F313" s="1">
        <v>0</v>
      </c>
      <c r="G313" s="1">
        <v>113832</v>
      </c>
      <c r="H313" s="1">
        <v>0</v>
      </c>
      <c r="I313" s="1">
        <v>0</v>
      </c>
      <c r="J313" s="1">
        <v>0</v>
      </c>
      <c r="K313" s="1">
        <v>0</v>
      </c>
    </row>
    <row r="314" spans="1:12" x14ac:dyDescent="0.25">
      <c r="A314" s="2">
        <v>204</v>
      </c>
      <c r="B314" t="s">
        <v>100</v>
      </c>
      <c r="C314" t="s">
        <v>86</v>
      </c>
      <c r="D314">
        <v>2</v>
      </c>
      <c r="E314" s="1">
        <v>227665</v>
      </c>
      <c r="F314" s="1">
        <v>0</v>
      </c>
      <c r="G314" s="1">
        <v>227665</v>
      </c>
      <c r="H314" s="1">
        <v>0</v>
      </c>
      <c r="I314" s="1">
        <v>0</v>
      </c>
      <c r="J314" s="1">
        <v>0</v>
      </c>
      <c r="K314" s="1">
        <v>0</v>
      </c>
    </row>
    <row r="315" spans="1:12" x14ac:dyDescent="0.25">
      <c r="A315" s="2">
        <v>204</v>
      </c>
      <c r="B315" t="s">
        <v>100</v>
      </c>
      <c r="C315" t="s">
        <v>85</v>
      </c>
      <c r="D315">
        <v>1</v>
      </c>
      <c r="E315" s="1">
        <v>113832</v>
      </c>
      <c r="F315" s="1">
        <v>0</v>
      </c>
      <c r="G315" s="1">
        <v>113832</v>
      </c>
      <c r="H315" s="1">
        <v>0</v>
      </c>
      <c r="I315" s="1">
        <v>0</v>
      </c>
      <c r="J315" s="1">
        <v>0</v>
      </c>
      <c r="K315" s="1">
        <v>0</v>
      </c>
    </row>
    <row r="316" spans="1:12" x14ac:dyDescent="0.25">
      <c r="A316" s="2">
        <v>204</v>
      </c>
      <c r="B316" t="s">
        <v>100</v>
      </c>
      <c r="C316" t="s">
        <v>72</v>
      </c>
      <c r="D316">
        <v>1</v>
      </c>
      <c r="E316" s="1">
        <v>113832</v>
      </c>
      <c r="F316" s="1">
        <v>113832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</row>
    <row r="317" spans="1:12" x14ac:dyDescent="0.25">
      <c r="A317" s="2">
        <v>204</v>
      </c>
      <c r="B317" t="s">
        <v>100</v>
      </c>
      <c r="C317" t="s">
        <v>61</v>
      </c>
      <c r="D317">
        <v>1</v>
      </c>
      <c r="E317" s="1">
        <v>52454</v>
      </c>
      <c r="F317" s="1">
        <v>52454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</row>
    <row r="318" spans="1:12" x14ac:dyDescent="0.25">
      <c r="A318" s="2">
        <v>204</v>
      </c>
      <c r="B318" t="s">
        <v>100</v>
      </c>
      <c r="C318" t="s">
        <v>62</v>
      </c>
      <c r="D318">
        <v>0.5</v>
      </c>
      <c r="E318" s="1">
        <v>59742</v>
      </c>
      <c r="F318" s="1">
        <v>1533</v>
      </c>
      <c r="G318" s="1">
        <v>0</v>
      </c>
      <c r="H318" s="1">
        <v>58209</v>
      </c>
      <c r="I318" s="1">
        <v>0</v>
      </c>
      <c r="J318" s="1">
        <v>0</v>
      </c>
      <c r="K318" s="1">
        <v>0</v>
      </c>
    </row>
    <row r="319" spans="1:12" x14ac:dyDescent="0.25">
      <c r="A319" s="2">
        <v>204</v>
      </c>
      <c r="B319" t="s">
        <v>100</v>
      </c>
      <c r="C319" t="s">
        <v>44</v>
      </c>
      <c r="D319">
        <v>1</v>
      </c>
      <c r="E319" s="1">
        <v>113832</v>
      </c>
      <c r="F319" s="1">
        <v>113832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</row>
    <row r="320" spans="1:12" x14ac:dyDescent="0.25">
      <c r="A320" s="2">
        <v>204</v>
      </c>
      <c r="B320" t="s">
        <v>100</v>
      </c>
      <c r="C320" t="s">
        <v>30</v>
      </c>
      <c r="D320">
        <v>1</v>
      </c>
      <c r="E320" s="1">
        <v>113832</v>
      </c>
      <c r="F320" s="1">
        <v>113832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</row>
    <row r="321" spans="1:11" x14ac:dyDescent="0.25">
      <c r="A321" s="2">
        <v>204</v>
      </c>
      <c r="B321" t="s">
        <v>100</v>
      </c>
      <c r="C321" t="s">
        <v>15</v>
      </c>
      <c r="D321">
        <v>5</v>
      </c>
      <c r="E321" s="1">
        <v>195832</v>
      </c>
      <c r="F321" s="1">
        <v>195832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</row>
    <row r="322" spans="1:11" x14ac:dyDescent="0.25">
      <c r="A322" s="2">
        <v>204</v>
      </c>
      <c r="B322" t="s">
        <v>100</v>
      </c>
      <c r="C322" t="s">
        <v>43</v>
      </c>
      <c r="D322">
        <v>1</v>
      </c>
      <c r="E322" s="1">
        <v>119483</v>
      </c>
      <c r="F322" s="1">
        <v>119483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</row>
    <row r="323" spans="1:11" x14ac:dyDescent="0.25">
      <c r="A323" s="2">
        <v>204</v>
      </c>
      <c r="B323" t="s">
        <v>100</v>
      </c>
      <c r="C323" t="s">
        <v>104</v>
      </c>
      <c r="D323">
        <v>2</v>
      </c>
      <c r="E323" s="1">
        <v>227665</v>
      </c>
      <c r="F323" s="1">
        <v>227665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</row>
    <row r="324" spans="1:11" x14ac:dyDescent="0.25">
      <c r="A324" s="2">
        <v>204</v>
      </c>
      <c r="B324" t="s">
        <v>100</v>
      </c>
      <c r="C324" t="s">
        <v>14</v>
      </c>
      <c r="D324">
        <v>7</v>
      </c>
      <c r="E324" s="1">
        <v>796827</v>
      </c>
      <c r="F324" s="1">
        <v>796827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</row>
    <row r="325" spans="1:11" x14ac:dyDescent="0.25">
      <c r="A325" s="2">
        <v>204</v>
      </c>
      <c r="B325" t="s">
        <v>100</v>
      </c>
      <c r="C325" t="s">
        <v>71</v>
      </c>
      <c r="D325">
        <v>1</v>
      </c>
      <c r="E325" s="1">
        <v>113832</v>
      </c>
      <c r="F325" s="1">
        <v>113832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</row>
    <row r="326" spans="1:11" x14ac:dyDescent="0.25">
      <c r="A326" s="2">
        <v>204</v>
      </c>
      <c r="B326" t="s">
        <v>100</v>
      </c>
      <c r="C326" t="s">
        <v>101</v>
      </c>
      <c r="D326">
        <v>2</v>
      </c>
      <c r="E326" s="1">
        <v>78333</v>
      </c>
      <c r="F326" s="1">
        <v>5742</v>
      </c>
      <c r="G326" s="1">
        <v>0</v>
      </c>
      <c r="H326" s="1">
        <v>72591</v>
      </c>
      <c r="I326" s="1">
        <v>0</v>
      </c>
      <c r="J326" s="1">
        <v>0</v>
      </c>
      <c r="K326" s="1">
        <v>0</v>
      </c>
    </row>
    <row r="327" spans="1:11" x14ac:dyDescent="0.25">
      <c r="A327" s="2">
        <v>204</v>
      </c>
      <c r="B327" t="s">
        <v>100</v>
      </c>
      <c r="C327" t="s">
        <v>315</v>
      </c>
      <c r="D327">
        <v>3</v>
      </c>
      <c r="E327" s="1">
        <v>341497</v>
      </c>
      <c r="F327" s="1">
        <v>16143</v>
      </c>
      <c r="G327" s="1">
        <v>0</v>
      </c>
      <c r="H327" s="1">
        <v>325354</v>
      </c>
      <c r="I327" s="1">
        <v>0</v>
      </c>
      <c r="J327" s="1">
        <v>0</v>
      </c>
      <c r="K327" s="1">
        <v>0</v>
      </c>
    </row>
    <row r="328" spans="1:11" x14ac:dyDescent="0.25">
      <c r="A328" s="2">
        <v>204</v>
      </c>
      <c r="B328" t="s">
        <v>100</v>
      </c>
      <c r="C328" t="s">
        <v>81</v>
      </c>
      <c r="D328">
        <v>17</v>
      </c>
      <c r="E328" s="1">
        <v>1935151.6500000001</v>
      </c>
      <c r="F328" s="1">
        <v>91477</v>
      </c>
      <c r="G328" s="1">
        <v>0</v>
      </c>
      <c r="H328" s="1">
        <v>1843674.6500000001</v>
      </c>
      <c r="I328" s="1">
        <v>0</v>
      </c>
      <c r="J328" s="1">
        <v>0</v>
      </c>
      <c r="K328" s="1">
        <v>0</v>
      </c>
    </row>
    <row r="329" spans="1:11" x14ac:dyDescent="0.25">
      <c r="A329" s="2">
        <v>204</v>
      </c>
      <c r="B329" t="s">
        <v>100</v>
      </c>
      <c r="C329" t="s">
        <v>23</v>
      </c>
      <c r="D329">
        <v>6</v>
      </c>
      <c r="E329" s="1">
        <v>234999</v>
      </c>
      <c r="F329" s="1">
        <v>234999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</row>
    <row r="330" spans="1:11" x14ac:dyDescent="0.25">
      <c r="A330" s="2">
        <v>204</v>
      </c>
      <c r="B330" t="s">
        <v>100</v>
      </c>
      <c r="C330" t="s">
        <v>18</v>
      </c>
      <c r="D330">
        <v>3</v>
      </c>
      <c r="E330" s="1">
        <v>341497</v>
      </c>
      <c r="F330" s="1">
        <v>341497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</row>
    <row r="331" spans="1:11" x14ac:dyDescent="0.25">
      <c r="A331" s="2">
        <v>204</v>
      </c>
      <c r="B331" t="s">
        <v>100</v>
      </c>
      <c r="C331" t="s">
        <v>19</v>
      </c>
      <c r="D331">
        <v>3</v>
      </c>
      <c r="E331" s="1">
        <v>341497</v>
      </c>
      <c r="F331" s="1">
        <v>341497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</row>
    <row r="332" spans="1:11" x14ac:dyDescent="0.25">
      <c r="A332" s="2">
        <v>204</v>
      </c>
      <c r="B332" t="s">
        <v>100</v>
      </c>
      <c r="C332" t="s">
        <v>102</v>
      </c>
      <c r="D332">
        <v>1</v>
      </c>
      <c r="E332" s="1">
        <v>113832</v>
      </c>
      <c r="F332" s="1">
        <v>113832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</row>
    <row r="333" spans="1:11" x14ac:dyDescent="0.25">
      <c r="A333" s="2">
        <v>204</v>
      </c>
      <c r="B333" t="s">
        <v>100</v>
      </c>
      <c r="C333" t="s">
        <v>7</v>
      </c>
      <c r="D333">
        <v>1</v>
      </c>
      <c r="E333" s="1">
        <v>113832</v>
      </c>
      <c r="F333" s="1">
        <v>113832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</row>
    <row r="334" spans="1:11" x14ac:dyDescent="0.25">
      <c r="A334" s="2">
        <v>204</v>
      </c>
      <c r="B334" t="s">
        <v>100</v>
      </c>
      <c r="C334" t="s">
        <v>37</v>
      </c>
      <c r="D334">
        <v>2</v>
      </c>
      <c r="E334" s="1">
        <v>227665</v>
      </c>
      <c r="F334" s="1">
        <v>10762</v>
      </c>
      <c r="G334" s="1">
        <v>0</v>
      </c>
      <c r="H334" s="1">
        <v>216903</v>
      </c>
      <c r="I334" s="1">
        <v>0</v>
      </c>
      <c r="J334" s="1">
        <v>0</v>
      </c>
      <c r="K334" s="1">
        <v>0</v>
      </c>
    </row>
    <row r="335" spans="1:11" x14ac:dyDescent="0.25">
      <c r="A335" s="2">
        <v>204</v>
      </c>
      <c r="B335" t="s">
        <v>100</v>
      </c>
      <c r="C335" t="s">
        <v>12</v>
      </c>
      <c r="D335">
        <v>1</v>
      </c>
      <c r="E335" s="1">
        <v>113832</v>
      </c>
      <c r="F335" s="1">
        <v>113832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</row>
    <row r="336" spans="1:11" x14ac:dyDescent="0.25">
      <c r="A336" s="2">
        <v>204</v>
      </c>
      <c r="B336" t="s">
        <v>100</v>
      </c>
      <c r="C336" t="s">
        <v>103</v>
      </c>
      <c r="D336">
        <v>6</v>
      </c>
      <c r="E336" s="1">
        <v>234999</v>
      </c>
      <c r="F336" s="1">
        <v>234999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</row>
    <row r="337" spans="1:11" x14ac:dyDescent="0.25">
      <c r="A337" s="2">
        <v>204</v>
      </c>
      <c r="B337" t="s">
        <v>100</v>
      </c>
      <c r="C337" t="s">
        <v>10</v>
      </c>
      <c r="D337">
        <v>1</v>
      </c>
      <c r="E337" s="1">
        <v>45584</v>
      </c>
      <c r="F337" s="1">
        <v>0</v>
      </c>
      <c r="G337" s="1">
        <v>45584</v>
      </c>
      <c r="H337" s="1">
        <v>0</v>
      </c>
      <c r="I337" s="1">
        <v>0</v>
      </c>
      <c r="J337" s="1">
        <v>0</v>
      </c>
      <c r="K337" s="1">
        <v>0</v>
      </c>
    </row>
    <row r="338" spans="1:11" x14ac:dyDescent="0.25">
      <c r="A338" s="2">
        <v>204</v>
      </c>
      <c r="B338" t="s">
        <v>100</v>
      </c>
      <c r="C338" t="s">
        <v>32</v>
      </c>
      <c r="D338">
        <v>3</v>
      </c>
      <c r="E338" s="1">
        <v>117499</v>
      </c>
      <c r="F338" s="1">
        <v>117499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</row>
    <row r="339" spans="1:11" x14ac:dyDescent="0.25">
      <c r="A339" s="2">
        <v>204</v>
      </c>
      <c r="B339" t="s">
        <v>100</v>
      </c>
      <c r="C339" t="s">
        <v>21</v>
      </c>
      <c r="D339">
        <v>1</v>
      </c>
      <c r="E339" s="1">
        <v>113832</v>
      </c>
      <c r="F339" s="1">
        <v>113832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</row>
    <row r="340" spans="1:11" x14ac:dyDescent="0.25">
      <c r="A340" s="2">
        <v>204</v>
      </c>
      <c r="B340" t="s">
        <v>100</v>
      </c>
      <c r="C340" t="s">
        <v>16</v>
      </c>
      <c r="D340">
        <v>2</v>
      </c>
      <c r="E340" s="1">
        <v>227665</v>
      </c>
      <c r="F340" s="1">
        <v>227665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</row>
    <row r="341" spans="1:11" x14ac:dyDescent="0.25">
      <c r="A341" s="2">
        <v>204</v>
      </c>
      <c r="B341" t="s">
        <v>100</v>
      </c>
      <c r="C341" t="s">
        <v>17</v>
      </c>
      <c r="D341">
        <v>1</v>
      </c>
      <c r="E341" s="1">
        <v>79025</v>
      </c>
      <c r="F341" s="1">
        <v>79025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</row>
    <row r="342" spans="1:11" x14ac:dyDescent="0.25">
      <c r="A342" s="2">
        <v>204</v>
      </c>
      <c r="B342" t="s">
        <v>100</v>
      </c>
      <c r="C342" t="s">
        <v>22</v>
      </c>
      <c r="D342">
        <v>3</v>
      </c>
      <c r="E342" s="1">
        <v>153562</v>
      </c>
      <c r="F342" s="1">
        <v>153562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</row>
    <row r="343" spans="1:11" x14ac:dyDescent="0.25">
      <c r="A343" s="2">
        <v>204</v>
      </c>
      <c r="B343" t="s">
        <v>100</v>
      </c>
      <c r="C343" t="s">
        <v>20</v>
      </c>
      <c r="D343">
        <v>2</v>
      </c>
      <c r="E343" s="1">
        <v>120118</v>
      </c>
      <c r="F343" s="1">
        <v>120118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</row>
    <row r="344" spans="1:11" x14ac:dyDescent="0.25">
      <c r="A344" s="2">
        <v>204</v>
      </c>
      <c r="B344" t="s">
        <v>100</v>
      </c>
      <c r="C344" t="s">
        <v>4</v>
      </c>
      <c r="D344">
        <v>1</v>
      </c>
      <c r="E344" s="1">
        <v>71961</v>
      </c>
      <c r="F344" s="1">
        <v>71961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</row>
    <row r="345" spans="1:11" x14ac:dyDescent="0.25">
      <c r="A345" s="2">
        <v>204</v>
      </c>
      <c r="B345" t="s">
        <v>100</v>
      </c>
      <c r="C345" t="s">
        <v>55</v>
      </c>
      <c r="D345">
        <v>3</v>
      </c>
      <c r="E345" s="1">
        <v>214333</v>
      </c>
      <c r="F345" s="1">
        <v>214333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</row>
    <row r="346" spans="1:11" x14ac:dyDescent="0.25">
      <c r="A346" s="2">
        <v>204</v>
      </c>
      <c r="B346" t="s">
        <v>100</v>
      </c>
      <c r="C346" t="s">
        <v>79</v>
      </c>
      <c r="D346">
        <v>1</v>
      </c>
      <c r="E346" s="1">
        <v>53629</v>
      </c>
      <c r="F346" s="1">
        <v>53629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</row>
    <row r="347" spans="1:11" x14ac:dyDescent="0.25">
      <c r="A347" s="2">
        <v>204</v>
      </c>
      <c r="B347" t="s">
        <v>100</v>
      </c>
      <c r="C347" t="s">
        <v>54</v>
      </c>
      <c r="D347">
        <v>1</v>
      </c>
      <c r="E347" s="1">
        <v>101180</v>
      </c>
      <c r="F347" s="1">
        <v>101180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</row>
    <row r="348" spans="1:11" x14ac:dyDescent="0.25">
      <c r="A348" s="2">
        <v>204</v>
      </c>
      <c r="B348" t="s">
        <v>100</v>
      </c>
      <c r="C348" t="s">
        <v>58</v>
      </c>
      <c r="D348">
        <v>1</v>
      </c>
      <c r="E348" s="1">
        <v>147879</v>
      </c>
      <c r="F348" s="1">
        <v>147879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</row>
    <row r="349" spans="1:11" x14ac:dyDescent="0.25">
      <c r="A349" s="2">
        <v>204</v>
      </c>
      <c r="B349" t="s">
        <v>100</v>
      </c>
      <c r="C349" t="s">
        <v>314</v>
      </c>
      <c r="D349">
        <v>0</v>
      </c>
      <c r="E349" s="1">
        <v>37400</v>
      </c>
      <c r="F349" s="1">
        <v>23800</v>
      </c>
      <c r="G349" s="1">
        <v>0</v>
      </c>
      <c r="H349" s="1">
        <v>0</v>
      </c>
      <c r="I349" s="1">
        <v>0</v>
      </c>
      <c r="J349" s="1">
        <v>0</v>
      </c>
      <c r="K349" s="1">
        <v>13600</v>
      </c>
    </row>
    <row r="350" spans="1:11" x14ac:dyDescent="0.25">
      <c r="A350" s="2">
        <v>204</v>
      </c>
      <c r="B350" t="s">
        <v>100</v>
      </c>
      <c r="C350" t="s">
        <v>257</v>
      </c>
      <c r="D350">
        <v>0</v>
      </c>
      <c r="E350" s="1">
        <v>27200</v>
      </c>
      <c r="F350" s="1">
        <v>13600</v>
      </c>
      <c r="G350" s="1">
        <v>0</v>
      </c>
      <c r="H350" s="1">
        <v>0</v>
      </c>
      <c r="I350" s="1">
        <v>0</v>
      </c>
      <c r="J350" s="1">
        <v>0</v>
      </c>
      <c r="K350" s="1">
        <v>13600</v>
      </c>
    </row>
    <row r="351" spans="1:11" x14ac:dyDescent="0.25">
      <c r="A351" s="2">
        <v>204</v>
      </c>
      <c r="B351" t="s">
        <v>100</v>
      </c>
      <c r="C351" t="s">
        <v>263</v>
      </c>
      <c r="D351">
        <v>0</v>
      </c>
      <c r="E351" s="1">
        <v>100000</v>
      </c>
      <c r="F351" s="1">
        <v>100000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</row>
    <row r="352" spans="1:11" x14ac:dyDescent="0.25">
      <c r="A352" s="2">
        <v>204</v>
      </c>
      <c r="B352" t="s">
        <v>100</v>
      </c>
      <c r="C352" t="s">
        <v>266</v>
      </c>
      <c r="D352">
        <v>0</v>
      </c>
      <c r="E352" s="1">
        <v>20078</v>
      </c>
      <c r="F352" s="1">
        <v>20078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</row>
    <row r="353" spans="1:12" x14ac:dyDescent="0.25">
      <c r="A353" s="2">
        <v>204</v>
      </c>
      <c r="B353" t="s">
        <v>100</v>
      </c>
      <c r="C353" t="s">
        <v>286</v>
      </c>
      <c r="D353">
        <v>0</v>
      </c>
      <c r="E353" s="1">
        <v>2500</v>
      </c>
      <c r="F353" s="1">
        <v>2500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</row>
    <row r="354" spans="1:12" x14ac:dyDescent="0.25">
      <c r="A354" s="2">
        <v>204</v>
      </c>
      <c r="B354" t="s">
        <v>100</v>
      </c>
      <c r="C354" t="s">
        <v>265</v>
      </c>
      <c r="D354">
        <v>0</v>
      </c>
      <c r="E354" s="1">
        <v>24272</v>
      </c>
      <c r="F354" s="1">
        <v>24272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</row>
    <row r="355" spans="1:12" x14ac:dyDescent="0.25">
      <c r="A355" s="2">
        <v>204</v>
      </c>
      <c r="B355" t="s">
        <v>100</v>
      </c>
      <c r="C355" t="s">
        <v>262</v>
      </c>
      <c r="D355">
        <v>0</v>
      </c>
      <c r="E355" s="1">
        <v>23000</v>
      </c>
      <c r="F355" s="1">
        <v>23000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</row>
    <row r="356" spans="1:12" x14ac:dyDescent="0.25">
      <c r="A356" s="2">
        <v>204</v>
      </c>
      <c r="B356" t="s">
        <v>100</v>
      </c>
      <c r="C356" t="s">
        <v>248</v>
      </c>
      <c r="D356">
        <v>0</v>
      </c>
      <c r="E356" s="1">
        <v>3243</v>
      </c>
      <c r="F356" s="1">
        <v>3243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</row>
    <row r="357" spans="1:12" x14ac:dyDescent="0.25">
      <c r="A357" s="2">
        <v>204</v>
      </c>
      <c r="B357" t="s">
        <v>100</v>
      </c>
      <c r="C357" t="s">
        <v>264</v>
      </c>
      <c r="D357">
        <v>0</v>
      </c>
      <c r="E357" s="1">
        <v>22000</v>
      </c>
      <c r="F357" s="1">
        <v>5000</v>
      </c>
      <c r="G357" s="1">
        <v>17000</v>
      </c>
      <c r="H357" s="1">
        <v>0</v>
      </c>
      <c r="I357" s="1">
        <v>0</v>
      </c>
      <c r="J357" s="1">
        <v>0</v>
      </c>
      <c r="K357" s="1">
        <v>0</v>
      </c>
    </row>
    <row r="358" spans="1:12" x14ac:dyDescent="0.25">
      <c r="A358" s="2">
        <v>204</v>
      </c>
      <c r="B358" t="s">
        <v>100</v>
      </c>
      <c r="C358" t="s">
        <v>278</v>
      </c>
      <c r="D358">
        <v>0</v>
      </c>
      <c r="E358" s="1">
        <v>6000</v>
      </c>
      <c r="F358" s="1">
        <v>6000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</row>
    <row r="359" spans="1:12" x14ac:dyDescent="0.25">
      <c r="A359" s="2">
        <v>204</v>
      </c>
      <c r="B359" t="s">
        <v>100</v>
      </c>
      <c r="C359" t="s">
        <v>247</v>
      </c>
      <c r="D359">
        <v>0</v>
      </c>
      <c r="E359" s="1">
        <v>11888</v>
      </c>
      <c r="F359" s="1">
        <v>11888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</row>
    <row r="360" spans="1:12" x14ac:dyDescent="0.25">
      <c r="A360" s="2">
        <v>204</v>
      </c>
      <c r="B360" t="s">
        <v>100</v>
      </c>
      <c r="C360" t="s">
        <v>270</v>
      </c>
      <c r="D360">
        <v>0</v>
      </c>
      <c r="E360" s="1">
        <v>10000</v>
      </c>
      <c r="F360" s="1">
        <v>10000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</row>
    <row r="361" spans="1:12" x14ac:dyDescent="0.25">
      <c r="A361" s="2">
        <v>204</v>
      </c>
      <c r="B361" t="s">
        <v>100</v>
      </c>
      <c r="C361" t="s">
        <v>277</v>
      </c>
      <c r="D361">
        <v>0</v>
      </c>
      <c r="E361" s="1">
        <v>48000</v>
      </c>
      <c r="F361" s="1">
        <v>48000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</row>
    <row r="362" spans="1:12" x14ac:dyDescent="0.25">
      <c r="A362" s="2">
        <v>204</v>
      </c>
      <c r="B362" t="s">
        <v>100</v>
      </c>
      <c r="C362" t="s">
        <v>258</v>
      </c>
      <c r="D362">
        <v>0</v>
      </c>
      <c r="E362" s="1">
        <v>40000</v>
      </c>
      <c r="F362" s="1">
        <v>40000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</row>
    <row r="363" spans="1:12" x14ac:dyDescent="0.25">
      <c r="A363" s="2">
        <v>204</v>
      </c>
      <c r="B363" t="s">
        <v>100</v>
      </c>
      <c r="C363" t="s">
        <v>285</v>
      </c>
      <c r="D363">
        <v>0</v>
      </c>
      <c r="E363" s="1">
        <v>58000</v>
      </c>
      <c r="F363" s="1">
        <v>55508</v>
      </c>
      <c r="G363" s="1">
        <v>2492</v>
      </c>
      <c r="H363" s="1">
        <v>0</v>
      </c>
      <c r="I363" s="1">
        <v>0</v>
      </c>
      <c r="J363" s="1">
        <v>0</v>
      </c>
      <c r="K363" s="1">
        <v>0</v>
      </c>
    </row>
    <row r="364" spans="1:12" x14ac:dyDescent="0.25">
      <c r="A364" s="2">
        <v>204</v>
      </c>
      <c r="B364" t="s">
        <v>100</v>
      </c>
      <c r="C364" s="1" t="s">
        <v>320</v>
      </c>
      <c r="E364" s="1">
        <v>188829</v>
      </c>
      <c r="F364" s="1"/>
      <c r="G364" s="1"/>
      <c r="H364" s="1"/>
      <c r="I364" s="1"/>
      <c r="J364" s="1"/>
      <c r="K364" s="1"/>
      <c r="L364" s="1">
        <v>188829</v>
      </c>
    </row>
    <row r="365" spans="1:12" x14ac:dyDescent="0.25">
      <c r="A365" s="2">
        <v>1058</v>
      </c>
      <c r="B365" t="s">
        <v>106</v>
      </c>
      <c r="C365" t="s">
        <v>68</v>
      </c>
      <c r="D365">
        <v>1</v>
      </c>
      <c r="E365" s="1">
        <v>158560</v>
      </c>
      <c r="F365" s="1">
        <v>158560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</row>
    <row r="366" spans="1:12" x14ac:dyDescent="0.25">
      <c r="A366" s="2">
        <v>1058</v>
      </c>
      <c r="B366" t="s">
        <v>106</v>
      </c>
      <c r="C366" t="s">
        <v>77</v>
      </c>
      <c r="D366">
        <v>1</v>
      </c>
      <c r="E366" s="1">
        <v>120467</v>
      </c>
      <c r="F366" s="1">
        <v>0</v>
      </c>
      <c r="G366" s="1">
        <v>120467</v>
      </c>
      <c r="H366" s="1">
        <v>0</v>
      </c>
      <c r="I366" s="1">
        <v>0</v>
      </c>
      <c r="J366" s="1">
        <v>0</v>
      </c>
      <c r="K366" s="1">
        <v>0</v>
      </c>
    </row>
    <row r="367" spans="1:12" x14ac:dyDescent="0.25">
      <c r="A367" s="2">
        <v>1058</v>
      </c>
      <c r="B367" t="s">
        <v>106</v>
      </c>
      <c r="C367" t="s">
        <v>31</v>
      </c>
      <c r="D367">
        <v>1</v>
      </c>
      <c r="E367" s="1">
        <v>198942</v>
      </c>
      <c r="F367" s="1">
        <v>198942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</row>
    <row r="368" spans="1:12" x14ac:dyDescent="0.25">
      <c r="A368" s="2">
        <v>1058</v>
      </c>
      <c r="B368" t="s">
        <v>106</v>
      </c>
      <c r="C368" t="s">
        <v>74</v>
      </c>
      <c r="D368">
        <v>5</v>
      </c>
      <c r="E368" s="1">
        <v>569162</v>
      </c>
      <c r="F368" s="1">
        <v>428888</v>
      </c>
      <c r="G368" s="1">
        <v>0</v>
      </c>
      <c r="H368" s="1">
        <v>0</v>
      </c>
      <c r="I368" s="1">
        <v>140274</v>
      </c>
      <c r="J368" s="1">
        <v>0</v>
      </c>
      <c r="K368" s="1">
        <v>0</v>
      </c>
    </row>
    <row r="369" spans="1:11" x14ac:dyDescent="0.25">
      <c r="A369" s="2">
        <v>1058</v>
      </c>
      <c r="B369" t="s">
        <v>106</v>
      </c>
      <c r="C369" t="s">
        <v>41</v>
      </c>
      <c r="D369">
        <v>5</v>
      </c>
      <c r="E369" s="1">
        <v>569162</v>
      </c>
      <c r="F369" s="1">
        <v>569162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</row>
    <row r="370" spans="1:11" x14ac:dyDescent="0.25">
      <c r="A370" s="2">
        <v>1058</v>
      </c>
      <c r="B370" t="s">
        <v>106</v>
      </c>
      <c r="C370" t="s">
        <v>46</v>
      </c>
      <c r="D370">
        <v>6</v>
      </c>
      <c r="E370" s="1">
        <v>682995</v>
      </c>
      <c r="F370" s="1">
        <v>682995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</row>
    <row r="371" spans="1:11" x14ac:dyDescent="0.25">
      <c r="A371" s="2">
        <v>1058</v>
      </c>
      <c r="B371" t="s">
        <v>106</v>
      </c>
      <c r="C371" t="s">
        <v>66</v>
      </c>
      <c r="D371">
        <v>5</v>
      </c>
      <c r="E371" s="1">
        <v>569162</v>
      </c>
      <c r="F371" s="1">
        <v>569162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</row>
    <row r="372" spans="1:11" x14ac:dyDescent="0.25">
      <c r="A372" s="2">
        <v>1058</v>
      </c>
      <c r="B372" t="s">
        <v>106</v>
      </c>
      <c r="C372" t="s">
        <v>86</v>
      </c>
      <c r="D372">
        <v>1</v>
      </c>
      <c r="E372" s="1">
        <v>113832</v>
      </c>
      <c r="F372" s="1">
        <v>0</v>
      </c>
      <c r="G372" s="1">
        <v>113832</v>
      </c>
      <c r="H372" s="1">
        <v>0</v>
      </c>
      <c r="I372" s="1">
        <v>0</v>
      </c>
      <c r="J372" s="1">
        <v>0</v>
      </c>
      <c r="K372" s="1">
        <v>0</v>
      </c>
    </row>
    <row r="373" spans="1:11" x14ac:dyDescent="0.25">
      <c r="A373" s="2">
        <v>1058</v>
      </c>
      <c r="B373" t="s">
        <v>106</v>
      </c>
      <c r="C373" t="s">
        <v>85</v>
      </c>
      <c r="D373">
        <v>1</v>
      </c>
      <c r="E373" s="1">
        <v>113832</v>
      </c>
      <c r="F373" s="1">
        <v>113832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</row>
    <row r="374" spans="1:11" x14ac:dyDescent="0.25">
      <c r="A374" s="2">
        <v>1058</v>
      </c>
      <c r="B374" t="s">
        <v>106</v>
      </c>
      <c r="C374" t="s">
        <v>63</v>
      </c>
      <c r="D374">
        <v>1</v>
      </c>
      <c r="E374" s="1">
        <v>119483</v>
      </c>
      <c r="F374" s="1">
        <v>0</v>
      </c>
      <c r="G374" s="1">
        <v>119483</v>
      </c>
      <c r="H374" s="1">
        <v>0</v>
      </c>
      <c r="I374" s="1">
        <v>0</v>
      </c>
      <c r="J374" s="1">
        <v>0</v>
      </c>
      <c r="K374" s="1">
        <v>0</v>
      </c>
    </row>
    <row r="375" spans="1:11" x14ac:dyDescent="0.25">
      <c r="A375" s="2">
        <v>1058</v>
      </c>
      <c r="B375" t="s">
        <v>106</v>
      </c>
      <c r="C375" t="s">
        <v>30</v>
      </c>
      <c r="D375">
        <v>1</v>
      </c>
      <c r="E375" s="1">
        <v>113832</v>
      </c>
      <c r="F375" s="1">
        <v>113832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</row>
    <row r="376" spans="1:11" x14ac:dyDescent="0.25">
      <c r="A376" s="2">
        <v>1058</v>
      </c>
      <c r="B376" t="s">
        <v>106</v>
      </c>
      <c r="C376" t="s">
        <v>14</v>
      </c>
      <c r="D376">
        <v>4</v>
      </c>
      <c r="E376" s="1">
        <v>455330</v>
      </c>
      <c r="F376" s="1">
        <v>455330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</row>
    <row r="377" spans="1:11" x14ac:dyDescent="0.25">
      <c r="A377" s="2">
        <v>1058</v>
      </c>
      <c r="B377" t="s">
        <v>106</v>
      </c>
      <c r="C377" t="s">
        <v>313</v>
      </c>
      <c r="D377">
        <v>0.14000000000000001</v>
      </c>
      <c r="E377" s="1">
        <v>21312</v>
      </c>
      <c r="F377" s="1">
        <v>0</v>
      </c>
      <c r="G377" s="1">
        <v>0</v>
      </c>
      <c r="H377" s="1">
        <v>21312</v>
      </c>
      <c r="I377" s="1">
        <v>0</v>
      </c>
      <c r="J377" s="1">
        <v>0</v>
      </c>
      <c r="K377" s="1">
        <v>0</v>
      </c>
    </row>
    <row r="378" spans="1:11" x14ac:dyDescent="0.25">
      <c r="A378" s="2">
        <v>1058</v>
      </c>
      <c r="B378" t="s">
        <v>106</v>
      </c>
      <c r="C378" t="s">
        <v>7</v>
      </c>
      <c r="D378">
        <v>1</v>
      </c>
      <c r="E378" s="1">
        <v>113832</v>
      </c>
      <c r="F378" s="1">
        <v>113832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</row>
    <row r="379" spans="1:11" x14ac:dyDescent="0.25">
      <c r="A379" s="2">
        <v>1058</v>
      </c>
      <c r="B379" t="s">
        <v>106</v>
      </c>
      <c r="C379" t="s">
        <v>37</v>
      </c>
      <c r="D379">
        <v>2</v>
      </c>
      <c r="E379" s="1">
        <v>227665</v>
      </c>
      <c r="F379" s="1">
        <v>227665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</row>
    <row r="380" spans="1:11" x14ac:dyDescent="0.25">
      <c r="A380" s="2">
        <v>1058</v>
      </c>
      <c r="B380" t="s">
        <v>106</v>
      </c>
      <c r="C380" t="s">
        <v>12</v>
      </c>
      <c r="D380">
        <v>1</v>
      </c>
      <c r="E380" s="1">
        <v>113832</v>
      </c>
      <c r="F380" s="1">
        <v>113832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</row>
    <row r="381" spans="1:11" x14ac:dyDescent="0.25">
      <c r="A381" s="2">
        <v>1058</v>
      </c>
      <c r="B381" t="s">
        <v>106</v>
      </c>
      <c r="C381" t="s">
        <v>56</v>
      </c>
      <c r="D381">
        <v>1</v>
      </c>
      <c r="E381" s="1">
        <v>113832</v>
      </c>
      <c r="F381" s="1">
        <v>113832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</row>
    <row r="382" spans="1:11" x14ac:dyDescent="0.25">
      <c r="A382" s="2">
        <v>1058</v>
      </c>
      <c r="B382" t="s">
        <v>106</v>
      </c>
      <c r="C382" t="s">
        <v>60</v>
      </c>
      <c r="D382">
        <v>5</v>
      </c>
      <c r="E382" s="1">
        <v>569162</v>
      </c>
      <c r="F382" s="1">
        <v>569162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</row>
    <row r="383" spans="1:11" x14ac:dyDescent="0.25">
      <c r="A383" s="2">
        <v>1058</v>
      </c>
      <c r="B383" t="s">
        <v>106</v>
      </c>
      <c r="C383" t="s">
        <v>45</v>
      </c>
      <c r="D383">
        <v>1</v>
      </c>
      <c r="E383" s="1">
        <v>70672</v>
      </c>
      <c r="F383" s="1">
        <v>70672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</row>
    <row r="384" spans="1:11" x14ac:dyDescent="0.25">
      <c r="A384" s="2">
        <v>1058</v>
      </c>
      <c r="B384" t="s">
        <v>106</v>
      </c>
      <c r="C384" t="s">
        <v>11</v>
      </c>
      <c r="D384">
        <v>3</v>
      </c>
      <c r="E384" s="1">
        <v>172674</v>
      </c>
      <c r="F384" s="1">
        <v>0</v>
      </c>
      <c r="G384" s="1">
        <v>172674</v>
      </c>
      <c r="H384" s="1">
        <v>0</v>
      </c>
      <c r="I384" s="1">
        <v>0</v>
      </c>
      <c r="J384" s="1">
        <v>0</v>
      </c>
      <c r="K384" s="1">
        <v>0</v>
      </c>
    </row>
    <row r="385" spans="1:11" x14ac:dyDescent="0.25">
      <c r="A385" s="2">
        <v>1058</v>
      </c>
      <c r="B385" t="s">
        <v>106</v>
      </c>
      <c r="C385" t="s">
        <v>21</v>
      </c>
      <c r="D385">
        <v>1.5</v>
      </c>
      <c r="E385" s="1">
        <v>170749</v>
      </c>
      <c r="F385" s="1">
        <v>170749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</row>
    <row r="386" spans="1:11" x14ac:dyDescent="0.25">
      <c r="A386" s="2">
        <v>1058</v>
      </c>
      <c r="B386" t="s">
        <v>106</v>
      </c>
      <c r="C386" t="s">
        <v>59</v>
      </c>
      <c r="D386">
        <v>2</v>
      </c>
      <c r="E386" s="1">
        <v>256850</v>
      </c>
      <c r="F386" s="1">
        <v>256850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</row>
    <row r="387" spans="1:11" x14ac:dyDescent="0.25">
      <c r="A387" s="2">
        <v>1058</v>
      </c>
      <c r="B387" t="s">
        <v>106</v>
      </c>
      <c r="C387" t="s">
        <v>16</v>
      </c>
      <c r="D387">
        <v>3</v>
      </c>
      <c r="E387" s="1">
        <v>341497</v>
      </c>
      <c r="F387" s="1">
        <v>266756</v>
      </c>
      <c r="G387" s="1">
        <v>74741</v>
      </c>
      <c r="H387" s="1">
        <v>0</v>
      </c>
      <c r="I387" s="1">
        <v>0</v>
      </c>
      <c r="J387" s="1">
        <v>0</v>
      </c>
      <c r="K387" s="1">
        <v>0</v>
      </c>
    </row>
    <row r="388" spans="1:11" x14ac:dyDescent="0.25">
      <c r="A388" s="2">
        <v>1058</v>
      </c>
      <c r="B388" t="s">
        <v>106</v>
      </c>
      <c r="C388" t="s">
        <v>17</v>
      </c>
      <c r="D388">
        <v>1</v>
      </c>
      <c r="E388" s="1">
        <v>79025</v>
      </c>
      <c r="F388" s="1">
        <v>79025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</row>
    <row r="389" spans="1:11" x14ac:dyDescent="0.25">
      <c r="A389" s="2">
        <v>1058</v>
      </c>
      <c r="B389" t="s">
        <v>106</v>
      </c>
      <c r="C389" t="s">
        <v>22</v>
      </c>
      <c r="D389">
        <v>3</v>
      </c>
      <c r="E389" s="1">
        <v>153562</v>
      </c>
      <c r="F389" s="1">
        <v>153562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</row>
    <row r="390" spans="1:11" x14ac:dyDescent="0.25">
      <c r="A390" s="2">
        <v>1058</v>
      </c>
      <c r="B390" t="s">
        <v>106</v>
      </c>
      <c r="C390" t="s">
        <v>20</v>
      </c>
      <c r="D390">
        <v>1</v>
      </c>
      <c r="E390" s="1">
        <v>60059</v>
      </c>
      <c r="F390" s="1">
        <v>60059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</row>
    <row r="391" spans="1:11" x14ac:dyDescent="0.25">
      <c r="A391" s="2">
        <v>1058</v>
      </c>
      <c r="B391" t="s">
        <v>106</v>
      </c>
      <c r="C391" t="s">
        <v>57</v>
      </c>
      <c r="D391">
        <v>1</v>
      </c>
      <c r="E391" s="1">
        <v>105009</v>
      </c>
      <c r="F391" s="1">
        <v>105009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</row>
    <row r="392" spans="1:11" x14ac:dyDescent="0.25">
      <c r="A392" s="2">
        <v>1058</v>
      </c>
      <c r="B392" t="s">
        <v>106</v>
      </c>
      <c r="C392" t="s">
        <v>4</v>
      </c>
      <c r="D392">
        <v>1</v>
      </c>
      <c r="E392" s="1">
        <v>71961</v>
      </c>
      <c r="F392" s="1">
        <v>71961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</row>
    <row r="393" spans="1:11" x14ac:dyDescent="0.25">
      <c r="A393" s="2">
        <v>1058</v>
      </c>
      <c r="B393" t="s">
        <v>106</v>
      </c>
      <c r="C393" t="s">
        <v>79</v>
      </c>
      <c r="D393">
        <v>0.5</v>
      </c>
      <c r="E393" s="1">
        <v>26814</v>
      </c>
      <c r="F393" s="1">
        <v>26814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</row>
    <row r="394" spans="1:11" x14ac:dyDescent="0.25">
      <c r="A394" s="2">
        <v>1058</v>
      </c>
      <c r="B394" t="s">
        <v>106</v>
      </c>
      <c r="C394" t="s">
        <v>8</v>
      </c>
      <c r="D394">
        <v>1</v>
      </c>
      <c r="E394" s="1">
        <v>116262</v>
      </c>
      <c r="F394" s="1">
        <v>116262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</row>
    <row r="395" spans="1:11" x14ac:dyDescent="0.25">
      <c r="A395" s="2">
        <v>1058</v>
      </c>
      <c r="B395" t="s">
        <v>106</v>
      </c>
      <c r="C395" t="s">
        <v>251</v>
      </c>
      <c r="D395">
        <v>0</v>
      </c>
      <c r="E395" s="1">
        <v>50254</v>
      </c>
      <c r="F395" s="1">
        <v>50254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</row>
    <row r="396" spans="1:11" x14ac:dyDescent="0.25">
      <c r="A396" s="2">
        <v>1058</v>
      </c>
      <c r="B396" t="s">
        <v>106</v>
      </c>
      <c r="C396" t="s">
        <v>253</v>
      </c>
      <c r="D396">
        <v>0</v>
      </c>
      <c r="E396" s="1">
        <v>25000</v>
      </c>
      <c r="F396" s="1">
        <v>25000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</row>
    <row r="397" spans="1:11" x14ac:dyDescent="0.25">
      <c r="A397" s="2">
        <v>1058</v>
      </c>
      <c r="B397" t="s">
        <v>106</v>
      </c>
      <c r="C397" t="s">
        <v>252</v>
      </c>
      <c r="D397">
        <v>0</v>
      </c>
      <c r="E397" s="1">
        <v>50255</v>
      </c>
      <c r="F397" s="1">
        <v>50255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</row>
    <row r="398" spans="1:11" x14ac:dyDescent="0.25">
      <c r="A398" s="2">
        <v>1058</v>
      </c>
      <c r="B398" t="s">
        <v>106</v>
      </c>
      <c r="C398" t="s">
        <v>259</v>
      </c>
      <c r="D398">
        <v>0</v>
      </c>
      <c r="E398" s="1">
        <v>5000</v>
      </c>
      <c r="F398" s="1">
        <v>5000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</row>
    <row r="399" spans="1:11" x14ac:dyDescent="0.25">
      <c r="A399" s="2">
        <v>1058</v>
      </c>
      <c r="B399" t="s">
        <v>106</v>
      </c>
      <c r="C399" t="s">
        <v>266</v>
      </c>
      <c r="D399">
        <v>0</v>
      </c>
      <c r="E399" s="1">
        <v>15000</v>
      </c>
      <c r="F399" s="1">
        <v>15000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</row>
    <row r="400" spans="1:11" x14ac:dyDescent="0.25">
      <c r="A400" s="2">
        <v>1058</v>
      </c>
      <c r="B400" t="s">
        <v>106</v>
      </c>
      <c r="C400" t="s">
        <v>265</v>
      </c>
      <c r="D400">
        <v>0</v>
      </c>
      <c r="E400" s="1">
        <v>49123</v>
      </c>
      <c r="F400" s="1">
        <v>0</v>
      </c>
      <c r="G400" s="1">
        <v>49123</v>
      </c>
      <c r="H400" s="1">
        <v>0</v>
      </c>
      <c r="I400" s="1">
        <v>0</v>
      </c>
      <c r="J400" s="1">
        <v>0</v>
      </c>
      <c r="K400" s="1">
        <v>0</v>
      </c>
    </row>
    <row r="401" spans="1:11" x14ac:dyDescent="0.25">
      <c r="A401" s="2">
        <v>1058</v>
      </c>
      <c r="B401" t="s">
        <v>106</v>
      </c>
      <c r="C401" t="s">
        <v>248</v>
      </c>
      <c r="D401">
        <v>0</v>
      </c>
      <c r="E401" s="1">
        <v>2281</v>
      </c>
      <c r="F401" s="1">
        <v>2281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</row>
    <row r="402" spans="1:11" x14ac:dyDescent="0.25">
      <c r="A402" s="2">
        <v>1058</v>
      </c>
      <c r="B402" t="s">
        <v>106</v>
      </c>
      <c r="C402" t="s">
        <v>283</v>
      </c>
      <c r="D402">
        <v>0</v>
      </c>
      <c r="E402" s="1">
        <v>7000</v>
      </c>
      <c r="F402" s="1">
        <v>0</v>
      </c>
      <c r="G402" s="1">
        <v>7000</v>
      </c>
      <c r="H402" s="1">
        <v>0</v>
      </c>
      <c r="I402" s="1">
        <v>0</v>
      </c>
      <c r="J402" s="1">
        <v>0</v>
      </c>
      <c r="K402" s="1">
        <v>0</v>
      </c>
    </row>
    <row r="403" spans="1:11" x14ac:dyDescent="0.25">
      <c r="A403" s="2">
        <v>1058</v>
      </c>
      <c r="B403" t="s">
        <v>106</v>
      </c>
      <c r="C403" t="s">
        <v>290</v>
      </c>
      <c r="D403">
        <v>0</v>
      </c>
      <c r="E403" s="1">
        <v>5000</v>
      </c>
      <c r="F403" s="1">
        <v>5000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</row>
    <row r="404" spans="1:11" x14ac:dyDescent="0.25">
      <c r="A404" s="2">
        <v>1058</v>
      </c>
      <c r="B404" t="s">
        <v>106</v>
      </c>
      <c r="C404" t="s">
        <v>278</v>
      </c>
      <c r="D404">
        <v>0</v>
      </c>
      <c r="E404" s="1">
        <v>12500</v>
      </c>
      <c r="F404" s="1">
        <v>0</v>
      </c>
      <c r="G404" s="1">
        <v>12500</v>
      </c>
      <c r="H404" s="1">
        <v>0</v>
      </c>
      <c r="I404" s="1">
        <v>0</v>
      </c>
      <c r="J404" s="1">
        <v>0</v>
      </c>
      <c r="K404" s="1">
        <v>0</v>
      </c>
    </row>
    <row r="405" spans="1:11" x14ac:dyDescent="0.25">
      <c r="A405" s="2">
        <v>1058</v>
      </c>
      <c r="B405" t="s">
        <v>106</v>
      </c>
      <c r="C405" t="s">
        <v>247</v>
      </c>
      <c r="D405">
        <v>0</v>
      </c>
      <c r="E405" s="1">
        <v>8360</v>
      </c>
      <c r="F405" s="1">
        <v>8360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</row>
    <row r="406" spans="1:11" x14ac:dyDescent="0.25">
      <c r="A406" s="2">
        <v>1058</v>
      </c>
      <c r="B406" t="s">
        <v>106</v>
      </c>
      <c r="C406" t="s">
        <v>270</v>
      </c>
      <c r="D406">
        <v>0</v>
      </c>
      <c r="E406" s="1">
        <v>7000</v>
      </c>
      <c r="F406" s="1">
        <v>0</v>
      </c>
      <c r="G406" s="1">
        <v>7000</v>
      </c>
      <c r="H406" s="1">
        <v>0</v>
      </c>
      <c r="I406" s="1">
        <v>0</v>
      </c>
      <c r="J406" s="1">
        <v>0</v>
      </c>
      <c r="K406" s="1">
        <v>0</v>
      </c>
    </row>
    <row r="407" spans="1:11" x14ac:dyDescent="0.25">
      <c r="A407" s="2">
        <v>1058</v>
      </c>
      <c r="B407" t="s">
        <v>106</v>
      </c>
      <c r="C407" t="s">
        <v>267</v>
      </c>
      <c r="D407">
        <v>0</v>
      </c>
      <c r="E407" s="1">
        <v>15000</v>
      </c>
      <c r="F407" s="1">
        <v>0</v>
      </c>
      <c r="G407" s="1">
        <v>15000</v>
      </c>
      <c r="H407" s="1">
        <v>0</v>
      </c>
      <c r="I407" s="1">
        <v>0</v>
      </c>
      <c r="J407" s="1">
        <v>0</v>
      </c>
      <c r="K407" s="1">
        <v>0</v>
      </c>
    </row>
    <row r="408" spans="1:11" x14ac:dyDescent="0.25">
      <c r="A408" s="2">
        <v>1058</v>
      </c>
      <c r="B408" t="s">
        <v>106</v>
      </c>
      <c r="C408" t="s">
        <v>289</v>
      </c>
      <c r="D408">
        <v>0</v>
      </c>
      <c r="E408" s="1">
        <v>10000</v>
      </c>
      <c r="F408" s="1">
        <v>10000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</row>
    <row r="409" spans="1:11" x14ac:dyDescent="0.25">
      <c r="A409" s="2">
        <v>1058</v>
      </c>
      <c r="B409" t="s">
        <v>106</v>
      </c>
      <c r="C409" t="s">
        <v>280</v>
      </c>
      <c r="D409">
        <v>0</v>
      </c>
      <c r="E409" s="1">
        <v>30000</v>
      </c>
      <c r="F409" s="1">
        <v>0</v>
      </c>
      <c r="G409" s="1">
        <v>30000</v>
      </c>
      <c r="H409" s="1">
        <v>0</v>
      </c>
      <c r="I409" s="1">
        <v>0</v>
      </c>
      <c r="J409" s="1">
        <v>0</v>
      </c>
      <c r="K409" s="1">
        <v>0</v>
      </c>
    </row>
    <row r="410" spans="1:11" x14ac:dyDescent="0.25">
      <c r="A410" s="2">
        <v>1058</v>
      </c>
      <c r="B410" t="s">
        <v>106</v>
      </c>
      <c r="C410" t="s">
        <v>277</v>
      </c>
      <c r="D410">
        <v>0</v>
      </c>
      <c r="E410" s="1">
        <v>33001</v>
      </c>
      <c r="F410" s="1">
        <v>13001</v>
      </c>
      <c r="G410" s="1">
        <v>20000</v>
      </c>
      <c r="H410" s="1">
        <v>0</v>
      </c>
      <c r="I410" s="1">
        <v>0</v>
      </c>
      <c r="J410" s="1">
        <v>0</v>
      </c>
      <c r="K410" s="1">
        <v>0</v>
      </c>
    </row>
    <row r="411" spans="1:11" x14ac:dyDescent="0.25">
      <c r="A411" s="2">
        <v>1058</v>
      </c>
      <c r="B411" t="s">
        <v>106</v>
      </c>
      <c r="C411" t="s">
        <v>258</v>
      </c>
      <c r="D411">
        <v>0</v>
      </c>
      <c r="E411" s="1">
        <v>62500</v>
      </c>
      <c r="F411" s="1">
        <v>62500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</row>
    <row r="412" spans="1:11" x14ac:dyDescent="0.25">
      <c r="A412" s="2">
        <v>1058</v>
      </c>
      <c r="B412" t="s">
        <v>106</v>
      </c>
      <c r="C412" t="s">
        <v>287</v>
      </c>
      <c r="D412">
        <v>0</v>
      </c>
      <c r="E412" s="1">
        <v>800</v>
      </c>
      <c r="F412" s="1">
        <v>0</v>
      </c>
      <c r="G412" s="1">
        <v>800</v>
      </c>
      <c r="H412" s="1">
        <v>0</v>
      </c>
      <c r="I412" s="1">
        <v>0</v>
      </c>
      <c r="J412" s="1">
        <v>0</v>
      </c>
      <c r="K412" s="1">
        <v>0</v>
      </c>
    </row>
    <row r="413" spans="1:11" x14ac:dyDescent="0.25">
      <c r="A413" s="2">
        <v>1058</v>
      </c>
      <c r="B413" t="s">
        <v>106</v>
      </c>
      <c r="C413" t="s">
        <v>288</v>
      </c>
      <c r="D413">
        <v>0</v>
      </c>
      <c r="E413" s="1">
        <v>100000</v>
      </c>
      <c r="F413" s="1">
        <v>100000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</row>
    <row r="414" spans="1:11" x14ac:dyDescent="0.25">
      <c r="A414" s="2">
        <v>1058</v>
      </c>
      <c r="B414" t="s">
        <v>106</v>
      </c>
      <c r="C414" t="s">
        <v>285</v>
      </c>
      <c r="D414">
        <v>0</v>
      </c>
      <c r="E414" s="1">
        <v>40000</v>
      </c>
      <c r="F414" s="1">
        <v>0</v>
      </c>
      <c r="G414" s="1">
        <v>40000</v>
      </c>
      <c r="H414" s="1">
        <v>0</v>
      </c>
      <c r="I414" s="1">
        <v>0</v>
      </c>
      <c r="J414" s="1">
        <v>0</v>
      </c>
      <c r="K414" s="1">
        <v>0</v>
      </c>
    </row>
    <row r="415" spans="1:11" x14ac:dyDescent="0.25">
      <c r="A415" s="2">
        <v>1058</v>
      </c>
      <c r="B415" t="s">
        <v>106</v>
      </c>
      <c r="C415" t="s">
        <v>269</v>
      </c>
      <c r="D415">
        <v>0</v>
      </c>
      <c r="E415" s="1">
        <v>2259</v>
      </c>
      <c r="F415" s="1">
        <v>0</v>
      </c>
      <c r="G415" s="1">
        <v>0</v>
      </c>
      <c r="H415" s="1">
        <v>0</v>
      </c>
      <c r="I415" s="1">
        <v>2259</v>
      </c>
      <c r="J415" s="1">
        <v>0</v>
      </c>
      <c r="K415" s="1">
        <v>0</v>
      </c>
    </row>
    <row r="416" spans="1:11" x14ac:dyDescent="0.25">
      <c r="A416" s="2">
        <v>205</v>
      </c>
      <c r="B416" t="s">
        <v>107</v>
      </c>
      <c r="C416" t="s">
        <v>68</v>
      </c>
      <c r="D416">
        <v>2</v>
      </c>
      <c r="E416" s="1">
        <v>317120</v>
      </c>
      <c r="F416" s="1">
        <v>317120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</row>
    <row r="417" spans="1:11" x14ac:dyDescent="0.25">
      <c r="A417" s="2">
        <v>205</v>
      </c>
      <c r="B417" t="s">
        <v>107</v>
      </c>
      <c r="C417" t="s">
        <v>31</v>
      </c>
      <c r="D417">
        <v>1</v>
      </c>
      <c r="E417" s="1">
        <v>198942</v>
      </c>
      <c r="F417" s="1">
        <v>198942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</row>
    <row r="418" spans="1:11" x14ac:dyDescent="0.25">
      <c r="A418" s="2">
        <v>205</v>
      </c>
      <c r="B418" t="s">
        <v>107</v>
      </c>
      <c r="C418" t="s">
        <v>33</v>
      </c>
      <c r="D418">
        <v>4</v>
      </c>
      <c r="E418" s="1">
        <v>455330</v>
      </c>
      <c r="F418" s="1">
        <v>270029</v>
      </c>
      <c r="G418" s="1">
        <v>0</v>
      </c>
      <c r="H418" s="1">
        <v>0</v>
      </c>
      <c r="I418" s="1">
        <v>185300</v>
      </c>
      <c r="J418" s="1">
        <v>0</v>
      </c>
      <c r="K418" s="1">
        <v>0</v>
      </c>
    </row>
    <row r="419" spans="1:11" x14ac:dyDescent="0.25">
      <c r="A419" s="2">
        <v>205</v>
      </c>
      <c r="B419" t="s">
        <v>107</v>
      </c>
      <c r="C419" t="s">
        <v>34</v>
      </c>
      <c r="D419">
        <v>4</v>
      </c>
      <c r="E419" s="1">
        <v>455330</v>
      </c>
      <c r="F419" s="1">
        <v>455330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</row>
    <row r="420" spans="1:11" x14ac:dyDescent="0.25">
      <c r="A420" s="2">
        <v>205</v>
      </c>
      <c r="B420" t="s">
        <v>107</v>
      </c>
      <c r="C420" t="s">
        <v>35</v>
      </c>
      <c r="D420">
        <v>4</v>
      </c>
      <c r="E420" s="1">
        <v>455330</v>
      </c>
      <c r="F420" s="1">
        <v>455330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</row>
    <row r="421" spans="1:11" x14ac:dyDescent="0.25">
      <c r="A421" s="2">
        <v>205</v>
      </c>
      <c r="B421" t="s">
        <v>107</v>
      </c>
      <c r="C421" t="s">
        <v>26</v>
      </c>
      <c r="D421">
        <v>4</v>
      </c>
      <c r="E421" s="1">
        <v>455330</v>
      </c>
      <c r="F421" s="1">
        <v>455330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</row>
    <row r="422" spans="1:11" x14ac:dyDescent="0.25">
      <c r="A422" s="2">
        <v>205</v>
      </c>
      <c r="B422" t="s">
        <v>107</v>
      </c>
      <c r="C422" t="s">
        <v>25</v>
      </c>
      <c r="D422">
        <v>4</v>
      </c>
      <c r="E422" s="1">
        <v>455330</v>
      </c>
      <c r="F422" s="1">
        <v>455330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</row>
    <row r="423" spans="1:11" x14ac:dyDescent="0.25">
      <c r="A423" s="2">
        <v>205</v>
      </c>
      <c r="B423" t="s">
        <v>107</v>
      </c>
      <c r="C423" t="s">
        <v>28</v>
      </c>
      <c r="D423">
        <v>4</v>
      </c>
      <c r="E423" s="1">
        <v>455330</v>
      </c>
      <c r="F423" s="1">
        <v>0</v>
      </c>
      <c r="G423" s="1">
        <v>455330</v>
      </c>
      <c r="H423" s="1">
        <v>0</v>
      </c>
      <c r="I423" s="1">
        <v>0</v>
      </c>
      <c r="J423" s="1">
        <v>0</v>
      </c>
      <c r="K423" s="1">
        <v>0</v>
      </c>
    </row>
    <row r="424" spans="1:11" x14ac:dyDescent="0.25">
      <c r="A424" s="2">
        <v>205</v>
      </c>
      <c r="B424" t="s">
        <v>107</v>
      </c>
      <c r="C424" t="s">
        <v>109</v>
      </c>
      <c r="D424">
        <v>1</v>
      </c>
      <c r="E424" s="1">
        <v>113832</v>
      </c>
      <c r="F424" s="1">
        <v>113832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</row>
    <row r="425" spans="1:11" x14ac:dyDescent="0.25">
      <c r="A425" s="2">
        <v>205</v>
      </c>
      <c r="B425" t="s">
        <v>107</v>
      </c>
      <c r="C425" t="s">
        <v>110</v>
      </c>
      <c r="D425">
        <v>1</v>
      </c>
      <c r="E425" s="1">
        <v>64808</v>
      </c>
      <c r="F425" s="1">
        <v>64808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</row>
    <row r="426" spans="1:11" x14ac:dyDescent="0.25">
      <c r="A426" s="2">
        <v>205</v>
      </c>
      <c r="B426" t="s">
        <v>107</v>
      </c>
      <c r="C426" t="s">
        <v>24</v>
      </c>
      <c r="D426">
        <v>1</v>
      </c>
      <c r="E426" s="1">
        <v>113832</v>
      </c>
      <c r="F426" s="1">
        <v>113832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</row>
    <row r="427" spans="1:11" x14ac:dyDescent="0.25">
      <c r="A427" s="2">
        <v>205</v>
      </c>
      <c r="B427" t="s">
        <v>107</v>
      </c>
      <c r="C427" t="s">
        <v>40</v>
      </c>
      <c r="D427">
        <v>1</v>
      </c>
      <c r="E427" s="1">
        <v>113832</v>
      </c>
      <c r="F427" s="1">
        <v>113832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</row>
    <row r="428" spans="1:11" x14ac:dyDescent="0.25">
      <c r="A428" s="2">
        <v>205</v>
      </c>
      <c r="B428" t="s">
        <v>107</v>
      </c>
      <c r="C428" t="s">
        <v>30</v>
      </c>
      <c r="D428">
        <v>1</v>
      </c>
      <c r="E428" s="1">
        <v>113832</v>
      </c>
      <c r="F428" s="1">
        <v>113832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</row>
    <row r="429" spans="1:11" x14ac:dyDescent="0.25">
      <c r="A429" s="2">
        <v>205</v>
      </c>
      <c r="B429" t="s">
        <v>107</v>
      </c>
      <c r="C429" t="s">
        <v>15</v>
      </c>
      <c r="D429">
        <v>6</v>
      </c>
      <c r="E429" s="1">
        <v>234999</v>
      </c>
      <c r="F429" s="1">
        <v>234999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</row>
    <row r="430" spans="1:11" x14ac:dyDescent="0.25">
      <c r="A430" s="2">
        <v>205</v>
      </c>
      <c r="B430" t="s">
        <v>107</v>
      </c>
      <c r="C430" t="s">
        <v>52</v>
      </c>
      <c r="D430">
        <v>2</v>
      </c>
      <c r="E430" s="1">
        <v>227665</v>
      </c>
      <c r="F430" s="1">
        <v>227665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</row>
    <row r="431" spans="1:11" x14ac:dyDescent="0.25">
      <c r="A431" s="2">
        <v>205</v>
      </c>
      <c r="B431" t="s">
        <v>107</v>
      </c>
      <c r="C431" t="s">
        <v>50</v>
      </c>
      <c r="D431">
        <v>1</v>
      </c>
      <c r="E431" s="1">
        <v>113832</v>
      </c>
      <c r="F431" s="1">
        <v>113832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</row>
    <row r="432" spans="1:11" x14ac:dyDescent="0.25">
      <c r="A432" s="2">
        <v>205</v>
      </c>
      <c r="B432" t="s">
        <v>107</v>
      </c>
      <c r="C432" t="s">
        <v>14</v>
      </c>
      <c r="D432">
        <v>5</v>
      </c>
      <c r="E432" s="1">
        <v>569162</v>
      </c>
      <c r="F432" s="1">
        <v>569162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</row>
    <row r="433" spans="1:11" x14ac:dyDescent="0.25">
      <c r="A433" s="2">
        <v>205</v>
      </c>
      <c r="B433" t="s">
        <v>107</v>
      </c>
      <c r="C433" t="s">
        <v>315</v>
      </c>
      <c r="D433">
        <v>1</v>
      </c>
      <c r="E433" s="1">
        <v>113832</v>
      </c>
      <c r="F433" s="1">
        <v>5381</v>
      </c>
      <c r="G433" s="1">
        <v>0</v>
      </c>
      <c r="H433" s="1">
        <v>108451</v>
      </c>
      <c r="I433" s="1">
        <v>0</v>
      </c>
      <c r="J433" s="1">
        <v>0</v>
      </c>
      <c r="K433" s="1">
        <v>0</v>
      </c>
    </row>
    <row r="434" spans="1:11" x14ac:dyDescent="0.25">
      <c r="A434" s="2">
        <v>205</v>
      </c>
      <c r="B434" t="s">
        <v>107</v>
      </c>
      <c r="C434" t="s">
        <v>81</v>
      </c>
      <c r="D434">
        <v>13</v>
      </c>
      <c r="E434" s="1">
        <v>1479821.85</v>
      </c>
      <c r="F434" s="1">
        <v>69953</v>
      </c>
      <c r="G434" s="1">
        <v>0</v>
      </c>
      <c r="H434" s="1">
        <v>1409868.85</v>
      </c>
      <c r="I434" s="1">
        <v>0</v>
      </c>
      <c r="J434" s="1">
        <v>0</v>
      </c>
      <c r="K434" s="1">
        <v>0</v>
      </c>
    </row>
    <row r="435" spans="1:11" x14ac:dyDescent="0.25">
      <c r="A435" s="2">
        <v>205</v>
      </c>
      <c r="B435" t="s">
        <v>107</v>
      </c>
      <c r="C435" t="s">
        <v>23</v>
      </c>
      <c r="D435">
        <v>8</v>
      </c>
      <c r="E435" s="1">
        <v>313331</v>
      </c>
      <c r="F435" s="1">
        <v>313331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</row>
    <row r="436" spans="1:11" x14ac:dyDescent="0.25">
      <c r="A436" s="2">
        <v>205</v>
      </c>
      <c r="B436" t="s">
        <v>107</v>
      </c>
      <c r="C436" t="s">
        <v>18</v>
      </c>
      <c r="D436">
        <v>4</v>
      </c>
      <c r="E436" s="1">
        <v>455330</v>
      </c>
      <c r="F436" s="1">
        <v>455330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</row>
    <row r="437" spans="1:11" x14ac:dyDescent="0.25">
      <c r="A437" s="2">
        <v>205</v>
      </c>
      <c r="B437" t="s">
        <v>107</v>
      </c>
      <c r="C437" t="s">
        <v>19</v>
      </c>
      <c r="D437">
        <v>4</v>
      </c>
      <c r="E437" s="1">
        <v>455330</v>
      </c>
      <c r="F437" s="1">
        <v>455330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</row>
    <row r="438" spans="1:11" x14ac:dyDescent="0.25">
      <c r="A438" s="2">
        <v>205</v>
      </c>
      <c r="B438" t="s">
        <v>107</v>
      </c>
      <c r="C438" t="s">
        <v>7</v>
      </c>
      <c r="D438">
        <v>2</v>
      </c>
      <c r="E438" s="1">
        <v>227665</v>
      </c>
      <c r="F438" s="1">
        <v>10762</v>
      </c>
      <c r="G438" s="1">
        <v>0</v>
      </c>
      <c r="H438" s="1">
        <v>216903</v>
      </c>
      <c r="I438" s="1">
        <v>0</v>
      </c>
      <c r="J438" s="1">
        <v>0</v>
      </c>
      <c r="K438" s="1">
        <v>0</v>
      </c>
    </row>
    <row r="439" spans="1:11" x14ac:dyDescent="0.25">
      <c r="A439" s="2">
        <v>205</v>
      </c>
      <c r="B439" t="s">
        <v>107</v>
      </c>
      <c r="C439" t="s">
        <v>37</v>
      </c>
      <c r="D439">
        <v>2</v>
      </c>
      <c r="E439" s="1">
        <v>227665</v>
      </c>
      <c r="F439" s="1">
        <v>227665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</row>
    <row r="440" spans="1:11" x14ac:dyDescent="0.25">
      <c r="A440" s="2">
        <v>205</v>
      </c>
      <c r="B440" t="s">
        <v>107</v>
      </c>
      <c r="C440" t="s">
        <v>12</v>
      </c>
      <c r="D440">
        <v>1</v>
      </c>
      <c r="E440" s="1">
        <v>113832</v>
      </c>
      <c r="F440" s="1">
        <v>113832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</row>
    <row r="441" spans="1:11" x14ac:dyDescent="0.25">
      <c r="A441" s="2">
        <v>205</v>
      </c>
      <c r="B441" t="s">
        <v>107</v>
      </c>
      <c r="C441" t="s">
        <v>60</v>
      </c>
      <c r="D441">
        <v>1</v>
      </c>
      <c r="E441" s="1">
        <v>113832</v>
      </c>
      <c r="F441" s="1">
        <v>113832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</row>
    <row r="442" spans="1:11" x14ac:dyDescent="0.25">
      <c r="A442" s="2">
        <v>205</v>
      </c>
      <c r="B442" t="s">
        <v>107</v>
      </c>
      <c r="C442" t="s">
        <v>32</v>
      </c>
      <c r="D442">
        <v>4</v>
      </c>
      <c r="E442" s="1">
        <v>156666</v>
      </c>
      <c r="F442" s="1">
        <v>0</v>
      </c>
      <c r="G442" s="1">
        <v>156666</v>
      </c>
      <c r="H442" s="1">
        <v>0</v>
      </c>
      <c r="I442" s="1">
        <v>0</v>
      </c>
      <c r="J442" s="1">
        <v>0</v>
      </c>
      <c r="K442" s="1">
        <v>0</v>
      </c>
    </row>
    <row r="443" spans="1:11" x14ac:dyDescent="0.25">
      <c r="A443" s="2">
        <v>205</v>
      </c>
      <c r="B443" t="s">
        <v>107</v>
      </c>
      <c r="C443" t="s">
        <v>45</v>
      </c>
      <c r="D443">
        <v>1</v>
      </c>
      <c r="E443" s="1">
        <v>70672</v>
      </c>
      <c r="F443" s="1">
        <v>0</v>
      </c>
      <c r="G443" s="1">
        <v>70672</v>
      </c>
      <c r="H443" s="1">
        <v>0</v>
      </c>
      <c r="I443" s="1">
        <v>0</v>
      </c>
      <c r="J443" s="1">
        <v>0</v>
      </c>
      <c r="K443" s="1">
        <v>0</v>
      </c>
    </row>
    <row r="444" spans="1:11" x14ac:dyDescent="0.25">
      <c r="A444" s="2">
        <v>205</v>
      </c>
      <c r="B444" t="s">
        <v>107</v>
      </c>
      <c r="C444" t="s">
        <v>21</v>
      </c>
      <c r="D444">
        <v>1</v>
      </c>
      <c r="E444" s="1">
        <v>113832</v>
      </c>
      <c r="F444" s="1">
        <v>113832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</row>
    <row r="445" spans="1:11" x14ac:dyDescent="0.25">
      <c r="A445" s="2">
        <v>205</v>
      </c>
      <c r="B445" t="s">
        <v>107</v>
      </c>
      <c r="C445" t="s">
        <v>16</v>
      </c>
      <c r="D445">
        <v>2</v>
      </c>
      <c r="E445" s="1">
        <v>227665</v>
      </c>
      <c r="F445" s="1">
        <v>227665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</row>
    <row r="446" spans="1:11" x14ac:dyDescent="0.25">
      <c r="A446" s="2">
        <v>205</v>
      </c>
      <c r="B446" t="s">
        <v>107</v>
      </c>
      <c r="C446" t="s">
        <v>17</v>
      </c>
      <c r="D446">
        <v>1</v>
      </c>
      <c r="E446" s="1">
        <v>79025</v>
      </c>
      <c r="F446" s="1">
        <v>79025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</row>
    <row r="447" spans="1:11" x14ac:dyDescent="0.25">
      <c r="A447" s="2">
        <v>205</v>
      </c>
      <c r="B447" t="s">
        <v>107</v>
      </c>
      <c r="C447" t="s">
        <v>22</v>
      </c>
      <c r="D447">
        <v>3</v>
      </c>
      <c r="E447" s="1">
        <v>153562</v>
      </c>
      <c r="F447" s="1">
        <v>153562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</row>
    <row r="448" spans="1:11" x14ac:dyDescent="0.25">
      <c r="A448" s="2">
        <v>205</v>
      </c>
      <c r="B448" t="s">
        <v>107</v>
      </c>
      <c r="C448" t="s">
        <v>20</v>
      </c>
      <c r="D448">
        <v>2</v>
      </c>
      <c r="E448" s="1">
        <v>120118</v>
      </c>
      <c r="F448" s="1">
        <v>120118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</row>
    <row r="449" spans="1:11" x14ac:dyDescent="0.25">
      <c r="A449" s="2">
        <v>205</v>
      </c>
      <c r="B449" t="s">
        <v>107</v>
      </c>
      <c r="C449" t="s">
        <v>47</v>
      </c>
      <c r="D449">
        <v>1</v>
      </c>
      <c r="E449" s="1">
        <v>92386</v>
      </c>
      <c r="F449" s="1">
        <v>92386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</row>
    <row r="450" spans="1:11" x14ac:dyDescent="0.25">
      <c r="A450" s="2">
        <v>205</v>
      </c>
      <c r="B450" t="s">
        <v>107</v>
      </c>
      <c r="C450" t="s">
        <v>79</v>
      </c>
      <c r="D450">
        <v>1</v>
      </c>
      <c r="E450" s="1">
        <v>53629</v>
      </c>
      <c r="F450" s="1">
        <v>53629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</row>
    <row r="451" spans="1:11" x14ac:dyDescent="0.25">
      <c r="A451" s="2">
        <v>205</v>
      </c>
      <c r="B451" t="s">
        <v>107</v>
      </c>
      <c r="C451" t="s">
        <v>108</v>
      </c>
      <c r="D451">
        <v>1</v>
      </c>
      <c r="E451" s="1">
        <v>101351</v>
      </c>
      <c r="F451" s="1">
        <v>12957</v>
      </c>
      <c r="G451" s="1">
        <v>0</v>
      </c>
      <c r="H451" s="1">
        <v>88393</v>
      </c>
      <c r="I451" s="1">
        <v>0</v>
      </c>
      <c r="J451" s="1">
        <v>0</v>
      </c>
      <c r="K451" s="1">
        <v>0</v>
      </c>
    </row>
    <row r="452" spans="1:11" x14ac:dyDescent="0.25">
      <c r="A452" s="2">
        <v>205</v>
      </c>
      <c r="B452" t="s">
        <v>107</v>
      </c>
      <c r="C452" t="s">
        <v>251</v>
      </c>
      <c r="D452">
        <v>0</v>
      </c>
      <c r="E452" s="1">
        <v>69466</v>
      </c>
      <c r="F452" s="1">
        <v>69466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</row>
    <row r="453" spans="1:11" x14ac:dyDescent="0.25">
      <c r="A453" s="2">
        <v>205</v>
      </c>
      <c r="B453" t="s">
        <v>107</v>
      </c>
      <c r="C453" t="s">
        <v>314</v>
      </c>
      <c r="D453">
        <v>0</v>
      </c>
      <c r="E453" s="1">
        <v>98600</v>
      </c>
      <c r="F453" s="1">
        <v>34000</v>
      </c>
      <c r="G453" s="1">
        <v>0</v>
      </c>
      <c r="H453" s="1">
        <v>0</v>
      </c>
      <c r="I453" s="1">
        <v>0</v>
      </c>
      <c r="J453" s="1">
        <v>0</v>
      </c>
      <c r="K453" s="1">
        <v>64600</v>
      </c>
    </row>
    <row r="454" spans="1:11" x14ac:dyDescent="0.25">
      <c r="A454" s="2">
        <v>205</v>
      </c>
      <c r="B454" t="s">
        <v>107</v>
      </c>
      <c r="C454" t="s">
        <v>257</v>
      </c>
      <c r="D454">
        <v>0</v>
      </c>
      <c r="E454" s="1">
        <v>119000</v>
      </c>
      <c r="F454" s="1">
        <v>44200</v>
      </c>
      <c r="G454" s="1">
        <v>0</v>
      </c>
      <c r="H454" s="1">
        <v>0</v>
      </c>
      <c r="I454" s="1">
        <v>0</v>
      </c>
      <c r="J454" s="1">
        <v>0</v>
      </c>
      <c r="K454" s="1">
        <v>74800</v>
      </c>
    </row>
    <row r="455" spans="1:11" x14ac:dyDescent="0.25">
      <c r="A455" s="2">
        <v>205</v>
      </c>
      <c r="B455" t="s">
        <v>107</v>
      </c>
      <c r="C455" t="s">
        <v>252</v>
      </c>
      <c r="D455">
        <v>0</v>
      </c>
      <c r="E455" s="1">
        <v>13940</v>
      </c>
      <c r="F455" s="1">
        <v>13940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</row>
    <row r="456" spans="1:11" x14ac:dyDescent="0.25">
      <c r="A456" s="2">
        <v>205</v>
      </c>
      <c r="B456" t="s">
        <v>107</v>
      </c>
      <c r="C456" t="s">
        <v>246</v>
      </c>
      <c r="D456">
        <v>0</v>
      </c>
      <c r="E456" s="1">
        <v>15325</v>
      </c>
      <c r="F456" s="1">
        <v>15325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</row>
    <row r="457" spans="1:11" x14ac:dyDescent="0.25">
      <c r="A457" s="2">
        <v>205</v>
      </c>
      <c r="B457" t="s">
        <v>107</v>
      </c>
      <c r="C457" t="s">
        <v>263</v>
      </c>
      <c r="D457">
        <v>0</v>
      </c>
      <c r="E457" s="1">
        <v>11920</v>
      </c>
      <c r="F457" s="1">
        <v>11920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</row>
    <row r="458" spans="1:11" x14ac:dyDescent="0.25">
      <c r="A458" s="2">
        <v>205</v>
      </c>
      <c r="B458" t="s">
        <v>107</v>
      </c>
      <c r="C458" t="s">
        <v>266</v>
      </c>
      <c r="D458">
        <v>0</v>
      </c>
      <c r="E458" s="1">
        <v>30802</v>
      </c>
      <c r="F458" s="1">
        <v>30802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</row>
    <row r="459" spans="1:11" x14ac:dyDescent="0.25">
      <c r="A459" s="2">
        <v>205</v>
      </c>
      <c r="B459" t="s">
        <v>107</v>
      </c>
      <c r="C459" t="s">
        <v>265</v>
      </c>
      <c r="D459">
        <v>0</v>
      </c>
      <c r="E459" s="1">
        <v>54784</v>
      </c>
      <c r="F459" s="1">
        <v>40000</v>
      </c>
      <c r="G459" s="1">
        <v>14784</v>
      </c>
      <c r="H459" s="1">
        <v>0</v>
      </c>
      <c r="I459" s="1">
        <v>0</v>
      </c>
      <c r="J459" s="1">
        <v>0</v>
      </c>
      <c r="K459" s="1">
        <v>0</v>
      </c>
    </row>
    <row r="460" spans="1:11" x14ac:dyDescent="0.25">
      <c r="A460" s="2">
        <v>205</v>
      </c>
      <c r="B460" t="s">
        <v>107</v>
      </c>
      <c r="C460" t="s">
        <v>262</v>
      </c>
      <c r="D460">
        <v>0</v>
      </c>
      <c r="E460" s="1">
        <v>12620</v>
      </c>
      <c r="F460" s="1">
        <v>12620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</row>
    <row r="461" spans="1:11" x14ac:dyDescent="0.25">
      <c r="A461" s="2">
        <v>205</v>
      </c>
      <c r="B461" t="s">
        <v>107</v>
      </c>
      <c r="C461" t="s">
        <v>248</v>
      </c>
      <c r="D461">
        <v>0</v>
      </c>
      <c r="E461" s="1">
        <v>2741</v>
      </c>
      <c r="F461" s="1">
        <v>2741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</row>
    <row r="462" spans="1:11" x14ac:dyDescent="0.25">
      <c r="A462" s="2">
        <v>205</v>
      </c>
      <c r="B462" t="s">
        <v>107</v>
      </c>
      <c r="C462" t="s">
        <v>264</v>
      </c>
      <c r="D462">
        <v>0</v>
      </c>
      <c r="E462" s="1">
        <v>30907</v>
      </c>
      <c r="F462" s="1">
        <v>30907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</row>
    <row r="463" spans="1:11" x14ac:dyDescent="0.25">
      <c r="A463" s="2">
        <v>205</v>
      </c>
      <c r="B463" t="s">
        <v>107</v>
      </c>
      <c r="C463" t="s">
        <v>260</v>
      </c>
      <c r="D463">
        <v>0</v>
      </c>
      <c r="E463" s="1">
        <v>3000</v>
      </c>
      <c r="F463" s="1">
        <v>3000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</row>
    <row r="464" spans="1:11" x14ac:dyDescent="0.25">
      <c r="A464" s="2">
        <v>205</v>
      </c>
      <c r="B464" t="s">
        <v>107</v>
      </c>
      <c r="C464" t="s">
        <v>261</v>
      </c>
      <c r="D464">
        <v>0</v>
      </c>
      <c r="E464" s="1">
        <v>12784</v>
      </c>
      <c r="F464" s="1">
        <v>12784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</row>
    <row r="465" spans="1:12" x14ac:dyDescent="0.25">
      <c r="A465" s="2">
        <v>205</v>
      </c>
      <c r="B465" t="s">
        <v>107</v>
      </c>
      <c r="C465" t="s">
        <v>247</v>
      </c>
      <c r="D465">
        <v>0</v>
      </c>
      <c r="E465" s="1">
        <v>10049</v>
      </c>
      <c r="F465" s="1">
        <v>10049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</row>
    <row r="466" spans="1:12" x14ac:dyDescent="0.25">
      <c r="A466" s="2">
        <v>205</v>
      </c>
      <c r="B466" t="s">
        <v>107</v>
      </c>
      <c r="C466" t="s">
        <v>270</v>
      </c>
      <c r="D466">
        <v>0</v>
      </c>
      <c r="E466" s="1">
        <v>15000</v>
      </c>
      <c r="F466" s="1">
        <v>15000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</row>
    <row r="467" spans="1:12" x14ac:dyDescent="0.25">
      <c r="A467" s="2">
        <v>205</v>
      </c>
      <c r="B467" t="s">
        <v>107</v>
      </c>
      <c r="C467" t="s">
        <v>267</v>
      </c>
      <c r="D467">
        <v>0</v>
      </c>
      <c r="E467" s="1">
        <v>2000</v>
      </c>
      <c r="F467" s="1">
        <v>2000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</row>
    <row r="468" spans="1:12" x14ac:dyDescent="0.25">
      <c r="A468" s="2">
        <v>205</v>
      </c>
      <c r="B468" t="s">
        <v>107</v>
      </c>
      <c r="C468" t="s">
        <v>268</v>
      </c>
      <c r="D468">
        <v>0</v>
      </c>
      <c r="E468" s="1">
        <v>4000</v>
      </c>
      <c r="F468" s="1">
        <v>4000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</row>
    <row r="469" spans="1:12" x14ac:dyDescent="0.25">
      <c r="A469" s="2">
        <v>205</v>
      </c>
      <c r="B469" t="s">
        <v>107</v>
      </c>
      <c r="C469" t="s">
        <v>287</v>
      </c>
      <c r="D469">
        <v>0</v>
      </c>
      <c r="E469" s="1">
        <v>638</v>
      </c>
      <c r="F469" s="1">
        <v>638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</row>
    <row r="470" spans="1:12" x14ac:dyDescent="0.25">
      <c r="A470" s="2">
        <v>205</v>
      </c>
      <c r="B470" t="s">
        <v>107</v>
      </c>
      <c r="C470" t="s">
        <v>269</v>
      </c>
      <c r="D470">
        <v>0</v>
      </c>
      <c r="E470" s="1">
        <v>2985</v>
      </c>
      <c r="F470" s="1">
        <v>0</v>
      </c>
      <c r="G470" s="1">
        <v>0</v>
      </c>
      <c r="H470" s="1">
        <v>0</v>
      </c>
      <c r="I470" s="1">
        <v>2985</v>
      </c>
      <c r="J470" s="1">
        <v>0</v>
      </c>
      <c r="K470" s="1">
        <v>0</v>
      </c>
    </row>
    <row r="471" spans="1:12" x14ac:dyDescent="0.25">
      <c r="A471" s="2">
        <v>205</v>
      </c>
      <c r="B471" t="s">
        <v>107</v>
      </c>
      <c r="C471" s="1" t="s">
        <v>320</v>
      </c>
      <c r="E471" s="1">
        <v>110000</v>
      </c>
      <c r="F471" s="1"/>
      <c r="G471" s="1"/>
      <c r="H471" s="1"/>
      <c r="I471" s="1"/>
      <c r="J471" s="1"/>
      <c r="K471" s="1"/>
      <c r="L471" s="1">
        <v>110000</v>
      </c>
    </row>
    <row r="472" spans="1:12" x14ac:dyDescent="0.25">
      <c r="A472" s="2">
        <v>206</v>
      </c>
      <c r="B472" t="s">
        <v>111</v>
      </c>
      <c r="C472" t="s">
        <v>68</v>
      </c>
      <c r="D472">
        <v>1</v>
      </c>
      <c r="E472" s="1">
        <v>158560</v>
      </c>
      <c r="F472" s="1">
        <v>85101</v>
      </c>
      <c r="G472" s="1">
        <v>73459</v>
      </c>
      <c r="H472" s="1">
        <v>0</v>
      </c>
      <c r="I472" s="1">
        <v>0</v>
      </c>
      <c r="J472" s="1">
        <v>0</v>
      </c>
      <c r="K472" s="1">
        <v>0</v>
      </c>
    </row>
    <row r="473" spans="1:12" x14ac:dyDescent="0.25">
      <c r="A473" s="2">
        <v>206</v>
      </c>
      <c r="B473" t="s">
        <v>111</v>
      </c>
      <c r="C473" t="s">
        <v>31</v>
      </c>
      <c r="D473">
        <v>1</v>
      </c>
      <c r="E473" s="1">
        <v>198942</v>
      </c>
      <c r="F473" s="1">
        <v>198942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</row>
    <row r="474" spans="1:12" x14ac:dyDescent="0.25">
      <c r="A474" s="2">
        <v>206</v>
      </c>
      <c r="B474" t="s">
        <v>111</v>
      </c>
      <c r="C474" t="s">
        <v>33</v>
      </c>
      <c r="D474">
        <v>3</v>
      </c>
      <c r="E474" s="1">
        <v>341497</v>
      </c>
      <c r="F474" s="1">
        <v>161392</v>
      </c>
      <c r="G474" s="1">
        <v>0</v>
      </c>
      <c r="H474" s="1">
        <v>0</v>
      </c>
      <c r="I474" s="1">
        <v>180105</v>
      </c>
      <c r="J474" s="1">
        <v>0</v>
      </c>
      <c r="K474" s="1">
        <v>0</v>
      </c>
    </row>
    <row r="475" spans="1:12" x14ac:dyDescent="0.25">
      <c r="A475" s="2">
        <v>206</v>
      </c>
      <c r="B475" t="s">
        <v>111</v>
      </c>
      <c r="C475" t="s">
        <v>34</v>
      </c>
      <c r="D475">
        <v>3</v>
      </c>
      <c r="E475" s="1">
        <v>341497</v>
      </c>
      <c r="F475" s="1">
        <v>341497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</row>
    <row r="476" spans="1:12" x14ac:dyDescent="0.25">
      <c r="A476" s="2">
        <v>206</v>
      </c>
      <c r="B476" t="s">
        <v>111</v>
      </c>
      <c r="C476" t="s">
        <v>35</v>
      </c>
      <c r="D476">
        <v>2</v>
      </c>
      <c r="E476" s="1">
        <v>227665</v>
      </c>
      <c r="F476" s="1">
        <v>227665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</row>
    <row r="477" spans="1:12" x14ac:dyDescent="0.25">
      <c r="A477" s="2">
        <v>206</v>
      </c>
      <c r="B477" t="s">
        <v>111</v>
      </c>
      <c r="C477" t="s">
        <v>26</v>
      </c>
      <c r="D477">
        <v>3</v>
      </c>
      <c r="E477" s="1">
        <v>341497</v>
      </c>
      <c r="F477" s="1">
        <v>341497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</row>
    <row r="478" spans="1:12" x14ac:dyDescent="0.25">
      <c r="A478" s="2">
        <v>206</v>
      </c>
      <c r="B478" t="s">
        <v>111</v>
      </c>
      <c r="C478" t="s">
        <v>25</v>
      </c>
      <c r="D478">
        <v>3</v>
      </c>
      <c r="E478" s="1">
        <v>341497</v>
      </c>
      <c r="F478" s="1">
        <v>341497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</row>
    <row r="479" spans="1:12" x14ac:dyDescent="0.25">
      <c r="A479" s="2">
        <v>206</v>
      </c>
      <c r="B479" t="s">
        <v>111</v>
      </c>
      <c r="C479" t="s">
        <v>28</v>
      </c>
      <c r="D479">
        <v>3</v>
      </c>
      <c r="E479" s="1">
        <v>341497</v>
      </c>
      <c r="F479" s="1">
        <v>341497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</row>
    <row r="480" spans="1:12" x14ac:dyDescent="0.25">
      <c r="A480" s="2">
        <v>206</v>
      </c>
      <c r="B480" t="s">
        <v>111</v>
      </c>
      <c r="C480" t="s">
        <v>24</v>
      </c>
      <c r="D480">
        <v>1</v>
      </c>
      <c r="E480" s="1">
        <v>113832</v>
      </c>
      <c r="F480" s="1">
        <v>113832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</row>
    <row r="481" spans="1:11" x14ac:dyDescent="0.25">
      <c r="A481" s="2">
        <v>206</v>
      </c>
      <c r="B481" t="s">
        <v>111</v>
      </c>
      <c r="C481" t="s">
        <v>40</v>
      </c>
      <c r="D481">
        <v>1</v>
      </c>
      <c r="E481" s="1">
        <v>113832</v>
      </c>
      <c r="F481" s="1">
        <v>113832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</row>
    <row r="482" spans="1:11" x14ac:dyDescent="0.25">
      <c r="A482" s="2">
        <v>206</v>
      </c>
      <c r="B482" t="s">
        <v>111</v>
      </c>
      <c r="C482" t="s">
        <v>112</v>
      </c>
      <c r="D482">
        <v>1</v>
      </c>
      <c r="E482" s="1">
        <v>113832</v>
      </c>
      <c r="F482" s="1">
        <v>113832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</row>
    <row r="483" spans="1:11" x14ac:dyDescent="0.25">
      <c r="A483" s="2">
        <v>206</v>
      </c>
      <c r="B483" t="s">
        <v>111</v>
      </c>
      <c r="C483" t="s">
        <v>30</v>
      </c>
      <c r="D483">
        <v>1</v>
      </c>
      <c r="E483" s="1">
        <v>113832</v>
      </c>
      <c r="F483" s="1">
        <v>113832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</row>
    <row r="484" spans="1:11" x14ac:dyDescent="0.25">
      <c r="A484" s="2">
        <v>206</v>
      </c>
      <c r="B484" t="s">
        <v>111</v>
      </c>
      <c r="C484" t="s">
        <v>39</v>
      </c>
      <c r="D484">
        <v>1</v>
      </c>
      <c r="E484" s="1">
        <v>113832</v>
      </c>
      <c r="F484" s="1">
        <v>113832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</row>
    <row r="485" spans="1:11" x14ac:dyDescent="0.25">
      <c r="A485" s="2">
        <v>206</v>
      </c>
      <c r="B485" t="s">
        <v>111</v>
      </c>
      <c r="C485" t="s">
        <v>15</v>
      </c>
      <c r="D485">
        <v>12</v>
      </c>
      <c r="E485" s="1">
        <v>469997</v>
      </c>
      <c r="F485" s="1">
        <v>469997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</row>
    <row r="486" spans="1:11" x14ac:dyDescent="0.25">
      <c r="A486" s="2">
        <v>206</v>
      </c>
      <c r="B486" t="s">
        <v>111</v>
      </c>
      <c r="C486" t="s">
        <v>97</v>
      </c>
      <c r="D486">
        <v>1</v>
      </c>
      <c r="E486" s="1">
        <v>147879</v>
      </c>
      <c r="F486" s="1">
        <v>147879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</row>
    <row r="487" spans="1:11" x14ac:dyDescent="0.25">
      <c r="A487" s="2">
        <v>206</v>
      </c>
      <c r="B487" t="s">
        <v>111</v>
      </c>
      <c r="C487" t="s">
        <v>52</v>
      </c>
      <c r="D487">
        <v>4</v>
      </c>
      <c r="E487" s="1">
        <v>455330</v>
      </c>
      <c r="F487" s="1">
        <v>455330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</row>
    <row r="488" spans="1:11" x14ac:dyDescent="0.25">
      <c r="A488" s="2">
        <v>206</v>
      </c>
      <c r="B488" t="s">
        <v>111</v>
      </c>
      <c r="C488" t="s">
        <v>50</v>
      </c>
      <c r="D488">
        <v>2</v>
      </c>
      <c r="E488" s="1">
        <v>227665</v>
      </c>
      <c r="F488" s="1">
        <v>227665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</row>
    <row r="489" spans="1:11" x14ac:dyDescent="0.25">
      <c r="A489" s="2">
        <v>206</v>
      </c>
      <c r="B489" t="s">
        <v>111</v>
      </c>
      <c r="C489" t="s">
        <v>14</v>
      </c>
      <c r="D489">
        <v>4</v>
      </c>
      <c r="E489" s="1">
        <v>455330</v>
      </c>
      <c r="F489" s="1">
        <v>455330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</row>
    <row r="490" spans="1:11" x14ac:dyDescent="0.25">
      <c r="A490" s="2">
        <v>206</v>
      </c>
      <c r="B490" t="s">
        <v>111</v>
      </c>
      <c r="C490" t="s">
        <v>313</v>
      </c>
      <c r="D490">
        <v>0.05</v>
      </c>
      <c r="E490" s="1">
        <v>7484</v>
      </c>
      <c r="F490" s="1">
        <v>2061</v>
      </c>
      <c r="G490" s="1">
        <v>0</v>
      </c>
      <c r="H490" s="1">
        <v>5423</v>
      </c>
      <c r="I490" s="1">
        <v>0</v>
      </c>
      <c r="J490" s="1">
        <v>0</v>
      </c>
      <c r="K490" s="1">
        <v>0</v>
      </c>
    </row>
    <row r="491" spans="1:11" x14ac:dyDescent="0.25">
      <c r="A491" s="2">
        <v>206</v>
      </c>
      <c r="B491" t="s">
        <v>111</v>
      </c>
      <c r="C491" t="s">
        <v>23</v>
      </c>
      <c r="D491">
        <v>5</v>
      </c>
      <c r="E491" s="1">
        <v>195832</v>
      </c>
      <c r="F491" s="1">
        <v>195832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</row>
    <row r="492" spans="1:11" x14ac:dyDescent="0.25">
      <c r="A492" s="2">
        <v>206</v>
      </c>
      <c r="B492" t="s">
        <v>111</v>
      </c>
      <c r="C492" t="s">
        <v>18</v>
      </c>
      <c r="D492">
        <v>2</v>
      </c>
      <c r="E492" s="1">
        <v>227665</v>
      </c>
      <c r="F492" s="1">
        <v>227665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</row>
    <row r="493" spans="1:11" x14ac:dyDescent="0.25">
      <c r="A493" s="2">
        <v>206</v>
      </c>
      <c r="B493" t="s">
        <v>111</v>
      </c>
      <c r="C493" t="s">
        <v>49</v>
      </c>
      <c r="D493">
        <v>1</v>
      </c>
      <c r="E493" s="1">
        <v>113832</v>
      </c>
      <c r="F493" s="1">
        <v>113832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</row>
    <row r="494" spans="1:11" x14ac:dyDescent="0.25">
      <c r="A494" s="2">
        <v>206</v>
      </c>
      <c r="B494" t="s">
        <v>111</v>
      </c>
      <c r="C494" t="s">
        <v>19</v>
      </c>
      <c r="D494">
        <v>2</v>
      </c>
      <c r="E494" s="1">
        <v>227665</v>
      </c>
      <c r="F494" s="1">
        <v>227665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</row>
    <row r="495" spans="1:11" x14ac:dyDescent="0.25">
      <c r="A495" s="2">
        <v>206</v>
      </c>
      <c r="B495" t="s">
        <v>111</v>
      </c>
      <c r="C495" t="s">
        <v>7</v>
      </c>
      <c r="D495">
        <v>1</v>
      </c>
      <c r="E495" s="1">
        <v>113832</v>
      </c>
      <c r="F495" s="1">
        <v>113832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</row>
    <row r="496" spans="1:11" x14ac:dyDescent="0.25">
      <c r="A496" s="2">
        <v>206</v>
      </c>
      <c r="B496" t="s">
        <v>111</v>
      </c>
      <c r="C496" t="s">
        <v>37</v>
      </c>
      <c r="D496">
        <v>1</v>
      </c>
      <c r="E496" s="1">
        <v>113832</v>
      </c>
      <c r="F496" s="1">
        <v>113832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</row>
    <row r="497" spans="1:11" x14ac:dyDescent="0.25">
      <c r="A497" s="2">
        <v>206</v>
      </c>
      <c r="B497" t="s">
        <v>111</v>
      </c>
      <c r="C497" t="s">
        <v>12</v>
      </c>
      <c r="D497">
        <v>1</v>
      </c>
      <c r="E497" s="1">
        <v>113832</v>
      </c>
      <c r="F497" s="1">
        <v>0</v>
      </c>
      <c r="G497" s="1">
        <v>113832</v>
      </c>
      <c r="H497" s="1">
        <v>0</v>
      </c>
      <c r="I497" s="1">
        <v>0</v>
      </c>
      <c r="J497" s="1">
        <v>0</v>
      </c>
      <c r="K497" s="1">
        <v>0</v>
      </c>
    </row>
    <row r="498" spans="1:11" x14ac:dyDescent="0.25">
      <c r="A498" s="2">
        <v>206</v>
      </c>
      <c r="B498" t="s">
        <v>111</v>
      </c>
      <c r="C498" t="s">
        <v>103</v>
      </c>
      <c r="D498">
        <v>2</v>
      </c>
      <c r="E498" s="1">
        <v>78333</v>
      </c>
      <c r="F498" s="1">
        <v>78333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</row>
    <row r="499" spans="1:11" x14ac:dyDescent="0.25">
      <c r="A499" s="2">
        <v>206</v>
      </c>
      <c r="B499" t="s">
        <v>111</v>
      </c>
      <c r="C499" t="s">
        <v>32</v>
      </c>
      <c r="D499">
        <v>3</v>
      </c>
      <c r="E499" s="1">
        <v>117499</v>
      </c>
      <c r="F499" s="1">
        <v>117499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</row>
    <row r="500" spans="1:11" x14ac:dyDescent="0.25">
      <c r="A500" s="2">
        <v>206</v>
      </c>
      <c r="B500" t="s">
        <v>111</v>
      </c>
      <c r="C500" t="s">
        <v>45</v>
      </c>
      <c r="D500">
        <v>1</v>
      </c>
      <c r="E500" s="1">
        <v>70672</v>
      </c>
      <c r="F500" s="1">
        <v>70672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</row>
    <row r="501" spans="1:11" x14ac:dyDescent="0.25">
      <c r="A501" s="2">
        <v>206</v>
      </c>
      <c r="B501" t="s">
        <v>111</v>
      </c>
      <c r="C501" t="s">
        <v>21</v>
      </c>
      <c r="D501">
        <v>1</v>
      </c>
      <c r="E501" s="1">
        <v>113832</v>
      </c>
      <c r="F501" s="1">
        <v>113832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</row>
    <row r="502" spans="1:11" x14ac:dyDescent="0.25">
      <c r="A502" s="2">
        <v>206</v>
      </c>
      <c r="B502" t="s">
        <v>111</v>
      </c>
      <c r="C502" t="s">
        <v>5</v>
      </c>
      <c r="D502">
        <v>1</v>
      </c>
      <c r="E502" s="1">
        <v>105009</v>
      </c>
      <c r="F502" s="1">
        <v>0</v>
      </c>
      <c r="G502" s="1">
        <v>105009</v>
      </c>
      <c r="H502" s="1">
        <v>0</v>
      </c>
      <c r="I502" s="1">
        <v>0</v>
      </c>
      <c r="J502" s="1">
        <v>0</v>
      </c>
      <c r="K502" s="1">
        <v>0</v>
      </c>
    </row>
    <row r="503" spans="1:11" x14ac:dyDescent="0.25">
      <c r="A503" s="2">
        <v>206</v>
      </c>
      <c r="B503" t="s">
        <v>111</v>
      </c>
      <c r="C503" t="s">
        <v>16</v>
      </c>
      <c r="D503">
        <v>2</v>
      </c>
      <c r="E503" s="1">
        <v>227665</v>
      </c>
      <c r="F503" s="1">
        <v>227665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</row>
    <row r="504" spans="1:11" x14ac:dyDescent="0.25">
      <c r="A504" s="2">
        <v>206</v>
      </c>
      <c r="B504" t="s">
        <v>111</v>
      </c>
      <c r="C504" t="s">
        <v>17</v>
      </c>
      <c r="D504">
        <v>1</v>
      </c>
      <c r="E504" s="1">
        <v>79025</v>
      </c>
      <c r="F504" s="1">
        <v>79025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</row>
    <row r="505" spans="1:11" x14ac:dyDescent="0.25">
      <c r="A505" s="2">
        <v>206</v>
      </c>
      <c r="B505" t="s">
        <v>111</v>
      </c>
      <c r="C505" t="s">
        <v>22</v>
      </c>
      <c r="D505">
        <v>1</v>
      </c>
      <c r="E505" s="1">
        <v>51187</v>
      </c>
      <c r="F505" s="1">
        <v>51187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</row>
    <row r="506" spans="1:11" x14ac:dyDescent="0.25">
      <c r="A506" s="2">
        <v>206</v>
      </c>
      <c r="B506" t="s">
        <v>111</v>
      </c>
      <c r="C506" t="s">
        <v>20</v>
      </c>
      <c r="D506">
        <v>1</v>
      </c>
      <c r="E506" s="1">
        <v>60059</v>
      </c>
      <c r="F506" s="1">
        <v>60059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</row>
    <row r="507" spans="1:11" x14ac:dyDescent="0.25">
      <c r="A507" s="2">
        <v>206</v>
      </c>
      <c r="B507" t="s">
        <v>111</v>
      </c>
      <c r="C507" t="s">
        <v>4</v>
      </c>
      <c r="D507">
        <v>1</v>
      </c>
      <c r="E507" s="1">
        <v>71961</v>
      </c>
      <c r="F507" s="1">
        <v>71961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</row>
    <row r="508" spans="1:11" x14ac:dyDescent="0.25">
      <c r="A508" s="2">
        <v>206</v>
      </c>
      <c r="B508" t="s">
        <v>111</v>
      </c>
      <c r="C508" t="s">
        <v>8</v>
      </c>
      <c r="D508">
        <v>1</v>
      </c>
      <c r="E508" s="1">
        <v>116262</v>
      </c>
      <c r="F508" s="1">
        <v>0</v>
      </c>
      <c r="G508" s="1">
        <v>116262</v>
      </c>
      <c r="H508" s="1">
        <v>0</v>
      </c>
      <c r="I508" s="1">
        <v>0</v>
      </c>
      <c r="J508" s="1">
        <v>0</v>
      </c>
      <c r="K508" s="1">
        <v>0</v>
      </c>
    </row>
    <row r="509" spans="1:11" x14ac:dyDescent="0.25">
      <c r="A509" s="2">
        <v>206</v>
      </c>
      <c r="B509" t="s">
        <v>111</v>
      </c>
      <c r="C509" t="s">
        <v>108</v>
      </c>
      <c r="D509">
        <v>1</v>
      </c>
      <c r="E509" s="1">
        <v>101351</v>
      </c>
      <c r="F509" s="1">
        <v>0</v>
      </c>
      <c r="G509" s="1">
        <v>101351</v>
      </c>
      <c r="H509" s="1">
        <v>0</v>
      </c>
      <c r="I509" s="1">
        <v>0</v>
      </c>
      <c r="J509" s="1">
        <v>0</v>
      </c>
      <c r="K509" s="1">
        <v>0</v>
      </c>
    </row>
    <row r="510" spans="1:11" x14ac:dyDescent="0.25">
      <c r="A510" s="2">
        <v>206</v>
      </c>
      <c r="B510" t="s">
        <v>111</v>
      </c>
      <c r="C510" t="s">
        <v>251</v>
      </c>
      <c r="D510">
        <v>0</v>
      </c>
      <c r="E510" s="1">
        <v>93141</v>
      </c>
      <c r="F510" s="1">
        <v>83141</v>
      </c>
      <c r="G510" s="1">
        <v>10000</v>
      </c>
      <c r="H510" s="1">
        <v>0</v>
      </c>
      <c r="I510" s="1">
        <v>0</v>
      </c>
      <c r="J510" s="1">
        <v>0</v>
      </c>
      <c r="K510" s="1">
        <v>0</v>
      </c>
    </row>
    <row r="511" spans="1:11" x14ac:dyDescent="0.25">
      <c r="A511" s="2">
        <v>206</v>
      </c>
      <c r="B511" t="s">
        <v>111</v>
      </c>
      <c r="C511" t="s">
        <v>314</v>
      </c>
      <c r="D511">
        <v>0</v>
      </c>
      <c r="E511" s="1">
        <v>81600</v>
      </c>
      <c r="F511" s="1">
        <v>34000</v>
      </c>
      <c r="G511" s="1">
        <v>0</v>
      </c>
      <c r="H511" s="1">
        <v>0</v>
      </c>
      <c r="I511" s="1">
        <v>0</v>
      </c>
      <c r="J511" s="1">
        <v>0</v>
      </c>
      <c r="K511" s="1">
        <v>47600</v>
      </c>
    </row>
    <row r="512" spans="1:11" x14ac:dyDescent="0.25">
      <c r="A512" s="2">
        <v>206</v>
      </c>
      <c r="B512" t="s">
        <v>111</v>
      </c>
      <c r="C512" t="s">
        <v>257</v>
      </c>
      <c r="D512">
        <v>0</v>
      </c>
      <c r="E512" s="1">
        <v>64600</v>
      </c>
      <c r="F512" s="1">
        <v>23800</v>
      </c>
      <c r="G512" s="1">
        <v>0</v>
      </c>
      <c r="H512" s="1">
        <v>0</v>
      </c>
      <c r="I512" s="1">
        <v>0</v>
      </c>
      <c r="J512" s="1">
        <v>0</v>
      </c>
      <c r="K512" s="1">
        <v>40800</v>
      </c>
    </row>
    <row r="513" spans="1:12" x14ac:dyDescent="0.25">
      <c r="A513" s="2">
        <v>206</v>
      </c>
      <c r="B513" t="s">
        <v>111</v>
      </c>
      <c r="C513" t="s">
        <v>252</v>
      </c>
      <c r="D513">
        <v>0</v>
      </c>
      <c r="E513" s="1">
        <v>13794</v>
      </c>
      <c r="F513" s="1">
        <v>13794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</row>
    <row r="514" spans="1:12" x14ac:dyDescent="0.25">
      <c r="A514" s="2">
        <v>206</v>
      </c>
      <c r="B514" t="s">
        <v>111</v>
      </c>
      <c r="C514" t="s">
        <v>246</v>
      </c>
      <c r="D514">
        <v>0</v>
      </c>
      <c r="E514" s="1">
        <v>15325</v>
      </c>
      <c r="F514" s="1">
        <v>15325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</row>
    <row r="515" spans="1:12" x14ac:dyDescent="0.25">
      <c r="A515" s="2">
        <v>206</v>
      </c>
      <c r="B515" t="s">
        <v>111</v>
      </c>
      <c r="C515" t="s">
        <v>266</v>
      </c>
      <c r="D515">
        <v>0</v>
      </c>
      <c r="E515" s="1">
        <v>21422</v>
      </c>
      <c r="F515" s="1">
        <v>6422</v>
      </c>
      <c r="G515" s="1">
        <v>15000</v>
      </c>
      <c r="H515" s="1">
        <v>0</v>
      </c>
      <c r="I515" s="1">
        <v>0</v>
      </c>
      <c r="J515" s="1">
        <v>0</v>
      </c>
      <c r="K515" s="1">
        <v>0</v>
      </c>
    </row>
    <row r="516" spans="1:12" x14ac:dyDescent="0.25">
      <c r="A516" s="2">
        <v>206</v>
      </c>
      <c r="B516" t="s">
        <v>111</v>
      </c>
      <c r="C516" t="s">
        <v>265</v>
      </c>
      <c r="D516">
        <v>0</v>
      </c>
      <c r="E516" s="1">
        <v>10000</v>
      </c>
      <c r="F516" s="1">
        <v>0</v>
      </c>
      <c r="G516" s="1">
        <v>10000</v>
      </c>
      <c r="H516" s="1">
        <v>0</v>
      </c>
      <c r="I516" s="1">
        <v>0</v>
      </c>
      <c r="J516" s="1">
        <v>0</v>
      </c>
      <c r="K516" s="1">
        <v>0</v>
      </c>
    </row>
    <row r="517" spans="1:12" x14ac:dyDescent="0.25">
      <c r="A517" s="2">
        <v>206</v>
      </c>
      <c r="B517" t="s">
        <v>111</v>
      </c>
      <c r="C517" t="s">
        <v>248</v>
      </c>
      <c r="D517">
        <v>0</v>
      </c>
      <c r="E517" s="1">
        <v>1674</v>
      </c>
      <c r="F517" s="1">
        <v>1674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</row>
    <row r="518" spans="1:12" x14ac:dyDescent="0.25">
      <c r="A518" s="2">
        <v>206</v>
      </c>
      <c r="B518" t="s">
        <v>111</v>
      </c>
      <c r="C518" t="s">
        <v>264</v>
      </c>
      <c r="D518">
        <v>0</v>
      </c>
      <c r="E518" s="1">
        <v>5000</v>
      </c>
      <c r="F518" s="1">
        <v>0</v>
      </c>
      <c r="G518" s="1">
        <v>5000</v>
      </c>
      <c r="H518" s="1">
        <v>0</v>
      </c>
      <c r="I518" s="1">
        <v>0</v>
      </c>
      <c r="J518" s="1">
        <v>0</v>
      </c>
      <c r="K518" s="1">
        <v>0</v>
      </c>
    </row>
    <row r="519" spans="1:12" x14ac:dyDescent="0.25">
      <c r="A519" s="2">
        <v>206</v>
      </c>
      <c r="B519" t="s">
        <v>111</v>
      </c>
      <c r="C519" t="s">
        <v>247</v>
      </c>
      <c r="D519">
        <v>0</v>
      </c>
      <c r="E519" s="1">
        <v>6136</v>
      </c>
      <c r="F519" s="1">
        <v>6136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</row>
    <row r="520" spans="1:12" x14ac:dyDescent="0.25">
      <c r="A520" s="2">
        <v>206</v>
      </c>
      <c r="B520" t="s">
        <v>111</v>
      </c>
      <c r="C520" t="s">
        <v>267</v>
      </c>
      <c r="D520">
        <v>0</v>
      </c>
      <c r="E520" s="1">
        <v>3000</v>
      </c>
      <c r="F520" s="1">
        <v>3000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</row>
    <row r="521" spans="1:12" x14ac:dyDescent="0.25">
      <c r="A521" s="2">
        <v>206</v>
      </c>
      <c r="B521" t="s">
        <v>111</v>
      </c>
      <c r="C521" t="s">
        <v>277</v>
      </c>
      <c r="D521">
        <v>0</v>
      </c>
      <c r="E521" s="1">
        <v>5397</v>
      </c>
      <c r="F521" s="1">
        <v>5397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</row>
    <row r="522" spans="1:12" x14ac:dyDescent="0.25">
      <c r="A522" s="2">
        <v>206</v>
      </c>
      <c r="B522" t="s">
        <v>111</v>
      </c>
      <c r="C522" t="s">
        <v>269</v>
      </c>
      <c r="D522">
        <v>0</v>
      </c>
      <c r="E522" s="1">
        <v>2901</v>
      </c>
      <c r="F522" s="1">
        <v>0</v>
      </c>
      <c r="G522" s="1">
        <v>0</v>
      </c>
      <c r="H522" s="1">
        <v>0</v>
      </c>
      <c r="I522" s="1">
        <v>2901</v>
      </c>
      <c r="J522" s="1">
        <v>0</v>
      </c>
      <c r="K522" s="1">
        <v>0</v>
      </c>
    </row>
    <row r="523" spans="1:12" x14ac:dyDescent="0.25">
      <c r="A523" s="2">
        <v>206</v>
      </c>
      <c r="B523" t="s">
        <v>111</v>
      </c>
      <c r="C523" s="1" t="s">
        <v>320</v>
      </c>
      <c r="E523" s="1">
        <v>40485</v>
      </c>
      <c r="F523" s="1"/>
      <c r="G523" s="1"/>
      <c r="H523" s="1"/>
      <c r="I523" s="1"/>
      <c r="J523" s="1"/>
      <c r="K523" s="1"/>
      <c r="L523" s="1">
        <v>40485</v>
      </c>
    </row>
    <row r="524" spans="1:12" x14ac:dyDescent="0.25">
      <c r="A524" s="2">
        <v>402</v>
      </c>
      <c r="B524" t="s">
        <v>113</v>
      </c>
      <c r="C524" t="s">
        <v>48</v>
      </c>
      <c r="D524">
        <v>1</v>
      </c>
      <c r="E524" s="1">
        <v>158560</v>
      </c>
      <c r="F524" s="1">
        <v>158560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</row>
    <row r="525" spans="1:12" x14ac:dyDescent="0.25">
      <c r="A525" s="2">
        <v>402</v>
      </c>
      <c r="B525" t="s">
        <v>113</v>
      </c>
      <c r="C525" t="s">
        <v>114</v>
      </c>
      <c r="D525">
        <v>1</v>
      </c>
      <c r="E525" s="1">
        <v>158560</v>
      </c>
      <c r="F525" s="1">
        <v>0</v>
      </c>
      <c r="G525" s="1">
        <v>158560</v>
      </c>
      <c r="H525" s="1">
        <v>0</v>
      </c>
      <c r="I525" s="1">
        <v>0</v>
      </c>
      <c r="J525" s="1">
        <v>0</v>
      </c>
      <c r="K525" s="1">
        <v>0</v>
      </c>
    </row>
    <row r="526" spans="1:12" x14ac:dyDescent="0.25">
      <c r="A526" s="2">
        <v>402</v>
      </c>
      <c r="B526" t="s">
        <v>113</v>
      </c>
      <c r="C526" t="s">
        <v>31</v>
      </c>
      <c r="D526">
        <v>1</v>
      </c>
      <c r="E526" s="1">
        <v>198942</v>
      </c>
      <c r="F526" s="1">
        <v>198942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</row>
    <row r="527" spans="1:12" x14ac:dyDescent="0.25">
      <c r="A527" s="2">
        <v>402</v>
      </c>
      <c r="B527" t="s">
        <v>113</v>
      </c>
      <c r="C527" t="s">
        <v>116</v>
      </c>
      <c r="D527">
        <v>1</v>
      </c>
      <c r="E527" s="1">
        <v>113832</v>
      </c>
      <c r="F527" s="1">
        <v>113832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</row>
    <row r="528" spans="1:12" x14ac:dyDescent="0.25">
      <c r="A528" s="2">
        <v>402</v>
      </c>
      <c r="B528" t="s">
        <v>113</v>
      </c>
      <c r="C528" t="s">
        <v>74</v>
      </c>
      <c r="D528">
        <v>5</v>
      </c>
      <c r="E528" s="1">
        <v>569162</v>
      </c>
      <c r="F528" s="1">
        <v>569162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</row>
    <row r="529" spans="1:11" x14ac:dyDescent="0.25">
      <c r="A529" s="2">
        <v>402</v>
      </c>
      <c r="B529" t="s">
        <v>113</v>
      </c>
      <c r="C529" t="s">
        <v>41</v>
      </c>
      <c r="D529">
        <v>5</v>
      </c>
      <c r="E529" s="1">
        <v>569162</v>
      </c>
      <c r="F529" s="1">
        <v>569162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</row>
    <row r="530" spans="1:11" x14ac:dyDescent="0.25">
      <c r="A530" s="2">
        <v>402</v>
      </c>
      <c r="B530" t="s">
        <v>113</v>
      </c>
      <c r="C530" t="s">
        <v>65</v>
      </c>
      <c r="D530">
        <v>2</v>
      </c>
      <c r="E530" s="1">
        <v>227665</v>
      </c>
      <c r="F530" s="1">
        <v>227665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</row>
    <row r="531" spans="1:11" x14ac:dyDescent="0.25">
      <c r="A531" s="2">
        <v>402</v>
      </c>
      <c r="B531" t="s">
        <v>113</v>
      </c>
      <c r="C531" t="s">
        <v>64</v>
      </c>
      <c r="D531">
        <v>1.5</v>
      </c>
      <c r="E531" s="1">
        <v>170749</v>
      </c>
      <c r="F531" s="1">
        <v>170749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</row>
    <row r="532" spans="1:11" x14ac:dyDescent="0.25">
      <c r="A532" s="2">
        <v>402</v>
      </c>
      <c r="B532" t="s">
        <v>113</v>
      </c>
      <c r="C532" t="s">
        <v>88</v>
      </c>
      <c r="D532">
        <v>1</v>
      </c>
      <c r="E532" s="1">
        <v>113832</v>
      </c>
      <c r="F532" s="1">
        <v>113832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</row>
    <row r="533" spans="1:11" x14ac:dyDescent="0.25">
      <c r="A533" s="2">
        <v>402</v>
      </c>
      <c r="B533" t="s">
        <v>113</v>
      </c>
      <c r="C533" t="s">
        <v>66</v>
      </c>
      <c r="D533">
        <v>5</v>
      </c>
      <c r="E533" s="1">
        <v>569162</v>
      </c>
      <c r="F533" s="1">
        <v>569162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</row>
    <row r="534" spans="1:11" x14ac:dyDescent="0.25">
      <c r="A534" s="2">
        <v>402</v>
      </c>
      <c r="B534" t="s">
        <v>113</v>
      </c>
      <c r="C534" t="s">
        <v>86</v>
      </c>
      <c r="D534">
        <v>1</v>
      </c>
      <c r="E534" s="1">
        <v>113832</v>
      </c>
      <c r="F534" s="1">
        <v>113832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</row>
    <row r="535" spans="1:11" x14ac:dyDescent="0.25">
      <c r="A535" s="2">
        <v>402</v>
      </c>
      <c r="B535" t="s">
        <v>113</v>
      </c>
      <c r="C535" t="s">
        <v>85</v>
      </c>
      <c r="D535">
        <v>1</v>
      </c>
      <c r="E535" s="1">
        <v>113832</v>
      </c>
      <c r="F535" s="1">
        <v>113832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</row>
    <row r="536" spans="1:11" x14ac:dyDescent="0.25">
      <c r="A536" s="2">
        <v>402</v>
      </c>
      <c r="B536" t="s">
        <v>113</v>
      </c>
      <c r="C536" t="s">
        <v>84</v>
      </c>
      <c r="D536">
        <v>1</v>
      </c>
      <c r="E536" s="1">
        <v>113832</v>
      </c>
      <c r="F536" s="1">
        <v>113832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</row>
    <row r="537" spans="1:11" x14ac:dyDescent="0.25">
      <c r="A537" s="2">
        <v>402</v>
      </c>
      <c r="B537" t="s">
        <v>113</v>
      </c>
      <c r="C537" t="s">
        <v>83</v>
      </c>
      <c r="D537">
        <v>1</v>
      </c>
      <c r="E537" s="1">
        <v>113832</v>
      </c>
      <c r="F537" s="1">
        <v>113832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</row>
    <row r="538" spans="1:11" x14ac:dyDescent="0.25">
      <c r="A538" s="2">
        <v>402</v>
      </c>
      <c r="B538" t="s">
        <v>113</v>
      </c>
      <c r="C538" t="s">
        <v>63</v>
      </c>
      <c r="D538">
        <v>1</v>
      </c>
      <c r="E538" s="1">
        <v>119483</v>
      </c>
      <c r="F538" s="1">
        <v>119483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</row>
    <row r="539" spans="1:11" x14ac:dyDescent="0.25">
      <c r="A539" s="2">
        <v>402</v>
      </c>
      <c r="B539" t="s">
        <v>113</v>
      </c>
      <c r="C539" t="s">
        <v>117</v>
      </c>
      <c r="D539">
        <v>1</v>
      </c>
      <c r="E539" s="1">
        <v>119483</v>
      </c>
      <c r="F539" s="1">
        <v>119483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</row>
    <row r="540" spans="1:11" x14ac:dyDescent="0.25">
      <c r="A540" s="2">
        <v>402</v>
      </c>
      <c r="B540" t="s">
        <v>113</v>
      </c>
      <c r="C540" t="s">
        <v>44</v>
      </c>
      <c r="D540">
        <v>0.5</v>
      </c>
      <c r="E540" s="1">
        <v>56916</v>
      </c>
      <c r="F540" s="1">
        <v>56916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</row>
    <row r="541" spans="1:11" x14ac:dyDescent="0.25">
      <c r="A541" s="2">
        <v>402</v>
      </c>
      <c r="B541" t="s">
        <v>113</v>
      </c>
      <c r="C541" t="s">
        <v>30</v>
      </c>
      <c r="D541">
        <v>1</v>
      </c>
      <c r="E541" s="1">
        <v>113832</v>
      </c>
      <c r="F541" s="1">
        <v>113832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</row>
    <row r="542" spans="1:11" x14ac:dyDescent="0.25">
      <c r="A542" s="2">
        <v>402</v>
      </c>
      <c r="B542" t="s">
        <v>113</v>
      </c>
      <c r="C542" t="s">
        <v>14</v>
      </c>
      <c r="D542">
        <v>0.5</v>
      </c>
      <c r="E542" s="1">
        <v>56916</v>
      </c>
      <c r="F542" s="1">
        <v>56916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</row>
    <row r="543" spans="1:11" x14ac:dyDescent="0.25">
      <c r="A543" s="2">
        <v>402</v>
      </c>
      <c r="B543" t="s">
        <v>113</v>
      </c>
      <c r="C543" t="s">
        <v>115</v>
      </c>
      <c r="D543">
        <v>0.5</v>
      </c>
      <c r="E543" s="1">
        <v>64213</v>
      </c>
      <c r="F543" s="1">
        <v>0</v>
      </c>
      <c r="G543" s="1">
        <v>64213</v>
      </c>
      <c r="H543" s="1">
        <v>0</v>
      </c>
      <c r="I543" s="1">
        <v>0</v>
      </c>
      <c r="J543" s="1">
        <v>0</v>
      </c>
      <c r="K543" s="1">
        <v>0</v>
      </c>
    </row>
    <row r="544" spans="1:11" x14ac:dyDescent="0.25">
      <c r="A544" s="2">
        <v>402</v>
      </c>
      <c r="B544" t="s">
        <v>113</v>
      </c>
      <c r="C544" t="s">
        <v>313</v>
      </c>
      <c r="D544">
        <v>0.32</v>
      </c>
      <c r="E544" s="1">
        <v>48970</v>
      </c>
      <c r="F544" s="1">
        <v>0</v>
      </c>
      <c r="G544" s="1">
        <v>0</v>
      </c>
      <c r="H544" s="1">
        <v>48970</v>
      </c>
      <c r="I544" s="1">
        <v>0</v>
      </c>
      <c r="J544" s="1">
        <v>0</v>
      </c>
      <c r="K544" s="1">
        <v>0</v>
      </c>
    </row>
    <row r="545" spans="1:11" x14ac:dyDescent="0.25">
      <c r="A545" s="2">
        <v>402</v>
      </c>
      <c r="B545" t="s">
        <v>113</v>
      </c>
      <c r="C545" t="s">
        <v>7</v>
      </c>
      <c r="D545">
        <v>1</v>
      </c>
      <c r="E545" s="1">
        <v>113832</v>
      </c>
      <c r="F545" s="1">
        <v>113832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</row>
    <row r="546" spans="1:11" x14ac:dyDescent="0.25">
      <c r="A546" s="2">
        <v>402</v>
      </c>
      <c r="B546" t="s">
        <v>113</v>
      </c>
      <c r="C546" t="s">
        <v>37</v>
      </c>
      <c r="D546">
        <v>1.5</v>
      </c>
      <c r="E546" s="1">
        <v>170749</v>
      </c>
      <c r="F546" s="1">
        <v>170749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</row>
    <row r="547" spans="1:11" x14ac:dyDescent="0.25">
      <c r="A547" s="2">
        <v>402</v>
      </c>
      <c r="B547" t="s">
        <v>113</v>
      </c>
      <c r="C547" t="s">
        <v>12</v>
      </c>
      <c r="D547">
        <v>1</v>
      </c>
      <c r="E547" s="1">
        <v>113832</v>
      </c>
      <c r="F547" s="1">
        <v>113832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</row>
    <row r="548" spans="1:11" x14ac:dyDescent="0.25">
      <c r="A548" s="2">
        <v>402</v>
      </c>
      <c r="B548" t="s">
        <v>113</v>
      </c>
      <c r="C548" t="s">
        <v>60</v>
      </c>
      <c r="D548">
        <v>6</v>
      </c>
      <c r="E548" s="1">
        <v>682995</v>
      </c>
      <c r="F548" s="1">
        <v>682995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</row>
    <row r="549" spans="1:11" x14ac:dyDescent="0.25">
      <c r="A549" s="2">
        <v>402</v>
      </c>
      <c r="B549" t="s">
        <v>113</v>
      </c>
      <c r="C549" t="s">
        <v>45</v>
      </c>
      <c r="D549">
        <v>1</v>
      </c>
      <c r="E549" s="1">
        <v>70672</v>
      </c>
      <c r="F549" s="1">
        <v>70672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</row>
    <row r="550" spans="1:11" x14ac:dyDescent="0.25">
      <c r="A550" s="2">
        <v>402</v>
      </c>
      <c r="B550" t="s">
        <v>113</v>
      </c>
      <c r="C550" t="s">
        <v>118</v>
      </c>
      <c r="D550">
        <v>0.5</v>
      </c>
      <c r="E550" s="1">
        <v>64589</v>
      </c>
      <c r="F550" s="1">
        <v>64589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</row>
    <row r="551" spans="1:11" x14ac:dyDescent="0.25">
      <c r="A551" s="2">
        <v>402</v>
      </c>
      <c r="B551" t="s">
        <v>113</v>
      </c>
      <c r="C551" t="s">
        <v>59</v>
      </c>
      <c r="D551">
        <v>3.5</v>
      </c>
      <c r="E551" s="1">
        <v>449487</v>
      </c>
      <c r="F551" s="1">
        <v>449487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</row>
    <row r="552" spans="1:11" x14ac:dyDescent="0.25">
      <c r="A552" s="2">
        <v>402</v>
      </c>
      <c r="B552" t="s">
        <v>113</v>
      </c>
      <c r="C552" t="s">
        <v>17</v>
      </c>
      <c r="D552">
        <v>1</v>
      </c>
      <c r="E552" s="1">
        <v>79025</v>
      </c>
      <c r="F552" s="1">
        <v>79025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</row>
    <row r="553" spans="1:11" x14ac:dyDescent="0.25">
      <c r="A553" s="2">
        <v>402</v>
      </c>
      <c r="B553" t="s">
        <v>113</v>
      </c>
      <c r="C553" t="s">
        <v>22</v>
      </c>
      <c r="D553">
        <v>2</v>
      </c>
      <c r="E553" s="1">
        <v>102375</v>
      </c>
      <c r="F553" s="1">
        <v>102375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</row>
    <row r="554" spans="1:11" x14ac:dyDescent="0.25">
      <c r="A554" s="2">
        <v>402</v>
      </c>
      <c r="B554" t="s">
        <v>113</v>
      </c>
      <c r="C554" t="s">
        <v>20</v>
      </c>
      <c r="D554">
        <v>2</v>
      </c>
      <c r="E554" s="1">
        <v>120118</v>
      </c>
      <c r="F554" s="1">
        <v>120118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</row>
    <row r="555" spans="1:11" x14ac:dyDescent="0.25">
      <c r="A555" s="2">
        <v>402</v>
      </c>
      <c r="B555" t="s">
        <v>113</v>
      </c>
      <c r="C555" t="s">
        <v>57</v>
      </c>
      <c r="D555">
        <v>1</v>
      </c>
      <c r="E555" s="1">
        <v>105009</v>
      </c>
      <c r="F555" s="1">
        <v>105009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</row>
    <row r="556" spans="1:11" x14ac:dyDescent="0.25">
      <c r="A556" s="2">
        <v>402</v>
      </c>
      <c r="B556" t="s">
        <v>113</v>
      </c>
      <c r="C556" t="s">
        <v>47</v>
      </c>
      <c r="D556">
        <v>1</v>
      </c>
      <c r="E556" s="1">
        <v>92386</v>
      </c>
      <c r="F556" s="1">
        <v>92386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</row>
    <row r="557" spans="1:11" x14ac:dyDescent="0.25">
      <c r="A557" s="2">
        <v>402</v>
      </c>
      <c r="B557" t="s">
        <v>113</v>
      </c>
      <c r="C557" t="s">
        <v>79</v>
      </c>
      <c r="D557">
        <v>1</v>
      </c>
      <c r="E557" s="1">
        <v>53629</v>
      </c>
      <c r="F557" s="1">
        <v>0</v>
      </c>
      <c r="G557" s="1">
        <v>53629</v>
      </c>
      <c r="H557" s="1">
        <v>0</v>
      </c>
      <c r="I557" s="1">
        <v>0</v>
      </c>
      <c r="J557" s="1">
        <v>0</v>
      </c>
      <c r="K557" s="1">
        <v>0</v>
      </c>
    </row>
    <row r="558" spans="1:11" x14ac:dyDescent="0.25">
      <c r="A558" s="2">
        <v>402</v>
      </c>
      <c r="B558" t="s">
        <v>113</v>
      </c>
      <c r="C558" t="s">
        <v>54</v>
      </c>
      <c r="D558">
        <v>1</v>
      </c>
      <c r="E558" s="1">
        <v>101180</v>
      </c>
      <c r="F558" s="1">
        <v>101180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</row>
    <row r="559" spans="1:11" x14ac:dyDescent="0.25">
      <c r="A559" s="2">
        <v>402</v>
      </c>
      <c r="B559" t="s">
        <v>113</v>
      </c>
      <c r="C559" t="s">
        <v>58</v>
      </c>
      <c r="D559">
        <v>1</v>
      </c>
      <c r="E559" s="1">
        <v>147879</v>
      </c>
      <c r="F559" s="1">
        <v>147879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</row>
    <row r="560" spans="1:11" x14ac:dyDescent="0.25">
      <c r="A560" s="2">
        <v>402</v>
      </c>
      <c r="B560" t="s">
        <v>113</v>
      </c>
      <c r="C560" t="s">
        <v>8</v>
      </c>
      <c r="D560">
        <v>1</v>
      </c>
      <c r="E560" s="1">
        <v>116262</v>
      </c>
      <c r="F560" s="1">
        <v>0</v>
      </c>
      <c r="G560" s="1">
        <v>116262</v>
      </c>
      <c r="H560" s="1">
        <v>0</v>
      </c>
      <c r="I560" s="1">
        <v>0</v>
      </c>
      <c r="J560" s="1">
        <v>0</v>
      </c>
      <c r="K560" s="1">
        <v>0</v>
      </c>
    </row>
    <row r="561" spans="1:11" x14ac:dyDescent="0.25">
      <c r="A561" s="2">
        <v>402</v>
      </c>
      <c r="B561" t="s">
        <v>113</v>
      </c>
      <c r="C561" t="s">
        <v>251</v>
      </c>
      <c r="D561">
        <v>0</v>
      </c>
      <c r="E561" s="1">
        <v>29127</v>
      </c>
      <c r="F561" s="1">
        <v>23439</v>
      </c>
      <c r="G561" s="1">
        <v>5688</v>
      </c>
      <c r="H561" s="1">
        <v>0</v>
      </c>
      <c r="I561" s="1">
        <v>0</v>
      </c>
      <c r="J561" s="1">
        <v>0</v>
      </c>
      <c r="K561" s="1">
        <v>0</v>
      </c>
    </row>
    <row r="562" spans="1:11" x14ac:dyDescent="0.25">
      <c r="A562" s="2">
        <v>402</v>
      </c>
      <c r="B562" t="s">
        <v>113</v>
      </c>
      <c r="C562" t="s">
        <v>252</v>
      </c>
      <c r="D562">
        <v>0</v>
      </c>
      <c r="E562" s="1">
        <v>11579</v>
      </c>
      <c r="F562" s="1">
        <v>11579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</row>
    <row r="563" spans="1:11" x14ac:dyDescent="0.25">
      <c r="A563" s="2">
        <v>402</v>
      </c>
      <c r="B563" t="s">
        <v>113</v>
      </c>
      <c r="C563" t="s">
        <v>266</v>
      </c>
      <c r="D563">
        <v>0</v>
      </c>
      <c r="E563" s="1">
        <v>30364</v>
      </c>
      <c r="F563" s="1">
        <v>30364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</row>
    <row r="564" spans="1:11" x14ac:dyDescent="0.25">
      <c r="A564" s="2">
        <v>402</v>
      </c>
      <c r="B564" t="s">
        <v>113</v>
      </c>
      <c r="C564" t="s">
        <v>265</v>
      </c>
      <c r="D564">
        <v>0</v>
      </c>
      <c r="E564" s="1">
        <v>40000</v>
      </c>
      <c r="F564" s="1">
        <v>40000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</row>
    <row r="565" spans="1:11" x14ac:dyDescent="0.25">
      <c r="A565" s="2">
        <v>402</v>
      </c>
      <c r="B565" t="s">
        <v>113</v>
      </c>
      <c r="C565" t="s">
        <v>248</v>
      </c>
      <c r="D565">
        <v>0</v>
      </c>
      <c r="E565" s="1">
        <v>2572</v>
      </c>
      <c r="F565" s="1">
        <v>2572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</row>
    <row r="566" spans="1:11" x14ac:dyDescent="0.25">
      <c r="A566" s="2">
        <v>402</v>
      </c>
      <c r="B566" t="s">
        <v>113</v>
      </c>
      <c r="C566" t="s">
        <v>282</v>
      </c>
      <c r="D566">
        <v>0</v>
      </c>
      <c r="E566" s="1">
        <v>5000</v>
      </c>
      <c r="F566" s="1">
        <v>5000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</row>
    <row r="567" spans="1:11" x14ac:dyDescent="0.25">
      <c r="A567" s="2">
        <v>402</v>
      </c>
      <c r="B567" t="s">
        <v>113</v>
      </c>
      <c r="C567" t="s">
        <v>260</v>
      </c>
      <c r="D567">
        <v>0</v>
      </c>
      <c r="E567" s="1">
        <v>1000</v>
      </c>
      <c r="F567" s="1">
        <v>1000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</row>
    <row r="568" spans="1:11" x14ac:dyDescent="0.25">
      <c r="A568" s="2">
        <v>402</v>
      </c>
      <c r="B568" t="s">
        <v>113</v>
      </c>
      <c r="C568" t="s">
        <v>296</v>
      </c>
      <c r="D568">
        <v>0</v>
      </c>
      <c r="E568" s="1">
        <v>11700</v>
      </c>
      <c r="F568" s="1">
        <v>11700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</row>
    <row r="569" spans="1:11" x14ac:dyDescent="0.25">
      <c r="A569" s="2">
        <v>402</v>
      </c>
      <c r="B569" t="s">
        <v>113</v>
      </c>
      <c r="C569" t="s">
        <v>297</v>
      </c>
      <c r="D569">
        <v>0</v>
      </c>
      <c r="E569" s="1">
        <v>1787</v>
      </c>
      <c r="F569" s="1">
        <v>1787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</row>
    <row r="570" spans="1:11" x14ac:dyDescent="0.25">
      <c r="A570" s="2">
        <v>402</v>
      </c>
      <c r="B570" t="s">
        <v>113</v>
      </c>
      <c r="C570" t="s">
        <v>294</v>
      </c>
      <c r="D570">
        <v>0</v>
      </c>
      <c r="E570" s="1">
        <v>10943</v>
      </c>
      <c r="F570" s="1">
        <v>10943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</row>
    <row r="571" spans="1:11" x14ac:dyDescent="0.25">
      <c r="A571" s="2">
        <v>402</v>
      </c>
      <c r="B571" t="s">
        <v>113</v>
      </c>
      <c r="C571" t="s">
        <v>293</v>
      </c>
      <c r="D571">
        <v>0</v>
      </c>
      <c r="E571" s="1">
        <v>450</v>
      </c>
      <c r="F571" s="1">
        <v>450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</row>
    <row r="572" spans="1:11" x14ac:dyDescent="0.25">
      <c r="A572" s="2">
        <v>402</v>
      </c>
      <c r="B572" t="s">
        <v>113</v>
      </c>
      <c r="C572" t="s">
        <v>292</v>
      </c>
      <c r="D572">
        <v>0</v>
      </c>
      <c r="E572" s="1">
        <v>3600</v>
      </c>
      <c r="F572" s="1">
        <v>3600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</row>
    <row r="573" spans="1:11" x14ac:dyDescent="0.25">
      <c r="A573" s="2">
        <v>402</v>
      </c>
      <c r="B573" t="s">
        <v>113</v>
      </c>
      <c r="C573" t="s">
        <v>295</v>
      </c>
      <c r="D573">
        <v>0</v>
      </c>
      <c r="E573" s="1">
        <v>650</v>
      </c>
      <c r="F573" s="1">
        <v>650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</row>
    <row r="574" spans="1:11" x14ac:dyDescent="0.25">
      <c r="A574" s="2">
        <v>402</v>
      </c>
      <c r="B574" t="s">
        <v>113</v>
      </c>
      <c r="C574" t="s">
        <v>291</v>
      </c>
      <c r="D574">
        <v>0</v>
      </c>
      <c r="E574" s="1">
        <v>300</v>
      </c>
      <c r="F574" s="1">
        <v>300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</row>
    <row r="575" spans="1:11" x14ac:dyDescent="0.25">
      <c r="A575" s="2">
        <v>402</v>
      </c>
      <c r="B575" t="s">
        <v>113</v>
      </c>
      <c r="C575" t="s">
        <v>247</v>
      </c>
      <c r="D575">
        <v>0</v>
      </c>
      <c r="E575" s="1">
        <v>9430</v>
      </c>
      <c r="F575" s="1">
        <v>9430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</row>
    <row r="576" spans="1:11" x14ac:dyDescent="0.25">
      <c r="A576" s="2">
        <v>402</v>
      </c>
      <c r="B576" t="s">
        <v>113</v>
      </c>
      <c r="C576" t="s">
        <v>298</v>
      </c>
      <c r="D576">
        <v>0</v>
      </c>
      <c r="E576" s="1">
        <v>2500</v>
      </c>
      <c r="F576" s="1">
        <v>2500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</row>
    <row r="577" spans="1:12" x14ac:dyDescent="0.25">
      <c r="A577" s="2">
        <v>402</v>
      </c>
      <c r="B577" t="s">
        <v>113</v>
      </c>
      <c r="C577" t="s">
        <v>258</v>
      </c>
      <c r="D577">
        <v>0</v>
      </c>
      <c r="E577" s="1">
        <v>6000</v>
      </c>
      <c r="F577" s="1">
        <v>6000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</row>
    <row r="578" spans="1:12" x14ac:dyDescent="0.25">
      <c r="A578" s="2">
        <v>402</v>
      </c>
      <c r="B578" t="s">
        <v>113</v>
      </c>
      <c r="C578" t="s">
        <v>284</v>
      </c>
      <c r="D578">
        <v>0</v>
      </c>
      <c r="E578" s="1">
        <v>14100</v>
      </c>
      <c r="F578" s="1">
        <v>0</v>
      </c>
      <c r="G578" s="1">
        <v>0</v>
      </c>
      <c r="H578" s="1">
        <v>0</v>
      </c>
      <c r="I578" s="1">
        <v>0</v>
      </c>
      <c r="J578" s="1">
        <v>14100</v>
      </c>
      <c r="K578" s="1">
        <v>0</v>
      </c>
    </row>
    <row r="579" spans="1:12" x14ac:dyDescent="0.25">
      <c r="A579" s="2">
        <v>402</v>
      </c>
      <c r="B579" t="s">
        <v>113</v>
      </c>
      <c r="C579" s="1" t="s">
        <v>320</v>
      </c>
      <c r="E579" s="1">
        <v>42282</v>
      </c>
      <c r="F579" s="1"/>
      <c r="G579" s="1"/>
      <c r="H579" s="1"/>
      <c r="I579" s="1"/>
      <c r="J579" s="1"/>
      <c r="K579" s="1"/>
      <c r="L579" s="1">
        <v>42282</v>
      </c>
    </row>
    <row r="580" spans="1:12" x14ac:dyDescent="0.25">
      <c r="A580" s="2">
        <v>291</v>
      </c>
      <c r="B580" t="s">
        <v>119</v>
      </c>
      <c r="C580" t="s">
        <v>114</v>
      </c>
      <c r="D580">
        <v>1</v>
      </c>
      <c r="E580" s="1">
        <v>158560</v>
      </c>
      <c r="F580" s="1">
        <v>0</v>
      </c>
      <c r="G580" s="1">
        <v>158560</v>
      </c>
      <c r="H580" s="1">
        <v>0</v>
      </c>
      <c r="I580" s="1">
        <v>0</v>
      </c>
      <c r="J580" s="1">
        <v>0</v>
      </c>
      <c r="K580" s="1">
        <v>0</v>
      </c>
    </row>
    <row r="581" spans="1:12" x14ac:dyDescent="0.25">
      <c r="A581" s="2">
        <v>291</v>
      </c>
      <c r="B581" t="s">
        <v>119</v>
      </c>
      <c r="C581" t="s">
        <v>31</v>
      </c>
      <c r="D581">
        <v>1</v>
      </c>
      <c r="E581" s="1">
        <v>198942</v>
      </c>
      <c r="F581" s="1">
        <v>198942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</row>
    <row r="582" spans="1:12" x14ac:dyDescent="0.25">
      <c r="A582" s="2">
        <v>291</v>
      </c>
      <c r="B582" t="s">
        <v>119</v>
      </c>
      <c r="C582" t="s">
        <v>33</v>
      </c>
      <c r="D582">
        <v>3</v>
      </c>
      <c r="E582" s="1">
        <v>341497</v>
      </c>
      <c r="F582" s="1">
        <v>105001</v>
      </c>
      <c r="G582" s="1">
        <v>0</v>
      </c>
      <c r="H582" s="1">
        <v>0</v>
      </c>
      <c r="I582" s="1">
        <v>236496</v>
      </c>
      <c r="J582" s="1">
        <v>0</v>
      </c>
      <c r="K582" s="1">
        <v>0</v>
      </c>
    </row>
    <row r="583" spans="1:12" x14ac:dyDescent="0.25">
      <c r="A583" s="2">
        <v>291</v>
      </c>
      <c r="B583" t="s">
        <v>119</v>
      </c>
      <c r="C583" t="s">
        <v>34</v>
      </c>
      <c r="D583">
        <v>3</v>
      </c>
      <c r="E583" s="1">
        <v>341497</v>
      </c>
      <c r="F583" s="1">
        <v>341497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</row>
    <row r="584" spans="1:12" x14ac:dyDescent="0.25">
      <c r="A584" s="2">
        <v>291</v>
      </c>
      <c r="B584" t="s">
        <v>119</v>
      </c>
      <c r="C584" t="s">
        <v>35</v>
      </c>
      <c r="D584">
        <v>3</v>
      </c>
      <c r="E584" s="1">
        <v>341497</v>
      </c>
      <c r="F584" s="1">
        <v>341497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</row>
    <row r="585" spans="1:12" x14ac:dyDescent="0.25">
      <c r="A585" s="2">
        <v>291</v>
      </c>
      <c r="B585" t="s">
        <v>119</v>
      </c>
      <c r="C585" t="s">
        <v>26</v>
      </c>
      <c r="D585">
        <v>3</v>
      </c>
      <c r="E585" s="1">
        <v>341497</v>
      </c>
      <c r="F585" s="1">
        <v>341497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</row>
    <row r="586" spans="1:12" x14ac:dyDescent="0.25">
      <c r="A586" s="2">
        <v>291</v>
      </c>
      <c r="B586" t="s">
        <v>119</v>
      </c>
      <c r="C586" t="s">
        <v>25</v>
      </c>
      <c r="D586">
        <v>2</v>
      </c>
      <c r="E586" s="1">
        <v>227665</v>
      </c>
      <c r="F586" s="1">
        <v>227665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</row>
    <row r="587" spans="1:12" x14ac:dyDescent="0.25">
      <c r="A587" s="2">
        <v>291</v>
      </c>
      <c r="B587" t="s">
        <v>119</v>
      </c>
      <c r="C587" t="s">
        <v>28</v>
      </c>
      <c r="D587">
        <v>3</v>
      </c>
      <c r="E587" s="1">
        <v>341497</v>
      </c>
      <c r="F587" s="1">
        <v>341497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</row>
    <row r="588" spans="1:12" x14ac:dyDescent="0.25">
      <c r="A588" s="2">
        <v>291</v>
      </c>
      <c r="B588" t="s">
        <v>119</v>
      </c>
      <c r="C588" t="s">
        <v>109</v>
      </c>
      <c r="D588">
        <v>1</v>
      </c>
      <c r="E588" s="1">
        <v>113832</v>
      </c>
      <c r="F588" s="1">
        <v>0</v>
      </c>
      <c r="G588" s="1">
        <v>113832</v>
      </c>
      <c r="H588" s="1">
        <v>0</v>
      </c>
      <c r="I588" s="1">
        <v>0</v>
      </c>
      <c r="J588" s="1">
        <v>0</v>
      </c>
      <c r="K588" s="1">
        <v>0</v>
      </c>
    </row>
    <row r="589" spans="1:12" x14ac:dyDescent="0.25">
      <c r="A589" s="2">
        <v>291</v>
      </c>
      <c r="B589" t="s">
        <v>119</v>
      </c>
      <c r="C589" t="s">
        <v>61</v>
      </c>
      <c r="D589">
        <v>1</v>
      </c>
      <c r="E589" s="1">
        <v>52454</v>
      </c>
      <c r="F589" s="1">
        <v>4470</v>
      </c>
      <c r="G589" s="1">
        <v>47984</v>
      </c>
      <c r="H589" s="1">
        <v>0</v>
      </c>
      <c r="I589" s="1">
        <v>0</v>
      </c>
      <c r="J589" s="1">
        <v>0</v>
      </c>
      <c r="K589" s="1">
        <v>0</v>
      </c>
    </row>
    <row r="590" spans="1:12" x14ac:dyDescent="0.25">
      <c r="A590" s="2">
        <v>291</v>
      </c>
      <c r="B590" t="s">
        <v>119</v>
      </c>
      <c r="C590" t="s">
        <v>24</v>
      </c>
      <c r="D590">
        <v>1</v>
      </c>
      <c r="E590" s="1">
        <v>113832</v>
      </c>
      <c r="F590" s="1">
        <v>113832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</row>
    <row r="591" spans="1:12" x14ac:dyDescent="0.25">
      <c r="A591" s="2">
        <v>291</v>
      </c>
      <c r="B591" t="s">
        <v>119</v>
      </c>
      <c r="C591" t="s">
        <v>112</v>
      </c>
      <c r="D591">
        <v>1</v>
      </c>
      <c r="E591" s="1">
        <v>113832</v>
      </c>
      <c r="F591" s="1">
        <v>0</v>
      </c>
      <c r="G591" s="1">
        <v>113832</v>
      </c>
      <c r="H591" s="1">
        <v>0</v>
      </c>
      <c r="I591" s="1">
        <v>0</v>
      </c>
      <c r="J591" s="1">
        <v>0</v>
      </c>
      <c r="K591" s="1">
        <v>0</v>
      </c>
    </row>
    <row r="592" spans="1:12" x14ac:dyDescent="0.25">
      <c r="A592" s="2">
        <v>291</v>
      </c>
      <c r="B592" t="s">
        <v>119</v>
      </c>
      <c r="C592" t="s">
        <v>30</v>
      </c>
      <c r="D592">
        <v>1</v>
      </c>
      <c r="E592" s="1">
        <v>113832</v>
      </c>
      <c r="F592" s="1">
        <v>113832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</row>
    <row r="593" spans="1:11" x14ac:dyDescent="0.25">
      <c r="A593" s="2">
        <v>291</v>
      </c>
      <c r="B593" t="s">
        <v>119</v>
      </c>
      <c r="C593" t="s">
        <v>39</v>
      </c>
      <c r="D593">
        <v>1</v>
      </c>
      <c r="E593" s="1">
        <v>113832</v>
      </c>
      <c r="F593" s="1">
        <v>0</v>
      </c>
      <c r="G593" s="1">
        <v>113832</v>
      </c>
      <c r="H593" s="1">
        <v>0</v>
      </c>
      <c r="I593" s="1">
        <v>0</v>
      </c>
      <c r="J593" s="1">
        <v>0</v>
      </c>
      <c r="K593" s="1">
        <v>0</v>
      </c>
    </row>
    <row r="594" spans="1:11" x14ac:dyDescent="0.25">
      <c r="A594" s="2">
        <v>291</v>
      </c>
      <c r="B594" t="s">
        <v>119</v>
      </c>
      <c r="C594" t="s">
        <v>15</v>
      </c>
      <c r="D594">
        <v>6</v>
      </c>
      <c r="E594" s="1">
        <v>234999</v>
      </c>
      <c r="F594" s="1">
        <v>234999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</row>
    <row r="595" spans="1:11" x14ac:dyDescent="0.25">
      <c r="A595" s="2">
        <v>291</v>
      </c>
      <c r="B595" t="s">
        <v>119</v>
      </c>
      <c r="C595" t="s">
        <v>27</v>
      </c>
      <c r="D595">
        <v>1</v>
      </c>
      <c r="E595" s="1">
        <v>116262</v>
      </c>
      <c r="F595" s="1">
        <v>116262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</row>
    <row r="596" spans="1:11" x14ac:dyDescent="0.25">
      <c r="A596" s="2">
        <v>291</v>
      </c>
      <c r="B596" t="s">
        <v>119</v>
      </c>
      <c r="C596" t="s">
        <v>52</v>
      </c>
      <c r="D596">
        <v>2</v>
      </c>
      <c r="E596" s="1">
        <v>227665</v>
      </c>
      <c r="F596" s="1">
        <v>227665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</row>
    <row r="597" spans="1:11" x14ac:dyDescent="0.25">
      <c r="A597" s="2">
        <v>291</v>
      </c>
      <c r="B597" t="s">
        <v>119</v>
      </c>
      <c r="C597" t="s">
        <v>50</v>
      </c>
      <c r="D597">
        <v>1</v>
      </c>
      <c r="E597" s="1">
        <v>113832</v>
      </c>
      <c r="F597" s="1">
        <v>113832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</row>
    <row r="598" spans="1:11" x14ac:dyDescent="0.25">
      <c r="A598" s="2">
        <v>291</v>
      </c>
      <c r="B598" t="s">
        <v>119</v>
      </c>
      <c r="C598" t="s">
        <v>14</v>
      </c>
      <c r="D598">
        <v>3</v>
      </c>
      <c r="E598" s="1">
        <v>341497</v>
      </c>
      <c r="F598" s="1">
        <v>341497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</row>
    <row r="599" spans="1:11" x14ac:dyDescent="0.25">
      <c r="A599" s="2">
        <v>291</v>
      </c>
      <c r="B599" t="s">
        <v>119</v>
      </c>
      <c r="C599" t="s">
        <v>313</v>
      </c>
      <c r="D599">
        <v>0.14000000000000001</v>
      </c>
      <c r="E599" s="1">
        <v>21312</v>
      </c>
      <c r="F599" s="1">
        <v>6129</v>
      </c>
      <c r="G599" s="1">
        <v>0</v>
      </c>
      <c r="H599" s="1">
        <v>15183</v>
      </c>
      <c r="I599" s="1">
        <v>0</v>
      </c>
      <c r="J599" s="1">
        <v>0</v>
      </c>
      <c r="K599" s="1">
        <v>0</v>
      </c>
    </row>
    <row r="600" spans="1:11" x14ac:dyDescent="0.25">
      <c r="A600" s="2">
        <v>291</v>
      </c>
      <c r="B600" t="s">
        <v>119</v>
      </c>
      <c r="C600" t="s">
        <v>23</v>
      </c>
      <c r="D600">
        <v>6</v>
      </c>
      <c r="E600" s="1">
        <v>234999</v>
      </c>
      <c r="F600" s="1">
        <v>234999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</row>
    <row r="601" spans="1:11" x14ac:dyDescent="0.25">
      <c r="A601" s="2">
        <v>291</v>
      </c>
      <c r="B601" t="s">
        <v>119</v>
      </c>
      <c r="C601" t="s">
        <v>18</v>
      </c>
      <c r="D601">
        <v>3</v>
      </c>
      <c r="E601" s="1">
        <v>341497</v>
      </c>
      <c r="F601" s="1">
        <v>341497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</row>
    <row r="602" spans="1:11" x14ac:dyDescent="0.25">
      <c r="A602" s="2">
        <v>291</v>
      </c>
      <c r="B602" t="s">
        <v>119</v>
      </c>
      <c r="C602" t="s">
        <v>19</v>
      </c>
      <c r="D602">
        <v>3</v>
      </c>
      <c r="E602" s="1">
        <v>341497</v>
      </c>
      <c r="F602" s="1">
        <v>341497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</row>
    <row r="603" spans="1:11" x14ac:dyDescent="0.25">
      <c r="A603" s="2">
        <v>291</v>
      </c>
      <c r="B603" t="s">
        <v>119</v>
      </c>
      <c r="C603" t="s">
        <v>7</v>
      </c>
      <c r="D603">
        <v>1</v>
      </c>
      <c r="E603" s="1">
        <v>113832</v>
      </c>
      <c r="F603" s="1">
        <v>113832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</row>
    <row r="604" spans="1:11" x14ac:dyDescent="0.25">
      <c r="A604" s="2">
        <v>291</v>
      </c>
      <c r="B604" t="s">
        <v>119</v>
      </c>
      <c r="C604" t="s">
        <v>37</v>
      </c>
      <c r="D604">
        <v>2</v>
      </c>
      <c r="E604" s="1">
        <v>227665</v>
      </c>
      <c r="F604" s="1">
        <v>227665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</row>
    <row r="605" spans="1:11" x14ac:dyDescent="0.25">
      <c r="A605" s="2">
        <v>291</v>
      </c>
      <c r="B605" t="s">
        <v>119</v>
      </c>
      <c r="C605" t="s">
        <v>12</v>
      </c>
      <c r="D605">
        <v>1</v>
      </c>
      <c r="E605" s="1">
        <v>113832</v>
      </c>
      <c r="F605" s="1">
        <v>113832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</row>
    <row r="606" spans="1:11" x14ac:dyDescent="0.25">
      <c r="A606" s="2">
        <v>291</v>
      </c>
      <c r="B606" t="s">
        <v>119</v>
      </c>
      <c r="C606" t="s">
        <v>103</v>
      </c>
      <c r="D606">
        <v>4</v>
      </c>
      <c r="E606" s="1">
        <v>156666</v>
      </c>
      <c r="F606" s="1">
        <v>0</v>
      </c>
      <c r="G606" s="1">
        <v>156666</v>
      </c>
      <c r="H606" s="1">
        <v>0</v>
      </c>
      <c r="I606" s="1">
        <v>0</v>
      </c>
      <c r="J606" s="1">
        <v>0</v>
      </c>
      <c r="K606" s="1">
        <v>0</v>
      </c>
    </row>
    <row r="607" spans="1:11" x14ac:dyDescent="0.25">
      <c r="A607" s="2">
        <v>291</v>
      </c>
      <c r="B607" t="s">
        <v>119</v>
      </c>
      <c r="C607" t="s">
        <v>32</v>
      </c>
      <c r="D607">
        <v>3</v>
      </c>
      <c r="E607" s="1">
        <v>117499</v>
      </c>
      <c r="F607" s="1">
        <v>117499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</row>
    <row r="608" spans="1:11" x14ac:dyDescent="0.25">
      <c r="A608" s="2">
        <v>291</v>
      </c>
      <c r="B608" t="s">
        <v>119</v>
      </c>
      <c r="C608" t="s">
        <v>45</v>
      </c>
      <c r="D608">
        <v>1</v>
      </c>
      <c r="E608" s="1">
        <v>70672</v>
      </c>
      <c r="F608" s="1">
        <v>70672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</row>
    <row r="609" spans="1:11" x14ac:dyDescent="0.25">
      <c r="A609" s="2">
        <v>291</v>
      </c>
      <c r="B609" t="s">
        <v>119</v>
      </c>
      <c r="C609" t="s">
        <v>11</v>
      </c>
      <c r="D609">
        <v>1</v>
      </c>
      <c r="E609" s="1">
        <v>57558</v>
      </c>
      <c r="F609" s="1">
        <v>8796</v>
      </c>
      <c r="G609" s="1">
        <v>48762</v>
      </c>
      <c r="H609" s="1">
        <v>0</v>
      </c>
      <c r="I609" s="1">
        <v>0</v>
      </c>
      <c r="J609" s="1">
        <v>0</v>
      </c>
      <c r="K609" s="1">
        <v>0</v>
      </c>
    </row>
    <row r="610" spans="1:11" x14ac:dyDescent="0.25">
      <c r="A610" s="2">
        <v>291</v>
      </c>
      <c r="B610" t="s">
        <v>119</v>
      </c>
      <c r="C610" t="s">
        <v>42</v>
      </c>
      <c r="D610">
        <v>1</v>
      </c>
      <c r="E610" s="1">
        <v>71590</v>
      </c>
      <c r="F610" s="1">
        <v>67588</v>
      </c>
      <c r="G610" s="1">
        <v>4002</v>
      </c>
      <c r="H610" s="1">
        <v>0</v>
      </c>
      <c r="I610" s="1">
        <v>0</v>
      </c>
      <c r="J610" s="1">
        <v>0</v>
      </c>
      <c r="K610" s="1">
        <v>0</v>
      </c>
    </row>
    <row r="611" spans="1:11" x14ac:dyDescent="0.25">
      <c r="A611" s="2">
        <v>291</v>
      </c>
      <c r="B611" t="s">
        <v>119</v>
      </c>
      <c r="C611" t="s">
        <v>21</v>
      </c>
      <c r="D611">
        <v>1</v>
      </c>
      <c r="E611" s="1">
        <v>113832</v>
      </c>
      <c r="F611" s="1">
        <v>113832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</row>
    <row r="612" spans="1:11" x14ac:dyDescent="0.25">
      <c r="A612" s="2">
        <v>291</v>
      </c>
      <c r="B612" t="s">
        <v>119</v>
      </c>
      <c r="C612" t="s">
        <v>16</v>
      </c>
      <c r="D612">
        <v>2</v>
      </c>
      <c r="E612" s="1">
        <v>227665</v>
      </c>
      <c r="F612" s="1">
        <v>227665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</row>
    <row r="613" spans="1:11" x14ac:dyDescent="0.25">
      <c r="A613" s="2">
        <v>291</v>
      </c>
      <c r="B613" t="s">
        <v>119</v>
      </c>
      <c r="C613" t="s">
        <v>17</v>
      </c>
      <c r="D613">
        <v>1</v>
      </c>
      <c r="E613" s="1">
        <v>79025</v>
      </c>
      <c r="F613" s="1">
        <v>79025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</row>
    <row r="614" spans="1:11" x14ac:dyDescent="0.25">
      <c r="A614" s="2">
        <v>291</v>
      </c>
      <c r="B614" t="s">
        <v>119</v>
      </c>
      <c r="C614" t="s">
        <v>20</v>
      </c>
      <c r="D614">
        <v>3</v>
      </c>
      <c r="E614" s="1">
        <v>180176</v>
      </c>
      <c r="F614" s="1">
        <v>180176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</row>
    <row r="615" spans="1:11" x14ac:dyDescent="0.25">
      <c r="A615" s="2">
        <v>291</v>
      </c>
      <c r="B615" t="s">
        <v>119</v>
      </c>
      <c r="C615" t="s">
        <v>47</v>
      </c>
      <c r="D615">
        <v>1</v>
      </c>
      <c r="E615" s="1">
        <v>92386</v>
      </c>
      <c r="F615" s="1">
        <v>0</v>
      </c>
      <c r="G615" s="1">
        <v>92386</v>
      </c>
      <c r="H615" s="1">
        <v>0</v>
      </c>
      <c r="I615" s="1">
        <v>0</v>
      </c>
      <c r="J615" s="1">
        <v>0</v>
      </c>
      <c r="K615" s="1">
        <v>0</v>
      </c>
    </row>
    <row r="616" spans="1:11" x14ac:dyDescent="0.25">
      <c r="A616" s="2">
        <v>291</v>
      </c>
      <c r="B616" t="s">
        <v>119</v>
      </c>
      <c r="C616" t="s">
        <v>79</v>
      </c>
      <c r="D616">
        <v>1</v>
      </c>
      <c r="E616" s="1">
        <v>53629</v>
      </c>
      <c r="F616" s="1">
        <v>20942</v>
      </c>
      <c r="G616" s="1">
        <v>32687</v>
      </c>
      <c r="H616" s="1">
        <v>0</v>
      </c>
      <c r="I616" s="1">
        <v>0</v>
      </c>
      <c r="J616" s="1">
        <v>0</v>
      </c>
      <c r="K616" s="1">
        <v>0</v>
      </c>
    </row>
    <row r="617" spans="1:11" x14ac:dyDescent="0.25">
      <c r="A617" s="2">
        <v>291</v>
      </c>
      <c r="B617" t="s">
        <v>119</v>
      </c>
      <c r="C617" t="s">
        <v>251</v>
      </c>
      <c r="D617">
        <v>0</v>
      </c>
      <c r="E617" s="1">
        <v>9000</v>
      </c>
      <c r="F617" s="1">
        <v>9000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</row>
    <row r="618" spans="1:11" x14ac:dyDescent="0.25">
      <c r="A618" s="2">
        <v>291</v>
      </c>
      <c r="B618" t="s">
        <v>119</v>
      </c>
      <c r="C618" t="s">
        <v>314</v>
      </c>
      <c r="D618">
        <v>0</v>
      </c>
      <c r="E618" s="1">
        <v>51000</v>
      </c>
      <c r="F618" s="1">
        <v>30600</v>
      </c>
      <c r="G618" s="1">
        <v>0</v>
      </c>
      <c r="H618" s="1">
        <v>0</v>
      </c>
      <c r="I618" s="1">
        <v>0</v>
      </c>
      <c r="J618" s="1">
        <v>0</v>
      </c>
      <c r="K618" s="1">
        <v>20400</v>
      </c>
    </row>
    <row r="619" spans="1:11" x14ac:dyDescent="0.25">
      <c r="A619" s="2">
        <v>291</v>
      </c>
      <c r="B619" t="s">
        <v>119</v>
      </c>
      <c r="C619" t="s">
        <v>257</v>
      </c>
      <c r="D619">
        <v>0</v>
      </c>
      <c r="E619" s="1">
        <v>40800</v>
      </c>
      <c r="F619" s="1">
        <v>20400</v>
      </c>
      <c r="G619" s="1">
        <v>0</v>
      </c>
      <c r="H619" s="1">
        <v>0</v>
      </c>
      <c r="I619" s="1">
        <v>0</v>
      </c>
      <c r="J619" s="1">
        <v>0</v>
      </c>
      <c r="K619" s="1">
        <v>20400</v>
      </c>
    </row>
    <row r="620" spans="1:11" x14ac:dyDescent="0.25">
      <c r="A620" s="2">
        <v>291</v>
      </c>
      <c r="B620" t="s">
        <v>119</v>
      </c>
      <c r="C620" t="s">
        <v>252</v>
      </c>
      <c r="D620">
        <v>0</v>
      </c>
      <c r="E620" s="1">
        <v>5525</v>
      </c>
      <c r="F620" s="1">
        <v>5525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</row>
    <row r="621" spans="1:11" x14ac:dyDescent="0.25">
      <c r="A621" s="2">
        <v>291</v>
      </c>
      <c r="B621" t="s">
        <v>119</v>
      </c>
      <c r="C621" t="s">
        <v>266</v>
      </c>
      <c r="D621">
        <v>0</v>
      </c>
      <c r="E621" s="1">
        <v>11000</v>
      </c>
      <c r="F621" s="1">
        <v>11000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</row>
    <row r="622" spans="1:11" x14ac:dyDescent="0.25">
      <c r="A622" s="2">
        <v>291</v>
      </c>
      <c r="B622" t="s">
        <v>119</v>
      </c>
      <c r="C622" t="s">
        <v>265</v>
      </c>
      <c r="D622">
        <v>0</v>
      </c>
      <c r="E622" s="1">
        <v>11001</v>
      </c>
      <c r="F622" s="1">
        <v>11001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</row>
    <row r="623" spans="1:11" x14ac:dyDescent="0.25">
      <c r="A623" s="2">
        <v>291</v>
      </c>
      <c r="B623" t="s">
        <v>119</v>
      </c>
      <c r="C623" t="s">
        <v>248</v>
      </c>
      <c r="D623">
        <v>0</v>
      </c>
      <c r="E623" s="1">
        <v>1993</v>
      </c>
      <c r="F623" s="1">
        <v>1993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</row>
    <row r="624" spans="1:11" x14ac:dyDescent="0.25">
      <c r="A624" s="2">
        <v>291</v>
      </c>
      <c r="B624" t="s">
        <v>119</v>
      </c>
      <c r="C624" t="s">
        <v>264</v>
      </c>
      <c r="D624">
        <v>0</v>
      </c>
      <c r="E624" s="1">
        <v>5000</v>
      </c>
      <c r="F624" s="1">
        <v>5000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</row>
    <row r="625" spans="1:12" x14ac:dyDescent="0.25">
      <c r="A625" s="2">
        <v>291</v>
      </c>
      <c r="B625" t="s">
        <v>119</v>
      </c>
      <c r="C625" t="s">
        <v>247</v>
      </c>
      <c r="D625">
        <v>0</v>
      </c>
      <c r="E625" s="1">
        <v>7307</v>
      </c>
      <c r="F625" s="1">
        <v>7307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</row>
    <row r="626" spans="1:12" x14ac:dyDescent="0.25">
      <c r="A626" s="2">
        <v>291</v>
      </c>
      <c r="B626" t="s">
        <v>119</v>
      </c>
      <c r="C626" t="s">
        <v>270</v>
      </c>
      <c r="D626">
        <v>0</v>
      </c>
      <c r="E626" s="1">
        <v>7000</v>
      </c>
      <c r="F626" s="1">
        <v>7000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</row>
    <row r="627" spans="1:12" x14ac:dyDescent="0.25">
      <c r="A627" s="2">
        <v>291</v>
      </c>
      <c r="B627" t="s">
        <v>119</v>
      </c>
      <c r="C627" t="s">
        <v>267</v>
      </c>
      <c r="D627">
        <v>0</v>
      </c>
      <c r="E627" s="1">
        <v>5000</v>
      </c>
      <c r="F627" s="1">
        <v>5000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</row>
    <row r="628" spans="1:12" x14ac:dyDescent="0.25">
      <c r="A628" s="2">
        <v>291</v>
      </c>
      <c r="B628" t="s">
        <v>119</v>
      </c>
      <c r="C628" t="s">
        <v>258</v>
      </c>
      <c r="D628">
        <v>0</v>
      </c>
      <c r="E628" s="1">
        <v>6000</v>
      </c>
      <c r="F628" s="1">
        <v>6000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</row>
    <row r="629" spans="1:12" x14ac:dyDescent="0.25">
      <c r="A629" s="2">
        <v>291</v>
      </c>
      <c r="B629" t="s">
        <v>119</v>
      </c>
      <c r="C629" t="s">
        <v>269</v>
      </c>
      <c r="D629">
        <v>0</v>
      </c>
      <c r="E629" s="1">
        <v>3809</v>
      </c>
      <c r="F629" s="1">
        <v>0</v>
      </c>
      <c r="G629" s="1">
        <v>0</v>
      </c>
      <c r="H629" s="1">
        <v>0</v>
      </c>
      <c r="I629" s="1">
        <v>3809</v>
      </c>
      <c r="J629" s="1">
        <v>0</v>
      </c>
      <c r="K629" s="1">
        <v>0</v>
      </c>
    </row>
    <row r="630" spans="1:12" x14ac:dyDescent="0.25">
      <c r="A630" s="2">
        <v>291</v>
      </c>
      <c r="B630" t="s">
        <v>119</v>
      </c>
      <c r="C630" s="1" t="s">
        <v>320</v>
      </c>
      <c r="E630" s="1">
        <v>94757</v>
      </c>
      <c r="F630" s="1"/>
      <c r="G630" s="1"/>
      <c r="H630" s="1"/>
      <c r="I630" s="1"/>
      <c r="J630" s="1"/>
      <c r="K630" s="1"/>
      <c r="L630" s="1">
        <v>94757</v>
      </c>
    </row>
    <row r="631" spans="1:12" x14ac:dyDescent="0.25">
      <c r="A631" s="2">
        <v>212</v>
      </c>
      <c r="B631" t="s">
        <v>120</v>
      </c>
      <c r="C631" t="s">
        <v>68</v>
      </c>
      <c r="D631">
        <v>1</v>
      </c>
      <c r="E631" s="1">
        <v>158560</v>
      </c>
      <c r="F631" s="1">
        <v>158560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</row>
    <row r="632" spans="1:12" x14ac:dyDescent="0.25">
      <c r="A632" s="2">
        <v>212</v>
      </c>
      <c r="B632" t="s">
        <v>120</v>
      </c>
      <c r="C632" t="s">
        <v>31</v>
      </c>
      <c r="D632">
        <v>1</v>
      </c>
      <c r="E632" s="1">
        <v>198942</v>
      </c>
      <c r="F632" s="1">
        <v>198942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</row>
    <row r="633" spans="1:12" x14ac:dyDescent="0.25">
      <c r="A633" s="2">
        <v>212</v>
      </c>
      <c r="B633" t="s">
        <v>120</v>
      </c>
      <c r="C633" t="s">
        <v>33</v>
      </c>
      <c r="D633">
        <v>2</v>
      </c>
      <c r="E633" s="1">
        <v>227665</v>
      </c>
      <c r="F633" s="1">
        <v>227665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</row>
    <row r="634" spans="1:12" x14ac:dyDescent="0.25">
      <c r="A634" s="2">
        <v>212</v>
      </c>
      <c r="B634" t="s">
        <v>120</v>
      </c>
      <c r="C634" t="s">
        <v>34</v>
      </c>
      <c r="D634">
        <v>3</v>
      </c>
      <c r="E634" s="1">
        <v>341497</v>
      </c>
      <c r="F634" s="1">
        <v>341497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</row>
    <row r="635" spans="1:12" x14ac:dyDescent="0.25">
      <c r="A635" s="2">
        <v>212</v>
      </c>
      <c r="B635" t="s">
        <v>120</v>
      </c>
      <c r="C635" t="s">
        <v>35</v>
      </c>
      <c r="D635">
        <v>3</v>
      </c>
      <c r="E635" s="1">
        <v>341497</v>
      </c>
      <c r="F635" s="1">
        <v>341497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</row>
    <row r="636" spans="1:12" x14ac:dyDescent="0.25">
      <c r="A636" s="2">
        <v>212</v>
      </c>
      <c r="B636" t="s">
        <v>120</v>
      </c>
      <c r="C636" t="s">
        <v>26</v>
      </c>
      <c r="D636">
        <v>3</v>
      </c>
      <c r="E636" s="1">
        <v>341497</v>
      </c>
      <c r="F636" s="1">
        <v>341497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</row>
    <row r="637" spans="1:12" x14ac:dyDescent="0.25">
      <c r="A637" s="2">
        <v>212</v>
      </c>
      <c r="B637" t="s">
        <v>120</v>
      </c>
      <c r="C637" t="s">
        <v>25</v>
      </c>
      <c r="D637">
        <v>2</v>
      </c>
      <c r="E637" s="1">
        <v>227665</v>
      </c>
      <c r="F637" s="1">
        <v>227665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</row>
    <row r="638" spans="1:12" x14ac:dyDescent="0.25">
      <c r="A638" s="2">
        <v>212</v>
      </c>
      <c r="B638" t="s">
        <v>120</v>
      </c>
      <c r="C638" t="s">
        <v>28</v>
      </c>
      <c r="D638">
        <v>3</v>
      </c>
      <c r="E638" s="1">
        <v>341497</v>
      </c>
      <c r="F638" s="1">
        <v>341497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</row>
    <row r="639" spans="1:12" x14ac:dyDescent="0.25">
      <c r="A639" s="2">
        <v>212</v>
      </c>
      <c r="B639" t="s">
        <v>120</v>
      </c>
      <c r="C639" t="s">
        <v>46</v>
      </c>
      <c r="D639">
        <v>1</v>
      </c>
      <c r="E639" s="1">
        <v>113832</v>
      </c>
      <c r="F639" s="1">
        <v>113832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</row>
    <row r="640" spans="1:12" x14ac:dyDescent="0.25">
      <c r="A640" s="2">
        <v>212</v>
      </c>
      <c r="B640" t="s">
        <v>120</v>
      </c>
      <c r="C640" t="s">
        <v>86</v>
      </c>
      <c r="D640">
        <v>1</v>
      </c>
      <c r="E640" s="1">
        <v>113832</v>
      </c>
      <c r="F640" s="1">
        <v>113832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</row>
    <row r="641" spans="1:11" x14ac:dyDescent="0.25">
      <c r="A641" s="2">
        <v>212</v>
      </c>
      <c r="B641" t="s">
        <v>120</v>
      </c>
      <c r="C641" t="s">
        <v>72</v>
      </c>
      <c r="D641">
        <v>1</v>
      </c>
      <c r="E641" s="1">
        <v>113832</v>
      </c>
      <c r="F641" s="1">
        <v>113832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</row>
    <row r="642" spans="1:11" x14ac:dyDescent="0.25">
      <c r="A642" s="2">
        <v>212</v>
      </c>
      <c r="B642" t="s">
        <v>120</v>
      </c>
      <c r="C642" t="s">
        <v>24</v>
      </c>
      <c r="D642">
        <v>1</v>
      </c>
      <c r="E642" s="1">
        <v>113832</v>
      </c>
      <c r="F642" s="1">
        <v>113832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</row>
    <row r="643" spans="1:11" x14ac:dyDescent="0.25">
      <c r="A643" s="2">
        <v>212</v>
      </c>
      <c r="B643" t="s">
        <v>120</v>
      </c>
      <c r="C643" t="s">
        <v>30</v>
      </c>
      <c r="D643">
        <v>1</v>
      </c>
      <c r="E643" s="1">
        <v>113832</v>
      </c>
      <c r="F643" s="1">
        <v>113832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</row>
    <row r="644" spans="1:11" x14ac:dyDescent="0.25">
      <c r="A644" s="2">
        <v>212</v>
      </c>
      <c r="B644" t="s">
        <v>120</v>
      </c>
      <c r="C644" t="s">
        <v>14</v>
      </c>
      <c r="D644">
        <v>5.6000000000000005</v>
      </c>
      <c r="E644" s="1">
        <v>637459</v>
      </c>
      <c r="F644" s="1">
        <v>578445</v>
      </c>
      <c r="G644" s="1">
        <v>59015</v>
      </c>
      <c r="H644" s="1">
        <v>0</v>
      </c>
      <c r="I644" s="1">
        <v>0</v>
      </c>
      <c r="J644" s="1">
        <v>0</v>
      </c>
      <c r="K644" s="1">
        <v>0</v>
      </c>
    </row>
    <row r="645" spans="1:11" x14ac:dyDescent="0.25">
      <c r="A645" s="2">
        <v>212</v>
      </c>
      <c r="B645" t="s">
        <v>120</v>
      </c>
      <c r="C645" t="s">
        <v>81</v>
      </c>
      <c r="D645">
        <v>1</v>
      </c>
      <c r="E645" s="1">
        <v>113832</v>
      </c>
      <c r="F645" s="1">
        <v>5381</v>
      </c>
      <c r="G645" s="1">
        <v>0</v>
      </c>
      <c r="H645" s="1">
        <v>108451</v>
      </c>
      <c r="I645" s="1">
        <v>0</v>
      </c>
      <c r="J645" s="1">
        <v>0</v>
      </c>
      <c r="K645" s="1">
        <v>0</v>
      </c>
    </row>
    <row r="646" spans="1:11" x14ac:dyDescent="0.25">
      <c r="A646" s="2">
        <v>212</v>
      </c>
      <c r="B646" t="s">
        <v>120</v>
      </c>
      <c r="C646" t="s">
        <v>23</v>
      </c>
      <c r="D646">
        <v>4</v>
      </c>
      <c r="E646" s="1">
        <v>156666</v>
      </c>
      <c r="F646" s="1">
        <v>156666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</row>
    <row r="647" spans="1:11" x14ac:dyDescent="0.25">
      <c r="A647" s="2">
        <v>212</v>
      </c>
      <c r="B647" t="s">
        <v>120</v>
      </c>
      <c r="C647" t="s">
        <v>49</v>
      </c>
      <c r="D647">
        <v>4</v>
      </c>
      <c r="E647" s="1">
        <v>455330</v>
      </c>
      <c r="F647" s="1">
        <v>455330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</row>
    <row r="648" spans="1:11" x14ac:dyDescent="0.25">
      <c r="A648" s="2">
        <v>212</v>
      </c>
      <c r="B648" t="s">
        <v>120</v>
      </c>
      <c r="C648" t="s">
        <v>102</v>
      </c>
      <c r="D648">
        <v>1</v>
      </c>
      <c r="E648" s="1">
        <v>113832</v>
      </c>
      <c r="F648" s="1">
        <v>113832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</row>
    <row r="649" spans="1:11" x14ac:dyDescent="0.25">
      <c r="A649" s="2">
        <v>212</v>
      </c>
      <c r="B649" t="s">
        <v>120</v>
      </c>
      <c r="C649" t="s">
        <v>7</v>
      </c>
      <c r="D649">
        <v>1</v>
      </c>
      <c r="E649" s="1">
        <v>113832</v>
      </c>
      <c r="F649" s="1">
        <v>113832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</row>
    <row r="650" spans="1:11" x14ac:dyDescent="0.25">
      <c r="A650" s="2">
        <v>212</v>
      </c>
      <c r="B650" t="s">
        <v>120</v>
      </c>
      <c r="C650" t="s">
        <v>37</v>
      </c>
      <c r="D650">
        <v>1</v>
      </c>
      <c r="E650" s="1">
        <v>113832</v>
      </c>
      <c r="F650" s="1">
        <v>113832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</row>
    <row r="651" spans="1:11" x14ac:dyDescent="0.25">
      <c r="A651" s="2">
        <v>212</v>
      </c>
      <c r="B651" t="s">
        <v>120</v>
      </c>
      <c r="C651" t="s">
        <v>12</v>
      </c>
      <c r="D651">
        <v>1</v>
      </c>
      <c r="E651" s="1">
        <v>113832</v>
      </c>
      <c r="F651" s="1">
        <v>113832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</row>
    <row r="652" spans="1:11" x14ac:dyDescent="0.25">
      <c r="A652" s="2">
        <v>212</v>
      </c>
      <c r="B652" t="s">
        <v>120</v>
      </c>
      <c r="C652" t="s">
        <v>32</v>
      </c>
      <c r="D652">
        <v>3</v>
      </c>
      <c r="E652" s="1">
        <v>117499</v>
      </c>
      <c r="F652" s="1">
        <v>117499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</row>
    <row r="653" spans="1:11" x14ac:dyDescent="0.25">
      <c r="A653" s="2">
        <v>212</v>
      </c>
      <c r="B653" t="s">
        <v>120</v>
      </c>
      <c r="C653" t="s">
        <v>21</v>
      </c>
      <c r="D653">
        <v>1</v>
      </c>
      <c r="E653" s="1">
        <v>113832</v>
      </c>
      <c r="F653" s="1">
        <v>113832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</row>
    <row r="654" spans="1:11" x14ac:dyDescent="0.25">
      <c r="A654" s="2">
        <v>212</v>
      </c>
      <c r="B654" t="s">
        <v>120</v>
      </c>
      <c r="C654" t="s">
        <v>16</v>
      </c>
      <c r="D654">
        <v>2</v>
      </c>
      <c r="E654" s="1">
        <v>227665</v>
      </c>
      <c r="F654" s="1">
        <v>227665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</row>
    <row r="655" spans="1:11" x14ac:dyDescent="0.25">
      <c r="A655" s="2">
        <v>212</v>
      </c>
      <c r="B655" t="s">
        <v>120</v>
      </c>
      <c r="C655" t="s">
        <v>17</v>
      </c>
      <c r="D655">
        <v>1</v>
      </c>
      <c r="E655" s="1">
        <v>79025</v>
      </c>
      <c r="F655" s="1">
        <v>79025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</row>
    <row r="656" spans="1:11" x14ac:dyDescent="0.25">
      <c r="A656" s="2">
        <v>212</v>
      </c>
      <c r="B656" t="s">
        <v>120</v>
      </c>
      <c r="C656" t="s">
        <v>20</v>
      </c>
      <c r="D656">
        <v>2</v>
      </c>
      <c r="E656" s="1">
        <v>120118</v>
      </c>
      <c r="F656" s="1">
        <v>120118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</row>
    <row r="657" spans="1:12" x14ac:dyDescent="0.25">
      <c r="A657" s="2">
        <v>212</v>
      </c>
      <c r="B657" t="s">
        <v>120</v>
      </c>
      <c r="C657" t="s">
        <v>55</v>
      </c>
      <c r="D657">
        <v>2</v>
      </c>
      <c r="E657" s="1">
        <v>142889</v>
      </c>
      <c r="F657" s="1">
        <v>142889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</row>
    <row r="658" spans="1:12" x14ac:dyDescent="0.25">
      <c r="A658" s="2">
        <v>212</v>
      </c>
      <c r="B658" t="s">
        <v>120</v>
      </c>
      <c r="C658" t="s">
        <v>8</v>
      </c>
      <c r="D658">
        <v>1</v>
      </c>
      <c r="E658" s="1">
        <v>116262</v>
      </c>
      <c r="F658" s="1">
        <v>116262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</row>
    <row r="659" spans="1:12" x14ac:dyDescent="0.25">
      <c r="A659" s="2">
        <v>212</v>
      </c>
      <c r="B659" t="s">
        <v>120</v>
      </c>
      <c r="C659" t="s">
        <v>251</v>
      </c>
      <c r="D659">
        <v>0</v>
      </c>
      <c r="E659" s="1">
        <v>4085</v>
      </c>
      <c r="F659" s="1">
        <v>4085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</row>
    <row r="660" spans="1:12" x14ac:dyDescent="0.25">
      <c r="A660" s="2">
        <v>212</v>
      </c>
      <c r="B660" t="s">
        <v>120</v>
      </c>
      <c r="C660" t="s">
        <v>252</v>
      </c>
      <c r="D660">
        <v>0</v>
      </c>
      <c r="E660" s="1">
        <v>8217</v>
      </c>
      <c r="F660" s="1">
        <v>8217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</row>
    <row r="661" spans="1:12" x14ac:dyDescent="0.25">
      <c r="A661" s="2">
        <v>212</v>
      </c>
      <c r="B661" t="s">
        <v>120</v>
      </c>
      <c r="C661" t="s">
        <v>248</v>
      </c>
      <c r="D661">
        <v>0</v>
      </c>
      <c r="E661" s="1">
        <v>1952</v>
      </c>
      <c r="F661" s="1">
        <v>1952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</row>
    <row r="662" spans="1:12" x14ac:dyDescent="0.25">
      <c r="A662" s="2">
        <v>212</v>
      </c>
      <c r="B662" t="s">
        <v>120</v>
      </c>
      <c r="C662" t="s">
        <v>247</v>
      </c>
      <c r="D662">
        <v>0</v>
      </c>
      <c r="E662" s="1">
        <v>7156</v>
      </c>
      <c r="F662" s="1">
        <v>7156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</row>
    <row r="663" spans="1:12" x14ac:dyDescent="0.25">
      <c r="A663" s="2">
        <v>212</v>
      </c>
      <c r="B663" t="s">
        <v>120</v>
      </c>
      <c r="C663" t="s">
        <v>284</v>
      </c>
      <c r="D663">
        <v>0</v>
      </c>
      <c r="E663" s="1">
        <v>10700</v>
      </c>
      <c r="F663" s="1">
        <v>0</v>
      </c>
      <c r="G663" s="1">
        <v>0</v>
      </c>
      <c r="H663" s="1">
        <v>0</v>
      </c>
      <c r="I663" s="1">
        <v>0</v>
      </c>
      <c r="J663" s="1">
        <v>10700</v>
      </c>
      <c r="K663" s="1">
        <v>0</v>
      </c>
    </row>
    <row r="664" spans="1:12" x14ac:dyDescent="0.25">
      <c r="A664" s="2">
        <v>212</v>
      </c>
      <c r="B664" t="s">
        <v>120</v>
      </c>
      <c r="C664" s="1" t="s">
        <v>320</v>
      </c>
      <c r="E664" s="1">
        <v>25000</v>
      </c>
      <c r="F664" s="1"/>
      <c r="G664" s="1"/>
      <c r="H664" s="1"/>
      <c r="I664" s="1"/>
      <c r="J664" s="1"/>
      <c r="K664" s="1"/>
      <c r="L664" s="1">
        <v>25000</v>
      </c>
    </row>
    <row r="665" spans="1:12" x14ac:dyDescent="0.25">
      <c r="A665" s="2">
        <v>213</v>
      </c>
      <c r="B665" t="s">
        <v>316</v>
      </c>
      <c r="C665" t="s">
        <v>68</v>
      </c>
      <c r="D665">
        <v>1</v>
      </c>
      <c r="E665" s="1">
        <v>158560</v>
      </c>
      <c r="F665" s="1">
        <v>0</v>
      </c>
      <c r="G665" s="1">
        <v>158560</v>
      </c>
      <c r="H665" s="1">
        <v>0</v>
      </c>
      <c r="I665" s="1">
        <v>0</v>
      </c>
      <c r="J665" s="1">
        <v>0</v>
      </c>
      <c r="K665" s="1">
        <v>0</v>
      </c>
    </row>
    <row r="666" spans="1:12" x14ac:dyDescent="0.25">
      <c r="A666" s="2">
        <v>213</v>
      </c>
      <c r="B666" t="s">
        <v>316</v>
      </c>
      <c r="C666" t="s">
        <v>31</v>
      </c>
      <c r="D666">
        <v>1</v>
      </c>
      <c r="E666" s="1">
        <v>198942</v>
      </c>
      <c r="F666" s="1">
        <v>198942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</row>
    <row r="667" spans="1:12" x14ac:dyDescent="0.25">
      <c r="A667" s="2">
        <v>213</v>
      </c>
      <c r="B667" t="s">
        <v>316</v>
      </c>
      <c r="C667" t="s">
        <v>33</v>
      </c>
      <c r="D667">
        <v>4</v>
      </c>
      <c r="E667" s="1">
        <v>455330</v>
      </c>
      <c r="F667" s="1">
        <v>289079</v>
      </c>
      <c r="G667" s="1">
        <v>0</v>
      </c>
      <c r="H667" s="1">
        <v>0</v>
      </c>
      <c r="I667" s="1">
        <v>166251</v>
      </c>
      <c r="J667" s="1">
        <v>0</v>
      </c>
      <c r="K667" s="1">
        <v>0</v>
      </c>
    </row>
    <row r="668" spans="1:12" x14ac:dyDescent="0.25">
      <c r="A668" s="2">
        <v>213</v>
      </c>
      <c r="B668" t="s">
        <v>316</v>
      </c>
      <c r="C668" t="s">
        <v>34</v>
      </c>
      <c r="D668">
        <v>4</v>
      </c>
      <c r="E668" s="1">
        <v>455330</v>
      </c>
      <c r="F668" s="1">
        <v>455330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</row>
    <row r="669" spans="1:12" x14ac:dyDescent="0.25">
      <c r="A669" s="2">
        <v>213</v>
      </c>
      <c r="B669" t="s">
        <v>316</v>
      </c>
      <c r="C669" t="s">
        <v>35</v>
      </c>
      <c r="D669">
        <v>4</v>
      </c>
      <c r="E669" s="1">
        <v>455330</v>
      </c>
      <c r="F669" s="1">
        <v>455330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</row>
    <row r="670" spans="1:12" x14ac:dyDescent="0.25">
      <c r="A670" s="2">
        <v>213</v>
      </c>
      <c r="B670" t="s">
        <v>316</v>
      </c>
      <c r="C670" t="s">
        <v>26</v>
      </c>
      <c r="D670">
        <v>4</v>
      </c>
      <c r="E670" s="1">
        <v>455330</v>
      </c>
      <c r="F670" s="1">
        <v>455330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</row>
    <row r="671" spans="1:12" x14ac:dyDescent="0.25">
      <c r="A671" s="2">
        <v>213</v>
      </c>
      <c r="B671" t="s">
        <v>316</v>
      </c>
      <c r="C671" t="s">
        <v>25</v>
      </c>
      <c r="D671">
        <v>4</v>
      </c>
      <c r="E671" s="1">
        <v>455330</v>
      </c>
      <c r="F671" s="1">
        <v>455330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</row>
    <row r="672" spans="1:12" x14ac:dyDescent="0.25">
      <c r="A672" s="2">
        <v>213</v>
      </c>
      <c r="B672" t="s">
        <v>316</v>
      </c>
      <c r="C672" t="s">
        <v>28</v>
      </c>
      <c r="D672">
        <v>4</v>
      </c>
      <c r="E672" s="1">
        <v>455330</v>
      </c>
      <c r="F672" s="1">
        <v>455330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</row>
    <row r="673" spans="1:11" x14ac:dyDescent="0.25">
      <c r="A673" s="2">
        <v>213</v>
      </c>
      <c r="B673" t="s">
        <v>316</v>
      </c>
      <c r="C673" t="s">
        <v>24</v>
      </c>
      <c r="D673">
        <v>2</v>
      </c>
      <c r="E673" s="1">
        <v>227665</v>
      </c>
      <c r="F673" s="1">
        <v>10762</v>
      </c>
      <c r="G673" s="1">
        <v>0</v>
      </c>
      <c r="H673" s="1">
        <v>216903</v>
      </c>
      <c r="I673" s="1">
        <v>0</v>
      </c>
      <c r="J673" s="1">
        <v>0</v>
      </c>
      <c r="K673" s="1">
        <v>0</v>
      </c>
    </row>
    <row r="674" spans="1:11" x14ac:dyDescent="0.25">
      <c r="A674" s="2">
        <v>213</v>
      </c>
      <c r="B674" t="s">
        <v>316</v>
      </c>
      <c r="C674" t="s">
        <v>40</v>
      </c>
      <c r="D674">
        <v>1</v>
      </c>
      <c r="E674" s="1">
        <v>113832</v>
      </c>
      <c r="F674" s="1">
        <v>5381</v>
      </c>
      <c r="G674" s="1">
        <v>0</v>
      </c>
      <c r="H674" s="1">
        <v>108451</v>
      </c>
      <c r="I674" s="1">
        <v>0</v>
      </c>
      <c r="J674" s="1">
        <v>0</v>
      </c>
      <c r="K674" s="1">
        <v>0</v>
      </c>
    </row>
    <row r="675" spans="1:11" x14ac:dyDescent="0.25">
      <c r="A675" s="2">
        <v>213</v>
      </c>
      <c r="B675" t="s">
        <v>316</v>
      </c>
      <c r="C675" t="s">
        <v>112</v>
      </c>
      <c r="D675">
        <v>1</v>
      </c>
      <c r="E675" s="1">
        <v>113832</v>
      </c>
      <c r="F675" s="1">
        <v>113832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</row>
    <row r="676" spans="1:11" x14ac:dyDescent="0.25">
      <c r="A676" s="2">
        <v>213</v>
      </c>
      <c r="B676" t="s">
        <v>316</v>
      </c>
      <c r="C676" t="s">
        <v>30</v>
      </c>
      <c r="D676">
        <v>1</v>
      </c>
      <c r="E676" s="1">
        <v>113832</v>
      </c>
      <c r="F676" s="1">
        <v>113832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</row>
    <row r="677" spans="1:11" x14ac:dyDescent="0.25">
      <c r="A677" s="2">
        <v>213</v>
      </c>
      <c r="B677" t="s">
        <v>316</v>
      </c>
      <c r="C677" t="s">
        <v>15</v>
      </c>
      <c r="D677">
        <v>6</v>
      </c>
      <c r="E677" s="1">
        <v>234999</v>
      </c>
      <c r="F677" s="1">
        <v>234999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</row>
    <row r="678" spans="1:11" x14ac:dyDescent="0.25">
      <c r="A678" s="2">
        <v>213</v>
      </c>
      <c r="B678" t="s">
        <v>316</v>
      </c>
      <c r="C678" t="s">
        <v>52</v>
      </c>
      <c r="D678">
        <v>2</v>
      </c>
      <c r="E678" s="1">
        <v>227665</v>
      </c>
      <c r="F678" s="1">
        <v>227665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</row>
    <row r="679" spans="1:11" x14ac:dyDescent="0.25">
      <c r="A679" s="2">
        <v>213</v>
      </c>
      <c r="B679" t="s">
        <v>316</v>
      </c>
      <c r="C679" t="s">
        <v>50</v>
      </c>
      <c r="D679">
        <v>1</v>
      </c>
      <c r="E679" s="1">
        <v>113832</v>
      </c>
      <c r="F679" s="1">
        <v>113832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</row>
    <row r="680" spans="1:11" x14ac:dyDescent="0.25">
      <c r="A680" s="2">
        <v>213</v>
      </c>
      <c r="B680" t="s">
        <v>316</v>
      </c>
      <c r="C680" t="s">
        <v>14</v>
      </c>
      <c r="D680">
        <v>8</v>
      </c>
      <c r="E680" s="1">
        <v>910660</v>
      </c>
      <c r="F680" s="1">
        <v>910660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</row>
    <row r="681" spans="1:11" x14ac:dyDescent="0.25">
      <c r="A681" s="2">
        <v>213</v>
      </c>
      <c r="B681" t="s">
        <v>316</v>
      </c>
      <c r="C681" t="s">
        <v>101</v>
      </c>
      <c r="D681">
        <v>11</v>
      </c>
      <c r="E681" s="1">
        <v>430831</v>
      </c>
      <c r="F681" s="1">
        <v>80057</v>
      </c>
      <c r="G681" s="1">
        <v>1369</v>
      </c>
      <c r="H681" s="1">
        <v>349405</v>
      </c>
      <c r="I681" s="1">
        <v>0</v>
      </c>
      <c r="J681" s="1">
        <v>0</v>
      </c>
      <c r="K681" s="1">
        <v>0</v>
      </c>
    </row>
    <row r="682" spans="1:11" x14ac:dyDescent="0.25">
      <c r="A682" s="2">
        <v>213</v>
      </c>
      <c r="B682" t="s">
        <v>316</v>
      </c>
      <c r="C682" t="s">
        <v>315</v>
      </c>
      <c r="D682">
        <v>3</v>
      </c>
      <c r="E682" s="1">
        <v>341497</v>
      </c>
      <c r="F682" s="1">
        <v>16143</v>
      </c>
      <c r="G682" s="1">
        <v>0</v>
      </c>
      <c r="H682" s="1">
        <v>325354</v>
      </c>
      <c r="I682" s="1">
        <v>0</v>
      </c>
      <c r="J682" s="1">
        <v>0</v>
      </c>
      <c r="K682" s="1">
        <v>0</v>
      </c>
    </row>
    <row r="683" spans="1:11" x14ac:dyDescent="0.25">
      <c r="A683" s="2">
        <v>213</v>
      </c>
      <c r="B683" t="s">
        <v>316</v>
      </c>
      <c r="C683" t="s">
        <v>81</v>
      </c>
      <c r="D683">
        <v>24</v>
      </c>
      <c r="E683" s="1">
        <v>2731978.8000000003</v>
      </c>
      <c r="F683" s="1">
        <v>129144</v>
      </c>
      <c r="G683" s="1">
        <v>0</v>
      </c>
      <c r="H683" s="1">
        <v>2602834.8000000003</v>
      </c>
      <c r="I683" s="1">
        <v>0</v>
      </c>
      <c r="J683" s="1">
        <v>0</v>
      </c>
      <c r="K683" s="1">
        <v>0</v>
      </c>
    </row>
    <row r="684" spans="1:11" x14ac:dyDescent="0.25">
      <c r="A684" s="2">
        <v>213</v>
      </c>
      <c r="B684" t="s">
        <v>316</v>
      </c>
      <c r="C684" t="s">
        <v>23</v>
      </c>
      <c r="D684">
        <v>6</v>
      </c>
      <c r="E684" s="1">
        <v>234999</v>
      </c>
      <c r="F684" s="1">
        <v>234999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</row>
    <row r="685" spans="1:11" x14ac:dyDescent="0.25">
      <c r="A685" s="2">
        <v>213</v>
      </c>
      <c r="B685" t="s">
        <v>316</v>
      </c>
      <c r="C685" t="s">
        <v>18</v>
      </c>
      <c r="D685">
        <v>3</v>
      </c>
      <c r="E685" s="1">
        <v>341497</v>
      </c>
      <c r="F685" s="1">
        <v>341497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</row>
    <row r="686" spans="1:11" x14ac:dyDescent="0.25">
      <c r="A686" s="2">
        <v>213</v>
      </c>
      <c r="B686" t="s">
        <v>316</v>
      </c>
      <c r="C686" t="s">
        <v>19</v>
      </c>
      <c r="D686">
        <v>3</v>
      </c>
      <c r="E686" s="1">
        <v>341497</v>
      </c>
      <c r="F686" s="1">
        <v>341497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</row>
    <row r="687" spans="1:11" x14ac:dyDescent="0.25">
      <c r="A687" s="2">
        <v>213</v>
      </c>
      <c r="B687" t="s">
        <v>316</v>
      </c>
      <c r="C687" t="s">
        <v>7</v>
      </c>
      <c r="D687">
        <v>1</v>
      </c>
      <c r="E687" s="1">
        <v>113832</v>
      </c>
      <c r="F687" s="1">
        <v>113832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</row>
    <row r="688" spans="1:11" x14ac:dyDescent="0.25">
      <c r="A688" s="2">
        <v>213</v>
      </c>
      <c r="B688" t="s">
        <v>316</v>
      </c>
      <c r="C688" t="s">
        <v>37</v>
      </c>
      <c r="D688">
        <v>2</v>
      </c>
      <c r="E688" s="1">
        <v>227665</v>
      </c>
      <c r="F688" s="1">
        <v>227665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</row>
    <row r="689" spans="1:11" x14ac:dyDescent="0.25">
      <c r="A689" s="2">
        <v>213</v>
      </c>
      <c r="B689" t="s">
        <v>316</v>
      </c>
      <c r="C689" t="s">
        <v>12</v>
      </c>
      <c r="D689">
        <v>2</v>
      </c>
      <c r="E689" s="1">
        <v>227665</v>
      </c>
      <c r="F689" s="1">
        <v>227665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</row>
    <row r="690" spans="1:11" x14ac:dyDescent="0.25">
      <c r="A690" s="2">
        <v>213</v>
      </c>
      <c r="B690" t="s">
        <v>316</v>
      </c>
      <c r="C690" t="s">
        <v>60</v>
      </c>
      <c r="D690">
        <v>1</v>
      </c>
      <c r="E690" s="1">
        <v>113832</v>
      </c>
      <c r="F690" s="1">
        <v>113832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</row>
    <row r="691" spans="1:11" x14ac:dyDescent="0.25">
      <c r="A691" s="2">
        <v>213</v>
      </c>
      <c r="B691" t="s">
        <v>316</v>
      </c>
      <c r="C691" t="s">
        <v>21</v>
      </c>
      <c r="D691">
        <v>1</v>
      </c>
      <c r="E691" s="1">
        <v>113832</v>
      </c>
      <c r="F691" s="1">
        <v>113832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</row>
    <row r="692" spans="1:11" x14ac:dyDescent="0.25">
      <c r="A692" s="2">
        <v>213</v>
      </c>
      <c r="B692" t="s">
        <v>316</v>
      </c>
      <c r="C692" t="s">
        <v>16</v>
      </c>
      <c r="D692">
        <v>3</v>
      </c>
      <c r="E692" s="1">
        <v>341497</v>
      </c>
      <c r="F692" s="1">
        <v>341497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</row>
    <row r="693" spans="1:11" x14ac:dyDescent="0.25">
      <c r="A693" s="2">
        <v>213</v>
      </c>
      <c r="B693" t="s">
        <v>316</v>
      </c>
      <c r="C693" t="s">
        <v>17</v>
      </c>
      <c r="D693">
        <v>1</v>
      </c>
      <c r="E693" s="1">
        <v>79025</v>
      </c>
      <c r="F693" s="1">
        <v>79025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</row>
    <row r="694" spans="1:11" x14ac:dyDescent="0.25">
      <c r="A694" s="2">
        <v>213</v>
      </c>
      <c r="B694" t="s">
        <v>316</v>
      </c>
      <c r="C694" t="s">
        <v>22</v>
      </c>
      <c r="D694">
        <v>2</v>
      </c>
      <c r="E694" s="1">
        <v>102375</v>
      </c>
      <c r="F694" s="1">
        <v>102375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</row>
    <row r="695" spans="1:11" x14ac:dyDescent="0.25">
      <c r="A695" s="2">
        <v>213</v>
      </c>
      <c r="B695" t="s">
        <v>316</v>
      </c>
      <c r="C695" t="s">
        <v>20</v>
      </c>
      <c r="D695">
        <v>2</v>
      </c>
      <c r="E695" s="1">
        <v>120118</v>
      </c>
      <c r="F695" s="1">
        <v>120118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</row>
    <row r="696" spans="1:11" x14ac:dyDescent="0.25">
      <c r="A696" s="2">
        <v>213</v>
      </c>
      <c r="B696" t="s">
        <v>316</v>
      </c>
      <c r="C696" t="s">
        <v>55</v>
      </c>
      <c r="D696">
        <v>3</v>
      </c>
      <c r="E696" s="1">
        <v>214333</v>
      </c>
      <c r="F696" s="1">
        <v>0</v>
      </c>
      <c r="G696" s="1">
        <v>214333</v>
      </c>
      <c r="H696" s="1">
        <v>0</v>
      </c>
      <c r="I696" s="1">
        <v>0</v>
      </c>
      <c r="J696" s="1">
        <v>0</v>
      </c>
      <c r="K696" s="1">
        <v>0</v>
      </c>
    </row>
    <row r="697" spans="1:11" x14ac:dyDescent="0.25">
      <c r="A697" s="2">
        <v>213</v>
      </c>
      <c r="B697" t="s">
        <v>316</v>
      </c>
      <c r="C697" t="s">
        <v>54</v>
      </c>
      <c r="D697">
        <v>1</v>
      </c>
      <c r="E697" s="1">
        <v>101180</v>
      </c>
      <c r="F697" s="1">
        <v>101180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</row>
    <row r="698" spans="1:11" x14ac:dyDescent="0.25">
      <c r="A698" s="2">
        <v>213</v>
      </c>
      <c r="B698" t="s">
        <v>316</v>
      </c>
      <c r="C698" t="s">
        <v>58</v>
      </c>
      <c r="D698">
        <v>1</v>
      </c>
      <c r="E698" s="1">
        <v>147879</v>
      </c>
      <c r="F698" s="1">
        <v>0</v>
      </c>
      <c r="G698" s="1">
        <v>147879</v>
      </c>
      <c r="H698" s="1">
        <v>0</v>
      </c>
      <c r="I698" s="1">
        <v>0</v>
      </c>
      <c r="J698" s="1">
        <v>0</v>
      </c>
      <c r="K698" s="1">
        <v>0</v>
      </c>
    </row>
    <row r="699" spans="1:11" x14ac:dyDescent="0.25">
      <c r="A699" s="2">
        <v>213</v>
      </c>
      <c r="B699" t="s">
        <v>316</v>
      </c>
      <c r="C699" t="s">
        <v>108</v>
      </c>
      <c r="D699">
        <v>0.5</v>
      </c>
      <c r="E699" s="1">
        <v>50675</v>
      </c>
      <c r="F699" s="1">
        <v>23800</v>
      </c>
      <c r="G699" s="1">
        <v>26875</v>
      </c>
      <c r="H699" s="1">
        <v>0</v>
      </c>
      <c r="I699" s="1">
        <v>0</v>
      </c>
      <c r="J699" s="1">
        <v>0</v>
      </c>
      <c r="K699" s="1">
        <v>0</v>
      </c>
    </row>
    <row r="700" spans="1:11" x14ac:dyDescent="0.25">
      <c r="A700" s="2">
        <v>213</v>
      </c>
      <c r="B700" t="s">
        <v>316</v>
      </c>
      <c r="C700" t="s">
        <v>251</v>
      </c>
      <c r="D700">
        <v>0</v>
      </c>
      <c r="E700" s="1">
        <v>32329</v>
      </c>
      <c r="F700" s="1">
        <v>32329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</row>
    <row r="701" spans="1:11" x14ac:dyDescent="0.25">
      <c r="A701" s="2">
        <v>213</v>
      </c>
      <c r="B701" t="s">
        <v>316</v>
      </c>
      <c r="C701" t="s">
        <v>314</v>
      </c>
      <c r="D701">
        <v>0</v>
      </c>
      <c r="E701" s="1">
        <v>54400</v>
      </c>
      <c r="F701" s="1">
        <v>27200</v>
      </c>
      <c r="G701" s="1">
        <v>0</v>
      </c>
      <c r="H701" s="1">
        <v>0</v>
      </c>
      <c r="I701" s="1">
        <v>0</v>
      </c>
      <c r="J701" s="1">
        <v>0</v>
      </c>
      <c r="K701" s="1">
        <v>27200</v>
      </c>
    </row>
    <row r="702" spans="1:11" x14ac:dyDescent="0.25">
      <c r="A702" s="2">
        <v>213</v>
      </c>
      <c r="B702" t="s">
        <v>316</v>
      </c>
      <c r="C702" t="s">
        <v>257</v>
      </c>
      <c r="D702">
        <v>0</v>
      </c>
      <c r="E702" s="1">
        <v>54400</v>
      </c>
      <c r="F702" s="1">
        <v>27200</v>
      </c>
      <c r="G702" s="1">
        <v>0</v>
      </c>
      <c r="H702" s="1">
        <v>0</v>
      </c>
      <c r="I702" s="1">
        <v>0</v>
      </c>
      <c r="J702" s="1">
        <v>0</v>
      </c>
      <c r="K702" s="1">
        <v>27200</v>
      </c>
    </row>
    <row r="703" spans="1:11" x14ac:dyDescent="0.25">
      <c r="A703" s="2">
        <v>213</v>
      </c>
      <c r="B703" t="s">
        <v>316</v>
      </c>
      <c r="C703" t="s">
        <v>252</v>
      </c>
      <c r="D703">
        <v>0</v>
      </c>
      <c r="E703" s="1">
        <v>10724</v>
      </c>
      <c r="F703" s="1">
        <v>10724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</row>
    <row r="704" spans="1:11" x14ac:dyDescent="0.25">
      <c r="A704" s="2">
        <v>213</v>
      </c>
      <c r="B704" t="s">
        <v>316</v>
      </c>
      <c r="C704" t="s">
        <v>246</v>
      </c>
      <c r="D704">
        <v>0</v>
      </c>
      <c r="E704" s="1">
        <v>15325</v>
      </c>
      <c r="F704" s="1">
        <v>15325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</row>
    <row r="705" spans="1:11" x14ac:dyDescent="0.25">
      <c r="A705" s="2">
        <v>213</v>
      </c>
      <c r="B705" t="s">
        <v>316</v>
      </c>
      <c r="C705" t="s">
        <v>263</v>
      </c>
      <c r="D705">
        <v>0</v>
      </c>
      <c r="E705" s="1">
        <v>20000</v>
      </c>
      <c r="F705" s="1">
        <v>0</v>
      </c>
      <c r="G705" s="1">
        <v>20000</v>
      </c>
      <c r="H705" s="1">
        <v>0</v>
      </c>
      <c r="I705" s="1">
        <v>0</v>
      </c>
      <c r="J705" s="1">
        <v>0</v>
      </c>
      <c r="K705" s="1">
        <v>0</v>
      </c>
    </row>
    <row r="706" spans="1:11" x14ac:dyDescent="0.25">
      <c r="A706" s="2">
        <v>213</v>
      </c>
      <c r="B706" t="s">
        <v>316</v>
      </c>
      <c r="C706" t="s">
        <v>266</v>
      </c>
      <c r="D706">
        <v>0</v>
      </c>
      <c r="E706" s="1">
        <v>18878</v>
      </c>
      <c r="F706" s="1">
        <v>18878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</row>
    <row r="707" spans="1:11" x14ac:dyDescent="0.25">
      <c r="A707" s="2">
        <v>213</v>
      </c>
      <c r="B707" t="s">
        <v>316</v>
      </c>
      <c r="C707" t="s">
        <v>265</v>
      </c>
      <c r="D707">
        <v>0</v>
      </c>
      <c r="E707" s="1">
        <v>51301</v>
      </c>
      <c r="F707" s="1">
        <v>0</v>
      </c>
      <c r="G707" s="1">
        <v>51301</v>
      </c>
      <c r="H707" s="1">
        <v>0</v>
      </c>
      <c r="I707" s="1">
        <v>0</v>
      </c>
      <c r="J707" s="1">
        <v>0</v>
      </c>
      <c r="K707" s="1">
        <v>0</v>
      </c>
    </row>
    <row r="708" spans="1:11" x14ac:dyDescent="0.25">
      <c r="A708" s="2">
        <v>213</v>
      </c>
      <c r="B708" t="s">
        <v>316</v>
      </c>
      <c r="C708" t="s">
        <v>248</v>
      </c>
      <c r="D708">
        <v>0</v>
      </c>
      <c r="E708" s="1">
        <v>2718</v>
      </c>
      <c r="F708" s="1">
        <v>2718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</row>
    <row r="709" spans="1:11" x14ac:dyDescent="0.25">
      <c r="A709" s="2">
        <v>213</v>
      </c>
      <c r="B709" t="s">
        <v>316</v>
      </c>
      <c r="C709" t="s">
        <v>283</v>
      </c>
      <c r="D709">
        <v>0</v>
      </c>
      <c r="E709" s="1">
        <v>19325</v>
      </c>
      <c r="F709" s="1">
        <v>0</v>
      </c>
      <c r="G709" s="1">
        <v>19325</v>
      </c>
      <c r="H709" s="1">
        <v>0</v>
      </c>
      <c r="I709" s="1">
        <v>0</v>
      </c>
      <c r="J709" s="1">
        <v>0</v>
      </c>
      <c r="K709" s="1">
        <v>0</v>
      </c>
    </row>
    <row r="710" spans="1:11" x14ac:dyDescent="0.25">
      <c r="A710" s="2">
        <v>213</v>
      </c>
      <c r="B710" t="s">
        <v>316</v>
      </c>
      <c r="C710" t="s">
        <v>247</v>
      </c>
      <c r="D710">
        <v>0</v>
      </c>
      <c r="E710" s="1">
        <v>9965</v>
      </c>
      <c r="F710" s="1">
        <v>9965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</row>
    <row r="711" spans="1:11" x14ac:dyDescent="0.25">
      <c r="A711" s="2">
        <v>213</v>
      </c>
      <c r="B711" t="s">
        <v>316</v>
      </c>
      <c r="C711" t="s">
        <v>270</v>
      </c>
      <c r="D711">
        <v>0</v>
      </c>
      <c r="E711" s="1">
        <v>9525</v>
      </c>
      <c r="F711" s="1">
        <v>0</v>
      </c>
      <c r="G711" s="1">
        <v>9525</v>
      </c>
      <c r="H711" s="1">
        <v>0</v>
      </c>
      <c r="I711" s="1">
        <v>0</v>
      </c>
      <c r="J711" s="1">
        <v>0</v>
      </c>
      <c r="K711" s="1">
        <v>0</v>
      </c>
    </row>
    <row r="712" spans="1:11" x14ac:dyDescent="0.25">
      <c r="A712" s="2">
        <v>213</v>
      </c>
      <c r="B712" t="s">
        <v>316</v>
      </c>
      <c r="C712" t="s">
        <v>267</v>
      </c>
      <c r="D712">
        <v>0</v>
      </c>
      <c r="E712" s="1">
        <v>15510</v>
      </c>
      <c r="F712" s="1">
        <v>15510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</row>
    <row r="713" spans="1:11" x14ac:dyDescent="0.25">
      <c r="A713" s="2">
        <v>213</v>
      </c>
      <c r="B713" t="s">
        <v>316</v>
      </c>
      <c r="C713" t="s">
        <v>269</v>
      </c>
      <c r="D713">
        <v>0</v>
      </c>
      <c r="E713" s="1">
        <v>2678</v>
      </c>
      <c r="F713" s="1">
        <v>0</v>
      </c>
      <c r="G713" s="1">
        <v>0</v>
      </c>
      <c r="H713" s="1">
        <v>0</v>
      </c>
      <c r="I713" s="1">
        <v>2678</v>
      </c>
      <c r="J713" s="1">
        <v>0</v>
      </c>
      <c r="K713" s="1">
        <v>0</v>
      </c>
    </row>
    <row r="714" spans="1:11" x14ac:dyDescent="0.25">
      <c r="A714" s="2">
        <v>347</v>
      </c>
      <c r="B714" t="s">
        <v>121</v>
      </c>
      <c r="C714" t="s">
        <v>114</v>
      </c>
      <c r="D714">
        <v>1</v>
      </c>
      <c r="E714" s="1">
        <v>158560</v>
      </c>
      <c r="F714" s="1">
        <v>158560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</row>
    <row r="715" spans="1:11" x14ac:dyDescent="0.25">
      <c r="A715" s="2">
        <v>347</v>
      </c>
      <c r="B715" t="s">
        <v>121</v>
      </c>
      <c r="C715" t="s">
        <v>68</v>
      </c>
      <c r="D715">
        <v>1</v>
      </c>
      <c r="E715" s="1">
        <v>158560</v>
      </c>
      <c r="F715" s="1">
        <v>158560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</row>
    <row r="716" spans="1:11" x14ac:dyDescent="0.25">
      <c r="A716" s="2">
        <v>347</v>
      </c>
      <c r="B716" t="s">
        <v>121</v>
      </c>
      <c r="C716" t="s">
        <v>77</v>
      </c>
      <c r="D716">
        <v>1</v>
      </c>
      <c r="E716" s="1">
        <v>120467</v>
      </c>
      <c r="F716" s="1">
        <v>120467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</row>
    <row r="717" spans="1:11" x14ac:dyDescent="0.25">
      <c r="A717" s="2">
        <v>347</v>
      </c>
      <c r="B717" t="s">
        <v>121</v>
      </c>
      <c r="C717" t="s">
        <v>31</v>
      </c>
      <c r="D717">
        <v>1</v>
      </c>
      <c r="E717" s="1">
        <v>198942</v>
      </c>
      <c r="F717" s="1">
        <v>198942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</row>
    <row r="718" spans="1:11" x14ac:dyDescent="0.25">
      <c r="A718" s="2">
        <v>347</v>
      </c>
      <c r="B718" t="s">
        <v>121</v>
      </c>
      <c r="C718" t="s">
        <v>74</v>
      </c>
      <c r="D718">
        <v>3</v>
      </c>
      <c r="E718" s="1">
        <v>341497</v>
      </c>
      <c r="F718" s="1">
        <v>194296</v>
      </c>
      <c r="G718" s="1">
        <v>0</v>
      </c>
      <c r="H718" s="1">
        <v>0</v>
      </c>
      <c r="I718" s="1">
        <v>147201</v>
      </c>
      <c r="J718" s="1">
        <v>0</v>
      </c>
      <c r="K718" s="1">
        <v>0</v>
      </c>
    </row>
    <row r="719" spans="1:11" x14ac:dyDescent="0.25">
      <c r="A719" s="2">
        <v>347</v>
      </c>
      <c r="B719" t="s">
        <v>121</v>
      </c>
      <c r="C719" t="s">
        <v>41</v>
      </c>
      <c r="D719">
        <v>3</v>
      </c>
      <c r="E719" s="1">
        <v>341497</v>
      </c>
      <c r="F719" s="1">
        <v>341497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</row>
    <row r="720" spans="1:11" x14ac:dyDescent="0.25">
      <c r="A720" s="2">
        <v>347</v>
      </c>
      <c r="B720" t="s">
        <v>121</v>
      </c>
      <c r="C720" t="s">
        <v>95</v>
      </c>
      <c r="D720">
        <v>1</v>
      </c>
      <c r="E720" s="1">
        <v>113832</v>
      </c>
      <c r="F720" s="1">
        <v>113832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</row>
    <row r="721" spans="1:11" x14ac:dyDescent="0.25">
      <c r="A721" s="2">
        <v>347</v>
      </c>
      <c r="B721" t="s">
        <v>121</v>
      </c>
      <c r="C721" t="s">
        <v>46</v>
      </c>
      <c r="D721">
        <v>3</v>
      </c>
      <c r="E721" s="1">
        <v>341497</v>
      </c>
      <c r="F721" s="1">
        <v>341497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</row>
    <row r="722" spans="1:11" x14ac:dyDescent="0.25">
      <c r="A722" s="2">
        <v>347</v>
      </c>
      <c r="B722" t="s">
        <v>121</v>
      </c>
      <c r="C722" t="s">
        <v>66</v>
      </c>
      <c r="D722">
        <v>3</v>
      </c>
      <c r="E722" s="1">
        <v>341497</v>
      </c>
      <c r="F722" s="1">
        <v>341497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</row>
    <row r="723" spans="1:11" x14ac:dyDescent="0.25">
      <c r="A723" s="2">
        <v>347</v>
      </c>
      <c r="B723" t="s">
        <v>121</v>
      </c>
      <c r="C723" t="s">
        <v>84</v>
      </c>
      <c r="D723">
        <v>1</v>
      </c>
      <c r="E723" s="1">
        <v>113832</v>
      </c>
      <c r="F723" s="1">
        <v>113832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</row>
    <row r="724" spans="1:11" x14ac:dyDescent="0.25">
      <c r="A724" s="2">
        <v>347</v>
      </c>
      <c r="B724" t="s">
        <v>121</v>
      </c>
      <c r="C724" t="s">
        <v>76</v>
      </c>
      <c r="D724">
        <v>1</v>
      </c>
      <c r="E724" s="1">
        <v>59075</v>
      </c>
      <c r="F724" s="1">
        <v>59075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</row>
    <row r="725" spans="1:11" x14ac:dyDescent="0.25">
      <c r="A725" s="2">
        <v>347</v>
      </c>
      <c r="B725" t="s">
        <v>121</v>
      </c>
      <c r="C725" t="s">
        <v>24</v>
      </c>
      <c r="D725">
        <v>1</v>
      </c>
      <c r="E725" s="1">
        <v>113832</v>
      </c>
      <c r="F725" s="1">
        <v>0</v>
      </c>
      <c r="G725" s="1">
        <v>113832</v>
      </c>
      <c r="H725" s="1">
        <v>0</v>
      </c>
      <c r="I725" s="1">
        <v>0</v>
      </c>
      <c r="J725" s="1">
        <v>0</v>
      </c>
      <c r="K725" s="1">
        <v>0</v>
      </c>
    </row>
    <row r="726" spans="1:11" x14ac:dyDescent="0.25">
      <c r="A726" s="2">
        <v>347</v>
      </c>
      <c r="B726" t="s">
        <v>121</v>
      </c>
      <c r="C726" t="s">
        <v>30</v>
      </c>
      <c r="D726">
        <v>1</v>
      </c>
      <c r="E726" s="1">
        <v>113832</v>
      </c>
      <c r="F726" s="1">
        <v>113832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</row>
    <row r="727" spans="1:11" x14ac:dyDescent="0.25">
      <c r="A727" s="2">
        <v>347</v>
      </c>
      <c r="B727" t="s">
        <v>121</v>
      </c>
      <c r="C727" t="s">
        <v>15</v>
      </c>
      <c r="D727">
        <v>6</v>
      </c>
      <c r="E727" s="1">
        <v>234999</v>
      </c>
      <c r="F727" s="1">
        <v>234999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</row>
    <row r="728" spans="1:11" x14ac:dyDescent="0.25">
      <c r="A728" s="2">
        <v>347</v>
      </c>
      <c r="B728" t="s">
        <v>121</v>
      </c>
      <c r="C728" t="s">
        <v>52</v>
      </c>
      <c r="D728">
        <v>2</v>
      </c>
      <c r="E728" s="1">
        <v>227665</v>
      </c>
      <c r="F728" s="1">
        <v>227665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</row>
    <row r="729" spans="1:11" x14ac:dyDescent="0.25">
      <c r="A729" s="2">
        <v>347</v>
      </c>
      <c r="B729" t="s">
        <v>121</v>
      </c>
      <c r="C729" t="s">
        <v>14</v>
      </c>
      <c r="D729">
        <v>7</v>
      </c>
      <c r="E729" s="1">
        <v>796827</v>
      </c>
      <c r="F729" s="1">
        <v>716192</v>
      </c>
      <c r="G729" s="1">
        <v>0</v>
      </c>
      <c r="H729" s="1">
        <v>80636</v>
      </c>
      <c r="I729" s="1">
        <v>0</v>
      </c>
      <c r="J729" s="1">
        <v>0</v>
      </c>
      <c r="K729" s="1">
        <v>0</v>
      </c>
    </row>
    <row r="730" spans="1:11" x14ac:dyDescent="0.25">
      <c r="A730" s="2">
        <v>347</v>
      </c>
      <c r="B730" t="s">
        <v>121</v>
      </c>
      <c r="C730" t="s">
        <v>70</v>
      </c>
      <c r="D730">
        <v>2</v>
      </c>
      <c r="E730" s="1">
        <v>227665</v>
      </c>
      <c r="F730" s="1">
        <v>227665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</row>
    <row r="731" spans="1:11" x14ac:dyDescent="0.25">
      <c r="A731" s="2">
        <v>347</v>
      </c>
      <c r="B731" t="s">
        <v>121</v>
      </c>
      <c r="C731" t="s">
        <v>81</v>
      </c>
      <c r="D731">
        <v>2</v>
      </c>
      <c r="E731" s="1">
        <v>227665</v>
      </c>
      <c r="F731" s="1">
        <v>0</v>
      </c>
      <c r="G731" s="1">
        <v>0</v>
      </c>
      <c r="H731" s="1">
        <v>227665</v>
      </c>
      <c r="I731" s="1">
        <v>0</v>
      </c>
      <c r="J731" s="1">
        <v>0</v>
      </c>
      <c r="K731" s="1">
        <v>0</v>
      </c>
    </row>
    <row r="732" spans="1:11" x14ac:dyDescent="0.25">
      <c r="A732" s="2">
        <v>347</v>
      </c>
      <c r="B732" t="s">
        <v>121</v>
      </c>
      <c r="C732" t="s">
        <v>7</v>
      </c>
      <c r="D732">
        <v>1</v>
      </c>
      <c r="E732" s="1">
        <v>113832</v>
      </c>
      <c r="F732" s="1">
        <v>113832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</row>
    <row r="733" spans="1:11" x14ac:dyDescent="0.25">
      <c r="A733" s="2">
        <v>347</v>
      </c>
      <c r="B733" t="s">
        <v>121</v>
      </c>
      <c r="C733" t="s">
        <v>37</v>
      </c>
      <c r="D733">
        <v>2</v>
      </c>
      <c r="E733" s="1">
        <v>227665</v>
      </c>
      <c r="F733" s="1">
        <v>227665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</row>
    <row r="734" spans="1:11" x14ac:dyDescent="0.25">
      <c r="A734" s="2">
        <v>347</v>
      </c>
      <c r="B734" t="s">
        <v>121</v>
      </c>
      <c r="C734" t="s">
        <v>12</v>
      </c>
      <c r="D734">
        <v>1</v>
      </c>
      <c r="E734" s="1">
        <v>113832</v>
      </c>
      <c r="F734" s="1">
        <v>113832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</row>
    <row r="735" spans="1:11" x14ac:dyDescent="0.25">
      <c r="A735" s="2">
        <v>347</v>
      </c>
      <c r="B735" t="s">
        <v>121</v>
      </c>
      <c r="C735" t="s">
        <v>56</v>
      </c>
      <c r="D735">
        <v>1</v>
      </c>
      <c r="E735" s="1">
        <v>113832</v>
      </c>
      <c r="F735" s="1">
        <v>113832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</row>
    <row r="736" spans="1:11" x14ac:dyDescent="0.25">
      <c r="A736" s="2">
        <v>347</v>
      </c>
      <c r="B736" t="s">
        <v>121</v>
      </c>
      <c r="C736" t="s">
        <v>60</v>
      </c>
      <c r="D736">
        <v>2</v>
      </c>
      <c r="E736" s="1">
        <v>227665</v>
      </c>
      <c r="F736" s="1">
        <v>227665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</row>
    <row r="737" spans="1:11" x14ac:dyDescent="0.25">
      <c r="A737" s="2">
        <v>347</v>
      </c>
      <c r="B737" t="s">
        <v>121</v>
      </c>
      <c r="C737" t="s">
        <v>45</v>
      </c>
      <c r="D737">
        <v>1</v>
      </c>
      <c r="E737" s="1">
        <v>70672</v>
      </c>
      <c r="F737" s="1">
        <v>0</v>
      </c>
      <c r="G737" s="1">
        <v>70672</v>
      </c>
      <c r="H737" s="1">
        <v>0</v>
      </c>
      <c r="I737" s="1">
        <v>0</v>
      </c>
      <c r="J737" s="1">
        <v>0</v>
      </c>
      <c r="K737" s="1">
        <v>0</v>
      </c>
    </row>
    <row r="738" spans="1:11" x14ac:dyDescent="0.25">
      <c r="A738" s="2">
        <v>347</v>
      </c>
      <c r="B738" t="s">
        <v>121</v>
      </c>
      <c r="C738" t="s">
        <v>11</v>
      </c>
      <c r="D738">
        <v>2</v>
      </c>
      <c r="E738" s="1">
        <v>115116</v>
      </c>
      <c r="F738" s="1">
        <v>115116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</row>
    <row r="739" spans="1:11" x14ac:dyDescent="0.25">
      <c r="A739" s="2">
        <v>347</v>
      </c>
      <c r="B739" t="s">
        <v>121</v>
      </c>
      <c r="C739" t="s">
        <v>42</v>
      </c>
      <c r="D739">
        <v>1</v>
      </c>
      <c r="E739" s="1">
        <v>71590</v>
      </c>
      <c r="F739" s="1">
        <v>43592</v>
      </c>
      <c r="G739" s="1">
        <v>27997</v>
      </c>
      <c r="H739" s="1">
        <v>0</v>
      </c>
      <c r="I739" s="1">
        <v>0</v>
      </c>
      <c r="J739" s="1">
        <v>0</v>
      </c>
      <c r="K739" s="1">
        <v>0</v>
      </c>
    </row>
    <row r="740" spans="1:11" x14ac:dyDescent="0.25">
      <c r="A740" s="2">
        <v>347</v>
      </c>
      <c r="B740" t="s">
        <v>121</v>
      </c>
      <c r="C740" t="s">
        <v>21</v>
      </c>
      <c r="D740">
        <v>1</v>
      </c>
      <c r="E740" s="1">
        <v>113832</v>
      </c>
      <c r="F740" s="1">
        <v>113832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</row>
    <row r="741" spans="1:11" x14ac:dyDescent="0.25">
      <c r="A741" s="2">
        <v>347</v>
      </c>
      <c r="B741" t="s">
        <v>121</v>
      </c>
      <c r="C741" t="s">
        <v>122</v>
      </c>
      <c r="D741">
        <v>1</v>
      </c>
      <c r="E741" s="1">
        <v>113832</v>
      </c>
      <c r="F741" s="1">
        <v>56916</v>
      </c>
      <c r="G741" s="1">
        <v>0</v>
      </c>
      <c r="H741" s="1">
        <v>56916</v>
      </c>
      <c r="I741" s="1">
        <v>0</v>
      </c>
      <c r="J741" s="1">
        <v>0</v>
      </c>
      <c r="K741" s="1">
        <v>0</v>
      </c>
    </row>
    <row r="742" spans="1:11" x14ac:dyDescent="0.25">
      <c r="A742" s="2">
        <v>347</v>
      </c>
      <c r="B742" t="s">
        <v>121</v>
      </c>
      <c r="C742" t="s">
        <v>16</v>
      </c>
      <c r="D742">
        <v>2</v>
      </c>
      <c r="E742" s="1">
        <v>227665</v>
      </c>
      <c r="F742" s="1">
        <v>227665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</row>
    <row r="743" spans="1:11" x14ac:dyDescent="0.25">
      <c r="A743" s="2">
        <v>347</v>
      </c>
      <c r="B743" t="s">
        <v>121</v>
      </c>
      <c r="C743" t="s">
        <v>17</v>
      </c>
      <c r="D743">
        <v>1</v>
      </c>
      <c r="E743" s="1">
        <v>79025</v>
      </c>
      <c r="F743" s="1">
        <v>79025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</row>
    <row r="744" spans="1:11" x14ac:dyDescent="0.25">
      <c r="A744" s="2">
        <v>347</v>
      </c>
      <c r="B744" t="s">
        <v>121</v>
      </c>
      <c r="C744" t="s">
        <v>22</v>
      </c>
      <c r="D744">
        <v>2</v>
      </c>
      <c r="E744" s="1">
        <v>102375</v>
      </c>
      <c r="F744" s="1">
        <v>102375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</row>
    <row r="745" spans="1:11" x14ac:dyDescent="0.25">
      <c r="A745" s="2">
        <v>347</v>
      </c>
      <c r="B745" t="s">
        <v>121</v>
      </c>
      <c r="C745" t="s">
        <v>20</v>
      </c>
      <c r="D745">
        <v>1</v>
      </c>
      <c r="E745" s="1">
        <v>60059</v>
      </c>
      <c r="F745" s="1">
        <v>60059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</row>
    <row r="746" spans="1:11" x14ac:dyDescent="0.25">
      <c r="A746" s="2">
        <v>347</v>
      </c>
      <c r="B746" t="s">
        <v>121</v>
      </c>
      <c r="C746" t="s">
        <v>79</v>
      </c>
      <c r="D746">
        <v>1</v>
      </c>
      <c r="E746" s="1">
        <v>53629</v>
      </c>
      <c r="F746" s="1">
        <v>0</v>
      </c>
      <c r="G746" s="1">
        <v>53629</v>
      </c>
      <c r="H746" s="1">
        <v>0</v>
      </c>
      <c r="I746" s="1">
        <v>0</v>
      </c>
      <c r="J746" s="1">
        <v>0</v>
      </c>
      <c r="K746" s="1">
        <v>0</v>
      </c>
    </row>
    <row r="747" spans="1:11" x14ac:dyDescent="0.25">
      <c r="A747" s="2">
        <v>347</v>
      </c>
      <c r="B747" t="s">
        <v>121</v>
      </c>
      <c r="C747" t="s">
        <v>8</v>
      </c>
      <c r="D747">
        <v>1</v>
      </c>
      <c r="E747" s="1">
        <v>116262</v>
      </c>
      <c r="F747" s="1">
        <v>0</v>
      </c>
      <c r="G747" s="1">
        <v>116262</v>
      </c>
      <c r="H747" s="1">
        <v>0</v>
      </c>
      <c r="I747" s="1">
        <v>0</v>
      </c>
      <c r="J747" s="1">
        <v>0</v>
      </c>
      <c r="K747" s="1">
        <v>0</v>
      </c>
    </row>
    <row r="748" spans="1:11" x14ac:dyDescent="0.25">
      <c r="A748" s="2">
        <v>347</v>
      </c>
      <c r="B748" t="s">
        <v>121</v>
      </c>
      <c r="C748" t="s">
        <v>251</v>
      </c>
      <c r="D748">
        <v>0</v>
      </c>
      <c r="E748" s="1">
        <v>25000</v>
      </c>
      <c r="F748" s="1">
        <v>4257</v>
      </c>
      <c r="G748" s="1">
        <v>20743</v>
      </c>
      <c r="H748" s="1">
        <v>0</v>
      </c>
      <c r="I748" s="1">
        <v>0</v>
      </c>
      <c r="J748" s="1">
        <v>0</v>
      </c>
      <c r="K748" s="1">
        <v>0</v>
      </c>
    </row>
    <row r="749" spans="1:11" x14ac:dyDescent="0.25">
      <c r="A749" s="2">
        <v>347</v>
      </c>
      <c r="B749" t="s">
        <v>121</v>
      </c>
      <c r="C749" t="s">
        <v>252</v>
      </c>
      <c r="D749">
        <v>0</v>
      </c>
      <c r="E749" s="1">
        <v>9000</v>
      </c>
      <c r="F749" s="1">
        <v>9000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</row>
    <row r="750" spans="1:11" x14ac:dyDescent="0.25">
      <c r="A750" s="2">
        <v>347</v>
      </c>
      <c r="B750" t="s">
        <v>121</v>
      </c>
      <c r="C750" t="s">
        <v>263</v>
      </c>
      <c r="D750">
        <v>0</v>
      </c>
      <c r="E750" s="1">
        <v>40000</v>
      </c>
      <c r="F750" s="1">
        <v>0</v>
      </c>
      <c r="G750" s="1">
        <v>40000</v>
      </c>
      <c r="H750" s="1">
        <v>0</v>
      </c>
      <c r="I750" s="1">
        <v>0</v>
      </c>
      <c r="J750" s="1">
        <v>0</v>
      </c>
      <c r="K750" s="1">
        <v>0</v>
      </c>
    </row>
    <row r="751" spans="1:11" x14ac:dyDescent="0.25">
      <c r="A751" s="2">
        <v>347</v>
      </c>
      <c r="B751" t="s">
        <v>121</v>
      </c>
      <c r="C751" t="s">
        <v>266</v>
      </c>
      <c r="D751">
        <v>0</v>
      </c>
      <c r="E751" s="1">
        <v>4257</v>
      </c>
      <c r="F751" s="1">
        <v>0</v>
      </c>
      <c r="G751" s="1">
        <v>4257</v>
      </c>
      <c r="H751" s="1">
        <v>0</v>
      </c>
      <c r="I751" s="1">
        <v>0</v>
      </c>
      <c r="J751" s="1">
        <v>0</v>
      </c>
      <c r="K751" s="1">
        <v>0</v>
      </c>
    </row>
    <row r="752" spans="1:11" x14ac:dyDescent="0.25">
      <c r="A752" s="2">
        <v>347</v>
      </c>
      <c r="B752" t="s">
        <v>121</v>
      </c>
      <c r="C752" t="s">
        <v>265</v>
      </c>
      <c r="D752">
        <v>0</v>
      </c>
      <c r="E752" s="1">
        <v>12000</v>
      </c>
      <c r="F752" s="1">
        <v>0</v>
      </c>
      <c r="G752" s="1">
        <v>12000</v>
      </c>
      <c r="H752" s="1">
        <v>0</v>
      </c>
      <c r="I752" s="1">
        <v>0</v>
      </c>
      <c r="J752" s="1">
        <v>0</v>
      </c>
      <c r="K752" s="1">
        <v>0</v>
      </c>
    </row>
    <row r="753" spans="1:11" x14ac:dyDescent="0.25">
      <c r="A753" s="2">
        <v>347</v>
      </c>
      <c r="B753" t="s">
        <v>121</v>
      </c>
      <c r="C753" t="s">
        <v>262</v>
      </c>
      <c r="D753">
        <v>0</v>
      </c>
      <c r="E753" s="1">
        <v>600</v>
      </c>
      <c r="F753" s="1">
        <v>0</v>
      </c>
      <c r="G753" s="1">
        <v>600</v>
      </c>
      <c r="H753" s="1">
        <v>0</v>
      </c>
      <c r="I753" s="1">
        <v>0</v>
      </c>
      <c r="J753" s="1">
        <v>0</v>
      </c>
      <c r="K753" s="1">
        <v>0</v>
      </c>
    </row>
    <row r="754" spans="1:11" x14ac:dyDescent="0.25">
      <c r="A754" s="2">
        <v>347</v>
      </c>
      <c r="B754" t="s">
        <v>121</v>
      </c>
      <c r="C754" t="s">
        <v>248</v>
      </c>
      <c r="D754">
        <v>0</v>
      </c>
      <c r="E754" s="1">
        <v>1501</v>
      </c>
      <c r="F754" s="1">
        <v>1501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</row>
    <row r="755" spans="1:11" x14ac:dyDescent="0.25">
      <c r="A755" s="2">
        <v>347</v>
      </c>
      <c r="B755" t="s">
        <v>121</v>
      </c>
      <c r="C755" t="s">
        <v>290</v>
      </c>
      <c r="D755">
        <v>0</v>
      </c>
      <c r="E755" s="1">
        <v>3175</v>
      </c>
      <c r="F755" s="1">
        <v>0</v>
      </c>
      <c r="G755" s="1">
        <v>3175</v>
      </c>
      <c r="H755" s="1">
        <v>0</v>
      </c>
      <c r="I755" s="1">
        <v>0</v>
      </c>
      <c r="J755" s="1">
        <v>0</v>
      </c>
      <c r="K755" s="1">
        <v>0</v>
      </c>
    </row>
    <row r="756" spans="1:11" x14ac:dyDescent="0.25">
      <c r="A756" s="2">
        <v>347</v>
      </c>
      <c r="B756" t="s">
        <v>121</v>
      </c>
      <c r="C756" t="s">
        <v>247</v>
      </c>
      <c r="D756">
        <v>0</v>
      </c>
      <c r="E756" s="1">
        <v>5501</v>
      </c>
      <c r="F756" s="1">
        <v>5501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</row>
    <row r="757" spans="1:11" x14ac:dyDescent="0.25">
      <c r="A757" s="2">
        <v>347</v>
      </c>
      <c r="B757" t="s">
        <v>121</v>
      </c>
      <c r="C757" t="s">
        <v>267</v>
      </c>
      <c r="D757">
        <v>0</v>
      </c>
      <c r="E757" s="1">
        <v>9000</v>
      </c>
      <c r="F757" s="1">
        <v>0</v>
      </c>
      <c r="G757" s="1">
        <v>9000</v>
      </c>
      <c r="H757" s="1">
        <v>0</v>
      </c>
      <c r="I757" s="1">
        <v>0</v>
      </c>
      <c r="J757" s="1">
        <v>0</v>
      </c>
      <c r="K757" s="1">
        <v>0</v>
      </c>
    </row>
    <row r="758" spans="1:11" x14ac:dyDescent="0.25">
      <c r="A758" s="2">
        <v>347</v>
      </c>
      <c r="B758" t="s">
        <v>121</v>
      </c>
      <c r="C758" t="s">
        <v>258</v>
      </c>
      <c r="D758">
        <v>0</v>
      </c>
      <c r="E758" s="1">
        <v>8000</v>
      </c>
      <c r="F758" s="1">
        <v>0</v>
      </c>
      <c r="G758" s="1">
        <v>8000</v>
      </c>
      <c r="H758" s="1">
        <v>0</v>
      </c>
      <c r="I758" s="1">
        <v>0</v>
      </c>
      <c r="J758" s="1">
        <v>0</v>
      </c>
      <c r="K758" s="1">
        <v>0</v>
      </c>
    </row>
    <row r="759" spans="1:11" x14ac:dyDescent="0.25">
      <c r="A759" s="2">
        <v>347</v>
      </c>
      <c r="B759" t="s">
        <v>121</v>
      </c>
      <c r="C759" t="s">
        <v>269</v>
      </c>
      <c r="D759">
        <v>0</v>
      </c>
      <c r="E759" s="1">
        <v>2371</v>
      </c>
      <c r="F759" s="1">
        <v>0</v>
      </c>
      <c r="G759" s="1">
        <v>0</v>
      </c>
      <c r="H759" s="1">
        <v>0</v>
      </c>
      <c r="I759" s="1">
        <v>2371</v>
      </c>
      <c r="J759" s="1">
        <v>0</v>
      </c>
      <c r="K759" s="1">
        <v>0</v>
      </c>
    </row>
    <row r="760" spans="1:11" x14ac:dyDescent="0.25">
      <c r="A760" s="2">
        <v>404</v>
      </c>
      <c r="B760" t="s">
        <v>123</v>
      </c>
      <c r="C760" t="s">
        <v>124</v>
      </c>
      <c r="D760">
        <v>1</v>
      </c>
      <c r="E760" s="1">
        <v>158560</v>
      </c>
      <c r="F760" s="1">
        <v>158560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</row>
    <row r="761" spans="1:11" x14ac:dyDescent="0.25">
      <c r="A761" s="2">
        <v>404</v>
      </c>
      <c r="B761" t="s">
        <v>123</v>
      </c>
      <c r="C761" t="s">
        <v>114</v>
      </c>
      <c r="D761">
        <v>1</v>
      </c>
      <c r="E761" s="1">
        <v>158560</v>
      </c>
      <c r="F761" s="1">
        <v>158560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</row>
    <row r="762" spans="1:11" x14ac:dyDescent="0.25">
      <c r="A762" s="2">
        <v>404</v>
      </c>
      <c r="B762" t="s">
        <v>123</v>
      </c>
      <c r="C762" t="s">
        <v>77</v>
      </c>
      <c r="D762">
        <v>1</v>
      </c>
      <c r="E762" s="1">
        <v>120467</v>
      </c>
      <c r="F762" s="1">
        <v>0</v>
      </c>
      <c r="G762" s="1">
        <v>120467</v>
      </c>
      <c r="H762" s="1">
        <v>0</v>
      </c>
      <c r="I762" s="1">
        <v>0</v>
      </c>
      <c r="J762" s="1">
        <v>0</v>
      </c>
      <c r="K762" s="1">
        <v>0</v>
      </c>
    </row>
    <row r="763" spans="1:11" x14ac:dyDescent="0.25">
      <c r="A763" s="2">
        <v>404</v>
      </c>
      <c r="B763" t="s">
        <v>123</v>
      </c>
      <c r="C763" t="s">
        <v>31</v>
      </c>
      <c r="D763">
        <v>1</v>
      </c>
      <c r="E763" s="1">
        <v>198942</v>
      </c>
      <c r="F763" s="1">
        <v>198942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</row>
    <row r="764" spans="1:11" x14ac:dyDescent="0.25">
      <c r="A764" s="2">
        <v>404</v>
      </c>
      <c r="B764" t="s">
        <v>123</v>
      </c>
      <c r="C764" t="s">
        <v>33</v>
      </c>
      <c r="D764">
        <v>2</v>
      </c>
      <c r="E764" s="1">
        <v>227665</v>
      </c>
      <c r="F764" s="1">
        <v>10762</v>
      </c>
      <c r="G764" s="1">
        <v>0</v>
      </c>
      <c r="H764" s="1">
        <v>0</v>
      </c>
      <c r="I764" s="1">
        <v>216903</v>
      </c>
      <c r="J764" s="1">
        <v>0</v>
      </c>
      <c r="K764" s="1">
        <v>0</v>
      </c>
    </row>
    <row r="765" spans="1:11" x14ac:dyDescent="0.25">
      <c r="A765" s="2">
        <v>404</v>
      </c>
      <c r="B765" t="s">
        <v>123</v>
      </c>
      <c r="C765" t="s">
        <v>34</v>
      </c>
      <c r="D765">
        <v>2</v>
      </c>
      <c r="E765" s="1">
        <v>227665</v>
      </c>
      <c r="F765" s="1">
        <v>221060</v>
      </c>
      <c r="G765" s="1">
        <v>0</v>
      </c>
      <c r="H765" s="1">
        <v>0</v>
      </c>
      <c r="I765" s="1">
        <v>6605</v>
      </c>
      <c r="J765" s="1">
        <v>0</v>
      </c>
      <c r="K765" s="1">
        <v>0</v>
      </c>
    </row>
    <row r="766" spans="1:11" x14ac:dyDescent="0.25">
      <c r="A766" s="2">
        <v>404</v>
      </c>
      <c r="B766" t="s">
        <v>123</v>
      </c>
      <c r="C766" t="s">
        <v>35</v>
      </c>
      <c r="D766">
        <v>2</v>
      </c>
      <c r="E766" s="1">
        <v>227665</v>
      </c>
      <c r="F766" s="1">
        <v>227665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</row>
    <row r="767" spans="1:11" x14ac:dyDescent="0.25">
      <c r="A767" s="2">
        <v>404</v>
      </c>
      <c r="B767" t="s">
        <v>123</v>
      </c>
      <c r="C767" t="s">
        <v>26</v>
      </c>
      <c r="D767">
        <v>2</v>
      </c>
      <c r="E767" s="1">
        <v>227665</v>
      </c>
      <c r="F767" s="1">
        <v>227665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</row>
    <row r="768" spans="1:11" x14ac:dyDescent="0.25">
      <c r="A768" s="2">
        <v>404</v>
      </c>
      <c r="B768" t="s">
        <v>123</v>
      </c>
      <c r="C768" t="s">
        <v>25</v>
      </c>
      <c r="D768">
        <v>2</v>
      </c>
      <c r="E768" s="1">
        <v>227665</v>
      </c>
      <c r="F768" s="1">
        <v>227665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</row>
    <row r="769" spans="1:11" x14ac:dyDescent="0.25">
      <c r="A769" s="2">
        <v>404</v>
      </c>
      <c r="B769" t="s">
        <v>123</v>
      </c>
      <c r="C769" t="s">
        <v>74</v>
      </c>
      <c r="D769">
        <v>2</v>
      </c>
      <c r="E769" s="1">
        <v>227665</v>
      </c>
      <c r="F769" s="1">
        <v>227665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</row>
    <row r="770" spans="1:11" x14ac:dyDescent="0.25">
      <c r="A770" s="2">
        <v>404</v>
      </c>
      <c r="B770" t="s">
        <v>123</v>
      </c>
      <c r="C770" t="s">
        <v>28</v>
      </c>
      <c r="D770">
        <v>2</v>
      </c>
      <c r="E770" s="1">
        <v>227665</v>
      </c>
      <c r="F770" s="1">
        <v>227665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</row>
    <row r="771" spans="1:11" x14ac:dyDescent="0.25">
      <c r="A771" s="2">
        <v>404</v>
      </c>
      <c r="B771" t="s">
        <v>123</v>
      </c>
      <c r="C771" t="s">
        <v>41</v>
      </c>
      <c r="D771">
        <v>2</v>
      </c>
      <c r="E771" s="1">
        <v>227665</v>
      </c>
      <c r="F771" s="1">
        <v>227665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</row>
    <row r="772" spans="1:11" x14ac:dyDescent="0.25">
      <c r="A772" s="2">
        <v>404</v>
      </c>
      <c r="B772" t="s">
        <v>123</v>
      </c>
      <c r="C772" t="s">
        <v>46</v>
      </c>
      <c r="D772">
        <v>2</v>
      </c>
      <c r="E772" s="1">
        <v>227665</v>
      </c>
      <c r="F772" s="1">
        <v>227665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</row>
    <row r="773" spans="1:11" x14ac:dyDescent="0.25">
      <c r="A773" s="2">
        <v>404</v>
      </c>
      <c r="B773" t="s">
        <v>123</v>
      </c>
      <c r="C773" t="s">
        <v>66</v>
      </c>
      <c r="D773">
        <v>2</v>
      </c>
      <c r="E773" s="1">
        <v>227665</v>
      </c>
      <c r="F773" s="1">
        <v>227665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</row>
    <row r="774" spans="1:11" x14ac:dyDescent="0.25">
      <c r="A774" s="2">
        <v>404</v>
      </c>
      <c r="B774" t="s">
        <v>123</v>
      </c>
      <c r="C774" t="s">
        <v>76</v>
      </c>
      <c r="D774">
        <v>1</v>
      </c>
      <c r="E774" s="1">
        <v>59075</v>
      </c>
      <c r="F774" s="1">
        <v>0</v>
      </c>
      <c r="G774" s="1">
        <v>0</v>
      </c>
      <c r="H774" s="1">
        <v>59075</v>
      </c>
      <c r="I774" s="1">
        <v>0</v>
      </c>
      <c r="J774" s="1">
        <v>0</v>
      </c>
      <c r="K774" s="1">
        <v>0</v>
      </c>
    </row>
    <row r="775" spans="1:11" x14ac:dyDescent="0.25">
      <c r="A775" s="2">
        <v>404</v>
      </c>
      <c r="B775" t="s">
        <v>123</v>
      </c>
      <c r="C775" t="s">
        <v>24</v>
      </c>
      <c r="D775">
        <v>1</v>
      </c>
      <c r="E775" s="1">
        <v>113832</v>
      </c>
      <c r="F775" s="1">
        <v>113832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</row>
    <row r="776" spans="1:11" x14ac:dyDescent="0.25">
      <c r="A776" s="2">
        <v>404</v>
      </c>
      <c r="B776" t="s">
        <v>123</v>
      </c>
      <c r="C776" t="s">
        <v>112</v>
      </c>
      <c r="D776">
        <v>1</v>
      </c>
      <c r="E776" s="1">
        <v>113832</v>
      </c>
      <c r="F776" s="1">
        <v>113832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</row>
    <row r="777" spans="1:11" x14ac:dyDescent="0.25">
      <c r="A777" s="2">
        <v>404</v>
      </c>
      <c r="B777" t="s">
        <v>123</v>
      </c>
      <c r="C777" t="s">
        <v>30</v>
      </c>
      <c r="D777">
        <v>1</v>
      </c>
      <c r="E777" s="1">
        <v>113832</v>
      </c>
      <c r="F777" s="1">
        <v>113832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</row>
    <row r="778" spans="1:11" x14ac:dyDescent="0.25">
      <c r="A778" s="2">
        <v>404</v>
      </c>
      <c r="B778" t="s">
        <v>123</v>
      </c>
      <c r="C778" t="s">
        <v>39</v>
      </c>
      <c r="D778">
        <v>2</v>
      </c>
      <c r="E778" s="1">
        <v>227665</v>
      </c>
      <c r="F778" s="1">
        <v>0</v>
      </c>
      <c r="G778" s="1">
        <v>227665</v>
      </c>
      <c r="H778" s="1">
        <v>0</v>
      </c>
      <c r="I778" s="1">
        <v>0</v>
      </c>
      <c r="J778" s="1">
        <v>0</v>
      </c>
      <c r="K778" s="1">
        <v>0</v>
      </c>
    </row>
    <row r="779" spans="1:11" x14ac:dyDescent="0.25">
      <c r="A779" s="2">
        <v>404</v>
      </c>
      <c r="B779" t="s">
        <v>123</v>
      </c>
      <c r="C779" t="s">
        <v>15</v>
      </c>
      <c r="D779">
        <v>6</v>
      </c>
      <c r="E779" s="1">
        <v>234998</v>
      </c>
      <c r="F779" s="1">
        <v>222506</v>
      </c>
      <c r="G779" s="1">
        <v>12492</v>
      </c>
      <c r="H779" s="1">
        <v>0</v>
      </c>
      <c r="I779" s="1">
        <v>0</v>
      </c>
      <c r="J779" s="1">
        <v>0</v>
      </c>
      <c r="K779" s="1">
        <v>0</v>
      </c>
    </row>
    <row r="780" spans="1:11" x14ac:dyDescent="0.25">
      <c r="A780" s="2">
        <v>404</v>
      </c>
      <c r="B780" t="s">
        <v>123</v>
      </c>
      <c r="C780" t="s">
        <v>52</v>
      </c>
      <c r="D780">
        <v>2</v>
      </c>
      <c r="E780" s="1">
        <v>227665</v>
      </c>
      <c r="F780" s="1">
        <v>227665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</row>
    <row r="781" spans="1:11" x14ac:dyDescent="0.25">
      <c r="A781" s="2">
        <v>404</v>
      </c>
      <c r="B781" t="s">
        <v>123</v>
      </c>
      <c r="C781" t="s">
        <v>50</v>
      </c>
      <c r="D781">
        <v>1</v>
      </c>
      <c r="E781" s="1">
        <v>113832</v>
      </c>
      <c r="F781" s="1">
        <v>113832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</row>
    <row r="782" spans="1:11" x14ac:dyDescent="0.25">
      <c r="A782" s="2">
        <v>404</v>
      </c>
      <c r="B782" t="s">
        <v>123</v>
      </c>
      <c r="C782" t="s">
        <v>14</v>
      </c>
      <c r="D782">
        <v>7</v>
      </c>
      <c r="E782" s="1">
        <v>796827</v>
      </c>
      <c r="F782" s="1">
        <v>796827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</row>
    <row r="783" spans="1:11" x14ac:dyDescent="0.25">
      <c r="A783" s="2">
        <v>404</v>
      </c>
      <c r="B783" t="s">
        <v>123</v>
      </c>
      <c r="C783" t="s">
        <v>81</v>
      </c>
      <c r="D783">
        <v>4</v>
      </c>
      <c r="E783" s="1">
        <v>455330</v>
      </c>
      <c r="F783" s="1">
        <v>0</v>
      </c>
      <c r="G783" s="1">
        <v>0</v>
      </c>
      <c r="H783" s="1">
        <v>455330</v>
      </c>
      <c r="I783" s="1">
        <v>0</v>
      </c>
      <c r="J783" s="1">
        <v>0</v>
      </c>
      <c r="K783" s="1">
        <v>0</v>
      </c>
    </row>
    <row r="784" spans="1:11" x14ac:dyDescent="0.25">
      <c r="A784" s="2">
        <v>404</v>
      </c>
      <c r="B784" t="s">
        <v>123</v>
      </c>
      <c r="C784" t="s">
        <v>23</v>
      </c>
      <c r="D784">
        <v>4</v>
      </c>
      <c r="E784" s="1">
        <v>156666</v>
      </c>
      <c r="F784" s="1">
        <v>156666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</row>
    <row r="785" spans="1:11" x14ac:dyDescent="0.25">
      <c r="A785" s="2">
        <v>404</v>
      </c>
      <c r="B785" t="s">
        <v>123</v>
      </c>
      <c r="C785" t="s">
        <v>49</v>
      </c>
      <c r="D785">
        <v>2</v>
      </c>
      <c r="E785" s="1">
        <v>227665</v>
      </c>
      <c r="F785" s="1">
        <v>227665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</row>
    <row r="786" spans="1:11" x14ac:dyDescent="0.25">
      <c r="A786" s="2">
        <v>404</v>
      </c>
      <c r="B786" t="s">
        <v>123</v>
      </c>
      <c r="C786" t="s">
        <v>19</v>
      </c>
      <c r="D786">
        <v>2</v>
      </c>
      <c r="E786" s="1">
        <v>227665</v>
      </c>
      <c r="F786" s="1">
        <v>227665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</row>
    <row r="787" spans="1:11" x14ac:dyDescent="0.25">
      <c r="A787" s="2">
        <v>404</v>
      </c>
      <c r="B787" t="s">
        <v>123</v>
      </c>
      <c r="C787" t="s">
        <v>7</v>
      </c>
      <c r="D787">
        <v>1</v>
      </c>
      <c r="E787" s="1">
        <v>113832</v>
      </c>
      <c r="F787" s="1">
        <v>113832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</row>
    <row r="788" spans="1:11" x14ac:dyDescent="0.25">
      <c r="A788" s="2">
        <v>404</v>
      </c>
      <c r="B788" t="s">
        <v>123</v>
      </c>
      <c r="C788" t="s">
        <v>37</v>
      </c>
      <c r="D788">
        <v>2</v>
      </c>
      <c r="E788" s="1">
        <v>227665</v>
      </c>
      <c r="F788" s="1">
        <v>227665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</row>
    <row r="789" spans="1:11" x14ac:dyDescent="0.25">
      <c r="A789" s="2">
        <v>404</v>
      </c>
      <c r="B789" t="s">
        <v>123</v>
      </c>
      <c r="C789" t="s">
        <v>12</v>
      </c>
      <c r="D789">
        <v>1</v>
      </c>
      <c r="E789" s="1">
        <v>113832</v>
      </c>
      <c r="F789" s="1">
        <v>109675</v>
      </c>
      <c r="G789" s="1">
        <v>4157</v>
      </c>
      <c r="H789" s="1">
        <v>0</v>
      </c>
      <c r="I789" s="1">
        <v>0</v>
      </c>
      <c r="J789" s="1">
        <v>0</v>
      </c>
      <c r="K789" s="1">
        <v>0</v>
      </c>
    </row>
    <row r="790" spans="1:11" x14ac:dyDescent="0.25">
      <c r="A790" s="2">
        <v>404</v>
      </c>
      <c r="B790" t="s">
        <v>123</v>
      </c>
      <c r="C790" t="s">
        <v>60</v>
      </c>
      <c r="D790">
        <v>1.5</v>
      </c>
      <c r="E790" s="1">
        <v>170748</v>
      </c>
      <c r="F790" s="1">
        <v>164466</v>
      </c>
      <c r="G790" s="1">
        <v>0</v>
      </c>
      <c r="H790" s="1">
        <v>6282</v>
      </c>
      <c r="I790" s="1">
        <v>0</v>
      </c>
      <c r="J790" s="1">
        <v>0</v>
      </c>
      <c r="K790" s="1">
        <v>0</v>
      </c>
    </row>
    <row r="791" spans="1:11" x14ac:dyDescent="0.25">
      <c r="A791" s="2">
        <v>404</v>
      </c>
      <c r="B791" t="s">
        <v>123</v>
      </c>
      <c r="C791" t="s">
        <v>11</v>
      </c>
      <c r="D791">
        <v>1</v>
      </c>
      <c r="E791" s="1">
        <v>57558</v>
      </c>
      <c r="F791" s="1">
        <v>0</v>
      </c>
      <c r="G791" s="1">
        <v>57558</v>
      </c>
      <c r="H791" s="1">
        <v>0</v>
      </c>
      <c r="I791" s="1">
        <v>0</v>
      </c>
      <c r="J791" s="1">
        <v>0</v>
      </c>
      <c r="K791" s="1">
        <v>0</v>
      </c>
    </row>
    <row r="792" spans="1:11" x14ac:dyDescent="0.25">
      <c r="A792" s="2">
        <v>404</v>
      </c>
      <c r="B792" t="s">
        <v>123</v>
      </c>
      <c r="C792" t="s">
        <v>42</v>
      </c>
      <c r="D792">
        <v>1</v>
      </c>
      <c r="E792" s="1">
        <v>71590</v>
      </c>
      <c r="F792" s="1">
        <v>0</v>
      </c>
      <c r="G792" s="1">
        <v>71590</v>
      </c>
      <c r="H792" s="1">
        <v>0</v>
      </c>
      <c r="I792" s="1">
        <v>0</v>
      </c>
      <c r="J792" s="1">
        <v>0</v>
      </c>
      <c r="K792" s="1">
        <v>0</v>
      </c>
    </row>
    <row r="793" spans="1:11" x14ac:dyDescent="0.25">
      <c r="A793" s="2">
        <v>404</v>
      </c>
      <c r="B793" t="s">
        <v>123</v>
      </c>
      <c r="C793" t="s">
        <v>21</v>
      </c>
      <c r="D793">
        <v>1</v>
      </c>
      <c r="E793" s="1">
        <v>113832</v>
      </c>
      <c r="F793" s="1">
        <v>0</v>
      </c>
      <c r="G793" s="1">
        <v>113832</v>
      </c>
      <c r="H793" s="1">
        <v>0</v>
      </c>
      <c r="I793" s="1">
        <v>0</v>
      </c>
      <c r="J793" s="1">
        <v>0</v>
      </c>
      <c r="K793" s="1">
        <v>0</v>
      </c>
    </row>
    <row r="794" spans="1:11" x14ac:dyDescent="0.25">
      <c r="A794" s="2">
        <v>404</v>
      </c>
      <c r="B794" t="s">
        <v>123</v>
      </c>
      <c r="C794" t="s">
        <v>122</v>
      </c>
      <c r="D794">
        <v>1</v>
      </c>
      <c r="E794" s="1">
        <v>113832</v>
      </c>
      <c r="F794" s="1">
        <v>0</v>
      </c>
      <c r="G794" s="1">
        <v>113832</v>
      </c>
      <c r="H794" s="1">
        <v>0</v>
      </c>
      <c r="I794" s="1">
        <v>0</v>
      </c>
      <c r="J794" s="1">
        <v>0</v>
      </c>
      <c r="K794" s="1">
        <v>0</v>
      </c>
    </row>
    <row r="795" spans="1:11" x14ac:dyDescent="0.25">
      <c r="A795" s="2">
        <v>404</v>
      </c>
      <c r="B795" t="s">
        <v>123</v>
      </c>
      <c r="C795" t="s">
        <v>16</v>
      </c>
      <c r="D795">
        <v>2</v>
      </c>
      <c r="E795" s="1">
        <v>227665</v>
      </c>
      <c r="F795" s="1">
        <v>0</v>
      </c>
      <c r="G795" s="1">
        <v>0</v>
      </c>
      <c r="H795" s="1">
        <v>227665</v>
      </c>
      <c r="I795" s="1">
        <v>0</v>
      </c>
      <c r="J795" s="1">
        <v>0</v>
      </c>
      <c r="K795" s="1">
        <v>0</v>
      </c>
    </row>
    <row r="796" spans="1:11" x14ac:dyDescent="0.25">
      <c r="A796" s="2">
        <v>404</v>
      </c>
      <c r="B796" t="s">
        <v>123</v>
      </c>
      <c r="C796" t="s">
        <v>17</v>
      </c>
      <c r="D796">
        <v>1</v>
      </c>
      <c r="E796" s="1">
        <v>79025</v>
      </c>
      <c r="F796" s="1">
        <v>79025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</row>
    <row r="797" spans="1:11" x14ac:dyDescent="0.25">
      <c r="A797" s="2">
        <v>404</v>
      </c>
      <c r="B797" t="s">
        <v>123</v>
      </c>
      <c r="C797" t="s">
        <v>22</v>
      </c>
      <c r="D797">
        <v>3</v>
      </c>
      <c r="E797" s="1">
        <v>153562</v>
      </c>
      <c r="F797" s="1">
        <v>153562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</row>
    <row r="798" spans="1:11" x14ac:dyDescent="0.25">
      <c r="A798" s="2">
        <v>404</v>
      </c>
      <c r="B798" t="s">
        <v>123</v>
      </c>
      <c r="C798" t="s">
        <v>20</v>
      </c>
      <c r="D798">
        <v>2</v>
      </c>
      <c r="E798" s="1">
        <v>120118</v>
      </c>
      <c r="F798" s="1">
        <v>120118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</row>
    <row r="799" spans="1:11" x14ac:dyDescent="0.25">
      <c r="A799" s="2">
        <v>404</v>
      </c>
      <c r="B799" t="s">
        <v>123</v>
      </c>
      <c r="C799" t="s">
        <v>4</v>
      </c>
      <c r="D799">
        <v>1</v>
      </c>
      <c r="E799" s="1">
        <v>71961</v>
      </c>
      <c r="F799" s="1">
        <v>71961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</row>
    <row r="800" spans="1:11" x14ac:dyDescent="0.25">
      <c r="A800" s="2">
        <v>404</v>
      </c>
      <c r="B800" t="s">
        <v>123</v>
      </c>
      <c r="C800" t="s">
        <v>8</v>
      </c>
      <c r="D800">
        <v>1</v>
      </c>
      <c r="E800" s="1">
        <v>116262</v>
      </c>
      <c r="F800" s="1">
        <v>116262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</row>
    <row r="801" spans="1:11" x14ac:dyDescent="0.25">
      <c r="A801" s="2">
        <v>404</v>
      </c>
      <c r="B801" t="s">
        <v>123</v>
      </c>
      <c r="C801" t="s">
        <v>78</v>
      </c>
      <c r="D801">
        <v>1</v>
      </c>
      <c r="E801" s="1">
        <v>58500</v>
      </c>
      <c r="F801" s="1">
        <v>58500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</row>
    <row r="802" spans="1:11" x14ac:dyDescent="0.25">
      <c r="A802" s="2">
        <v>404</v>
      </c>
      <c r="B802" t="s">
        <v>123</v>
      </c>
      <c r="C802" t="s">
        <v>251</v>
      </c>
      <c r="D802">
        <v>0</v>
      </c>
      <c r="E802" s="1">
        <v>25000</v>
      </c>
      <c r="F802" s="1">
        <v>25000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</row>
    <row r="803" spans="1:11" x14ac:dyDescent="0.25">
      <c r="A803" s="2">
        <v>404</v>
      </c>
      <c r="B803" t="s">
        <v>123</v>
      </c>
      <c r="C803" t="s">
        <v>314</v>
      </c>
      <c r="D803">
        <v>0</v>
      </c>
      <c r="E803" s="1">
        <v>37400</v>
      </c>
      <c r="F803" s="1">
        <v>23800</v>
      </c>
      <c r="G803" s="1">
        <v>0</v>
      </c>
      <c r="H803" s="1">
        <v>0</v>
      </c>
      <c r="I803" s="1">
        <v>0</v>
      </c>
      <c r="J803" s="1">
        <v>0</v>
      </c>
      <c r="K803" s="1">
        <v>13600</v>
      </c>
    </row>
    <row r="804" spans="1:11" x14ac:dyDescent="0.25">
      <c r="A804" s="2">
        <v>404</v>
      </c>
      <c r="B804" t="s">
        <v>123</v>
      </c>
      <c r="C804" t="s">
        <v>257</v>
      </c>
      <c r="D804">
        <v>0</v>
      </c>
      <c r="E804" s="1">
        <v>27200</v>
      </c>
      <c r="F804" s="1">
        <v>13600</v>
      </c>
      <c r="G804" s="1">
        <v>0</v>
      </c>
      <c r="H804" s="1">
        <v>0</v>
      </c>
      <c r="I804" s="1">
        <v>0</v>
      </c>
      <c r="J804" s="1">
        <v>0</v>
      </c>
      <c r="K804" s="1">
        <v>13600</v>
      </c>
    </row>
    <row r="805" spans="1:11" x14ac:dyDescent="0.25">
      <c r="A805" s="2">
        <v>404</v>
      </c>
      <c r="B805" t="s">
        <v>123</v>
      </c>
      <c r="C805" t="s">
        <v>252</v>
      </c>
      <c r="D805">
        <v>0</v>
      </c>
      <c r="E805" s="1">
        <v>7216</v>
      </c>
      <c r="F805" s="1">
        <v>7216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</row>
    <row r="806" spans="1:11" x14ac:dyDescent="0.25">
      <c r="A806" s="2">
        <v>404</v>
      </c>
      <c r="B806" t="s">
        <v>123</v>
      </c>
      <c r="C806" t="s">
        <v>246</v>
      </c>
      <c r="D806">
        <v>0</v>
      </c>
      <c r="E806" s="1">
        <v>15325</v>
      </c>
      <c r="F806" s="1">
        <v>15325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</row>
    <row r="807" spans="1:11" x14ac:dyDescent="0.25">
      <c r="A807" s="2">
        <v>404</v>
      </c>
      <c r="B807" t="s">
        <v>123</v>
      </c>
      <c r="C807" t="s">
        <v>263</v>
      </c>
      <c r="D807">
        <v>0</v>
      </c>
      <c r="E807" s="1">
        <v>3000</v>
      </c>
      <c r="F807" s="1">
        <v>3000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</row>
    <row r="808" spans="1:11" x14ac:dyDescent="0.25">
      <c r="A808" s="2">
        <v>404</v>
      </c>
      <c r="B808" t="s">
        <v>123</v>
      </c>
      <c r="C808" t="s">
        <v>266</v>
      </c>
      <c r="D808">
        <v>0</v>
      </c>
      <c r="E808" s="1">
        <v>18377</v>
      </c>
      <c r="F808" s="1">
        <v>18377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</row>
    <row r="809" spans="1:11" x14ac:dyDescent="0.25">
      <c r="A809" s="2">
        <v>404</v>
      </c>
      <c r="B809" t="s">
        <v>123</v>
      </c>
      <c r="C809" t="s">
        <v>265</v>
      </c>
      <c r="D809">
        <v>0</v>
      </c>
      <c r="E809" s="1">
        <v>30000</v>
      </c>
      <c r="F809" s="1">
        <v>30000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</row>
    <row r="810" spans="1:11" x14ac:dyDescent="0.25">
      <c r="A810" s="2">
        <v>404</v>
      </c>
      <c r="B810" t="s">
        <v>123</v>
      </c>
      <c r="C810" t="s">
        <v>248</v>
      </c>
      <c r="D810">
        <v>0</v>
      </c>
      <c r="E810" s="1">
        <v>1884</v>
      </c>
      <c r="F810" s="1">
        <v>1884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</row>
    <row r="811" spans="1:11" x14ac:dyDescent="0.25">
      <c r="A811" s="2">
        <v>404</v>
      </c>
      <c r="B811" t="s">
        <v>123</v>
      </c>
      <c r="C811" t="s">
        <v>260</v>
      </c>
      <c r="D811">
        <v>0</v>
      </c>
      <c r="E811" s="1">
        <v>500</v>
      </c>
      <c r="F811" s="1">
        <v>500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</row>
    <row r="812" spans="1:11" x14ac:dyDescent="0.25">
      <c r="A812" s="2">
        <v>404</v>
      </c>
      <c r="B812" t="s">
        <v>123</v>
      </c>
      <c r="C812" t="s">
        <v>247</v>
      </c>
      <c r="D812">
        <v>0</v>
      </c>
      <c r="E812" s="1">
        <v>6905</v>
      </c>
      <c r="F812" s="1">
        <v>6905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</row>
    <row r="813" spans="1:11" x14ac:dyDescent="0.25">
      <c r="A813" s="2">
        <v>404</v>
      </c>
      <c r="B813" t="s">
        <v>123</v>
      </c>
      <c r="C813" t="s">
        <v>299</v>
      </c>
      <c r="D813">
        <v>0</v>
      </c>
      <c r="E813" s="1">
        <v>3000</v>
      </c>
      <c r="F813" s="1">
        <v>3000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</row>
    <row r="814" spans="1:11" x14ac:dyDescent="0.25">
      <c r="A814" s="2">
        <v>404</v>
      </c>
      <c r="B814" t="s">
        <v>123</v>
      </c>
      <c r="C814" t="s">
        <v>270</v>
      </c>
      <c r="D814">
        <v>0</v>
      </c>
      <c r="E814" s="1">
        <v>3073</v>
      </c>
      <c r="F814" s="1">
        <v>3073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</row>
    <row r="815" spans="1:11" x14ac:dyDescent="0.25">
      <c r="A815" s="2">
        <v>404</v>
      </c>
      <c r="B815" t="s">
        <v>123</v>
      </c>
      <c r="C815" t="s">
        <v>267</v>
      </c>
      <c r="D815">
        <v>0</v>
      </c>
      <c r="E815" s="1">
        <v>5000</v>
      </c>
      <c r="F815" s="1">
        <v>5000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</row>
    <row r="816" spans="1:11" x14ac:dyDescent="0.25">
      <c r="A816" s="2">
        <v>404</v>
      </c>
      <c r="B816" t="s">
        <v>123</v>
      </c>
      <c r="C816" t="s">
        <v>258</v>
      </c>
      <c r="D816">
        <v>0</v>
      </c>
      <c r="E816" s="1">
        <v>13000</v>
      </c>
      <c r="F816" s="1">
        <v>13000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</row>
    <row r="817" spans="1:12" x14ac:dyDescent="0.25">
      <c r="A817" s="2">
        <v>404</v>
      </c>
      <c r="B817" t="s">
        <v>123</v>
      </c>
      <c r="C817" t="s">
        <v>269</v>
      </c>
      <c r="D817">
        <v>0</v>
      </c>
      <c r="E817" s="1">
        <v>3600</v>
      </c>
      <c r="F817" s="1">
        <v>0</v>
      </c>
      <c r="G817" s="1">
        <v>0</v>
      </c>
      <c r="H817" s="1">
        <v>0</v>
      </c>
      <c r="I817" s="1">
        <v>3600</v>
      </c>
      <c r="J817" s="1">
        <v>0</v>
      </c>
      <c r="K817" s="1">
        <v>0</v>
      </c>
    </row>
    <row r="818" spans="1:12" x14ac:dyDescent="0.25">
      <c r="A818" s="2">
        <v>404</v>
      </c>
      <c r="B818" t="s">
        <v>123</v>
      </c>
      <c r="C818" s="1" t="s">
        <v>320</v>
      </c>
      <c r="E818" s="1">
        <v>62000</v>
      </c>
      <c r="F818" s="1"/>
      <c r="G818" s="1"/>
      <c r="H818" s="1"/>
      <c r="I818" s="1"/>
      <c r="J818" s="1"/>
      <c r="K818" s="1"/>
      <c r="L818" s="1">
        <v>62000</v>
      </c>
    </row>
    <row r="819" spans="1:12" x14ac:dyDescent="0.25">
      <c r="A819" s="2">
        <v>296</v>
      </c>
      <c r="B819" t="s">
        <v>125</v>
      </c>
      <c r="C819" t="s">
        <v>124</v>
      </c>
      <c r="D819">
        <v>1</v>
      </c>
      <c r="E819" s="1">
        <v>158560</v>
      </c>
      <c r="F819" s="1">
        <v>158560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</row>
    <row r="820" spans="1:12" x14ac:dyDescent="0.25">
      <c r="A820" s="2">
        <v>296</v>
      </c>
      <c r="B820" t="s">
        <v>125</v>
      </c>
      <c r="C820" t="s">
        <v>114</v>
      </c>
      <c r="D820">
        <v>1</v>
      </c>
      <c r="E820" s="1">
        <v>158560</v>
      </c>
      <c r="F820" s="1">
        <v>0</v>
      </c>
      <c r="G820" s="1">
        <v>158560</v>
      </c>
      <c r="H820" s="1">
        <v>0</v>
      </c>
      <c r="I820" s="1">
        <v>0</v>
      </c>
      <c r="J820" s="1">
        <v>0</v>
      </c>
      <c r="K820" s="1">
        <v>0</v>
      </c>
    </row>
    <row r="821" spans="1:12" x14ac:dyDescent="0.25">
      <c r="A821" s="2">
        <v>296</v>
      </c>
      <c r="B821" t="s">
        <v>125</v>
      </c>
      <c r="C821" t="s">
        <v>77</v>
      </c>
      <c r="D821">
        <v>1</v>
      </c>
      <c r="E821" s="1">
        <v>120467</v>
      </c>
      <c r="F821" s="1">
        <v>3066</v>
      </c>
      <c r="G821" s="1">
        <v>0</v>
      </c>
      <c r="H821" s="1">
        <v>117401</v>
      </c>
      <c r="I821" s="1">
        <v>0</v>
      </c>
      <c r="J821" s="1">
        <v>0</v>
      </c>
      <c r="K821" s="1">
        <v>0</v>
      </c>
    </row>
    <row r="822" spans="1:12" x14ac:dyDescent="0.25">
      <c r="A822" s="2">
        <v>296</v>
      </c>
      <c r="B822" t="s">
        <v>125</v>
      </c>
      <c r="C822" t="s">
        <v>31</v>
      </c>
      <c r="D822">
        <v>1</v>
      </c>
      <c r="E822" s="1">
        <v>198942</v>
      </c>
      <c r="F822" s="1">
        <v>198942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</row>
    <row r="823" spans="1:12" x14ac:dyDescent="0.25">
      <c r="A823" s="2">
        <v>296</v>
      </c>
      <c r="B823" t="s">
        <v>125</v>
      </c>
      <c r="C823" t="s">
        <v>33</v>
      </c>
      <c r="D823">
        <v>2</v>
      </c>
      <c r="E823" s="1">
        <v>227665</v>
      </c>
      <c r="F823" s="1">
        <v>135881</v>
      </c>
      <c r="G823" s="1">
        <v>0</v>
      </c>
      <c r="H823" s="1">
        <v>0</v>
      </c>
      <c r="I823" s="1">
        <v>91784</v>
      </c>
      <c r="J823" s="1">
        <v>0</v>
      </c>
      <c r="K823" s="1">
        <v>0</v>
      </c>
    </row>
    <row r="824" spans="1:12" x14ac:dyDescent="0.25">
      <c r="A824" s="2">
        <v>296</v>
      </c>
      <c r="B824" t="s">
        <v>125</v>
      </c>
      <c r="C824" t="s">
        <v>34</v>
      </c>
      <c r="D824">
        <v>3</v>
      </c>
      <c r="E824" s="1">
        <v>341497</v>
      </c>
      <c r="F824" s="1">
        <v>341497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</row>
    <row r="825" spans="1:12" x14ac:dyDescent="0.25">
      <c r="A825" s="2">
        <v>296</v>
      </c>
      <c r="B825" t="s">
        <v>125</v>
      </c>
      <c r="C825" t="s">
        <v>35</v>
      </c>
      <c r="D825">
        <v>3</v>
      </c>
      <c r="E825" s="1">
        <v>341497</v>
      </c>
      <c r="F825" s="1">
        <v>341497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</row>
    <row r="826" spans="1:12" x14ac:dyDescent="0.25">
      <c r="A826" s="2">
        <v>296</v>
      </c>
      <c r="B826" t="s">
        <v>125</v>
      </c>
      <c r="C826" t="s">
        <v>26</v>
      </c>
      <c r="D826">
        <v>2</v>
      </c>
      <c r="E826" s="1">
        <v>227665</v>
      </c>
      <c r="F826" s="1">
        <v>227665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</row>
    <row r="827" spans="1:12" x14ac:dyDescent="0.25">
      <c r="A827" s="2">
        <v>296</v>
      </c>
      <c r="B827" t="s">
        <v>125</v>
      </c>
      <c r="C827" t="s">
        <v>25</v>
      </c>
      <c r="D827">
        <v>2</v>
      </c>
      <c r="E827" s="1">
        <v>227665</v>
      </c>
      <c r="F827" s="1">
        <v>227665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</row>
    <row r="828" spans="1:12" x14ac:dyDescent="0.25">
      <c r="A828" s="2">
        <v>296</v>
      </c>
      <c r="B828" t="s">
        <v>125</v>
      </c>
      <c r="C828" t="s">
        <v>28</v>
      </c>
      <c r="D828">
        <v>2</v>
      </c>
      <c r="E828" s="1">
        <v>227665</v>
      </c>
      <c r="F828" s="1">
        <v>227665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</row>
    <row r="829" spans="1:12" x14ac:dyDescent="0.25">
      <c r="A829" s="2">
        <v>296</v>
      </c>
      <c r="B829" t="s">
        <v>125</v>
      </c>
      <c r="C829" t="s">
        <v>85</v>
      </c>
      <c r="D829">
        <v>2</v>
      </c>
      <c r="E829" s="1">
        <v>227665</v>
      </c>
      <c r="F829" s="1">
        <v>172006</v>
      </c>
      <c r="G829" s="1">
        <v>0</v>
      </c>
      <c r="H829" s="1">
        <v>55659</v>
      </c>
      <c r="I829" s="1">
        <v>0</v>
      </c>
      <c r="J829" s="1">
        <v>0</v>
      </c>
      <c r="K829" s="1">
        <v>0</v>
      </c>
    </row>
    <row r="830" spans="1:12" x14ac:dyDescent="0.25">
      <c r="A830" s="2">
        <v>296</v>
      </c>
      <c r="B830" t="s">
        <v>125</v>
      </c>
      <c r="C830" t="s">
        <v>76</v>
      </c>
      <c r="D830">
        <v>1</v>
      </c>
      <c r="E830" s="1">
        <v>59075</v>
      </c>
      <c r="F830" s="1">
        <v>0</v>
      </c>
      <c r="G830" s="1">
        <v>59075</v>
      </c>
      <c r="H830" s="1">
        <v>0</v>
      </c>
      <c r="I830" s="1">
        <v>0</v>
      </c>
      <c r="J830" s="1">
        <v>0</v>
      </c>
      <c r="K830" s="1">
        <v>0</v>
      </c>
    </row>
    <row r="831" spans="1:12" x14ac:dyDescent="0.25">
      <c r="A831" s="2">
        <v>296</v>
      </c>
      <c r="B831" t="s">
        <v>125</v>
      </c>
      <c r="C831" t="s">
        <v>44</v>
      </c>
      <c r="D831">
        <v>1</v>
      </c>
      <c r="E831" s="1">
        <v>113832</v>
      </c>
      <c r="F831" s="1">
        <v>5381</v>
      </c>
      <c r="G831" s="1">
        <v>0</v>
      </c>
      <c r="H831" s="1">
        <v>108451</v>
      </c>
      <c r="I831" s="1">
        <v>0</v>
      </c>
      <c r="J831" s="1">
        <v>0</v>
      </c>
      <c r="K831" s="1">
        <v>0</v>
      </c>
    </row>
    <row r="832" spans="1:12" x14ac:dyDescent="0.25">
      <c r="A832" s="2">
        <v>296</v>
      </c>
      <c r="B832" t="s">
        <v>125</v>
      </c>
      <c r="C832" t="s">
        <v>24</v>
      </c>
      <c r="D832">
        <v>1</v>
      </c>
      <c r="E832" s="1">
        <v>113832</v>
      </c>
      <c r="F832" s="1">
        <v>113832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</row>
    <row r="833" spans="1:11" x14ac:dyDescent="0.25">
      <c r="A833" s="2">
        <v>296</v>
      </c>
      <c r="B833" t="s">
        <v>125</v>
      </c>
      <c r="C833" t="s">
        <v>30</v>
      </c>
      <c r="D833">
        <v>1</v>
      </c>
      <c r="E833" s="1">
        <v>113832</v>
      </c>
      <c r="F833" s="1">
        <v>113832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</row>
    <row r="834" spans="1:11" x14ac:dyDescent="0.25">
      <c r="A834" s="2">
        <v>296</v>
      </c>
      <c r="B834" t="s">
        <v>125</v>
      </c>
      <c r="C834" t="s">
        <v>43</v>
      </c>
      <c r="D834">
        <v>1</v>
      </c>
      <c r="E834" s="1">
        <v>119483</v>
      </c>
      <c r="F834" s="1">
        <v>119483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</row>
    <row r="835" spans="1:11" x14ac:dyDescent="0.25">
      <c r="A835" s="2">
        <v>296</v>
      </c>
      <c r="B835" t="s">
        <v>125</v>
      </c>
      <c r="C835" t="s">
        <v>14</v>
      </c>
      <c r="D835">
        <v>5</v>
      </c>
      <c r="E835" s="1">
        <v>569162</v>
      </c>
      <c r="F835" s="1">
        <v>360538</v>
      </c>
      <c r="G835" s="1">
        <v>100173</v>
      </c>
      <c r="H835" s="1">
        <v>108451</v>
      </c>
      <c r="I835" s="1">
        <v>0</v>
      </c>
      <c r="J835" s="1">
        <v>0</v>
      </c>
      <c r="K835" s="1">
        <v>0</v>
      </c>
    </row>
    <row r="836" spans="1:11" x14ac:dyDescent="0.25">
      <c r="A836" s="2">
        <v>296</v>
      </c>
      <c r="B836" t="s">
        <v>125</v>
      </c>
      <c r="C836" t="s">
        <v>81</v>
      </c>
      <c r="D836">
        <v>13</v>
      </c>
      <c r="E836" s="1">
        <v>1479821.85</v>
      </c>
      <c r="F836" s="1">
        <v>69953</v>
      </c>
      <c r="G836" s="1">
        <v>0</v>
      </c>
      <c r="H836" s="1">
        <v>1409868.85</v>
      </c>
      <c r="I836" s="1">
        <v>0</v>
      </c>
      <c r="J836" s="1">
        <v>0</v>
      </c>
      <c r="K836" s="1">
        <v>0</v>
      </c>
    </row>
    <row r="837" spans="1:11" x14ac:dyDescent="0.25">
      <c r="A837" s="2">
        <v>296</v>
      </c>
      <c r="B837" t="s">
        <v>125</v>
      </c>
      <c r="C837" t="s">
        <v>23</v>
      </c>
      <c r="D837">
        <v>6</v>
      </c>
      <c r="E837" s="1">
        <v>234999</v>
      </c>
      <c r="F837" s="1">
        <v>234999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</row>
    <row r="838" spans="1:11" x14ac:dyDescent="0.25">
      <c r="A838" s="2">
        <v>296</v>
      </c>
      <c r="B838" t="s">
        <v>125</v>
      </c>
      <c r="C838" t="s">
        <v>49</v>
      </c>
      <c r="D838">
        <v>6</v>
      </c>
      <c r="E838" s="1">
        <v>682995</v>
      </c>
      <c r="F838" s="1">
        <v>682995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</row>
    <row r="839" spans="1:11" x14ac:dyDescent="0.25">
      <c r="A839" s="2">
        <v>296</v>
      </c>
      <c r="B839" t="s">
        <v>125</v>
      </c>
      <c r="C839" t="s">
        <v>7</v>
      </c>
      <c r="D839">
        <v>1</v>
      </c>
      <c r="E839" s="1">
        <v>113832</v>
      </c>
      <c r="F839" s="1">
        <v>113832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</row>
    <row r="840" spans="1:11" x14ac:dyDescent="0.25">
      <c r="A840" s="2">
        <v>296</v>
      </c>
      <c r="B840" t="s">
        <v>125</v>
      </c>
      <c r="C840" t="s">
        <v>37</v>
      </c>
      <c r="D840">
        <v>2</v>
      </c>
      <c r="E840" s="1">
        <v>227665</v>
      </c>
      <c r="F840" s="1">
        <v>227665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</row>
    <row r="841" spans="1:11" x14ac:dyDescent="0.25">
      <c r="A841" s="2">
        <v>296</v>
      </c>
      <c r="B841" t="s">
        <v>125</v>
      </c>
      <c r="C841" t="s">
        <v>12</v>
      </c>
      <c r="D841">
        <v>1</v>
      </c>
      <c r="E841" s="1">
        <v>113832</v>
      </c>
      <c r="F841" s="1">
        <v>67198</v>
      </c>
      <c r="G841" s="1">
        <v>0</v>
      </c>
      <c r="H841" s="1">
        <v>46634</v>
      </c>
      <c r="I841" s="1">
        <v>0</v>
      </c>
      <c r="J841" s="1">
        <v>0</v>
      </c>
      <c r="K841" s="1">
        <v>0</v>
      </c>
    </row>
    <row r="842" spans="1:11" x14ac:dyDescent="0.25">
      <c r="A842" s="2">
        <v>296</v>
      </c>
      <c r="B842" t="s">
        <v>125</v>
      </c>
      <c r="C842" t="s">
        <v>103</v>
      </c>
      <c r="D842">
        <v>3</v>
      </c>
      <c r="E842" s="1">
        <v>117499</v>
      </c>
      <c r="F842" s="1">
        <v>117499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</row>
    <row r="843" spans="1:11" x14ac:dyDescent="0.25">
      <c r="A843" s="2">
        <v>296</v>
      </c>
      <c r="B843" t="s">
        <v>125</v>
      </c>
      <c r="C843" t="s">
        <v>32</v>
      </c>
      <c r="D843">
        <v>3</v>
      </c>
      <c r="E843" s="1">
        <v>117499</v>
      </c>
      <c r="F843" s="1">
        <v>117499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</row>
    <row r="844" spans="1:11" x14ac:dyDescent="0.25">
      <c r="A844" s="2">
        <v>296</v>
      </c>
      <c r="B844" t="s">
        <v>125</v>
      </c>
      <c r="C844" t="s">
        <v>11</v>
      </c>
      <c r="D844">
        <v>1</v>
      </c>
      <c r="E844" s="1">
        <v>57558</v>
      </c>
      <c r="F844" s="1">
        <v>0</v>
      </c>
      <c r="G844" s="1">
        <v>57558</v>
      </c>
      <c r="H844" s="1">
        <v>0</v>
      </c>
      <c r="I844" s="1">
        <v>0</v>
      </c>
      <c r="J844" s="1">
        <v>0</v>
      </c>
      <c r="K844" s="1">
        <v>0</v>
      </c>
    </row>
    <row r="845" spans="1:11" x14ac:dyDescent="0.25">
      <c r="A845" s="2">
        <v>296</v>
      </c>
      <c r="B845" t="s">
        <v>125</v>
      </c>
      <c r="C845" t="s">
        <v>21</v>
      </c>
      <c r="D845">
        <v>1</v>
      </c>
      <c r="E845" s="1">
        <v>113832</v>
      </c>
      <c r="F845" s="1">
        <v>113832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</row>
    <row r="846" spans="1:11" x14ac:dyDescent="0.25">
      <c r="A846" s="2">
        <v>296</v>
      </c>
      <c r="B846" t="s">
        <v>125</v>
      </c>
      <c r="C846" t="s">
        <v>16</v>
      </c>
      <c r="D846">
        <v>2</v>
      </c>
      <c r="E846" s="1">
        <v>227665</v>
      </c>
      <c r="F846" s="1">
        <v>227665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</row>
    <row r="847" spans="1:11" x14ac:dyDescent="0.25">
      <c r="A847" s="2">
        <v>296</v>
      </c>
      <c r="B847" t="s">
        <v>125</v>
      </c>
      <c r="C847" t="s">
        <v>17</v>
      </c>
      <c r="D847">
        <v>1</v>
      </c>
      <c r="E847" s="1">
        <v>79025</v>
      </c>
      <c r="F847" s="1">
        <v>79025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</row>
    <row r="848" spans="1:11" x14ac:dyDescent="0.25">
      <c r="A848" s="2">
        <v>296</v>
      </c>
      <c r="B848" t="s">
        <v>125</v>
      </c>
      <c r="C848" t="s">
        <v>22</v>
      </c>
      <c r="D848">
        <v>3</v>
      </c>
      <c r="E848" s="1">
        <v>153562</v>
      </c>
      <c r="F848" s="1">
        <v>153562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</row>
    <row r="849" spans="1:11" x14ac:dyDescent="0.25">
      <c r="A849" s="2">
        <v>296</v>
      </c>
      <c r="B849" t="s">
        <v>125</v>
      </c>
      <c r="C849" t="s">
        <v>20</v>
      </c>
      <c r="D849">
        <v>1</v>
      </c>
      <c r="E849" s="1">
        <v>60059</v>
      </c>
      <c r="F849" s="1">
        <v>60059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</row>
    <row r="850" spans="1:11" x14ac:dyDescent="0.25">
      <c r="A850" s="2">
        <v>296</v>
      </c>
      <c r="B850" t="s">
        <v>125</v>
      </c>
      <c r="C850" t="s">
        <v>55</v>
      </c>
      <c r="D850">
        <v>2</v>
      </c>
      <c r="E850" s="1">
        <v>142889</v>
      </c>
      <c r="F850" s="1">
        <v>142889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</row>
    <row r="851" spans="1:11" x14ac:dyDescent="0.25">
      <c r="A851" s="2">
        <v>296</v>
      </c>
      <c r="B851" t="s">
        <v>125</v>
      </c>
      <c r="C851" t="s">
        <v>79</v>
      </c>
      <c r="D851">
        <v>1</v>
      </c>
      <c r="E851" s="1">
        <v>53629</v>
      </c>
      <c r="F851" s="1">
        <v>53629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</row>
    <row r="852" spans="1:11" x14ac:dyDescent="0.25">
      <c r="A852" s="2">
        <v>296</v>
      </c>
      <c r="B852" t="s">
        <v>125</v>
      </c>
      <c r="C852" t="s">
        <v>58</v>
      </c>
      <c r="D852">
        <v>1</v>
      </c>
      <c r="E852" s="1">
        <v>147879</v>
      </c>
      <c r="F852" s="1">
        <v>147879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</row>
    <row r="853" spans="1:11" x14ac:dyDescent="0.25">
      <c r="A853" s="2">
        <v>296</v>
      </c>
      <c r="B853" t="s">
        <v>125</v>
      </c>
      <c r="C853" t="s">
        <v>251</v>
      </c>
      <c r="D853">
        <v>0</v>
      </c>
      <c r="E853" s="1">
        <v>60000</v>
      </c>
      <c r="F853" s="1">
        <v>60000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</row>
    <row r="854" spans="1:11" x14ac:dyDescent="0.25">
      <c r="A854" s="2">
        <v>296</v>
      </c>
      <c r="B854" t="s">
        <v>125</v>
      </c>
      <c r="C854" t="s">
        <v>252</v>
      </c>
      <c r="D854">
        <v>0</v>
      </c>
      <c r="E854" s="1">
        <v>15000</v>
      </c>
      <c r="F854" s="1">
        <v>15000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</row>
    <row r="855" spans="1:11" x14ac:dyDescent="0.25">
      <c r="A855" s="2">
        <v>296</v>
      </c>
      <c r="B855" t="s">
        <v>125</v>
      </c>
      <c r="C855" t="s">
        <v>263</v>
      </c>
      <c r="D855">
        <v>0</v>
      </c>
      <c r="E855" s="1">
        <v>49000</v>
      </c>
      <c r="F855" s="1">
        <v>49000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</row>
    <row r="856" spans="1:11" x14ac:dyDescent="0.25">
      <c r="A856" s="2">
        <v>296</v>
      </c>
      <c r="B856" t="s">
        <v>125</v>
      </c>
      <c r="C856" t="s">
        <v>266</v>
      </c>
      <c r="D856">
        <v>0</v>
      </c>
      <c r="E856" s="1">
        <v>12000</v>
      </c>
      <c r="F856" s="1">
        <v>12000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</row>
    <row r="857" spans="1:11" x14ac:dyDescent="0.25">
      <c r="A857" s="2">
        <v>296</v>
      </c>
      <c r="B857" t="s">
        <v>125</v>
      </c>
      <c r="C857" t="s">
        <v>265</v>
      </c>
      <c r="D857">
        <v>0</v>
      </c>
      <c r="E857" s="1">
        <v>31705</v>
      </c>
      <c r="F857" s="1">
        <v>31705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</row>
    <row r="858" spans="1:11" x14ac:dyDescent="0.25">
      <c r="A858" s="2">
        <v>296</v>
      </c>
      <c r="B858" t="s">
        <v>125</v>
      </c>
      <c r="C858" t="s">
        <v>262</v>
      </c>
      <c r="D858">
        <v>0</v>
      </c>
      <c r="E858" s="1">
        <v>7055</v>
      </c>
      <c r="F858" s="1">
        <v>6870</v>
      </c>
      <c r="G858" s="1">
        <v>185</v>
      </c>
      <c r="H858" s="1">
        <v>0</v>
      </c>
      <c r="I858" s="1">
        <v>0</v>
      </c>
      <c r="J858" s="1">
        <v>0</v>
      </c>
      <c r="K858" s="1">
        <v>0</v>
      </c>
    </row>
    <row r="859" spans="1:11" x14ac:dyDescent="0.25">
      <c r="A859" s="2">
        <v>296</v>
      </c>
      <c r="B859" t="s">
        <v>125</v>
      </c>
      <c r="C859" t="s">
        <v>248</v>
      </c>
      <c r="D859">
        <v>0</v>
      </c>
      <c r="E859" s="1">
        <v>1920</v>
      </c>
      <c r="F859" s="1">
        <v>1920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</row>
    <row r="860" spans="1:11" x14ac:dyDescent="0.25">
      <c r="A860" s="2">
        <v>296</v>
      </c>
      <c r="B860" t="s">
        <v>125</v>
      </c>
      <c r="C860" t="s">
        <v>264</v>
      </c>
      <c r="D860">
        <v>0</v>
      </c>
      <c r="E860" s="1">
        <v>3500</v>
      </c>
      <c r="F860" s="1">
        <v>3500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</row>
    <row r="861" spans="1:11" x14ac:dyDescent="0.25">
      <c r="A861" s="2">
        <v>296</v>
      </c>
      <c r="B861" t="s">
        <v>125</v>
      </c>
      <c r="C861" t="s">
        <v>278</v>
      </c>
      <c r="D861">
        <v>0</v>
      </c>
      <c r="E861" s="1">
        <v>5720</v>
      </c>
      <c r="F861" s="1">
        <v>5720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</row>
    <row r="862" spans="1:11" x14ac:dyDescent="0.25">
      <c r="A862" s="2">
        <v>296</v>
      </c>
      <c r="B862" t="s">
        <v>125</v>
      </c>
      <c r="C862" t="s">
        <v>247</v>
      </c>
      <c r="D862">
        <v>0</v>
      </c>
      <c r="E862" s="1">
        <v>7039</v>
      </c>
      <c r="F862" s="1">
        <v>7039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</row>
    <row r="863" spans="1:11" x14ac:dyDescent="0.25">
      <c r="A863" s="2">
        <v>296</v>
      </c>
      <c r="B863" t="s">
        <v>125</v>
      </c>
      <c r="C863" t="s">
        <v>267</v>
      </c>
      <c r="D863">
        <v>0</v>
      </c>
      <c r="E863" s="1">
        <v>4500</v>
      </c>
      <c r="F863" s="1">
        <v>4500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</row>
    <row r="864" spans="1:11" x14ac:dyDescent="0.25">
      <c r="A864" s="2">
        <v>296</v>
      </c>
      <c r="B864" t="s">
        <v>125</v>
      </c>
      <c r="C864" t="s">
        <v>277</v>
      </c>
      <c r="D864">
        <v>0</v>
      </c>
      <c r="E864" s="1">
        <v>11500</v>
      </c>
      <c r="F864" s="1">
        <v>11500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</row>
    <row r="865" spans="1:11" x14ac:dyDescent="0.25">
      <c r="A865" s="2">
        <v>296</v>
      </c>
      <c r="B865" t="s">
        <v>125</v>
      </c>
      <c r="C865" t="s">
        <v>258</v>
      </c>
      <c r="D865">
        <v>0</v>
      </c>
      <c r="E865" s="1">
        <v>6981</v>
      </c>
      <c r="F865" s="1">
        <v>6981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</row>
    <row r="866" spans="1:11" x14ac:dyDescent="0.25">
      <c r="A866" s="2">
        <v>296</v>
      </c>
      <c r="B866" t="s">
        <v>125</v>
      </c>
      <c r="C866" t="s">
        <v>285</v>
      </c>
      <c r="D866">
        <v>0</v>
      </c>
      <c r="E866" s="1">
        <v>20000</v>
      </c>
      <c r="F866" s="1">
        <v>20000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</row>
    <row r="867" spans="1:11" x14ac:dyDescent="0.25">
      <c r="A867" s="2">
        <v>296</v>
      </c>
      <c r="B867" t="s">
        <v>125</v>
      </c>
      <c r="C867" t="s">
        <v>269</v>
      </c>
      <c r="D867">
        <v>0</v>
      </c>
      <c r="E867" s="1">
        <v>1478</v>
      </c>
      <c r="F867" s="1">
        <v>0</v>
      </c>
      <c r="G867" s="1">
        <v>0</v>
      </c>
      <c r="H867" s="1">
        <v>0</v>
      </c>
      <c r="I867" s="1">
        <v>1478</v>
      </c>
      <c r="J867" s="1">
        <v>0</v>
      </c>
      <c r="K867" s="1">
        <v>0</v>
      </c>
    </row>
    <row r="868" spans="1:11" x14ac:dyDescent="0.25">
      <c r="A868" s="2">
        <v>219</v>
      </c>
      <c r="B868" t="s">
        <v>126</v>
      </c>
      <c r="C868" t="s">
        <v>48</v>
      </c>
      <c r="D868">
        <v>1</v>
      </c>
      <c r="E868" s="1">
        <v>158560</v>
      </c>
      <c r="F868" s="1">
        <v>158560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</row>
    <row r="869" spans="1:11" x14ac:dyDescent="0.25">
      <c r="A869" s="2">
        <v>219</v>
      </c>
      <c r="B869" t="s">
        <v>126</v>
      </c>
      <c r="C869" t="s">
        <v>31</v>
      </c>
      <c r="D869">
        <v>1</v>
      </c>
      <c r="E869" s="1">
        <v>198942</v>
      </c>
      <c r="F869" s="1">
        <v>198942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</row>
    <row r="870" spans="1:11" x14ac:dyDescent="0.25">
      <c r="A870" s="2">
        <v>219</v>
      </c>
      <c r="B870" t="s">
        <v>126</v>
      </c>
      <c r="C870" t="s">
        <v>33</v>
      </c>
      <c r="D870">
        <v>2</v>
      </c>
      <c r="E870" s="1">
        <v>227665</v>
      </c>
      <c r="F870" s="1">
        <v>155796</v>
      </c>
      <c r="G870" s="1">
        <v>0</v>
      </c>
      <c r="H870" s="1">
        <v>0</v>
      </c>
      <c r="I870" s="1">
        <v>71869</v>
      </c>
      <c r="J870" s="1">
        <v>0</v>
      </c>
      <c r="K870" s="1">
        <v>0</v>
      </c>
    </row>
    <row r="871" spans="1:11" x14ac:dyDescent="0.25">
      <c r="A871" s="2">
        <v>219</v>
      </c>
      <c r="B871" t="s">
        <v>126</v>
      </c>
      <c r="C871" t="s">
        <v>34</v>
      </c>
      <c r="D871">
        <v>1</v>
      </c>
      <c r="E871" s="1">
        <v>113832</v>
      </c>
      <c r="F871" s="1">
        <v>113832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</row>
    <row r="872" spans="1:11" x14ac:dyDescent="0.25">
      <c r="A872" s="2">
        <v>219</v>
      </c>
      <c r="B872" t="s">
        <v>126</v>
      </c>
      <c r="C872" t="s">
        <v>35</v>
      </c>
      <c r="D872">
        <v>1</v>
      </c>
      <c r="E872" s="1">
        <v>113832</v>
      </c>
      <c r="F872" s="1">
        <v>0</v>
      </c>
      <c r="G872" s="1">
        <v>113832</v>
      </c>
      <c r="H872" s="1">
        <v>0</v>
      </c>
      <c r="I872" s="1">
        <v>0</v>
      </c>
      <c r="J872" s="1">
        <v>0</v>
      </c>
      <c r="K872" s="1">
        <v>0</v>
      </c>
    </row>
    <row r="873" spans="1:11" x14ac:dyDescent="0.25">
      <c r="A873" s="2">
        <v>219</v>
      </c>
      <c r="B873" t="s">
        <v>126</v>
      </c>
      <c r="C873" t="s">
        <v>26</v>
      </c>
      <c r="D873">
        <v>1</v>
      </c>
      <c r="E873" s="1">
        <v>113832</v>
      </c>
      <c r="F873" s="1">
        <v>113832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</row>
    <row r="874" spans="1:11" x14ac:dyDescent="0.25">
      <c r="A874" s="2">
        <v>219</v>
      </c>
      <c r="B874" t="s">
        <v>126</v>
      </c>
      <c r="C874" t="s">
        <v>25</v>
      </c>
      <c r="D874">
        <v>1</v>
      </c>
      <c r="E874" s="1">
        <v>113832</v>
      </c>
      <c r="F874" s="1">
        <v>113832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</row>
    <row r="875" spans="1:11" x14ac:dyDescent="0.25">
      <c r="A875" s="2">
        <v>219</v>
      </c>
      <c r="B875" t="s">
        <v>126</v>
      </c>
      <c r="C875" t="s">
        <v>28</v>
      </c>
      <c r="D875">
        <v>1</v>
      </c>
      <c r="E875" s="1">
        <v>113832</v>
      </c>
      <c r="F875" s="1">
        <v>113832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</row>
    <row r="876" spans="1:11" x14ac:dyDescent="0.25">
      <c r="A876" s="2">
        <v>219</v>
      </c>
      <c r="B876" t="s">
        <v>126</v>
      </c>
      <c r="C876" t="s">
        <v>99</v>
      </c>
      <c r="D876">
        <v>1</v>
      </c>
      <c r="E876" s="1">
        <v>113832</v>
      </c>
      <c r="F876" s="1">
        <v>113832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</row>
    <row r="877" spans="1:11" x14ac:dyDescent="0.25">
      <c r="A877" s="2">
        <v>219</v>
      </c>
      <c r="B877" t="s">
        <v>126</v>
      </c>
      <c r="C877" t="s">
        <v>40</v>
      </c>
      <c r="D877">
        <v>1</v>
      </c>
      <c r="E877" s="1">
        <v>113832</v>
      </c>
      <c r="F877" s="1">
        <v>0</v>
      </c>
      <c r="G877" s="1">
        <v>113832</v>
      </c>
      <c r="H877" s="1">
        <v>0</v>
      </c>
      <c r="I877" s="1">
        <v>0</v>
      </c>
      <c r="J877" s="1">
        <v>0</v>
      </c>
      <c r="K877" s="1">
        <v>0</v>
      </c>
    </row>
    <row r="878" spans="1:11" x14ac:dyDescent="0.25">
      <c r="A878" s="2">
        <v>219</v>
      </c>
      <c r="B878" t="s">
        <v>126</v>
      </c>
      <c r="C878" t="s">
        <v>30</v>
      </c>
      <c r="D878">
        <v>1</v>
      </c>
      <c r="E878" s="1">
        <v>113832</v>
      </c>
      <c r="F878" s="1">
        <v>113832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</row>
    <row r="879" spans="1:11" x14ac:dyDescent="0.25">
      <c r="A879" s="2">
        <v>219</v>
      </c>
      <c r="B879" t="s">
        <v>126</v>
      </c>
      <c r="C879" t="s">
        <v>15</v>
      </c>
      <c r="D879">
        <v>6</v>
      </c>
      <c r="E879" s="1">
        <v>234999</v>
      </c>
      <c r="F879" s="1">
        <v>234999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</row>
    <row r="880" spans="1:11" x14ac:dyDescent="0.25">
      <c r="A880" s="2">
        <v>219</v>
      </c>
      <c r="B880" t="s">
        <v>126</v>
      </c>
      <c r="C880" t="s">
        <v>52</v>
      </c>
      <c r="D880">
        <v>2</v>
      </c>
      <c r="E880" s="1">
        <v>227665</v>
      </c>
      <c r="F880" s="1">
        <v>227665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</row>
    <row r="881" spans="1:11" x14ac:dyDescent="0.25">
      <c r="A881" s="2">
        <v>219</v>
      </c>
      <c r="B881" t="s">
        <v>126</v>
      </c>
      <c r="C881" t="s">
        <v>50</v>
      </c>
      <c r="D881">
        <v>1</v>
      </c>
      <c r="E881" s="1">
        <v>113832</v>
      </c>
      <c r="F881" s="1">
        <v>113832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</row>
    <row r="882" spans="1:11" x14ac:dyDescent="0.25">
      <c r="A882" s="2">
        <v>219</v>
      </c>
      <c r="B882" t="s">
        <v>126</v>
      </c>
      <c r="C882" t="s">
        <v>14</v>
      </c>
      <c r="D882">
        <v>3</v>
      </c>
      <c r="E882" s="1">
        <v>341497</v>
      </c>
      <c r="F882" s="1">
        <v>341497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</row>
    <row r="883" spans="1:11" x14ac:dyDescent="0.25">
      <c r="A883" s="2">
        <v>219</v>
      </c>
      <c r="B883" t="s">
        <v>126</v>
      </c>
      <c r="C883" t="s">
        <v>81</v>
      </c>
      <c r="D883">
        <v>1</v>
      </c>
      <c r="E883" s="1">
        <v>113832</v>
      </c>
      <c r="F883" s="1">
        <v>5381</v>
      </c>
      <c r="G883" s="1">
        <v>0</v>
      </c>
      <c r="H883" s="1">
        <v>108451</v>
      </c>
      <c r="I883" s="1">
        <v>0</v>
      </c>
      <c r="J883" s="1">
        <v>0</v>
      </c>
      <c r="K883" s="1">
        <v>0</v>
      </c>
    </row>
    <row r="884" spans="1:11" x14ac:dyDescent="0.25">
      <c r="A884" s="2">
        <v>219</v>
      </c>
      <c r="B884" t="s">
        <v>126</v>
      </c>
      <c r="C884" t="s">
        <v>23</v>
      </c>
      <c r="D884">
        <v>5</v>
      </c>
      <c r="E884" s="1">
        <v>195832</v>
      </c>
      <c r="F884" s="1">
        <v>195832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</row>
    <row r="885" spans="1:11" x14ac:dyDescent="0.25">
      <c r="A885" s="2">
        <v>219</v>
      </c>
      <c r="B885" t="s">
        <v>126</v>
      </c>
      <c r="C885" t="s">
        <v>18</v>
      </c>
      <c r="D885">
        <v>2</v>
      </c>
      <c r="E885" s="1">
        <v>227665</v>
      </c>
      <c r="F885" s="1">
        <v>227665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</row>
    <row r="886" spans="1:11" x14ac:dyDescent="0.25">
      <c r="A886" s="2">
        <v>219</v>
      </c>
      <c r="B886" t="s">
        <v>126</v>
      </c>
      <c r="C886" t="s">
        <v>19</v>
      </c>
      <c r="D886">
        <v>3</v>
      </c>
      <c r="E886" s="1">
        <v>341497</v>
      </c>
      <c r="F886" s="1">
        <v>341497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</row>
    <row r="887" spans="1:11" x14ac:dyDescent="0.25">
      <c r="A887" s="2">
        <v>219</v>
      </c>
      <c r="B887" t="s">
        <v>126</v>
      </c>
      <c r="C887" t="s">
        <v>7</v>
      </c>
      <c r="D887">
        <v>1</v>
      </c>
      <c r="E887" s="1">
        <v>113832</v>
      </c>
      <c r="F887" s="1">
        <v>113832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</row>
    <row r="888" spans="1:11" x14ac:dyDescent="0.25">
      <c r="A888" s="2">
        <v>219</v>
      </c>
      <c r="B888" t="s">
        <v>126</v>
      </c>
      <c r="C888" t="s">
        <v>37</v>
      </c>
      <c r="D888">
        <v>1</v>
      </c>
      <c r="E888" s="1">
        <v>113832</v>
      </c>
      <c r="F888" s="1">
        <v>113832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</row>
    <row r="889" spans="1:11" x14ac:dyDescent="0.25">
      <c r="A889" s="2">
        <v>219</v>
      </c>
      <c r="B889" t="s">
        <v>126</v>
      </c>
      <c r="C889" t="s">
        <v>12</v>
      </c>
      <c r="D889">
        <v>0.49999999999999994</v>
      </c>
      <c r="E889" s="1">
        <v>56916</v>
      </c>
      <c r="F889" s="1">
        <v>39387</v>
      </c>
      <c r="G889" s="1">
        <v>17529</v>
      </c>
      <c r="H889" s="1">
        <v>0</v>
      </c>
      <c r="I889" s="1">
        <v>0</v>
      </c>
      <c r="J889" s="1">
        <v>0</v>
      </c>
      <c r="K889" s="1">
        <v>0</v>
      </c>
    </row>
    <row r="890" spans="1:11" x14ac:dyDescent="0.25">
      <c r="A890" s="2">
        <v>219</v>
      </c>
      <c r="B890" t="s">
        <v>126</v>
      </c>
      <c r="C890" t="s">
        <v>60</v>
      </c>
      <c r="D890">
        <v>1</v>
      </c>
      <c r="E890" s="1">
        <v>113832</v>
      </c>
      <c r="F890" s="1">
        <v>4893</v>
      </c>
      <c r="G890" s="1">
        <v>10326</v>
      </c>
      <c r="H890" s="1">
        <v>98613</v>
      </c>
      <c r="I890" s="1">
        <v>0</v>
      </c>
      <c r="J890" s="1">
        <v>0</v>
      </c>
      <c r="K890" s="1">
        <v>0</v>
      </c>
    </row>
    <row r="891" spans="1:11" x14ac:dyDescent="0.25">
      <c r="A891" s="2">
        <v>219</v>
      </c>
      <c r="B891" t="s">
        <v>126</v>
      </c>
      <c r="C891" t="s">
        <v>10</v>
      </c>
      <c r="D891">
        <v>1</v>
      </c>
      <c r="E891" s="1">
        <v>45584</v>
      </c>
      <c r="F891" s="1">
        <v>45584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</row>
    <row r="892" spans="1:11" x14ac:dyDescent="0.25">
      <c r="A892" s="2">
        <v>219</v>
      </c>
      <c r="B892" t="s">
        <v>126</v>
      </c>
      <c r="C892" t="s">
        <v>32</v>
      </c>
      <c r="D892">
        <v>1</v>
      </c>
      <c r="E892" s="1">
        <v>39166</v>
      </c>
      <c r="F892" s="1">
        <v>39166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</row>
    <row r="893" spans="1:11" x14ac:dyDescent="0.25">
      <c r="A893" s="2">
        <v>219</v>
      </c>
      <c r="B893" t="s">
        <v>126</v>
      </c>
      <c r="C893" t="s">
        <v>11</v>
      </c>
      <c r="D893">
        <v>1</v>
      </c>
      <c r="E893" s="1">
        <v>57558</v>
      </c>
      <c r="F893" s="1">
        <v>57558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</row>
    <row r="894" spans="1:11" x14ac:dyDescent="0.25">
      <c r="A894" s="2">
        <v>219</v>
      </c>
      <c r="B894" t="s">
        <v>126</v>
      </c>
      <c r="C894" t="s">
        <v>21</v>
      </c>
      <c r="D894">
        <v>1</v>
      </c>
      <c r="E894" s="1">
        <v>113832</v>
      </c>
      <c r="F894" s="1">
        <v>113832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</row>
    <row r="895" spans="1:11" x14ac:dyDescent="0.25">
      <c r="A895" s="2">
        <v>219</v>
      </c>
      <c r="B895" t="s">
        <v>126</v>
      </c>
      <c r="C895" t="s">
        <v>16</v>
      </c>
      <c r="D895">
        <v>1</v>
      </c>
      <c r="E895" s="1">
        <v>113832</v>
      </c>
      <c r="F895" s="1">
        <v>113832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</row>
    <row r="896" spans="1:11" x14ac:dyDescent="0.25">
      <c r="A896" s="2">
        <v>219</v>
      </c>
      <c r="B896" t="s">
        <v>126</v>
      </c>
      <c r="C896" t="s">
        <v>17</v>
      </c>
      <c r="D896">
        <v>1</v>
      </c>
      <c r="E896" s="1">
        <v>79025</v>
      </c>
      <c r="F896" s="1">
        <v>79025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</row>
    <row r="897" spans="1:11" x14ac:dyDescent="0.25">
      <c r="A897" s="2">
        <v>219</v>
      </c>
      <c r="B897" t="s">
        <v>126</v>
      </c>
      <c r="C897" t="s">
        <v>22</v>
      </c>
      <c r="D897">
        <v>1</v>
      </c>
      <c r="E897" s="1">
        <v>51187</v>
      </c>
      <c r="F897" s="1">
        <v>51187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</row>
    <row r="898" spans="1:11" x14ac:dyDescent="0.25">
      <c r="A898" s="2">
        <v>219</v>
      </c>
      <c r="B898" t="s">
        <v>126</v>
      </c>
      <c r="C898" t="s">
        <v>20</v>
      </c>
      <c r="D898">
        <v>1</v>
      </c>
      <c r="E898" s="1">
        <v>60059</v>
      </c>
      <c r="F898" s="1">
        <v>60059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</row>
    <row r="899" spans="1:11" x14ac:dyDescent="0.25">
      <c r="A899" s="2">
        <v>219</v>
      </c>
      <c r="B899" t="s">
        <v>126</v>
      </c>
      <c r="C899" t="s">
        <v>4</v>
      </c>
      <c r="D899">
        <v>1</v>
      </c>
      <c r="E899" s="1">
        <v>71961</v>
      </c>
      <c r="F899" s="1">
        <v>71961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</row>
    <row r="900" spans="1:11" x14ac:dyDescent="0.25">
      <c r="A900" s="2">
        <v>219</v>
      </c>
      <c r="B900" t="s">
        <v>126</v>
      </c>
      <c r="C900" t="s">
        <v>8</v>
      </c>
      <c r="D900">
        <v>1</v>
      </c>
      <c r="E900" s="1">
        <v>116262</v>
      </c>
      <c r="F900" s="1">
        <v>116262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</row>
    <row r="901" spans="1:11" x14ac:dyDescent="0.25">
      <c r="A901" s="2">
        <v>219</v>
      </c>
      <c r="B901" t="s">
        <v>126</v>
      </c>
      <c r="C901" t="s">
        <v>251</v>
      </c>
      <c r="D901">
        <v>0</v>
      </c>
      <c r="E901" s="1">
        <v>15800</v>
      </c>
      <c r="F901" s="1">
        <v>15800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</row>
    <row r="902" spans="1:11" x14ac:dyDescent="0.25">
      <c r="A902" s="2">
        <v>219</v>
      </c>
      <c r="B902" t="s">
        <v>126</v>
      </c>
      <c r="C902" t="s">
        <v>314</v>
      </c>
      <c r="D902">
        <v>0</v>
      </c>
      <c r="E902" s="1">
        <v>37400</v>
      </c>
      <c r="F902" s="1">
        <v>23800</v>
      </c>
      <c r="G902" s="1">
        <v>0</v>
      </c>
      <c r="H902" s="1">
        <v>0</v>
      </c>
      <c r="I902" s="1">
        <v>0</v>
      </c>
      <c r="J902" s="1">
        <v>0</v>
      </c>
      <c r="K902" s="1">
        <v>13600</v>
      </c>
    </row>
    <row r="903" spans="1:11" x14ac:dyDescent="0.25">
      <c r="A903" s="2">
        <v>219</v>
      </c>
      <c r="B903" t="s">
        <v>126</v>
      </c>
      <c r="C903" t="s">
        <v>257</v>
      </c>
      <c r="D903">
        <v>0</v>
      </c>
      <c r="E903" s="1">
        <v>27200</v>
      </c>
      <c r="F903" s="1">
        <v>13600</v>
      </c>
      <c r="G903" s="1">
        <v>0</v>
      </c>
      <c r="H903" s="1">
        <v>0</v>
      </c>
      <c r="I903" s="1">
        <v>0</v>
      </c>
      <c r="J903" s="1">
        <v>0</v>
      </c>
      <c r="K903" s="1">
        <v>13600</v>
      </c>
    </row>
    <row r="904" spans="1:11" x14ac:dyDescent="0.25">
      <c r="A904" s="2">
        <v>219</v>
      </c>
      <c r="B904" t="s">
        <v>126</v>
      </c>
      <c r="C904" t="s">
        <v>252</v>
      </c>
      <c r="D904">
        <v>0</v>
      </c>
      <c r="E904" s="1">
        <v>3581</v>
      </c>
      <c r="F904" s="1">
        <v>3581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</row>
    <row r="905" spans="1:11" x14ac:dyDescent="0.25">
      <c r="A905" s="2">
        <v>219</v>
      </c>
      <c r="B905" t="s">
        <v>126</v>
      </c>
      <c r="C905" t="s">
        <v>263</v>
      </c>
      <c r="D905">
        <v>0</v>
      </c>
      <c r="E905" s="1">
        <v>4200</v>
      </c>
      <c r="F905" s="1">
        <v>4200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</row>
    <row r="906" spans="1:11" x14ac:dyDescent="0.25">
      <c r="A906" s="2">
        <v>219</v>
      </c>
      <c r="B906" t="s">
        <v>126</v>
      </c>
      <c r="C906" t="s">
        <v>266</v>
      </c>
      <c r="D906">
        <v>0</v>
      </c>
      <c r="E906" s="1">
        <v>4255</v>
      </c>
      <c r="F906" s="1">
        <v>4255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</row>
    <row r="907" spans="1:11" x14ac:dyDescent="0.25">
      <c r="A907" s="2">
        <v>219</v>
      </c>
      <c r="B907" t="s">
        <v>126</v>
      </c>
      <c r="C907" t="s">
        <v>265</v>
      </c>
      <c r="D907">
        <v>0</v>
      </c>
      <c r="E907" s="1">
        <v>3000</v>
      </c>
      <c r="F907" s="1">
        <v>3000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</row>
    <row r="908" spans="1:11" x14ac:dyDescent="0.25">
      <c r="A908" s="2">
        <v>219</v>
      </c>
      <c r="B908" t="s">
        <v>126</v>
      </c>
      <c r="C908" t="s">
        <v>248</v>
      </c>
      <c r="D908">
        <v>0</v>
      </c>
      <c r="E908" s="1">
        <v>958</v>
      </c>
      <c r="F908" s="1">
        <v>958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</row>
    <row r="909" spans="1:11" x14ac:dyDescent="0.25">
      <c r="A909" s="2">
        <v>219</v>
      </c>
      <c r="B909" t="s">
        <v>126</v>
      </c>
      <c r="C909" t="s">
        <v>264</v>
      </c>
      <c r="D909">
        <v>0</v>
      </c>
      <c r="E909" s="1">
        <v>3000</v>
      </c>
      <c r="F909" s="1">
        <v>3000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</row>
    <row r="910" spans="1:11" x14ac:dyDescent="0.25">
      <c r="A910" s="2">
        <v>219</v>
      </c>
      <c r="B910" t="s">
        <v>126</v>
      </c>
      <c r="C910" t="s">
        <v>261</v>
      </c>
      <c r="D910">
        <v>0</v>
      </c>
      <c r="E910" s="1">
        <v>2000</v>
      </c>
      <c r="F910" s="1">
        <v>0</v>
      </c>
      <c r="G910" s="1">
        <v>2000</v>
      </c>
      <c r="H910" s="1">
        <v>0</v>
      </c>
      <c r="I910" s="1">
        <v>0</v>
      </c>
      <c r="J910" s="1">
        <v>0</v>
      </c>
      <c r="K910" s="1">
        <v>0</v>
      </c>
    </row>
    <row r="911" spans="1:11" x14ac:dyDescent="0.25">
      <c r="A911" s="2">
        <v>219</v>
      </c>
      <c r="B911" t="s">
        <v>126</v>
      </c>
      <c r="C911" t="s">
        <v>247</v>
      </c>
      <c r="D911">
        <v>0</v>
      </c>
      <c r="E911" s="1">
        <v>3511</v>
      </c>
      <c r="F911" s="1">
        <v>3511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</row>
    <row r="912" spans="1:11" x14ac:dyDescent="0.25">
      <c r="A912" s="2">
        <v>219</v>
      </c>
      <c r="B912" t="s">
        <v>126</v>
      </c>
      <c r="C912" t="s">
        <v>258</v>
      </c>
      <c r="D912">
        <v>0</v>
      </c>
      <c r="E912" s="1">
        <v>1089</v>
      </c>
      <c r="F912" s="1">
        <v>1089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</row>
    <row r="913" spans="1:12" x14ac:dyDescent="0.25">
      <c r="A913" s="2">
        <v>219</v>
      </c>
      <c r="B913" t="s">
        <v>126</v>
      </c>
      <c r="C913" t="s">
        <v>269</v>
      </c>
      <c r="D913">
        <v>0</v>
      </c>
      <c r="E913" s="1">
        <v>1158</v>
      </c>
      <c r="F913" s="1">
        <v>0</v>
      </c>
      <c r="G913" s="1">
        <v>0</v>
      </c>
      <c r="H913" s="1">
        <v>0</v>
      </c>
      <c r="I913" s="1">
        <v>1158</v>
      </c>
      <c r="J913" s="1">
        <v>0</v>
      </c>
      <c r="K913" s="1">
        <v>0</v>
      </c>
    </row>
    <row r="914" spans="1:12" x14ac:dyDescent="0.25">
      <c r="A914" s="2">
        <v>219</v>
      </c>
      <c r="B914" t="s">
        <v>126</v>
      </c>
      <c r="C914" s="1" t="s">
        <v>320</v>
      </c>
      <c r="E914" s="1">
        <v>55772</v>
      </c>
      <c r="F914" s="1"/>
      <c r="G914" s="1"/>
      <c r="H914" s="1"/>
      <c r="I914" s="1"/>
      <c r="J914" s="1"/>
      <c r="K914" s="1"/>
      <c r="L914" s="1">
        <v>55772</v>
      </c>
    </row>
    <row r="915" spans="1:12" x14ac:dyDescent="0.25">
      <c r="A915" s="2">
        <v>220</v>
      </c>
      <c r="B915" t="s">
        <v>127</v>
      </c>
      <c r="C915" t="s">
        <v>6</v>
      </c>
      <c r="D915">
        <v>1</v>
      </c>
      <c r="E915" s="1">
        <v>158560</v>
      </c>
      <c r="F915" s="1">
        <v>158560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</row>
    <row r="916" spans="1:12" x14ac:dyDescent="0.25">
      <c r="A916" s="2">
        <v>220</v>
      </c>
      <c r="B916" t="s">
        <v>127</v>
      </c>
      <c r="C916" t="s">
        <v>31</v>
      </c>
      <c r="D916">
        <v>1</v>
      </c>
      <c r="E916" s="1">
        <v>198942</v>
      </c>
      <c r="F916" s="1">
        <v>198942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</row>
    <row r="917" spans="1:12" x14ac:dyDescent="0.25">
      <c r="A917" s="2">
        <v>220</v>
      </c>
      <c r="B917" t="s">
        <v>127</v>
      </c>
      <c r="C917" t="s">
        <v>33</v>
      </c>
      <c r="D917">
        <v>2</v>
      </c>
      <c r="E917" s="1">
        <v>227665</v>
      </c>
      <c r="F917" s="1">
        <v>137612</v>
      </c>
      <c r="G917" s="1">
        <v>0</v>
      </c>
      <c r="H917" s="1">
        <v>0</v>
      </c>
      <c r="I917" s="1">
        <v>90053</v>
      </c>
      <c r="J917" s="1">
        <v>0</v>
      </c>
      <c r="K917" s="1">
        <v>0</v>
      </c>
    </row>
    <row r="918" spans="1:12" x14ac:dyDescent="0.25">
      <c r="A918" s="2">
        <v>220</v>
      </c>
      <c r="B918" t="s">
        <v>127</v>
      </c>
      <c r="C918" t="s">
        <v>34</v>
      </c>
      <c r="D918">
        <v>2</v>
      </c>
      <c r="E918" s="1">
        <v>227665</v>
      </c>
      <c r="F918" s="1">
        <v>227665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</row>
    <row r="919" spans="1:12" x14ac:dyDescent="0.25">
      <c r="A919" s="2">
        <v>220</v>
      </c>
      <c r="B919" t="s">
        <v>127</v>
      </c>
      <c r="C919" t="s">
        <v>35</v>
      </c>
      <c r="D919">
        <v>2</v>
      </c>
      <c r="E919" s="1">
        <v>227665</v>
      </c>
      <c r="F919" s="1">
        <v>227665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</row>
    <row r="920" spans="1:12" x14ac:dyDescent="0.25">
      <c r="A920" s="2">
        <v>220</v>
      </c>
      <c r="B920" t="s">
        <v>127</v>
      </c>
      <c r="C920" t="s">
        <v>26</v>
      </c>
      <c r="D920">
        <v>2</v>
      </c>
      <c r="E920" s="1">
        <v>227665</v>
      </c>
      <c r="F920" s="1">
        <v>227665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</row>
    <row r="921" spans="1:12" x14ac:dyDescent="0.25">
      <c r="A921" s="2">
        <v>220</v>
      </c>
      <c r="B921" t="s">
        <v>127</v>
      </c>
      <c r="C921" t="s">
        <v>25</v>
      </c>
      <c r="D921">
        <v>2</v>
      </c>
      <c r="E921" s="1">
        <v>227665</v>
      </c>
      <c r="F921" s="1">
        <v>227665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</row>
    <row r="922" spans="1:12" x14ac:dyDescent="0.25">
      <c r="A922" s="2">
        <v>220</v>
      </c>
      <c r="B922" t="s">
        <v>127</v>
      </c>
      <c r="C922" t="s">
        <v>28</v>
      </c>
      <c r="D922">
        <v>2</v>
      </c>
      <c r="E922" s="1">
        <v>227665</v>
      </c>
      <c r="F922" s="1">
        <v>227665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</row>
    <row r="923" spans="1:12" x14ac:dyDescent="0.25">
      <c r="A923" s="2">
        <v>220</v>
      </c>
      <c r="B923" t="s">
        <v>127</v>
      </c>
      <c r="C923" t="s">
        <v>87</v>
      </c>
      <c r="D923">
        <v>1</v>
      </c>
      <c r="E923" s="1">
        <v>113832</v>
      </c>
      <c r="F923" s="1">
        <v>113832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</row>
    <row r="924" spans="1:12" x14ac:dyDescent="0.25">
      <c r="A924" s="2">
        <v>220</v>
      </c>
      <c r="B924" t="s">
        <v>127</v>
      </c>
      <c r="C924" t="s">
        <v>24</v>
      </c>
      <c r="D924">
        <v>1</v>
      </c>
      <c r="E924" s="1">
        <v>113832</v>
      </c>
      <c r="F924" s="1">
        <v>0</v>
      </c>
      <c r="G924" s="1">
        <v>113832</v>
      </c>
      <c r="H924" s="1">
        <v>0</v>
      </c>
      <c r="I924" s="1">
        <v>0</v>
      </c>
      <c r="J924" s="1">
        <v>0</v>
      </c>
      <c r="K924" s="1">
        <v>0</v>
      </c>
    </row>
    <row r="925" spans="1:12" x14ac:dyDescent="0.25">
      <c r="A925" s="2">
        <v>220</v>
      </c>
      <c r="B925" t="s">
        <v>127</v>
      </c>
      <c r="C925" t="s">
        <v>30</v>
      </c>
      <c r="D925">
        <v>1</v>
      </c>
      <c r="E925" s="1">
        <v>113832</v>
      </c>
      <c r="F925" s="1">
        <v>113832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</row>
    <row r="926" spans="1:12" x14ac:dyDescent="0.25">
      <c r="A926" s="2">
        <v>220</v>
      </c>
      <c r="B926" t="s">
        <v>127</v>
      </c>
      <c r="C926" t="s">
        <v>15</v>
      </c>
      <c r="D926">
        <v>6</v>
      </c>
      <c r="E926" s="1">
        <v>234999</v>
      </c>
      <c r="F926" s="1">
        <v>234999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</row>
    <row r="927" spans="1:12" x14ac:dyDescent="0.25">
      <c r="A927" s="2">
        <v>220</v>
      </c>
      <c r="B927" t="s">
        <v>127</v>
      </c>
      <c r="C927" t="s">
        <v>52</v>
      </c>
      <c r="D927">
        <v>2</v>
      </c>
      <c r="E927" s="1">
        <v>227665</v>
      </c>
      <c r="F927" s="1">
        <v>227665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</row>
    <row r="928" spans="1:12" x14ac:dyDescent="0.25">
      <c r="A928" s="2">
        <v>220</v>
      </c>
      <c r="B928" t="s">
        <v>127</v>
      </c>
      <c r="C928" t="s">
        <v>50</v>
      </c>
      <c r="D928">
        <v>1</v>
      </c>
      <c r="E928" s="1">
        <v>113832</v>
      </c>
      <c r="F928" s="1">
        <v>113832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</row>
    <row r="929" spans="1:11" x14ac:dyDescent="0.25">
      <c r="A929" s="2">
        <v>220</v>
      </c>
      <c r="B929" t="s">
        <v>127</v>
      </c>
      <c r="C929" t="s">
        <v>14</v>
      </c>
      <c r="D929">
        <v>2</v>
      </c>
      <c r="E929" s="1">
        <v>227665</v>
      </c>
      <c r="F929" s="1">
        <v>227665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</row>
    <row r="930" spans="1:11" x14ac:dyDescent="0.25">
      <c r="A930" s="2">
        <v>220</v>
      </c>
      <c r="B930" t="s">
        <v>127</v>
      </c>
      <c r="C930" t="s">
        <v>51</v>
      </c>
      <c r="D930">
        <v>1</v>
      </c>
      <c r="E930" s="1">
        <v>113832</v>
      </c>
      <c r="F930" s="1">
        <v>113832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</row>
    <row r="931" spans="1:11" x14ac:dyDescent="0.25">
      <c r="A931" s="2">
        <v>220</v>
      </c>
      <c r="B931" t="s">
        <v>127</v>
      </c>
      <c r="C931" t="s">
        <v>81</v>
      </c>
      <c r="D931">
        <v>1</v>
      </c>
      <c r="E931" s="1">
        <v>113832</v>
      </c>
      <c r="F931" s="1">
        <v>5381</v>
      </c>
      <c r="G931" s="1">
        <v>0</v>
      </c>
      <c r="H931" s="1">
        <v>108451</v>
      </c>
      <c r="I931" s="1">
        <v>0</v>
      </c>
      <c r="J931" s="1">
        <v>0</v>
      </c>
      <c r="K931" s="1">
        <v>0</v>
      </c>
    </row>
    <row r="932" spans="1:11" x14ac:dyDescent="0.25">
      <c r="A932" s="2">
        <v>220</v>
      </c>
      <c r="B932" t="s">
        <v>127</v>
      </c>
      <c r="C932" t="s">
        <v>23</v>
      </c>
      <c r="D932">
        <v>5</v>
      </c>
      <c r="E932" s="1">
        <v>195832</v>
      </c>
      <c r="F932" s="1">
        <v>195832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</row>
    <row r="933" spans="1:11" x14ac:dyDescent="0.25">
      <c r="A933" s="2">
        <v>220</v>
      </c>
      <c r="B933" t="s">
        <v>127</v>
      </c>
      <c r="C933" t="s">
        <v>18</v>
      </c>
      <c r="D933">
        <v>2</v>
      </c>
      <c r="E933" s="1">
        <v>227665</v>
      </c>
      <c r="F933" s="1">
        <v>227665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</row>
    <row r="934" spans="1:11" x14ac:dyDescent="0.25">
      <c r="A934" s="2">
        <v>220</v>
      </c>
      <c r="B934" t="s">
        <v>127</v>
      </c>
      <c r="C934" t="s">
        <v>49</v>
      </c>
      <c r="D934">
        <v>1</v>
      </c>
      <c r="E934" s="1">
        <v>113832</v>
      </c>
      <c r="F934" s="1">
        <v>113832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</row>
    <row r="935" spans="1:11" x14ac:dyDescent="0.25">
      <c r="A935" s="2">
        <v>220</v>
      </c>
      <c r="B935" t="s">
        <v>127</v>
      </c>
      <c r="C935" t="s">
        <v>19</v>
      </c>
      <c r="D935">
        <v>2</v>
      </c>
      <c r="E935" s="1">
        <v>227665</v>
      </c>
      <c r="F935" s="1">
        <v>227665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</row>
    <row r="936" spans="1:11" x14ac:dyDescent="0.25">
      <c r="A936" s="2">
        <v>220</v>
      </c>
      <c r="B936" t="s">
        <v>127</v>
      </c>
      <c r="C936" t="s">
        <v>7</v>
      </c>
      <c r="D936">
        <v>1</v>
      </c>
      <c r="E936" s="1">
        <v>113832</v>
      </c>
      <c r="F936" s="1">
        <v>113832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</row>
    <row r="937" spans="1:11" x14ac:dyDescent="0.25">
      <c r="A937" s="2">
        <v>220</v>
      </c>
      <c r="B937" t="s">
        <v>127</v>
      </c>
      <c r="C937" t="s">
        <v>37</v>
      </c>
      <c r="D937">
        <v>1</v>
      </c>
      <c r="E937" s="1">
        <v>113832</v>
      </c>
      <c r="F937" s="1">
        <v>113832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</row>
    <row r="938" spans="1:11" x14ac:dyDescent="0.25">
      <c r="A938" s="2">
        <v>220</v>
      </c>
      <c r="B938" t="s">
        <v>127</v>
      </c>
      <c r="C938" t="s">
        <v>12</v>
      </c>
      <c r="D938">
        <v>1</v>
      </c>
      <c r="E938" s="1">
        <v>113832</v>
      </c>
      <c r="F938" s="1">
        <v>33687</v>
      </c>
      <c r="G938" s="1">
        <v>80146</v>
      </c>
      <c r="H938" s="1">
        <v>0</v>
      </c>
      <c r="I938" s="1">
        <v>0</v>
      </c>
      <c r="J938" s="1">
        <v>0</v>
      </c>
      <c r="K938" s="1">
        <v>0</v>
      </c>
    </row>
    <row r="939" spans="1:11" x14ac:dyDescent="0.25">
      <c r="A939" s="2">
        <v>220</v>
      </c>
      <c r="B939" t="s">
        <v>127</v>
      </c>
      <c r="C939" t="s">
        <v>60</v>
      </c>
      <c r="D939">
        <v>0.5</v>
      </c>
      <c r="E939" s="1">
        <v>56916</v>
      </c>
      <c r="F939" s="1">
        <v>2691</v>
      </c>
      <c r="G939" s="1">
        <v>0</v>
      </c>
      <c r="H939" s="1">
        <v>54226</v>
      </c>
      <c r="I939" s="1">
        <v>0</v>
      </c>
      <c r="J939" s="1">
        <v>0</v>
      </c>
      <c r="K939" s="1">
        <v>0</v>
      </c>
    </row>
    <row r="940" spans="1:11" x14ac:dyDescent="0.25">
      <c r="A940" s="2">
        <v>220</v>
      </c>
      <c r="B940" t="s">
        <v>127</v>
      </c>
      <c r="C940" t="s">
        <v>103</v>
      </c>
      <c r="D940">
        <v>1</v>
      </c>
      <c r="E940" s="1">
        <v>39166</v>
      </c>
      <c r="F940" s="1">
        <v>39166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</row>
    <row r="941" spans="1:11" x14ac:dyDescent="0.25">
      <c r="A941" s="2">
        <v>220</v>
      </c>
      <c r="B941" t="s">
        <v>127</v>
      </c>
      <c r="C941" t="s">
        <v>96</v>
      </c>
      <c r="D941">
        <v>1</v>
      </c>
      <c r="E941" s="1">
        <v>36575</v>
      </c>
      <c r="F941" s="1">
        <v>17409</v>
      </c>
      <c r="G941" s="1">
        <v>0</v>
      </c>
      <c r="H941" s="1">
        <v>19166</v>
      </c>
      <c r="I941" s="1">
        <v>0</v>
      </c>
      <c r="J941" s="1">
        <v>0</v>
      </c>
      <c r="K941" s="1">
        <v>0</v>
      </c>
    </row>
    <row r="942" spans="1:11" x14ac:dyDescent="0.25">
      <c r="A942" s="2">
        <v>220</v>
      </c>
      <c r="B942" t="s">
        <v>127</v>
      </c>
      <c r="C942" t="s">
        <v>42</v>
      </c>
      <c r="D942">
        <v>1</v>
      </c>
      <c r="E942" s="1">
        <v>71590</v>
      </c>
      <c r="F942" s="1">
        <v>0</v>
      </c>
      <c r="G942" s="1">
        <v>71590</v>
      </c>
      <c r="H942" s="1">
        <v>0</v>
      </c>
      <c r="I942" s="1">
        <v>0</v>
      </c>
      <c r="J942" s="1">
        <v>0</v>
      </c>
      <c r="K942" s="1">
        <v>0</v>
      </c>
    </row>
    <row r="943" spans="1:11" x14ac:dyDescent="0.25">
      <c r="A943" s="2">
        <v>220</v>
      </c>
      <c r="B943" t="s">
        <v>127</v>
      </c>
      <c r="C943" t="s">
        <v>21</v>
      </c>
      <c r="D943">
        <v>0.5</v>
      </c>
      <c r="E943" s="1">
        <v>56916</v>
      </c>
      <c r="F943" s="1">
        <v>56916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</row>
    <row r="944" spans="1:11" x14ac:dyDescent="0.25">
      <c r="A944" s="2">
        <v>220</v>
      </c>
      <c r="B944" t="s">
        <v>127</v>
      </c>
      <c r="C944" t="s">
        <v>16</v>
      </c>
      <c r="D944">
        <v>1</v>
      </c>
      <c r="E944" s="1">
        <v>113832</v>
      </c>
      <c r="F944" s="1">
        <v>113832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</row>
    <row r="945" spans="1:11" x14ac:dyDescent="0.25">
      <c r="A945" s="2">
        <v>220</v>
      </c>
      <c r="B945" t="s">
        <v>127</v>
      </c>
      <c r="C945" t="s">
        <v>17</v>
      </c>
      <c r="D945">
        <v>1</v>
      </c>
      <c r="E945" s="1">
        <v>79025</v>
      </c>
      <c r="F945" s="1">
        <v>79025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</row>
    <row r="946" spans="1:11" x14ac:dyDescent="0.25">
      <c r="A946" s="2">
        <v>220</v>
      </c>
      <c r="B946" t="s">
        <v>127</v>
      </c>
      <c r="C946" t="s">
        <v>22</v>
      </c>
      <c r="D946">
        <v>1</v>
      </c>
      <c r="E946" s="1">
        <v>51187</v>
      </c>
      <c r="F946" s="1">
        <v>51187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</row>
    <row r="947" spans="1:11" x14ac:dyDescent="0.25">
      <c r="A947" s="2">
        <v>220</v>
      </c>
      <c r="B947" t="s">
        <v>127</v>
      </c>
      <c r="C947" t="s">
        <v>20</v>
      </c>
      <c r="D947">
        <v>1</v>
      </c>
      <c r="E947" s="1">
        <v>60059</v>
      </c>
      <c r="F947" s="1">
        <v>60059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</row>
    <row r="948" spans="1:11" x14ac:dyDescent="0.25">
      <c r="A948" s="2">
        <v>220</v>
      </c>
      <c r="B948" t="s">
        <v>127</v>
      </c>
      <c r="C948" t="s">
        <v>79</v>
      </c>
      <c r="D948">
        <v>1</v>
      </c>
      <c r="E948" s="1">
        <v>53629</v>
      </c>
      <c r="F948" s="1">
        <v>53629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</row>
    <row r="949" spans="1:11" x14ac:dyDescent="0.25">
      <c r="A949" s="2">
        <v>220</v>
      </c>
      <c r="B949" t="s">
        <v>127</v>
      </c>
      <c r="C949" t="s">
        <v>78</v>
      </c>
      <c r="D949">
        <v>1</v>
      </c>
      <c r="E949" s="1">
        <v>58500</v>
      </c>
      <c r="F949" s="1">
        <v>58500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</row>
    <row r="950" spans="1:11" x14ac:dyDescent="0.25">
      <c r="A950" s="2">
        <v>220</v>
      </c>
      <c r="B950" t="s">
        <v>127</v>
      </c>
      <c r="C950" t="s">
        <v>251</v>
      </c>
      <c r="D950">
        <v>0</v>
      </c>
      <c r="E950" s="1">
        <v>15000</v>
      </c>
      <c r="F950" s="1">
        <v>15000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</row>
    <row r="951" spans="1:11" x14ac:dyDescent="0.25">
      <c r="A951" s="2">
        <v>220</v>
      </c>
      <c r="B951" t="s">
        <v>127</v>
      </c>
      <c r="C951" t="s">
        <v>314</v>
      </c>
      <c r="D951">
        <v>0</v>
      </c>
      <c r="E951" s="1">
        <v>51000</v>
      </c>
      <c r="F951" s="1">
        <v>30600</v>
      </c>
      <c r="G951" s="1">
        <v>0</v>
      </c>
      <c r="H951" s="1">
        <v>0</v>
      </c>
      <c r="I951" s="1">
        <v>0</v>
      </c>
      <c r="J951" s="1">
        <v>0</v>
      </c>
      <c r="K951" s="1">
        <v>20400</v>
      </c>
    </row>
    <row r="952" spans="1:11" x14ac:dyDescent="0.25">
      <c r="A952" s="2">
        <v>220</v>
      </c>
      <c r="B952" t="s">
        <v>127</v>
      </c>
      <c r="C952" t="s">
        <v>257</v>
      </c>
      <c r="D952">
        <v>0</v>
      </c>
      <c r="E952" s="1">
        <v>40800</v>
      </c>
      <c r="F952" s="1">
        <v>20400</v>
      </c>
      <c r="G952" s="1">
        <v>0</v>
      </c>
      <c r="H952" s="1">
        <v>0</v>
      </c>
      <c r="I952" s="1">
        <v>0</v>
      </c>
      <c r="J952" s="1">
        <v>0</v>
      </c>
      <c r="K952" s="1">
        <v>20400</v>
      </c>
    </row>
    <row r="953" spans="1:11" x14ac:dyDescent="0.25">
      <c r="A953" s="2">
        <v>220</v>
      </c>
      <c r="B953" t="s">
        <v>127</v>
      </c>
      <c r="C953" t="s">
        <v>252</v>
      </c>
      <c r="D953">
        <v>0</v>
      </c>
      <c r="E953" s="1">
        <v>11302</v>
      </c>
      <c r="F953" s="1">
        <v>11302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</row>
    <row r="954" spans="1:11" x14ac:dyDescent="0.25">
      <c r="A954" s="2">
        <v>220</v>
      </c>
      <c r="B954" t="s">
        <v>127</v>
      </c>
      <c r="C954" t="s">
        <v>246</v>
      </c>
      <c r="D954">
        <v>0</v>
      </c>
      <c r="E954" s="1">
        <v>15325</v>
      </c>
      <c r="F954" s="1">
        <v>15325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</row>
    <row r="955" spans="1:11" x14ac:dyDescent="0.25">
      <c r="A955" s="2">
        <v>220</v>
      </c>
      <c r="B955" t="s">
        <v>127</v>
      </c>
      <c r="C955" t="s">
        <v>259</v>
      </c>
      <c r="D955">
        <v>0</v>
      </c>
      <c r="E955" s="1">
        <v>300</v>
      </c>
      <c r="F955" s="1">
        <v>300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</row>
    <row r="956" spans="1:11" x14ac:dyDescent="0.25">
      <c r="A956" s="2">
        <v>220</v>
      </c>
      <c r="B956" t="s">
        <v>127</v>
      </c>
      <c r="C956" t="s">
        <v>263</v>
      </c>
      <c r="D956">
        <v>0</v>
      </c>
      <c r="E956" s="1">
        <v>7500</v>
      </c>
      <c r="F956" s="1">
        <v>7500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</row>
    <row r="957" spans="1:11" x14ac:dyDescent="0.25">
      <c r="A957" s="2">
        <v>220</v>
      </c>
      <c r="B957" t="s">
        <v>127</v>
      </c>
      <c r="C957" t="s">
        <v>266</v>
      </c>
      <c r="D957">
        <v>0</v>
      </c>
      <c r="E957" s="1">
        <v>4276</v>
      </c>
      <c r="F957" s="1">
        <v>4276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</row>
    <row r="958" spans="1:11" x14ac:dyDescent="0.25">
      <c r="A958" s="2">
        <v>220</v>
      </c>
      <c r="B958" t="s">
        <v>127</v>
      </c>
      <c r="C958" t="s">
        <v>265</v>
      </c>
      <c r="D958">
        <v>0</v>
      </c>
      <c r="E958" s="1">
        <v>1498</v>
      </c>
      <c r="F958" s="1">
        <v>1498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</row>
    <row r="959" spans="1:11" x14ac:dyDescent="0.25">
      <c r="A959" s="2">
        <v>220</v>
      </c>
      <c r="B959" t="s">
        <v>127</v>
      </c>
      <c r="C959" t="s">
        <v>262</v>
      </c>
      <c r="D959">
        <v>0</v>
      </c>
      <c r="E959" s="1">
        <v>5000</v>
      </c>
      <c r="F959" s="1">
        <v>5000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</row>
    <row r="960" spans="1:11" x14ac:dyDescent="0.25">
      <c r="A960" s="2">
        <v>220</v>
      </c>
      <c r="B960" t="s">
        <v>127</v>
      </c>
      <c r="C960" t="s">
        <v>248</v>
      </c>
      <c r="D960">
        <v>0</v>
      </c>
      <c r="E960" s="1">
        <v>1063</v>
      </c>
      <c r="F960" s="1">
        <v>1063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</row>
    <row r="961" spans="1:12" x14ac:dyDescent="0.25">
      <c r="A961" s="2">
        <v>220</v>
      </c>
      <c r="B961" t="s">
        <v>127</v>
      </c>
      <c r="C961" t="s">
        <v>282</v>
      </c>
      <c r="D961">
        <v>0</v>
      </c>
      <c r="E961" s="1">
        <v>2501</v>
      </c>
      <c r="F961" s="1">
        <v>2501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</row>
    <row r="962" spans="1:12" x14ac:dyDescent="0.25">
      <c r="A962" s="2">
        <v>220</v>
      </c>
      <c r="B962" t="s">
        <v>127</v>
      </c>
      <c r="C962" t="s">
        <v>264</v>
      </c>
      <c r="D962">
        <v>0</v>
      </c>
      <c r="E962" s="1">
        <v>5000</v>
      </c>
      <c r="F962" s="1">
        <v>5000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</row>
    <row r="963" spans="1:12" x14ac:dyDescent="0.25">
      <c r="A963" s="2">
        <v>220</v>
      </c>
      <c r="B963" t="s">
        <v>127</v>
      </c>
      <c r="C963" t="s">
        <v>247</v>
      </c>
      <c r="D963">
        <v>0</v>
      </c>
      <c r="E963" s="1">
        <v>3896</v>
      </c>
      <c r="F963" s="1">
        <v>3896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</row>
    <row r="964" spans="1:12" x14ac:dyDescent="0.25">
      <c r="A964" s="2">
        <v>220</v>
      </c>
      <c r="B964" t="s">
        <v>127</v>
      </c>
      <c r="C964" t="s">
        <v>270</v>
      </c>
      <c r="D964">
        <v>0</v>
      </c>
      <c r="E964" s="1">
        <v>1000</v>
      </c>
      <c r="F964" s="1">
        <v>1000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</row>
    <row r="965" spans="1:12" x14ac:dyDescent="0.25">
      <c r="A965" s="2">
        <v>220</v>
      </c>
      <c r="B965" t="s">
        <v>127</v>
      </c>
      <c r="C965" t="s">
        <v>267</v>
      </c>
      <c r="D965">
        <v>0</v>
      </c>
      <c r="E965" s="1">
        <v>4000</v>
      </c>
      <c r="F965" s="1">
        <v>4000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</row>
    <row r="966" spans="1:12" x14ac:dyDescent="0.25">
      <c r="A966" s="2">
        <v>220</v>
      </c>
      <c r="B966" t="s">
        <v>127</v>
      </c>
      <c r="C966" t="s">
        <v>277</v>
      </c>
      <c r="D966">
        <v>0</v>
      </c>
      <c r="E966" s="1">
        <v>2000</v>
      </c>
      <c r="F966" s="1">
        <v>2000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</row>
    <row r="967" spans="1:12" x14ac:dyDescent="0.25">
      <c r="A967" s="2">
        <v>220</v>
      </c>
      <c r="B967" t="s">
        <v>127</v>
      </c>
      <c r="C967" t="s">
        <v>258</v>
      </c>
      <c r="D967">
        <v>0</v>
      </c>
      <c r="E967" s="1">
        <v>3000</v>
      </c>
      <c r="F967" s="1">
        <v>3000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</row>
    <row r="968" spans="1:12" x14ac:dyDescent="0.25">
      <c r="A968" s="2">
        <v>220</v>
      </c>
      <c r="B968" t="s">
        <v>127</v>
      </c>
      <c r="C968" t="s">
        <v>268</v>
      </c>
      <c r="D968">
        <v>0</v>
      </c>
      <c r="E968" s="1">
        <v>500</v>
      </c>
      <c r="F968" s="1">
        <v>500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</row>
    <row r="969" spans="1:12" x14ac:dyDescent="0.25">
      <c r="A969" s="2">
        <v>220</v>
      </c>
      <c r="B969" t="s">
        <v>127</v>
      </c>
      <c r="C969" t="s">
        <v>269</v>
      </c>
      <c r="D969">
        <v>0</v>
      </c>
      <c r="E969" s="1">
        <v>1451</v>
      </c>
      <c r="F969" s="1">
        <v>0</v>
      </c>
      <c r="G969" s="1">
        <v>0</v>
      </c>
      <c r="H969" s="1">
        <v>0</v>
      </c>
      <c r="I969" s="1">
        <v>1451</v>
      </c>
      <c r="J969" s="1">
        <v>0</v>
      </c>
      <c r="K969" s="1">
        <v>0</v>
      </c>
    </row>
    <row r="970" spans="1:12" x14ac:dyDescent="0.25">
      <c r="A970" s="2">
        <v>220</v>
      </c>
      <c r="B970" t="s">
        <v>127</v>
      </c>
      <c r="C970" s="1" t="s">
        <v>320</v>
      </c>
      <c r="E970" s="1">
        <v>50000</v>
      </c>
      <c r="F970" s="1"/>
      <c r="G970" s="1"/>
      <c r="H970" s="1"/>
      <c r="I970" s="1"/>
      <c r="J970" s="1"/>
      <c r="K970" s="1"/>
      <c r="L970" s="1">
        <v>50000</v>
      </c>
    </row>
    <row r="971" spans="1:12" x14ac:dyDescent="0.25">
      <c r="A971" s="2">
        <v>221</v>
      </c>
      <c r="B971" t="s">
        <v>128</v>
      </c>
      <c r="C971" t="s">
        <v>31</v>
      </c>
      <c r="D971">
        <v>1</v>
      </c>
      <c r="E971" s="1">
        <v>198942</v>
      </c>
      <c r="F971" s="1">
        <v>198942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</row>
    <row r="972" spans="1:12" x14ac:dyDescent="0.25">
      <c r="A972" s="2">
        <v>221</v>
      </c>
      <c r="B972" t="s">
        <v>128</v>
      </c>
      <c r="C972" t="s">
        <v>33</v>
      </c>
      <c r="D972">
        <v>2</v>
      </c>
      <c r="E972" s="1">
        <v>227665</v>
      </c>
      <c r="F972" s="1">
        <v>88581</v>
      </c>
      <c r="G972" s="1">
        <v>0</v>
      </c>
      <c r="H972" s="1">
        <v>0</v>
      </c>
      <c r="I972" s="1">
        <v>139084</v>
      </c>
      <c r="J972" s="1">
        <v>0</v>
      </c>
      <c r="K972" s="1">
        <v>0</v>
      </c>
    </row>
    <row r="973" spans="1:12" x14ac:dyDescent="0.25">
      <c r="A973" s="2">
        <v>221</v>
      </c>
      <c r="B973" t="s">
        <v>128</v>
      </c>
      <c r="C973" t="s">
        <v>34</v>
      </c>
      <c r="D973">
        <v>2</v>
      </c>
      <c r="E973" s="1">
        <v>227665</v>
      </c>
      <c r="F973" s="1">
        <v>227665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</row>
    <row r="974" spans="1:12" x14ac:dyDescent="0.25">
      <c r="A974" s="2">
        <v>221</v>
      </c>
      <c r="B974" t="s">
        <v>128</v>
      </c>
      <c r="C974" t="s">
        <v>35</v>
      </c>
      <c r="D974">
        <v>2</v>
      </c>
      <c r="E974" s="1">
        <v>227665</v>
      </c>
      <c r="F974" s="1">
        <v>227665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</row>
    <row r="975" spans="1:12" x14ac:dyDescent="0.25">
      <c r="A975" s="2">
        <v>221</v>
      </c>
      <c r="B975" t="s">
        <v>128</v>
      </c>
      <c r="C975" t="s">
        <v>26</v>
      </c>
      <c r="D975">
        <v>2</v>
      </c>
      <c r="E975" s="1">
        <v>227665</v>
      </c>
      <c r="F975" s="1">
        <v>227665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</row>
    <row r="976" spans="1:12" x14ac:dyDescent="0.25">
      <c r="A976" s="2">
        <v>221</v>
      </c>
      <c r="B976" t="s">
        <v>128</v>
      </c>
      <c r="C976" t="s">
        <v>25</v>
      </c>
      <c r="D976">
        <v>1</v>
      </c>
      <c r="E976" s="1">
        <v>113832</v>
      </c>
      <c r="F976" s="1">
        <v>113832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</row>
    <row r="977" spans="1:11" x14ac:dyDescent="0.25">
      <c r="A977" s="2">
        <v>221</v>
      </c>
      <c r="B977" t="s">
        <v>128</v>
      </c>
      <c r="C977" t="s">
        <v>28</v>
      </c>
      <c r="D977">
        <v>2</v>
      </c>
      <c r="E977" s="1">
        <v>227665</v>
      </c>
      <c r="F977" s="1">
        <v>140627</v>
      </c>
      <c r="G977" s="1">
        <v>87038</v>
      </c>
      <c r="H977" s="1">
        <v>0</v>
      </c>
      <c r="I977" s="1">
        <v>0</v>
      </c>
      <c r="J977" s="1">
        <v>0</v>
      </c>
      <c r="K977" s="1">
        <v>0</v>
      </c>
    </row>
    <row r="978" spans="1:11" x14ac:dyDescent="0.25">
      <c r="A978" s="2">
        <v>221</v>
      </c>
      <c r="B978" t="s">
        <v>128</v>
      </c>
      <c r="C978" t="s">
        <v>87</v>
      </c>
      <c r="D978">
        <v>1</v>
      </c>
      <c r="E978" s="1">
        <v>113832</v>
      </c>
      <c r="F978" s="1">
        <v>113832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</row>
    <row r="979" spans="1:11" x14ac:dyDescent="0.25">
      <c r="A979" s="2">
        <v>221</v>
      </c>
      <c r="B979" t="s">
        <v>128</v>
      </c>
      <c r="C979" t="s">
        <v>24</v>
      </c>
      <c r="D979">
        <v>1</v>
      </c>
      <c r="E979" s="1">
        <v>113832</v>
      </c>
      <c r="F979" s="1">
        <v>113832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</row>
    <row r="980" spans="1:11" x14ac:dyDescent="0.25">
      <c r="A980" s="2">
        <v>221</v>
      </c>
      <c r="B980" t="s">
        <v>128</v>
      </c>
      <c r="C980" t="s">
        <v>40</v>
      </c>
      <c r="D980">
        <v>1</v>
      </c>
      <c r="E980" s="1">
        <v>113832</v>
      </c>
      <c r="F980" s="1">
        <v>0</v>
      </c>
      <c r="G980" s="1">
        <v>113832</v>
      </c>
      <c r="H980" s="1">
        <v>0</v>
      </c>
      <c r="I980" s="1">
        <v>0</v>
      </c>
      <c r="J980" s="1">
        <v>0</v>
      </c>
      <c r="K980" s="1">
        <v>0</v>
      </c>
    </row>
    <row r="981" spans="1:11" x14ac:dyDescent="0.25">
      <c r="A981" s="2">
        <v>221</v>
      </c>
      <c r="B981" t="s">
        <v>128</v>
      </c>
      <c r="C981" t="s">
        <v>30</v>
      </c>
      <c r="D981">
        <v>1</v>
      </c>
      <c r="E981" s="1">
        <v>113832</v>
      </c>
      <c r="F981" s="1">
        <v>113832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</row>
    <row r="982" spans="1:11" x14ac:dyDescent="0.25">
      <c r="A982" s="2">
        <v>221</v>
      </c>
      <c r="B982" t="s">
        <v>128</v>
      </c>
      <c r="C982" t="s">
        <v>14</v>
      </c>
      <c r="D982">
        <v>3</v>
      </c>
      <c r="E982" s="1">
        <v>341497</v>
      </c>
      <c r="F982" s="1">
        <v>341497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</row>
    <row r="983" spans="1:11" x14ac:dyDescent="0.25">
      <c r="A983" s="2">
        <v>221</v>
      </c>
      <c r="B983" t="s">
        <v>128</v>
      </c>
      <c r="C983" t="s">
        <v>313</v>
      </c>
      <c r="D983">
        <v>0.18</v>
      </c>
      <c r="E983" s="1">
        <v>27657</v>
      </c>
      <c r="F983" s="1">
        <v>8136</v>
      </c>
      <c r="G983" s="1">
        <v>0</v>
      </c>
      <c r="H983" s="1">
        <v>19521</v>
      </c>
      <c r="I983" s="1">
        <v>0</v>
      </c>
      <c r="J983" s="1">
        <v>0</v>
      </c>
      <c r="K983" s="1">
        <v>0</v>
      </c>
    </row>
    <row r="984" spans="1:11" x14ac:dyDescent="0.25">
      <c r="A984" s="2">
        <v>221</v>
      </c>
      <c r="B984" t="s">
        <v>128</v>
      </c>
      <c r="C984" t="s">
        <v>23</v>
      </c>
      <c r="D984">
        <v>6</v>
      </c>
      <c r="E984" s="1">
        <v>234999</v>
      </c>
      <c r="F984" s="1">
        <v>234999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</row>
    <row r="985" spans="1:11" x14ac:dyDescent="0.25">
      <c r="A985" s="2">
        <v>221</v>
      </c>
      <c r="B985" t="s">
        <v>128</v>
      </c>
      <c r="C985" t="s">
        <v>18</v>
      </c>
      <c r="D985">
        <v>2</v>
      </c>
      <c r="E985" s="1">
        <v>227665</v>
      </c>
      <c r="F985" s="1">
        <v>227665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</row>
    <row r="986" spans="1:11" x14ac:dyDescent="0.25">
      <c r="A986" s="2">
        <v>221</v>
      </c>
      <c r="B986" t="s">
        <v>128</v>
      </c>
      <c r="C986" t="s">
        <v>49</v>
      </c>
      <c r="D986">
        <v>1</v>
      </c>
      <c r="E986" s="1">
        <v>113832</v>
      </c>
      <c r="F986" s="1">
        <v>113832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</row>
    <row r="987" spans="1:11" x14ac:dyDescent="0.25">
      <c r="A987" s="2">
        <v>221</v>
      </c>
      <c r="B987" t="s">
        <v>128</v>
      </c>
      <c r="C987" t="s">
        <v>19</v>
      </c>
      <c r="D987">
        <v>3</v>
      </c>
      <c r="E987" s="1">
        <v>341497</v>
      </c>
      <c r="F987" s="1">
        <v>341497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</row>
    <row r="988" spans="1:11" x14ac:dyDescent="0.25">
      <c r="A988" s="2">
        <v>221</v>
      </c>
      <c r="B988" t="s">
        <v>128</v>
      </c>
      <c r="C988" t="s">
        <v>7</v>
      </c>
      <c r="D988">
        <v>1</v>
      </c>
      <c r="E988" s="1">
        <v>113832</v>
      </c>
      <c r="F988" s="1">
        <v>113832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</row>
    <row r="989" spans="1:11" x14ac:dyDescent="0.25">
      <c r="A989" s="2">
        <v>221</v>
      </c>
      <c r="B989" t="s">
        <v>128</v>
      </c>
      <c r="C989" t="s">
        <v>37</v>
      </c>
      <c r="D989">
        <v>1</v>
      </c>
      <c r="E989" s="1">
        <v>113832</v>
      </c>
      <c r="F989" s="1">
        <v>113832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</row>
    <row r="990" spans="1:11" x14ac:dyDescent="0.25">
      <c r="A990" s="2">
        <v>221</v>
      </c>
      <c r="B990" t="s">
        <v>128</v>
      </c>
      <c r="C990" t="s">
        <v>12</v>
      </c>
      <c r="D990">
        <v>1</v>
      </c>
      <c r="E990" s="1">
        <v>113832</v>
      </c>
      <c r="F990" s="1">
        <v>113832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</row>
    <row r="991" spans="1:11" x14ac:dyDescent="0.25">
      <c r="A991" s="2">
        <v>221</v>
      </c>
      <c r="B991" t="s">
        <v>128</v>
      </c>
      <c r="C991" t="s">
        <v>103</v>
      </c>
      <c r="D991">
        <v>1</v>
      </c>
      <c r="E991" s="1">
        <v>39166</v>
      </c>
      <c r="F991" s="1">
        <v>39166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</row>
    <row r="992" spans="1:11" x14ac:dyDescent="0.25">
      <c r="A992" s="2">
        <v>221</v>
      </c>
      <c r="B992" t="s">
        <v>128</v>
      </c>
      <c r="C992" t="s">
        <v>10</v>
      </c>
      <c r="D992">
        <v>3</v>
      </c>
      <c r="E992" s="1">
        <v>136752</v>
      </c>
      <c r="F992" s="1">
        <v>38291</v>
      </c>
      <c r="G992" s="1">
        <v>98462</v>
      </c>
      <c r="H992" s="1">
        <v>0</v>
      </c>
      <c r="I992" s="1">
        <v>0</v>
      </c>
      <c r="J992" s="1">
        <v>0</v>
      </c>
      <c r="K992" s="1">
        <v>0</v>
      </c>
    </row>
    <row r="993" spans="1:11" x14ac:dyDescent="0.25">
      <c r="A993" s="2">
        <v>221</v>
      </c>
      <c r="B993" t="s">
        <v>128</v>
      </c>
      <c r="C993" t="s">
        <v>21</v>
      </c>
      <c r="D993">
        <v>1</v>
      </c>
      <c r="E993" s="1">
        <v>113832</v>
      </c>
      <c r="F993" s="1">
        <v>113832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</row>
    <row r="994" spans="1:11" x14ac:dyDescent="0.25">
      <c r="A994" s="2">
        <v>221</v>
      </c>
      <c r="B994" t="s">
        <v>128</v>
      </c>
      <c r="C994" t="s">
        <v>5</v>
      </c>
      <c r="D994">
        <v>1</v>
      </c>
      <c r="E994" s="1">
        <v>105009</v>
      </c>
      <c r="F994" s="1">
        <v>0</v>
      </c>
      <c r="G994" s="1">
        <v>105009</v>
      </c>
      <c r="H994" s="1">
        <v>0</v>
      </c>
      <c r="I994" s="1">
        <v>0</v>
      </c>
      <c r="J994" s="1">
        <v>0</v>
      </c>
      <c r="K994" s="1">
        <v>0</v>
      </c>
    </row>
    <row r="995" spans="1:11" x14ac:dyDescent="0.25">
      <c r="A995" s="2">
        <v>221</v>
      </c>
      <c r="B995" t="s">
        <v>128</v>
      </c>
      <c r="C995" t="s">
        <v>16</v>
      </c>
      <c r="D995">
        <v>1</v>
      </c>
      <c r="E995" s="1">
        <v>113832</v>
      </c>
      <c r="F995" s="1">
        <v>113832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</row>
    <row r="996" spans="1:11" x14ac:dyDescent="0.25">
      <c r="A996" s="2">
        <v>221</v>
      </c>
      <c r="B996" t="s">
        <v>128</v>
      </c>
      <c r="C996" t="s">
        <v>17</v>
      </c>
      <c r="D996">
        <v>1</v>
      </c>
      <c r="E996" s="1">
        <v>79025</v>
      </c>
      <c r="F996" s="1">
        <v>79025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</row>
    <row r="997" spans="1:11" x14ac:dyDescent="0.25">
      <c r="A997" s="2">
        <v>221</v>
      </c>
      <c r="B997" t="s">
        <v>128</v>
      </c>
      <c r="C997" t="s">
        <v>22</v>
      </c>
      <c r="D997">
        <v>1</v>
      </c>
      <c r="E997" s="1">
        <v>51187</v>
      </c>
      <c r="F997" s="1">
        <v>51187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</row>
    <row r="998" spans="1:11" x14ac:dyDescent="0.25">
      <c r="A998" s="2">
        <v>221</v>
      </c>
      <c r="B998" t="s">
        <v>128</v>
      </c>
      <c r="C998" t="s">
        <v>20</v>
      </c>
      <c r="D998">
        <v>2</v>
      </c>
      <c r="E998" s="1">
        <v>120118</v>
      </c>
      <c r="F998" s="1">
        <v>120118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</row>
    <row r="999" spans="1:11" x14ac:dyDescent="0.25">
      <c r="A999" s="2">
        <v>221</v>
      </c>
      <c r="B999" t="s">
        <v>128</v>
      </c>
      <c r="C999" t="s">
        <v>8</v>
      </c>
      <c r="D999">
        <v>1</v>
      </c>
      <c r="E999" s="1">
        <v>116262</v>
      </c>
      <c r="F999" s="1">
        <v>36134</v>
      </c>
      <c r="G999" s="1">
        <v>80128</v>
      </c>
      <c r="H999" s="1">
        <v>0</v>
      </c>
      <c r="I999" s="1">
        <v>0</v>
      </c>
      <c r="J999" s="1">
        <v>0</v>
      </c>
      <c r="K999" s="1">
        <v>0</v>
      </c>
    </row>
    <row r="1000" spans="1:11" x14ac:dyDescent="0.25">
      <c r="A1000" s="2">
        <v>221</v>
      </c>
      <c r="B1000" t="s">
        <v>128</v>
      </c>
      <c r="C1000" t="s">
        <v>78</v>
      </c>
      <c r="D1000">
        <v>1</v>
      </c>
      <c r="E1000" s="1">
        <v>58500</v>
      </c>
      <c r="F1000" s="1">
        <v>58500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</row>
    <row r="1001" spans="1:11" x14ac:dyDescent="0.25">
      <c r="A1001" s="2">
        <v>221</v>
      </c>
      <c r="B1001" t="s">
        <v>128</v>
      </c>
      <c r="C1001" t="s">
        <v>251</v>
      </c>
      <c r="D1001">
        <v>0</v>
      </c>
      <c r="E1001" s="1">
        <v>25000</v>
      </c>
      <c r="F1001" s="1">
        <v>25000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</row>
    <row r="1002" spans="1:11" x14ac:dyDescent="0.25">
      <c r="A1002" s="2">
        <v>221</v>
      </c>
      <c r="B1002" t="s">
        <v>128</v>
      </c>
      <c r="C1002" t="s">
        <v>314</v>
      </c>
      <c r="D1002">
        <v>0</v>
      </c>
      <c r="E1002" s="1">
        <v>37400</v>
      </c>
      <c r="F1002" s="1">
        <v>23800</v>
      </c>
      <c r="G1002" s="1">
        <v>0</v>
      </c>
      <c r="H1002" s="1">
        <v>0</v>
      </c>
      <c r="I1002" s="1">
        <v>0</v>
      </c>
      <c r="J1002" s="1">
        <v>0</v>
      </c>
      <c r="K1002" s="1">
        <v>13600</v>
      </c>
    </row>
    <row r="1003" spans="1:11" x14ac:dyDescent="0.25">
      <c r="A1003" s="2">
        <v>221</v>
      </c>
      <c r="B1003" t="s">
        <v>128</v>
      </c>
      <c r="C1003" t="s">
        <v>257</v>
      </c>
      <c r="D1003">
        <v>0</v>
      </c>
      <c r="E1003" s="1">
        <v>27200</v>
      </c>
      <c r="F1003" s="1">
        <v>13600</v>
      </c>
      <c r="G1003" s="1">
        <v>0</v>
      </c>
      <c r="H1003" s="1">
        <v>0</v>
      </c>
      <c r="I1003" s="1">
        <v>0</v>
      </c>
      <c r="J1003" s="1">
        <v>0</v>
      </c>
      <c r="K1003" s="1">
        <v>13600</v>
      </c>
    </row>
    <row r="1004" spans="1:11" x14ac:dyDescent="0.25">
      <c r="A1004" s="2">
        <v>221</v>
      </c>
      <c r="B1004" t="s">
        <v>128</v>
      </c>
      <c r="C1004" t="s">
        <v>252</v>
      </c>
      <c r="D1004">
        <v>0</v>
      </c>
      <c r="E1004" s="1">
        <v>12000</v>
      </c>
      <c r="F1004" s="1">
        <v>12000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</row>
    <row r="1005" spans="1:11" x14ac:dyDescent="0.25">
      <c r="A1005" s="2">
        <v>221</v>
      </c>
      <c r="B1005" t="s">
        <v>128</v>
      </c>
      <c r="C1005" t="s">
        <v>246</v>
      </c>
      <c r="D1005">
        <v>0</v>
      </c>
      <c r="E1005" s="1">
        <v>15325</v>
      </c>
      <c r="F1005" s="1">
        <v>15325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</row>
    <row r="1006" spans="1:11" x14ac:dyDescent="0.25">
      <c r="A1006" s="2">
        <v>221</v>
      </c>
      <c r="B1006" t="s">
        <v>128</v>
      </c>
      <c r="C1006" t="s">
        <v>266</v>
      </c>
      <c r="D1006">
        <v>0</v>
      </c>
      <c r="E1006" s="1">
        <v>10000</v>
      </c>
      <c r="F1006" s="1">
        <v>10000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</row>
    <row r="1007" spans="1:11" x14ac:dyDescent="0.25">
      <c r="A1007" s="2">
        <v>221</v>
      </c>
      <c r="B1007" t="s">
        <v>128</v>
      </c>
      <c r="C1007" t="s">
        <v>265</v>
      </c>
      <c r="D1007">
        <v>0</v>
      </c>
      <c r="E1007" s="1">
        <v>10486</v>
      </c>
      <c r="F1007" s="1">
        <v>9486</v>
      </c>
      <c r="G1007" s="1">
        <v>1000</v>
      </c>
      <c r="H1007" s="1">
        <v>0</v>
      </c>
      <c r="I1007" s="1">
        <v>0</v>
      </c>
      <c r="J1007" s="1">
        <v>0</v>
      </c>
      <c r="K1007" s="1">
        <v>0</v>
      </c>
    </row>
    <row r="1008" spans="1:11" x14ac:dyDescent="0.25">
      <c r="A1008" s="2">
        <v>221</v>
      </c>
      <c r="B1008" t="s">
        <v>128</v>
      </c>
      <c r="C1008" t="s">
        <v>248</v>
      </c>
      <c r="D1008">
        <v>0</v>
      </c>
      <c r="E1008" s="1">
        <v>1172</v>
      </c>
      <c r="F1008" s="1">
        <v>1172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</row>
    <row r="1009" spans="1:12" x14ac:dyDescent="0.25">
      <c r="A1009" s="2">
        <v>221</v>
      </c>
      <c r="B1009" t="s">
        <v>128</v>
      </c>
      <c r="C1009" t="s">
        <v>261</v>
      </c>
      <c r="D1009">
        <v>0</v>
      </c>
      <c r="E1009" s="1">
        <v>20000</v>
      </c>
      <c r="F1009" s="1">
        <v>20000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</row>
    <row r="1010" spans="1:12" x14ac:dyDescent="0.25">
      <c r="A1010" s="2">
        <v>221</v>
      </c>
      <c r="B1010" t="s">
        <v>128</v>
      </c>
      <c r="C1010" t="s">
        <v>247</v>
      </c>
      <c r="D1010">
        <v>0</v>
      </c>
      <c r="E1010" s="1">
        <v>4297</v>
      </c>
      <c r="F1010" s="1">
        <v>4297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</row>
    <row r="1011" spans="1:12" x14ac:dyDescent="0.25">
      <c r="A1011" s="2">
        <v>221</v>
      </c>
      <c r="B1011" t="s">
        <v>128</v>
      </c>
      <c r="C1011" t="s">
        <v>258</v>
      </c>
      <c r="D1011">
        <v>0</v>
      </c>
      <c r="E1011" s="1">
        <v>9997</v>
      </c>
      <c r="F1011" s="1">
        <v>7250</v>
      </c>
      <c r="G1011" s="1">
        <v>2747</v>
      </c>
      <c r="H1011" s="1">
        <v>0</v>
      </c>
      <c r="I1011" s="1">
        <v>0</v>
      </c>
      <c r="J1011" s="1">
        <v>0</v>
      </c>
      <c r="K1011" s="1">
        <v>0</v>
      </c>
    </row>
    <row r="1012" spans="1:12" x14ac:dyDescent="0.25">
      <c r="A1012" s="2">
        <v>221</v>
      </c>
      <c r="B1012" t="s">
        <v>128</v>
      </c>
      <c r="C1012" t="s">
        <v>269</v>
      </c>
      <c r="D1012">
        <v>0</v>
      </c>
      <c r="E1012" s="1">
        <v>2240</v>
      </c>
      <c r="F1012" s="1">
        <v>0</v>
      </c>
      <c r="G1012" s="1">
        <v>0</v>
      </c>
      <c r="H1012" s="1">
        <v>0</v>
      </c>
      <c r="I1012" s="1">
        <v>2240</v>
      </c>
      <c r="J1012" s="1">
        <v>0</v>
      </c>
      <c r="K1012" s="1">
        <v>0</v>
      </c>
    </row>
    <row r="1013" spans="1:12" x14ac:dyDescent="0.25">
      <c r="A1013" s="2">
        <v>221</v>
      </c>
      <c r="B1013" t="s">
        <v>128</v>
      </c>
      <c r="C1013" s="1" t="s">
        <v>320</v>
      </c>
      <c r="E1013" s="1">
        <v>70939</v>
      </c>
      <c r="F1013" s="1"/>
      <c r="G1013" s="1"/>
      <c r="H1013" s="1"/>
      <c r="I1013" s="1"/>
      <c r="J1013" s="1"/>
      <c r="K1013" s="1"/>
      <c r="L1013" s="1">
        <v>70939</v>
      </c>
    </row>
    <row r="1014" spans="1:12" x14ac:dyDescent="0.25">
      <c r="A1014" s="2">
        <v>247</v>
      </c>
      <c r="B1014" t="s">
        <v>129</v>
      </c>
      <c r="C1014" t="s">
        <v>124</v>
      </c>
      <c r="D1014">
        <v>1</v>
      </c>
      <c r="E1014" s="1">
        <v>158560</v>
      </c>
      <c r="F1014" s="1">
        <v>158560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</row>
    <row r="1015" spans="1:12" x14ac:dyDescent="0.25">
      <c r="A1015" s="2">
        <v>247</v>
      </c>
      <c r="B1015" t="s">
        <v>129</v>
      </c>
      <c r="C1015" t="s">
        <v>31</v>
      </c>
      <c r="D1015">
        <v>1</v>
      </c>
      <c r="E1015" s="1">
        <v>198942</v>
      </c>
      <c r="F1015" s="1">
        <v>198942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</row>
    <row r="1016" spans="1:12" x14ac:dyDescent="0.25">
      <c r="A1016" s="2">
        <v>247</v>
      </c>
      <c r="B1016" t="s">
        <v>129</v>
      </c>
      <c r="C1016" t="s">
        <v>33</v>
      </c>
      <c r="D1016">
        <v>3</v>
      </c>
      <c r="E1016" s="1">
        <v>341497</v>
      </c>
      <c r="F1016" s="1">
        <v>112134</v>
      </c>
      <c r="G1016" s="1">
        <v>100562</v>
      </c>
      <c r="H1016" s="1">
        <v>0</v>
      </c>
      <c r="I1016" s="1">
        <v>128801</v>
      </c>
      <c r="J1016" s="1">
        <v>0</v>
      </c>
      <c r="K1016" s="1">
        <v>0</v>
      </c>
    </row>
    <row r="1017" spans="1:12" x14ac:dyDescent="0.25">
      <c r="A1017" s="2">
        <v>247</v>
      </c>
      <c r="B1017" t="s">
        <v>129</v>
      </c>
      <c r="C1017" t="s">
        <v>34</v>
      </c>
      <c r="D1017">
        <v>2</v>
      </c>
      <c r="E1017" s="1">
        <v>227665</v>
      </c>
      <c r="F1017" s="1">
        <v>227665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</row>
    <row r="1018" spans="1:12" x14ac:dyDescent="0.25">
      <c r="A1018" s="2">
        <v>247</v>
      </c>
      <c r="B1018" t="s">
        <v>129</v>
      </c>
      <c r="C1018" t="s">
        <v>35</v>
      </c>
      <c r="D1018">
        <v>2</v>
      </c>
      <c r="E1018" s="1">
        <v>227665</v>
      </c>
      <c r="F1018" s="1">
        <v>227665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</row>
    <row r="1019" spans="1:12" x14ac:dyDescent="0.25">
      <c r="A1019" s="2">
        <v>247</v>
      </c>
      <c r="B1019" t="s">
        <v>129</v>
      </c>
      <c r="C1019" t="s">
        <v>26</v>
      </c>
      <c r="D1019">
        <v>2</v>
      </c>
      <c r="E1019" s="1">
        <v>227665</v>
      </c>
      <c r="F1019" s="1">
        <v>227665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</row>
    <row r="1020" spans="1:12" x14ac:dyDescent="0.25">
      <c r="A1020" s="2">
        <v>247</v>
      </c>
      <c r="B1020" t="s">
        <v>129</v>
      </c>
      <c r="C1020" t="s">
        <v>25</v>
      </c>
      <c r="D1020">
        <v>2</v>
      </c>
      <c r="E1020" s="1">
        <v>227665</v>
      </c>
      <c r="F1020" s="1">
        <v>227665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</row>
    <row r="1021" spans="1:12" x14ac:dyDescent="0.25">
      <c r="A1021" s="2">
        <v>247</v>
      </c>
      <c r="B1021" t="s">
        <v>129</v>
      </c>
      <c r="C1021" t="s">
        <v>28</v>
      </c>
      <c r="D1021">
        <v>2</v>
      </c>
      <c r="E1021" s="1">
        <v>227665</v>
      </c>
      <c r="F1021" s="1">
        <v>227665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</row>
    <row r="1022" spans="1:12" x14ac:dyDescent="0.25">
      <c r="A1022" s="2">
        <v>247</v>
      </c>
      <c r="B1022" t="s">
        <v>129</v>
      </c>
      <c r="C1022" t="s">
        <v>76</v>
      </c>
      <c r="D1022">
        <v>1</v>
      </c>
      <c r="E1022" s="1">
        <v>59075</v>
      </c>
      <c r="F1022" s="1">
        <v>59075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</row>
    <row r="1023" spans="1:12" x14ac:dyDescent="0.25">
      <c r="A1023" s="2">
        <v>247</v>
      </c>
      <c r="B1023" t="s">
        <v>129</v>
      </c>
      <c r="C1023" t="s">
        <v>40</v>
      </c>
      <c r="D1023">
        <v>1</v>
      </c>
      <c r="E1023" s="1">
        <v>113832</v>
      </c>
      <c r="F1023" s="1">
        <v>0</v>
      </c>
      <c r="G1023" s="1">
        <v>113832</v>
      </c>
      <c r="H1023" s="1">
        <v>0</v>
      </c>
      <c r="I1023" s="1">
        <v>0</v>
      </c>
      <c r="J1023" s="1">
        <v>0</v>
      </c>
      <c r="K1023" s="1">
        <v>0</v>
      </c>
    </row>
    <row r="1024" spans="1:12" x14ac:dyDescent="0.25">
      <c r="A1024" s="2">
        <v>247</v>
      </c>
      <c r="B1024" t="s">
        <v>129</v>
      </c>
      <c r="C1024" t="s">
        <v>30</v>
      </c>
      <c r="D1024">
        <v>1</v>
      </c>
      <c r="E1024" s="1">
        <v>113832</v>
      </c>
      <c r="F1024" s="1">
        <v>113832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</row>
    <row r="1025" spans="1:11" x14ac:dyDescent="0.25">
      <c r="A1025" s="2">
        <v>247</v>
      </c>
      <c r="B1025" t="s">
        <v>129</v>
      </c>
      <c r="C1025" t="s">
        <v>39</v>
      </c>
      <c r="D1025">
        <v>1</v>
      </c>
      <c r="E1025" s="1">
        <v>113832</v>
      </c>
      <c r="F1025" s="1">
        <v>5381</v>
      </c>
      <c r="G1025" s="1">
        <v>0</v>
      </c>
      <c r="H1025" s="1">
        <v>0</v>
      </c>
      <c r="I1025" s="1">
        <v>108451</v>
      </c>
      <c r="J1025" s="1">
        <v>0</v>
      </c>
      <c r="K1025" s="1">
        <v>0</v>
      </c>
    </row>
    <row r="1026" spans="1:11" x14ac:dyDescent="0.25">
      <c r="A1026" s="2">
        <v>247</v>
      </c>
      <c r="B1026" t="s">
        <v>129</v>
      </c>
      <c r="C1026" t="s">
        <v>15</v>
      </c>
      <c r="D1026">
        <v>4</v>
      </c>
      <c r="E1026" s="1">
        <v>156666</v>
      </c>
      <c r="F1026" s="1">
        <v>156666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</row>
    <row r="1027" spans="1:11" x14ac:dyDescent="0.25">
      <c r="A1027" s="2">
        <v>247</v>
      </c>
      <c r="B1027" t="s">
        <v>129</v>
      </c>
      <c r="C1027" t="s">
        <v>104</v>
      </c>
      <c r="D1027">
        <v>2</v>
      </c>
      <c r="E1027" s="1">
        <v>227665</v>
      </c>
      <c r="F1027" s="1">
        <v>227665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</row>
    <row r="1028" spans="1:11" x14ac:dyDescent="0.25">
      <c r="A1028" s="2">
        <v>247</v>
      </c>
      <c r="B1028" t="s">
        <v>129</v>
      </c>
      <c r="C1028" t="s">
        <v>14</v>
      </c>
      <c r="D1028">
        <v>3</v>
      </c>
      <c r="E1028" s="1">
        <v>341497</v>
      </c>
      <c r="F1028" s="1">
        <v>341497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</row>
    <row r="1029" spans="1:11" x14ac:dyDescent="0.25">
      <c r="A1029" s="2">
        <v>247</v>
      </c>
      <c r="B1029" t="s">
        <v>129</v>
      </c>
      <c r="C1029" t="s">
        <v>70</v>
      </c>
      <c r="D1029">
        <v>1</v>
      </c>
      <c r="E1029" s="1">
        <v>113832</v>
      </c>
      <c r="F1029" s="1">
        <v>113832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</row>
    <row r="1030" spans="1:11" x14ac:dyDescent="0.25">
      <c r="A1030" s="2">
        <v>247</v>
      </c>
      <c r="B1030" t="s">
        <v>129</v>
      </c>
      <c r="C1030" t="s">
        <v>71</v>
      </c>
      <c r="D1030">
        <v>1</v>
      </c>
      <c r="E1030" s="1">
        <v>113832</v>
      </c>
      <c r="F1030" s="1">
        <v>113832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</row>
    <row r="1031" spans="1:11" x14ac:dyDescent="0.25">
      <c r="A1031" s="2">
        <v>247</v>
      </c>
      <c r="B1031" t="s">
        <v>129</v>
      </c>
      <c r="C1031" t="s">
        <v>313</v>
      </c>
      <c r="D1031">
        <v>0.14000000000000001</v>
      </c>
      <c r="E1031" s="1">
        <v>21312</v>
      </c>
      <c r="F1031" s="1">
        <v>6129</v>
      </c>
      <c r="G1031" s="1">
        <v>0</v>
      </c>
      <c r="H1031" s="1">
        <v>15183</v>
      </c>
      <c r="I1031" s="1">
        <v>0</v>
      </c>
      <c r="J1031" s="1">
        <v>0</v>
      </c>
      <c r="K1031" s="1">
        <v>0</v>
      </c>
    </row>
    <row r="1032" spans="1:11" x14ac:dyDescent="0.25">
      <c r="A1032" s="2">
        <v>247</v>
      </c>
      <c r="B1032" t="s">
        <v>129</v>
      </c>
      <c r="C1032" t="s">
        <v>23</v>
      </c>
      <c r="D1032">
        <v>3</v>
      </c>
      <c r="E1032" s="1">
        <v>117499</v>
      </c>
      <c r="F1032" s="1">
        <v>117499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</row>
    <row r="1033" spans="1:11" x14ac:dyDescent="0.25">
      <c r="A1033" s="2">
        <v>247</v>
      </c>
      <c r="B1033" t="s">
        <v>129</v>
      </c>
      <c r="C1033" t="s">
        <v>49</v>
      </c>
      <c r="D1033">
        <v>3</v>
      </c>
      <c r="E1033" s="1">
        <v>341497</v>
      </c>
      <c r="F1033" s="1">
        <v>341497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</row>
    <row r="1034" spans="1:11" x14ac:dyDescent="0.25">
      <c r="A1034" s="2">
        <v>247</v>
      </c>
      <c r="B1034" t="s">
        <v>129</v>
      </c>
      <c r="C1034" t="s">
        <v>7</v>
      </c>
      <c r="D1034">
        <v>1</v>
      </c>
      <c r="E1034" s="1">
        <v>113832</v>
      </c>
      <c r="F1034" s="1">
        <v>0</v>
      </c>
      <c r="G1034" s="1">
        <v>113832</v>
      </c>
      <c r="H1034" s="1">
        <v>0</v>
      </c>
      <c r="I1034" s="1">
        <v>0</v>
      </c>
      <c r="J1034" s="1">
        <v>0</v>
      </c>
      <c r="K1034" s="1">
        <v>0</v>
      </c>
    </row>
    <row r="1035" spans="1:11" x14ac:dyDescent="0.25">
      <c r="A1035" s="2">
        <v>247</v>
      </c>
      <c r="B1035" t="s">
        <v>129</v>
      </c>
      <c r="C1035" t="s">
        <v>37</v>
      </c>
      <c r="D1035">
        <v>1</v>
      </c>
      <c r="E1035" s="1">
        <v>113832</v>
      </c>
      <c r="F1035" s="1">
        <v>113832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</row>
    <row r="1036" spans="1:11" x14ac:dyDescent="0.25">
      <c r="A1036" s="2">
        <v>247</v>
      </c>
      <c r="B1036" t="s">
        <v>129</v>
      </c>
      <c r="C1036" t="s">
        <v>12</v>
      </c>
      <c r="D1036">
        <v>1</v>
      </c>
      <c r="E1036" s="1">
        <v>113832</v>
      </c>
      <c r="F1036" s="1">
        <v>113832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</row>
    <row r="1037" spans="1:11" x14ac:dyDescent="0.25">
      <c r="A1037" s="2">
        <v>247</v>
      </c>
      <c r="B1037" t="s">
        <v>129</v>
      </c>
      <c r="C1037" t="s">
        <v>10</v>
      </c>
      <c r="D1037">
        <v>1</v>
      </c>
      <c r="E1037" s="1">
        <v>45584</v>
      </c>
      <c r="F1037" s="1">
        <v>45584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</row>
    <row r="1038" spans="1:11" x14ac:dyDescent="0.25">
      <c r="A1038" s="2">
        <v>247</v>
      </c>
      <c r="B1038" t="s">
        <v>129</v>
      </c>
      <c r="C1038" t="s">
        <v>32</v>
      </c>
      <c r="D1038">
        <v>2</v>
      </c>
      <c r="E1038" s="1">
        <v>78333</v>
      </c>
      <c r="F1038" s="1">
        <v>0</v>
      </c>
      <c r="G1038" s="1">
        <v>78333</v>
      </c>
      <c r="H1038" s="1">
        <v>0</v>
      </c>
      <c r="I1038" s="1">
        <v>0</v>
      </c>
      <c r="J1038" s="1">
        <v>0</v>
      </c>
      <c r="K1038" s="1">
        <v>0</v>
      </c>
    </row>
    <row r="1039" spans="1:11" x14ac:dyDescent="0.25">
      <c r="A1039" s="2">
        <v>247</v>
      </c>
      <c r="B1039" t="s">
        <v>129</v>
      </c>
      <c r="C1039" t="s">
        <v>96</v>
      </c>
      <c r="D1039">
        <v>2</v>
      </c>
      <c r="E1039" s="1">
        <v>73150</v>
      </c>
      <c r="F1039" s="1">
        <v>73150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</row>
    <row r="1040" spans="1:11" x14ac:dyDescent="0.25">
      <c r="A1040" s="2">
        <v>247</v>
      </c>
      <c r="B1040" t="s">
        <v>129</v>
      </c>
      <c r="C1040" t="s">
        <v>21</v>
      </c>
      <c r="D1040">
        <v>0.5</v>
      </c>
      <c r="E1040" s="1">
        <v>56916</v>
      </c>
      <c r="F1040" s="1">
        <v>56916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</row>
    <row r="1041" spans="1:11" x14ac:dyDescent="0.25">
      <c r="A1041" s="2">
        <v>247</v>
      </c>
      <c r="B1041" t="s">
        <v>129</v>
      </c>
      <c r="C1041" t="s">
        <v>5</v>
      </c>
      <c r="D1041">
        <v>1</v>
      </c>
      <c r="E1041" s="1">
        <v>105009</v>
      </c>
      <c r="F1041" s="1">
        <v>105009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</row>
    <row r="1042" spans="1:11" x14ac:dyDescent="0.25">
      <c r="A1042" s="2">
        <v>247</v>
      </c>
      <c r="B1042" t="s">
        <v>129</v>
      </c>
      <c r="C1042" t="s">
        <v>16</v>
      </c>
      <c r="D1042">
        <v>2</v>
      </c>
      <c r="E1042" s="1">
        <v>227665</v>
      </c>
      <c r="F1042" s="1">
        <v>227665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</row>
    <row r="1043" spans="1:11" x14ac:dyDescent="0.25">
      <c r="A1043" s="2">
        <v>247</v>
      </c>
      <c r="B1043" t="s">
        <v>129</v>
      </c>
      <c r="C1043" t="s">
        <v>17</v>
      </c>
      <c r="D1043">
        <v>1</v>
      </c>
      <c r="E1043" s="1">
        <v>79025</v>
      </c>
      <c r="F1043" s="1">
        <v>79025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</row>
    <row r="1044" spans="1:11" x14ac:dyDescent="0.25">
      <c r="A1044" s="2">
        <v>247</v>
      </c>
      <c r="B1044" t="s">
        <v>129</v>
      </c>
      <c r="C1044" t="s">
        <v>22</v>
      </c>
      <c r="D1044">
        <v>1</v>
      </c>
      <c r="E1044" s="1">
        <v>51187</v>
      </c>
      <c r="F1044" s="1">
        <v>51187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</row>
    <row r="1045" spans="1:11" x14ac:dyDescent="0.25">
      <c r="A1045" s="2">
        <v>247</v>
      </c>
      <c r="B1045" t="s">
        <v>129</v>
      </c>
      <c r="C1045" t="s">
        <v>20</v>
      </c>
      <c r="D1045">
        <v>1</v>
      </c>
      <c r="E1045" s="1">
        <v>60059</v>
      </c>
      <c r="F1045" s="1">
        <v>60059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</row>
    <row r="1046" spans="1:11" x14ac:dyDescent="0.25">
      <c r="A1046" s="2">
        <v>247</v>
      </c>
      <c r="B1046" t="s">
        <v>129</v>
      </c>
      <c r="C1046" t="s">
        <v>47</v>
      </c>
      <c r="D1046">
        <v>1</v>
      </c>
      <c r="E1046" s="1">
        <v>92386</v>
      </c>
      <c r="F1046" s="1">
        <v>0</v>
      </c>
      <c r="G1046" s="1">
        <v>92386</v>
      </c>
      <c r="H1046" s="1">
        <v>0</v>
      </c>
      <c r="I1046" s="1">
        <v>0</v>
      </c>
      <c r="J1046" s="1">
        <v>0</v>
      </c>
      <c r="K1046" s="1">
        <v>0</v>
      </c>
    </row>
    <row r="1047" spans="1:11" x14ac:dyDescent="0.25">
      <c r="A1047" s="2">
        <v>247</v>
      </c>
      <c r="B1047" t="s">
        <v>129</v>
      </c>
      <c r="C1047" t="s">
        <v>78</v>
      </c>
      <c r="D1047">
        <v>1</v>
      </c>
      <c r="E1047" s="1">
        <v>58500</v>
      </c>
      <c r="F1047" s="1">
        <v>58500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</row>
    <row r="1048" spans="1:11" x14ac:dyDescent="0.25">
      <c r="A1048" s="2">
        <v>247</v>
      </c>
      <c r="B1048" t="s">
        <v>129</v>
      </c>
      <c r="C1048" t="s">
        <v>251</v>
      </c>
      <c r="D1048">
        <v>0</v>
      </c>
      <c r="E1048" s="1">
        <v>8000</v>
      </c>
      <c r="F1048" s="1">
        <v>8000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</row>
    <row r="1049" spans="1:11" x14ac:dyDescent="0.25">
      <c r="A1049" s="2">
        <v>247</v>
      </c>
      <c r="B1049" t="s">
        <v>129</v>
      </c>
      <c r="C1049" t="s">
        <v>314</v>
      </c>
      <c r="D1049">
        <v>0</v>
      </c>
      <c r="E1049" s="1">
        <v>34000</v>
      </c>
      <c r="F1049" s="1">
        <v>20400</v>
      </c>
      <c r="G1049" s="1">
        <v>0</v>
      </c>
      <c r="H1049" s="1">
        <v>0</v>
      </c>
      <c r="I1049" s="1">
        <v>0</v>
      </c>
      <c r="J1049" s="1">
        <v>0</v>
      </c>
      <c r="K1049" s="1">
        <v>13600</v>
      </c>
    </row>
    <row r="1050" spans="1:11" x14ac:dyDescent="0.25">
      <c r="A1050" s="2">
        <v>247</v>
      </c>
      <c r="B1050" t="s">
        <v>129</v>
      </c>
      <c r="C1050" t="s">
        <v>257</v>
      </c>
      <c r="D1050">
        <v>0</v>
      </c>
      <c r="E1050" s="1">
        <v>17000</v>
      </c>
      <c r="F1050" s="1">
        <v>10200</v>
      </c>
      <c r="G1050" s="1">
        <v>0</v>
      </c>
      <c r="H1050" s="1">
        <v>0</v>
      </c>
      <c r="I1050" s="1">
        <v>0</v>
      </c>
      <c r="J1050" s="1">
        <v>0</v>
      </c>
      <c r="K1050" s="1">
        <v>6800</v>
      </c>
    </row>
    <row r="1051" spans="1:11" x14ac:dyDescent="0.25">
      <c r="A1051" s="2">
        <v>247</v>
      </c>
      <c r="B1051" t="s">
        <v>129</v>
      </c>
      <c r="C1051" t="s">
        <v>252</v>
      </c>
      <c r="D1051">
        <v>0</v>
      </c>
      <c r="E1051" s="1">
        <v>6000</v>
      </c>
      <c r="F1051" s="1">
        <v>6000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</row>
    <row r="1052" spans="1:11" x14ac:dyDescent="0.25">
      <c r="A1052" s="2">
        <v>247</v>
      </c>
      <c r="B1052" t="s">
        <v>129</v>
      </c>
      <c r="C1052" t="s">
        <v>246</v>
      </c>
      <c r="D1052">
        <v>0</v>
      </c>
      <c r="E1052" s="1">
        <v>15325</v>
      </c>
      <c r="F1052" s="1">
        <v>15325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</row>
    <row r="1053" spans="1:11" x14ac:dyDescent="0.25">
      <c r="A1053" s="2">
        <v>247</v>
      </c>
      <c r="B1053" t="s">
        <v>129</v>
      </c>
      <c r="C1053" t="s">
        <v>266</v>
      </c>
      <c r="D1053">
        <v>0</v>
      </c>
      <c r="E1053" s="1">
        <v>5000</v>
      </c>
      <c r="F1053" s="1">
        <v>5000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</row>
    <row r="1054" spans="1:11" x14ac:dyDescent="0.25">
      <c r="A1054" s="2">
        <v>247</v>
      </c>
      <c r="B1054" t="s">
        <v>129</v>
      </c>
      <c r="C1054" t="s">
        <v>265</v>
      </c>
      <c r="D1054">
        <v>0</v>
      </c>
      <c r="E1054" s="1">
        <v>17500</v>
      </c>
      <c r="F1054" s="1">
        <v>17500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</row>
    <row r="1055" spans="1:11" x14ac:dyDescent="0.25">
      <c r="A1055" s="2">
        <v>247</v>
      </c>
      <c r="B1055" t="s">
        <v>129</v>
      </c>
      <c r="C1055" t="s">
        <v>248</v>
      </c>
      <c r="D1055">
        <v>0</v>
      </c>
      <c r="E1055" s="1">
        <v>1086</v>
      </c>
      <c r="F1055" s="1">
        <v>1086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</row>
    <row r="1056" spans="1:11" x14ac:dyDescent="0.25">
      <c r="A1056" s="2">
        <v>247</v>
      </c>
      <c r="B1056" t="s">
        <v>129</v>
      </c>
      <c r="C1056" t="s">
        <v>247</v>
      </c>
      <c r="D1056">
        <v>0</v>
      </c>
      <c r="E1056" s="1">
        <v>3979</v>
      </c>
      <c r="F1056" s="1">
        <v>3979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</row>
    <row r="1057" spans="1:12" x14ac:dyDescent="0.25">
      <c r="A1057" s="2">
        <v>247</v>
      </c>
      <c r="B1057" t="s">
        <v>129</v>
      </c>
      <c r="C1057" t="s">
        <v>258</v>
      </c>
      <c r="D1057">
        <v>0</v>
      </c>
      <c r="E1057" s="1">
        <v>26764</v>
      </c>
      <c r="F1057" s="1">
        <v>26764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</row>
    <row r="1058" spans="1:12" x14ac:dyDescent="0.25">
      <c r="A1058" s="2">
        <v>247</v>
      </c>
      <c r="B1058" t="s">
        <v>129</v>
      </c>
      <c r="C1058" t="s">
        <v>269</v>
      </c>
      <c r="D1058">
        <v>0</v>
      </c>
      <c r="E1058" s="1">
        <v>2075</v>
      </c>
      <c r="F1058" s="1">
        <v>0</v>
      </c>
      <c r="G1058" s="1">
        <v>0</v>
      </c>
      <c r="H1058" s="1">
        <v>0</v>
      </c>
      <c r="I1058" s="1">
        <v>2075</v>
      </c>
      <c r="J1058" s="1">
        <v>0</v>
      </c>
      <c r="K1058" s="1">
        <v>0</v>
      </c>
    </row>
    <row r="1059" spans="1:12" x14ac:dyDescent="0.25">
      <c r="A1059" s="2">
        <v>247</v>
      </c>
      <c r="B1059" t="s">
        <v>129</v>
      </c>
      <c r="C1059" s="1" t="s">
        <v>320</v>
      </c>
      <c r="E1059" s="1">
        <v>63313</v>
      </c>
      <c r="F1059" s="1"/>
      <c r="G1059" s="1"/>
      <c r="H1059" s="1"/>
      <c r="I1059" s="1"/>
      <c r="J1059" s="1"/>
      <c r="K1059" s="1"/>
      <c r="L1059" s="1">
        <v>63313</v>
      </c>
    </row>
    <row r="1060" spans="1:12" x14ac:dyDescent="0.25">
      <c r="A1060" s="2">
        <v>360</v>
      </c>
      <c r="B1060" t="s">
        <v>130</v>
      </c>
      <c r="C1060" t="s">
        <v>68</v>
      </c>
      <c r="D1060">
        <v>1</v>
      </c>
      <c r="E1060" s="1">
        <v>158560</v>
      </c>
      <c r="F1060" s="1">
        <v>0</v>
      </c>
      <c r="G1060" s="1">
        <v>158560</v>
      </c>
      <c r="H1060" s="1">
        <v>0</v>
      </c>
      <c r="I1060" s="1">
        <v>0</v>
      </c>
      <c r="J1060" s="1">
        <v>0</v>
      </c>
      <c r="K1060" s="1">
        <v>0</v>
      </c>
    </row>
    <row r="1061" spans="1:12" x14ac:dyDescent="0.25">
      <c r="A1061" s="2">
        <v>360</v>
      </c>
      <c r="B1061" t="s">
        <v>130</v>
      </c>
      <c r="C1061" t="s">
        <v>31</v>
      </c>
      <c r="D1061">
        <v>1</v>
      </c>
      <c r="E1061" s="1">
        <v>198942</v>
      </c>
      <c r="F1061" s="1">
        <v>198942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</row>
    <row r="1062" spans="1:12" x14ac:dyDescent="0.25">
      <c r="A1062" s="2">
        <v>360</v>
      </c>
      <c r="B1062" t="s">
        <v>130</v>
      </c>
      <c r="C1062" t="s">
        <v>33</v>
      </c>
      <c r="D1062">
        <v>2</v>
      </c>
      <c r="E1062" s="1">
        <v>227665</v>
      </c>
      <c r="F1062" s="1">
        <v>227665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</row>
    <row r="1063" spans="1:12" x14ac:dyDescent="0.25">
      <c r="A1063" s="2">
        <v>360</v>
      </c>
      <c r="B1063" t="s">
        <v>130</v>
      </c>
      <c r="C1063" t="s">
        <v>34</v>
      </c>
      <c r="D1063">
        <v>2</v>
      </c>
      <c r="E1063" s="1">
        <v>227665</v>
      </c>
      <c r="F1063" s="1">
        <v>227665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</row>
    <row r="1064" spans="1:12" x14ac:dyDescent="0.25">
      <c r="A1064" s="2">
        <v>360</v>
      </c>
      <c r="B1064" t="s">
        <v>130</v>
      </c>
      <c r="C1064" t="s">
        <v>35</v>
      </c>
      <c r="D1064">
        <v>2</v>
      </c>
      <c r="E1064" s="1">
        <v>227665</v>
      </c>
      <c r="F1064" s="1">
        <v>227665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</row>
    <row r="1065" spans="1:12" x14ac:dyDescent="0.25">
      <c r="A1065" s="2">
        <v>360</v>
      </c>
      <c r="B1065" t="s">
        <v>130</v>
      </c>
      <c r="C1065" t="s">
        <v>26</v>
      </c>
      <c r="D1065">
        <v>2</v>
      </c>
      <c r="E1065" s="1">
        <v>227665</v>
      </c>
      <c r="F1065" s="1">
        <v>227665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</row>
    <row r="1066" spans="1:12" x14ac:dyDescent="0.25">
      <c r="A1066" s="2">
        <v>360</v>
      </c>
      <c r="B1066" t="s">
        <v>130</v>
      </c>
      <c r="C1066" t="s">
        <v>25</v>
      </c>
      <c r="D1066">
        <v>1</v>
      </c>
      <c r="E1066" s="1">
        <v>113832</v>
      </c>
      <c r="F1066" s="1">
        <v>113832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</row>
    <row r="1067" spans="1:12" x14ac:dyDescent="0.25">
      <c r="A1067" s="2">
        <v>360</v>
      </c>
      <c r="B1067" t="s">
        <v>130</v>
      </c>
      <c r="C1067" t="s">
        <v>74</v>
      </c>
      <c r="D1067">
        <v>1</v>
      </c>
      <c r="E1067" s="1">
        <v>113832</v>
      </c>
      <c r="F1067" s="1">
        <v>113832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</row>
    <row r="1068" spans="1:12" x14ac:dyDescent="0.25">
      <c r="A1068" s="2">
        <v>360</v>
      </c>
      <c r="B1068" t="s">
        <v>130</v>
      </c>
      <c r="C1068" t="s">
        <v>28</v>
      </c>
      <c r="D1068">
        <v>2</v>
      </c>
      <c r="E1068" s="1">
        <v>227665</v>
      </c>
      <c r="F1068" s="1">
        <v>227665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</row>
    <row r="1069" spans="1:12" x14ac:dyDescent="0.25">
      <c r="A1069" s="2">
        <v>360</v>
      </c>
      <c r="B1069" t="s">
        <v>130</v>
      </c>
      <c r="C1069" t="s">
        <v>41</v>
      </c>
      <c r="D1069">
        <v>1</v>
      </c>
      <c r="E1069" s="1">
        <v>113832</v>
      </c>
      <c r="F1069" s="1">
        <v>113832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</row>
    <row r="1070" spans="1:12" x14ac:dyDescent="0.25">
      <c r="A1070" s="2">
        <v>360</v>
      </c>
      <c r="B1070" t="s">
        <v>130</v>
      </c>
      <c r="C1070" t="s">
        <v>46</v>
      </c>
      <c r="D1070">
        <v>1</v>
      </c>
      <c r="E1070" s="1">
        <v>113832</v>
      </c>
      <c r="F1070" s="1">
        <v>113832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</row>
    <row r="1071" spans="1:12" x14ac:dyDescent="0.25">
      <c r="A1071" s="2">
        <v>360</v>
      </c>
      <c r="B1071" t="s">
        <v>130</v>
      </c>
      <c r="C1071" t="s">
        <v>66</v>
      </c>
      <c r="D1071">
        <v>1</v>
      </c>
      <c r="E1071" s="1">
        <v>113832</v>
      </c>
      <c r="F1071" s="1">
        <v>113832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</row>
    <row r="1072" spans="1:12" x14ac:dyDescent="0.25">
      <c r="A1072" s="2">
        <v>360</v>
      </c>
      <c r="B1072" t="s">
        <v>130</v>
      </c>
      <c r="C1072" t="s">
        <v>40</v>
      </c>
      <c r="D1072">
        <v>1</v>
      </c>
      <c r="E1072" s="1">
        <v>113832</v>
      </c>
      <c r="F1072" s="1">
        <v>113832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</row>
    <row r="1073" spans="1:11" x14ac:dyDescent="0.25">
      <c r="A1073" s="2">
        <v>360</v>
      </c>
      <c r="B1073" t="s">
        <v>130</v>
      </c>
      <c r="C1073" t="s">
        <v>30</v>
      </c>
      <c r="D1073">
        <v>1</v>
      </c>
      <c r="E1073" s="1">
        <v>113832</v>
      </c>
      <c r="F1073" s="1">
        <v>113832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</row>
    <row r="1074" spans="1:11" x14ac:dyDescent="0.25">
      <c r="A1074" s="2">
        <v>360</v>
      </c>
      <c r="B1074" t="s">
        <v>130</v>
      </c>
      <c r="C1074" t="s">
        <v>43</v>
      </c>
      <c r="D1074">
        <v>1</v>
      </c>
      <c r="E1074" s="1">
        <v>119483</v>
      </c>
      <c r="F1074" s="1">
        <v>119483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</row>
    <row r="1075" spans="1:11" x14ac:dyDescent="0.25">
      <c r="A1075" s="2">
        <v>360</v>
      </c>
      <c r="B1075" t="s">
        <v>130</v>
      </c>
      <c r="C1075" t="s">
        <v>14</v>
      </c>
      <c r="D1075">
        <v>3</v>
      </c>
      <c r="E1075" s="1">
        <v>341497</v>
      </c>
      <c r="F1075" s="1">
        <v>341497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</row>
    <row r="1076" spans="1:11" x14ac:dyDescent="0.25">
      <c r="A1076" s="2">
        <v>360</v>
      </c>
      <c r="B1076" t="s">
        <v>130</v>
      </c>
      <c r="C1076" t="s">
        <v>81</v>
      </c>
      <c r="D1076">
        <v>0.5</v>
      </c>
      <c r="E1076" s="1">
        <v>56916</v>
      </c>
      <c r="F1076" s="1">
        <v>0</v>
      </c>
      <c r="G1076" s="1">
        <v>0</v>
      </c>
      <c r="H1076" s="1">
        <v>56916</v>
      </c>
      <c r="I1076" s="1">
        <v>0</v>
      </c>
      <c r="J1076" s="1">
        <v>0</v>
      </c>
      <c r="K1076" s="1">
        <v>0</v>
      </c>
    </row>
    <row r="1077" spans="1:11" x14ac:dyDescent="0.25">
      <c r="A1077" s="2">
        <v>360</v>
      </c>
      <c r="B1077" t="s">
        <v>130</v>
      </c>
      <c r="C1077" t="s">
        <v>23</v>
      </c>
      <c r="D1077">
        <v>8</v>
      </c>
      <c r="E1077" s="1">
        <v>313331</v>
      </c>
      <c r="F1077" s="1">
        <v>313331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</row>
    <row r="1078" spans="1:11" x14ac:dyDescent="0.25">
      <c r="A1078" s="2">
        <v>360</v>
      </c>
      <c r="B1078" t="s">
        <v>130</v>
      </c>
      <c r="C1078" t="s">
        <v>49</v>
      </c>
      <c r="D1078">
        <v>8</v>
      </c>
      <c r="E1078" s="1">
        <v>910660</v>
      </c>
      <c r="F1078" s="1">
        <v>910660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</row>
    <row r="1079" spans="1:11" x14ac:dyDescent="0.25">
      <c r="A1079" s="2">
        <v>360</v>
      </c>
      <c r="B1079" t="s">
        <v>130</v>
      </c>
      <c r="C1079" t="s">
        <v>7</v>
      </c>
      <c r="D1079">
        <v>1</v>
      </c>
      <c r="E1079" s="1">
        <v>113832</v>
      </c>
      <c r="F1079" s="1">
        <v>113832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</row>
    <row r="1080" spans="1:11" x14ac:dyDescent="0.25">
      <c r="A1080" s="2">
        <v>360</v>
      </c>
      <c r="B1080" t="s">
        <v>130</v>
      </c>
      <c r="C1080" t="s">
        <v>37</v>
      </c>
      <c r="D1080">
        <v>2</v>
      </c>
      <c r="E1080" s="1">
        <v>227665</v>
      </c>
      <c r="F1080" s="1">
        <v>227665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</row>
    <row r="1081" spans="1:11" x14ac:dyDescent="0.25">
      <c r="A1081" s="2">
        <v>360</v>
      </c>
      <c r="B1081" t="s">
        <v>130</v>
      </c>
      <c r="C1081" t="s">
        <v>12</v>
      </c>
      <c r="D1081">
        <v>1</v>
      </c>
      <c r="E1081" s="1">
        <v>113832</v>
      </c>
      <c r="F1081" s="1">
        <v>113832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</row>
    <row r="1082" spans="1:11" x14ac:dyDescent="0.25">
      <c r="A1082" s="2">
        <v>360</v>
      </c>
      <c r="B1082" t="s">
        <v>130</v>
      </c>
      <c r="C1082" t="s">
        <v>60</v>
      </c>
      <c r="D1082">
        <v>1</v>
      </c>
      <c r="E1082" s="1">
        <v>113832</v>
      </c>
      <c r="F1082" s="1">
        <v>113832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</row>
    <row r="1083" spans="1:11" x14ac:dyDescent="0.25">
      <c r="A1083" s="2">
        <v>360</v>
      </c>
      <c r="B1083" t="s">
        <v>130</v>
      </c>
      <c r="C1083" t="s">
        <v>32</v>
      </c>
      <c r="D1083">
        <v>1</v>
      </c>
      <c r="E1083" s="1">
        <v>39166</v>
      </c>
      <c r="F1083" s="1">
        <v>39166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</row>
    <row r="1084" spans="1:11" x14ac:dyDescent="0.25">
      <c r="A1084" s="2">
        <v>360</v>
      </c>
      <c r="B1084" t="s">
        <v>130</v>
      </c>
      <c r="C1084" t="s">
        <v>11</v>
      </c>
      <c r="D1084">
        <v>1</v>
      </c>
      <c r="E1084" s="1">
        <v>57558</v>
      </c>
      <c r="F1084" s="1">
        <v>57558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</row>
    <row r="1085" spans="1:11" x14ac:dyDescent="0.25">
      <c r="A1085" s="2">
        <v>360</v>
      </c>
      <c r="B1085" t="s">
        <v>130</v>
      </c>
      <c r="C1085" t="s">
        <v>21</v>
      </c>
      <c r="D1085">
        <v>1</v>
      </c>
      <c r="E1085" s="1">
        <v>113832</v>
      </c>
      <c r="F1085" s="1">
        <v>113832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</row>
    <row r="1086" spans="1:11" x14ac:dyDescent="0.25">
      <c r="A1086" s="2">
        <v>360</v>
      </c>
      <c r="B1086" t="s">
        <v>130</v>
      </c>
      <c r="C1086" t="s">
        <v>122</v>
      </c>
      <c r="D1086">
        <v>1</v>
      </c>
      <c r="E1086" s="1">
        <v>113832</v>
      </c>
      <c r="F1086" s="1">
        <v>113832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</row>
    <row r="1087" spans="1:11" x14ac:dyDescent="0.25">
      <c r="A1087" s="2">
        <v>360</v>
      </c>
      <c r="B1087" t="s">
        <v>130</v>
      </c>
      <c r="C1087" t="s">
        <v>16</v>
      </c>
      <c r="D1087">
        <v>1</v>
      </c>
      <c r="E1087" s="1">
        <v>113832</v>
      </c>
      <c r="F1087" s="1">
        <v>113832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</row>
    <row r="1088" spans="1:11" x14ac:dyDescent="0.25">
      <c r="A1088" s="2">
        <v>360</v>
      </c>
      <c r="B1088" t="s">
        <v>130</v>
      </c>
      <c r="C1088" t="s">
        <v>17</v>
      </c>
      <c r="D1088">
        <v>1</v>
      </c>
      <c r="E1088" s="1">
        <v>79025</v>
      </c>
      <c r="F1088" s="1">
        <v>79025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</row>
    <row r="1089" spans="1:11" x14ac:dyDescent="0.25">
      <c r="A1089" s="2">
        <v>360</v>
      </c>
      <c r="B1089" t="s">
        <v>130</v>
      </c>
      <c r="C1089" t="s">
        <v>22</v>
      </c>
      <c r="D1089">
        <v>2</v>
      </c>
      <c r="E1089" s="1">
        <v>102375</v>
      </c>
      <c r="F1089" s="1">
        <v>102375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</row>
    <row r="1090" spans="1:11" x14ac:dyDescent="0.25">
      <c r="A1090" s="2">
        <v>360</v>
      </c>
      <c r="B1090" t="s">
        <v>130</v>
      </c>
      <c r="C1090" t="s">
        <v>20</v>
      </c>
      <c r="D1090">
        <v>2</v>
      </c>
      <c r="E1090" s="1">
        <v>120118</v>
      </c>
      <c r="F1090" s="1">
        <v>120118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</row>
    <row r="1091" spans="1:11" x14ac:dyDescent="0.25">
      <c r="A1091" s="2">
        <v>360</v>
      </c>
      <c r="B1091" t="s">
        <v>130</v>
      </c>
      <c r="C1091" t="s">
        <v>4</v>
      </c>
      <c r="D1091">
        <v>1</v>
      </c>
      <c r="E1091" s="1">
        <v>71961</v>
      </c>
      <c r="F1091" s="1">
        <v>1</v>
      </c>
      <c r="G1091" s="1">
        <v>53357</v>
      </c>
      <c r="H1091" s="1">
        <v>18603</v>
      </c>
      <c r="I1091" s="1">
        <v>0</v>
      </c>
      <c r="J1091" s="1">
        <v>0</v>
      </c>
      <c r="K1091" s="1">
        <v>0</v>
      </c>
    </row>
    <row r="1092" spans="1:11" x14ac:dyDescent="0.25">
      <c r="A1092" s="2">
        <v>360</v>
      </c>
      <c r="B1092" t="s">
        <v>130</v>
      </c>
      <c r="C1092" t="s">
        <v>8</v>
      </c>
      <c r="D1092">
        <v>1</v>
      </c>
      <c r="E1092" s="1">
        <v>116262</v>
      </c>
      <c r="F1092" s="1">
        <v>116262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</row>
    <row r="1093" spans="1:11" x14ac:dyDescent="0.25">
      <c r="A1093" s="2">
        <v>360</v>
      </c>
      <c r="B1093" t="s">
        <v>130</v>
      </c>
      <c r="C1093" t="s">
        <v>251</v>
      </c>
      <c r="D1093">
        <v>0</v>
      </c>
      <c r="E1093" s="1">
        <v>17000</v>
      </c>
      <c r="F1093" s="1">
        <v>17000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</row>
    <row r="1094" spans="1:11" x14ac:dyDescent="0.25">
      <c r="A1094" s="2">
        <v>360</v>
      </c>
      <c r="B1094" t="s">
        <v>130</v>
      </c>
      <c r="C1094" t="s">
        <v>252</v>
      </c>
      <c r="D1094">
        <v>0</v>
      </c>
      <c r="E1094" s="1">
        <v>7000</v>
      </c>
      <c r="F1094" s="1">
        <v>7000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</row>
    <row r="1095" spans="1:11" x14ac:dyDescent="0.25">
      <c r="A1095" s="2">
        <v>360</v>
      </c>
      <c r="B1095" t="s">
        <v>130</v>
      </c>
      <c r="C1095" t="s">
        <v>246</v>
      </c>
      <c r="D1095">
        <v>0</v>
      </c>
      <c r="E1095" s="1">
        <v>15325</v>
      </c>
      <c r="F1095" s="1">
        <v>15325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</row>
    <row r="1096" spans="1:11" x14ac:dyDescent="0.25">
      <c r="A1096" s="2">
        <v>360</v>
      </c>
      <c r="B1096" t="s">
        <v>130</v>
      </c>
      <c r="C1096" t="s">
        <v>266</v>
      </c>
      <c r="D1096">
        <v>0</v>
      </c>
      <c r="E1096" s="1">
        <v>15000</v>
      </c>
      <c r="F1096" s="1">
        <v>15000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</row>
    <row r="1097" spans="1:11" x14ac:dyDescent="0.25">
      <c r="A1097" s="2">
        <v>360</v>
      </c>
      <c r="B1097" t="s">
        <v>130</v>
      </c>
      <c r="C1097" t="s">
        <v>265</v>
      </c>
      <c r="D1097">
        <v>0</v>
      </c>
      <c r="E1097" s="1">
        <v>10000</v>
      </c>
      <c r="F1097" s="1">
        <v>10000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</row>
    <row r="1098" spans="1:11" x14ac:dyDescent="0.25">
      <c r="A1098" s="2">
        <v>360</v>
      </c>
      <c r="B1098" t="s">
        <v>130</v>
      </c>
      <c r="C1098" t="s">
        <v>262</v>
      </c>
      <c r="D1098">
        <v>0</v>
      </c>
      <c r="E1098" s="1">
        <v>12985</v>
      </c>
      <c r="F1098" s="1">
        <v>12985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</row>
    <row r="1099" spans="1:11" x14ac:dyDescent="0.25">
      <c r="A1099" s="2">
        <v>360</v>
      </c>
      <c r="B1099" t="s">
        <v>130</v>
      </c>
      <c r="C1099" t="s">
        <v>248</v>
      </c>
      <c r="D1099">
        <v>0</v>
      </c>
      <c r="E1099" s="1">
        <v>1806</v>
      </c>
      <c r="F1099" s="1">
        <v>1806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</row>
    <row r="1100" spans="1:11" x14ac:dyDescent="0.25">
      <c r="A1100" s="2">
        <v>360</v>
      </c>
      <c r="B1100" t="s">
        <v>130</v>
      </c>
      <c r="C1100" t="s">
        <v>290</v>
      </c>
      <c r="D1100">
        <v>0</v>
      </c>
      <c r="E1100" s="1">
        <v>1108</v>
      </c>
      <c r="F1100" s="1">
        <v>0</v>
      </c>
      <c r="G1100" s="1">
        <v>0</v>
      </c>
      <c r="H1100" s="1">
        <v>1108</v>
      </c>
      <c r="I1100" s="1">
        <v>0</v>
      </c>
      <c r="J1100" s="1">
        <v>0</v>
      </c>
      <c r="K1100" s="1">
        <v>0</v>
      </c>
    </row>
    <row r="1101" spans="1:11" x14ac:dyDescent="0.25">
      <c r="A1101" s="2">
        <v>360</v>
      </c>
      <c r="B1101" t="s">
        <v>130</v>
      </c>
      <c r="C1101" t="s">
        <v>260</v>
      </c>
      <c r="D1101">
        <v>0</v>
      </c>
      <c r="E1101" s="1">
        <v>1000</v>
      </c>
      <c r="F1101" s="1">
        <v>1000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</row>
    <row r="1102" spans="1:11" x14ac:dyDescent="0.25">
      <c r="A1102" s="2">
        <v>360</v>
      </c>
      <c r="B1102" t="s">
        <v>130</v>
      </c>
      <c r="C1102" t="s">
        <v>261</v>
      </c>
      <c r="D1102">
        <v>0</v>
      </c>
      <c r="E1102" s="1">
        <v>12000</v>
      </c>
      <c r="F1102" s="1">
        <v>12000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</row>
    <row r="1103" spans="1:11" x14ac:dyDescent="0.25">
      <c r="A1103" s="2">
        <v>360</v>
      </c>
      <c r="B1103" t="s">
        <v>130</v>
      </c>
      <c r="C1103" t="s">
        <v>247</v>
      </c>
      <c r="D1103">
        <v>0</v>
      </c>
      <c r="E1103" s="1">
        <v>6621</v>
      </c>
      <c r="F1103" s="1">
        <v>6621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</row>
    <row r="1104" spans="1:11" x14ac:dyDescent="0.25">
      <c r="A1104" s="2">
        <v>360</v>
      </c>
      <c r="B1104" t="s">
        <v>130</v>
      </c>
      <c r="C1104" t="s">
        <v>298</v>
      </c>
      <c r="D1104">
        <v>0</v>
      </c>
      <c r="E1104" s="1">
        <v>172</v>
      </c>
      <c r="F1104" s="1">
        <v>172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</row>
    <row r="1105" spans="1:12" x14ac:dyDescent="0.25">
      <c r="A1105" s="2">
        <v>360</v>
      </c>
      <c r="B1105" t="s">
        <v>130</v>
      </c>
      <c r="C1105" t="s">
        <v>267</v>
      </c>
      <c r="D1105">
        <v>0</v>
      </c>
      <c r="E1105" s="1">
        <v>3414</v>
      </c>
      <c r="F1105" s="1">
        <v>3414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</row>
    <row r="1106" spans="1:12" x14ac:dyDescent="0.25">
      <c r="A1106" s="2">
        <v>360</v>
      </c>
      <c r="B1106" t="s">
        <v>130</v>
      </c>
      <c r="C1106" t="s">
        <v>277</v>
      </c>
      <c r="D1106">
        <v>0</v>
      </c>
      <c r="E1106" s="1">
        <v>15000</v>
      </c>
      <c r="F1106" s="1">
        <v>15000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</row>
    <row r="1107" spans="1:12" x14ac:dyDescent="0.25">
      <c r="A1107" s="2">
        <v>360</v>
      </c>
      <c r="B1107" t="s">
        <v>130</v>
      </c>
      <c r="C1107" t="s">
        <v>284</v>
      </c>
      <c r="D1107">
        <v>0</v>
      </c>
      <c r="E1107" s="1">
        <v>9900</v>
      </c>
      <c r="F1107" s="1">
        <v>0</v>
      </c>
      <c r="G1107" s="1">
        <v>0</v>
      </c>
      <c r="H1107" s="1">
        <v>0</v>
      </c>
      <c r="I1107" s="1">
        <v>0</v>
      </c>
      <c r="J1107" s="1">
        <v>9900</v>
      </c>
      <c r="K1107" s="1">
        <v>0</v>
      </c>
    </row>
    <row r="1108" spans="1:12" x14ac:dyDescent="0.25">
      <c r="A1108" s="2">
        <v>360</v>
      </c>
      <c r="B1108" t="s">
        <v>130</v>
      </c>
      <c r="C1108" s="1" t="s">
        <v>320</v>
      </c>
      <c r="E1108" s="1">
        <v>69000</v>
      </c>
      <c r="F1108" s="1"/>
      <c r="G1108" s="1"/>
      <c r="H1108" s="1"/>
      <c r="I1108" s="1"/>
      <c r="J1108" s="1"/>
      <c r="K1108" s="1"/>
      <c r="L1108" s="1">
        <v>69000</v>
      </c>
    </row>
    <row r="1109" spans="1:12" x14ac:dyDescent="0.25">
      <c r="A1109" s="2">
        <v>454</v>
      </c>
      <c r="B1109" t="s">
        <v>131</v>
      </c>
      <c r="C1109" t="s">
        <v>6</v>
      </c>
      <c r="D1109">
        <v>1</v>
      </c>
      <c r="E1109" s="1">
        <v>158560</v>
      </c>
      <c r="F1109" s="1">
        <v>158560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</row>
    <row r="1110" spans="1:12" x14ac:dyDescent="0.25">
      <c r="A1110" s="2">
        <v>454</v>
      </c>
      <c r="B1110" t="s">
        <v>131</v>
      </c>
      <c r="C1110" t="s">
        <v>73</v>
      </c>
      <c r="D1110">
        <v>1</v>
      </c>
      <c r="E1110" s="1">
        <v>158560</v>
      </c>
      <c r="F1110" s="1">
        <v>3066</v>
      </c>
      <c r="G1110" s="1">
        <v>0</v>
      </c>
      <c r="H1110" s="1">
        <v>0</v>
      </c>
      <c r="I1110" s="1">
        <v>155494</v>
      </c>
      <c r="J1110" s="1">
        <v>0</v>
      </c>
      <c r="K1110" s="1">
        <v>0</v>
      </c>
    </row>
    <row r="1111" spans="1:12" x14ac:dyDescent="0.25">
      <c r="A1111" s="2">
        <v>454</v>
      </c>
      <c r="B1111" t="s">
        <v>131</v>
      </c>
      <c r="C1111" t="s">
        <v>68</v>
      </c>
      <c r="D1111">
        <v>2</v>
      </c>
      <c r="E1111" s="1">
        <v>317120</v>
      </c>
      <c r="F1111" s="1">
        <v>317120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</row>
    <row r="1112" spans="1:12" x14ac:dyDescent="0.25">
      <c r="A1112" s="2">
        <v>454</v>
      </c>
      <c r="B1112" t="s">
        <v>131</v>
      </c>
      <c r="C1112" t="s">
        <v>77</v>
      </c>
      <c r="D1112">
        <v>2</v>
      </c>
      <c r="E1112" s="1">
        <v>240933</v>
      </c>
      <c r="F1112" s="1">
        <v>240933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</row>
    <row r="1113" spans="1:12" x14ac:dyDescent="0.25">
      <c r="A1113" s="2">
        <v>454</v>
      </c>
      <c r="B1113" t="s">
        <v>131</v>
      </c>
      <c r="C1113" t="s">
        <v>31</v>
      </c>
      <c r="D1113">
        <v>1</v>
      </c>
      <c r="E1113" s="1">
        <v>198942</v>
      </c>
      <c r="F1113" s="1">
        <v>198942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</row>
    <row r="1114" spans="1:12" x14ac:dyDescent="0.25">
      <c r="A1114" s="2">
        <v>454</v>
      </c>
      <c r="B1114" t="s">
        <v>131</v>
      </c>
      <c r="C1114" t="s">
        <v>67</v>
      </c>
      <c r="D1114">
        <v>4</v>
      </c>
      <c r="E1114" s="1">
        <v>455330</v>
      </c>
      <c r="F1114" s="1">
        <v>455330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</row>
    <row r="1115" spans="1:12" x14ac:dyDescent="0.25">
      <c r="A1115" s="2">
        <v>454</v>
      </c>
      <c r="B1115" t="s">
        <v>131</v>
      </c>
      <c r="C1115" t="s">
        <v>74</v>
      </c>
      <c r="D1115">
        <v>6</v>
      </c>
      <c r="E1115" s="1">
        <v>682995</v>
      </c>
      <c r="F1115" s="1">
        <v>443143</v>
      </c>
      <c r="G1115" s="1">
        <v>0</v>
      </c>
      <c r="H1115" s="1">
        <v>0</v>
      </c>
      <c r="I1115" s="1">
        <v>239852</v>
      </c>
      <c r="J1115" s="1">
        <v>0</v>
      </c>
      <c r="K1115" s="1">
        <v>0</v>
      </c>
    </row>
    <row r="1116" spans="1:12" x14ac:dyDescent="0.25">
      <c r="A1116" s="2">
        <v>454</v>
      </c>
      <c r="B1116" t="s">
        <v>131</v>
      </c>
      <c r="C1116" t="s">
        <v>133</v>
      </c>
      <c r="D1116">
        <v>2</v>
      </c>
      <c r="E1116" s="1">
        <v>227665</v>
      </c>
      <c r="F1116" s="1">
        <v>227665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</row>
    <row r="1117" spans="1:12" x14ac:dyDescent="0.25">
      <c r="A1117" s="2">
        <v>454</v>
      </c>
      <c r="B1117" t="s">
        <v>131</v>
      </c>
      <c r="C1117" t="s">
        <v>41</v>
      </c>
      <c r="D1117">
        <v>6</v>
      </c>
      <c r="E1117" s="1">
        <v>682995</v>
      </c>
      <c r="F1117" s="1">
        <v>682995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</row>
    <row r="1118" spans="1:12" x14ac:dyDescent="0.25">
      <c r="A1118" s="2">
        <v>454</v>
      </c>
      <c r="B1118" t="s">
        <v>131</v>
      </c>
      <c r="C1118" t="s">
        <v>65</v>
      </c>
      <c r="D1118">
        <v>1</v>
      </c>
      <c r="E1118" s="1">
        <v>113832</v>
      </c>
      <c r="F1118" s="1">
        <v>113832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</row>
    <row r="1119" spans="1:12" x14ac:dyDescent="0.25">
      <c r="A1119" s="2">
        <v>454</v>
      </c>
      <c r="B1119" t="s">
        <v>131</v>
      </c>
      <c r="C1119" t="s">
        <v>64</v>
      </c>
      <c r="D1119">
        <v>1</v>
      </c>
      <c r="E1119" s="1">
        <v>113832</v>
      </c>
      <c r="F1119" s="1">
        <v>113832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</row>
    <row r="1120" spans="1:12" x14ac:dyDescent="0.25">
      <c r="A1120" s="2">
        <v>454</v>
      </c>
      <c r="B1120" t="s">
        <v>131</v>
      </c>
      <c r="C1120" t="s">
        <v>46</v>
      </c>
      <c r="D1120">
        <v>2</v>
      </c>
      <c r="E1120" s="1">
        <v>227665</v>
      </c>
      <c r="F1120" s="1">
        <v>227665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</row>
    <row r="1121" spans="1:11" x14ac:dyDescent="0.25">
      <c r="A1121" s="2">
        <v>454</v>
      </c>
      <c r="B1121" t="s">
        <v>131</v>
      </c>
      <c r="C1121" t="s">
        <v>66</v>
      </c>
      <c r="D1121">
        <v>4</v>
      </c>
      <c r="E1121" s="1">
        <v>455330</v>
      </c>
      <c r="F1121" s="1">
        <v>455330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</row>
    <row r="1122" spans="1:11" x14ac:dyDescent="0.25">
      <c r="A1122" s="2">
        <v>454</v>
      </c>
      <c r="B1122" t="s">
        <v>131</v>
      </c>
      <c r="C1122" t="s">
        <v>87</v>
      </c>
      <c r="D1122">
        <v>1</v>
      </c>
      <c r="E1122" s="1">
        <v>113832</v>
      </c>
      <c r="F1122" s="1">
        <v>113832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</row>
    <row r="1123" spans="1:11" x14ac:dyDescent="0.25">
      <c r="A1123" s="2">
        <v>454</v>
      </c>
      <c r="B1123" t="s">
        <v>131</v>
      </c>
      <c r="C1123" t="s">
        <v>84</v>
      </c>
      <c r="D1123">
        <v>1</v>
      </c>
      <c r="E1123" s="1">
        <v>113832</v>
      </c>
      <c r="F1123" s="1">
        <v>113832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</row>
    <row r="1124" spans="1:11" x14ac:dyDescent="0.25">
      <c r="A1124" s="2">
        <v>454</v>
      </c>
      <c r="B1124" t="s">
        <v>131</v>
      </c>
      <c r="C1124" t="s">
        <v>83</v>
      </c>
      <c r="D1124">
        <v>1</v>
      </c>
      <c r="E1124" s="1">
        <v>113832</v>
      </c>
      <c r="F1124" s="1">
        <v>113832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</row>
    <row r="1125" spans="1:11" x14ac:dyDescent="0.25">
      <c r="A1125" s="2">
        <v>454</v>
      </c>
      <c r="B1125" t="s">
        <v>131</v>
      </c>
      <c r="C1125" t="s">
        <v>72</v>
      </c>
      <c r="D1125">
        <v>1</v>
      </c>
      <c r="E1125" s="1">
        <v>113832</v>
      </c>
      <c r="F1125" s="1">
        <v>113832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</row>
    <row r="1126" spans="1:11" x14ac:dyDescent="0.25">
      <c r="A1126" s="2">
        <v>454</v>
      </c>
      <c r="B1126" t="s">
        <v>131</v>
      </c>
      <c r="C1126" t="s">
        <v>63</v>
      </c>
      <c r="D1126">
        <v>1</v>
      </c>
      <c r="E1126" s="1">
        <v>119483</v>
      </c>
      <c r="F1126" s="1">
        <v>119483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</row>
    <row r="1127" spans="1:11" x14ac:dyDescent="0.25">
      <c r="A1127" s="2">
        <v>454</v>
      </c>
      <c r="B1127" t="s">
        <v>131</v>
      </c>
      <c r="C1127" t="s">
        <v>76</v>
      </c>
      <c r="D1127">
        <v>1</v>
      </c>
      <c r="E1127" s="1">
        <v>59075</v>
      </c>
      <c r="F1127" s="1">
        <v>59075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</row>
    <row r="1128" spans="1:11" x14ac:dyDescent="0.25">
      <c r="A1128" s="2">
        <v>454</v>
      </c>
      <c r="B1128" t="s">
        <v>131</v>
      </c>
      <c r="C1128" t="s">
        <v>62</v>
      </c>
      <c r="D1128">
        <v>1</v>
      </c>
      <c r="E1128" s="1">
        <v>119483</v>
      </c>
      <c r="F1128" s="1">
        <v>0</v>
      </c>
      <c r="G1128" s="1">
        <v>0</v>
      </c>
      <c r="H1128" s="1">
        <v>119483</v>
      </c>
      <c r="I1128" s="1">
        <v>0</v>
      </c>
      <c r="J1128" s="1">
        <v>0</v>
      </c>
      <c r="K1128" s="1">
        <v>0</v>
      </c>
    </row>
    <row r="1129" spans="1:11" x14ac:dyDescent="0.25">
      <c r="A1129" s="2">
        <v>454</v>
      </c>
      <c r="B1129" t="s">
        <v>131</v>
      </c>
      <c r="C1129" t="s">
        <v>69</v>
      </c>
      <c r="D1129">
        <v>1</v>
      </c>
      <c r="E1129" s="1">
        <v>147879</v>
      </c>
      <c r="F1129" s="1">
        <v>147879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</row>
    <row r="1130" spans="1:11" x14ac:dyDescent="0.25">
      <c r="A1130" s="2">
        <v>454</v>
      </c>
      <c r="B1130" t="s">
        <v>131</v>
      </c>
      <c r="C1130" t="s">
        <v>24</v>
      </c>
      <c r="D1130">
        <v>1</v>
      </c>
      <c r="E1130" s="1">
        <v>113832</v>
      </c>
      <c r="F1130" s="1">
        <v>113832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</row>
    <row r="1131" spans="1:11" x14ac:dyDescent="0.25">
      <c r="A1131" s="2">
        <v>454</v>
      </c>
      <c r="B1131" t="s">
        <v>131</v>
      </c>
      <c r="C1131" t="s">
        <v>40</v>
      </c>
      <c r="D1131">
        <v>1</v>
      </c>
      <c r="E1131" s="1">
        <v>113832</v>
      </c>
      <c r="F1131" s="1">
        <v>113832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</row>
    <row r="1132" spans="1:11" x14ac:dyDescent="0.25">
      <c r="A1132" s="2">
        <v>454</v>
      </c>
      <c r="B1132" t="s">
        <v>131</v>
      </c>
      <c r="C1132" t="s">
        <v>112</v>
      </c>
      <c r="D1132">
        <v>1</v>
      </c>
      <c r="E1132" s="1">
        <v>113832</v>
      </c>
      <c r="F1132" s="1">
        <v>0</v>
      </c>
      <c r="G1132" s="1">
        <v>113832</v>
      </c>
      <c r="H1132" s="1">
        <v>0</v>
      </c>
      <c r="I1132" s="1">
        <v>0</v>
      </c>
      <c r="J1132" s="1">
        <v>0</v>
      </c>
      <c r="K1132" s="1">
        <v>0</v>
      </c>
    </row>
    <row r="1133" spans="1:11" x14ac:dyDescent="0.25">
      <c r="A1133" s="2">
        <v>454</v>
      </c>
      <c r="B1133" t="s">
        <v>131</v>
      </c>
      <c r="C1133" t="s">
        <v>30</v>
      </c>
      <c r="D1133">
        <v>1</v>
      </c>
      <c r="E1133" s="1">
        <v>113832</v>
      </c>
      <c r="F1133" s="1">
        <v>113832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</row>
    <row r="1134" spans="1:11" x14ac:dyDescent="0.25">
      <c r="A1134" s="2">
        <v>454</v>
      </c>
      <c r="B1134" t="s">
        <v>131</v>
      </c>
      <c r="C1134" t="s">
        <v>39</v>
      </c>
      <c r="D1134">
        <v>2</v>
      </c>
      <c r="E1134" s="1">
        <v>227665</v>
      </c>
      <c r="F1134" s="1">
        <v>0</v>
      </c>
      <c r="G1134" s="1">
        <v>227665</v>
      </c>
      <c r="H1134" s="1">
        <v>0</v>
      </c>
      <c r="I1134" s="1">
        <v>0</v>
      </c>
      <c r="J1134" s="1">
        <v>0</v>
      </c>
      <c r="K1134" s="1">
        <v>0</v>
      </c>
    </row>
    <row r="1135" spans="1:11" x14ac:dyDescent="0.25">
      <c r="A1135" s="2">
        <v>454</v>
      </c>
      <c r="B1135" t="s">
        <v>131</v>
      </c>
      <c r="C1135" t="s">
        <v>93</v>
      </c>
      <c r="D1135">
        <v>1</v>
      </c>
      <c r="E1135" s="1">
        <v>117189</v>
      </c>
      <c r="F1135" s="1">
        <v>117189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</row>
    <row r="1136" spans="1:11" x14ac:dyDescent="0.25">
      <c r="A1136" s="2">
        <v>454</v>
      </c>
      <c r="B1136" t="s">
        <v>131</v>
      </c>
      <c r="C1136" t="s">
        <v>132</v>
      </c>
      <c r="D1136">
        <v>1</v>
      </c>
      <c r="E1136" s="1">
        <v>113832</v>
      </c>
      <c r="F1136" s="1">
        <v>113832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</row>
    <row r="1137" spans="1:11" x14ac:dyDescent="0.25">
      <c r="A1137" s="2">
        <v>454</v>
      </c>
      <c r="B1137" t="s">
        <v>131</v>
      </c>
      <c r="C1137" t="s">
        <v>15</v>
      </c>
      <c r="D1137">
        <v>13</v>
      </c>
      <c r="E1137" s="1">
        <v>509164</v>
      </c>
      <c r="F1137" s="1">
        <v>509164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</row>
    <row r="1138" spans="1:11" x14ac:dyDescent="0.25">
      <c r="A1138" s="2">
        <v>454</v>
      </c>
      <c r="B1138" t="s">
        <v>131</v>
      </c>
      <c r="C1138" t="s">
        <v>13</v>
      </c>
      <c r="D1138">
        <v>3</v>
      </c>
      <c r="E1138" s="1">
        <v>172674</v>
      </c>
      <c r="F1138" s="1">
        <v>172674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</row>
    <row r="1139" spans="1:11" x14ac:dyDescent="0.25">
      <c r="A1139" s="2">
        <v>454</v>
      </c>
      <c r="B1139" t="s">
        <v>131</v>
      </c>
      <c r="C1139" t="s">
        <v>97</v>
      </c>
      <c r="D1139">
        <v>1</v>
      </c>
      <c r="E1139" s="1">
        <v>147879</v>
      </c>
      <c r="F1139" s="1">
        <v>147879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</row>
    <row r="1140" spans="1:11" x14ac:dyDescent="0.25">
      <c r="A1140" s="2">
        <v>454</v>
      </c>
      <c r="B1140" t="s">
        <v>131</v>
      </c>
      <c r="C1140" t="s">
        <v>29</v>
      </c>
      <c r="D1140">
        <v>3</v>
      </c>
      <c r="E1140" s="1">
        <v>341497</v>
      </c>
      <c r="F1140" s="1">
        <v>341497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</row>
    <row r="1141" spans="1:11" x14ac:dyDescent="0.25">
      <c r="A1141" s="2">
        <v>454</v>
      </c>
      <c r="B1141" t="s">
        <v>131</v>
      </c>
      <c r="C1141" t="s">
        <v>52</v>
      </c>
      <c r="D1141">
        <v>2</v>
      </c>
      <c r="E1141" s="1">
        <v>227665</v>
      </c>
      <c r="F1141" s="1">
        <v>227665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</row>
    <row r="1142" spans="1:11" x14ac:dyDescent="0.25">
      <c r="A1142" s="2">
        <v>454</v>
      </c>
      <c r="B1142" t="s">
        <v>131</v>
      </c>
      <c r="C1142" t="s">
        <v>14</v>
      </c>
      <c r="D1142">
        <v>10</v>
      </c>
      <c r="E1142" s="1">
        <v>1138324.5</v>
      </c>
      <c r="F1142" s="1">
        <v>1138324.5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</row>
    <row r="1143" spans="1:11" x14ac:dyDescent="0.25">
      <c r="A1143" s="2">
        <v>454</v>
      </c>
      <c r="B1143" t="s">
        <v>131</v>
      </c>
      <c r="C1143" t="s">
        <v>70</v>
      </c>
      <c r="D1143">
        <v>2</v>
      </c>
      <c r="E1143" s="1">
        <v>227665</v>
      </c>
      <c r="F1143" s="1">
        <v>227665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</row>
    <row r="1144" spans="1:11" x14ac:dyDescent="0.25">
      <c r="A1144" s="2">
        <v>454</v>
      </c>
      <c r="B1144" t="s">
        <v>131</v>
      </c>
      <c r="C1144" t="s">
        <v>71</v>
      </c>
      <c r="D1144">
        <v>4</v>
      </c>
      <c r="E1144" s="1">
        <v>455330</v>
      </c>
      <c r="F1144" s="1">
        <v>455330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</row>
    <row r="1145" spans="1:11" x14ac:dyDescent="0.25">
      <c r="A1145" s="2">
        <v>454</v>
      </c>
      <c r="B1145" t="s">
        <v>131</v>
      </c>
      <c r="C1145" t="s">
        <v>101</v>
      </c>
      <c r="D1145">
        <v>2</v>
      </c>
      <c r="E1145" s="1">
        <v>78333</v>
      </c>
      <c r="F1145" s="1">
        <v>0</v>
      </c>
      <c r="G1145" s="1">
        <v>0</v>
      </c>
      <c r="H1145" s="1">
        <v>78333</v>
      </c>
      <c r="I1145" s="1">
        <v>0</v>
      </c>
      <c r="J1145" s="1">
        <v>0</v>
      </c>
      <c r="K1145" s="1">
        <v>0</v>
      </c>
    </row>
    <row r="1146" spans="1:11" x14ac:dyDescent="0.25">
      <c r="A1146" s="2">
        <v>454</v>
      </c>
      <c r="B1146" t="s">
        <v>131</v>
      </c>
      <c r="C1146" t="s">
        <v>115</v>
      </c>
      <c r="D1146">
        <v>3</v>
      </c>
      <c r="E1146" s="1">
        <v>385275</v>
      </c>
      <c r="F1146" s="1">
        <v>0</v>
      </c>
      <c r="G1146" s="1">
        <v>0</v>
      </c>
      <c r="H1146" s="1">
        <v>385275</v>
      </c>
      <c r="I1146" s="1">
        <v>0</v>
      </c>
      <c r="J1146" s="1">
        <v>0</v>
      </c>
      <c r="K1146" s="1">
        <v>0</v>
      </c>
    </row>
    <row r="1147" spans="1:11" x14ac:dyDescent="0.25">
      <c r="A1147" s="2">
        <v>454</v>
      </c>
      <c r="B1147" t="s">
        <v>131</v>
      </c>
      <c r="C1147" t="s">
        <v>81</v>
      </c>
      <c r="D1147">
        <v>13</v>
      </c>
      <c r="E1147" s="1">
        <v>1479821.85</v>
      </c>
      <c r="F1147" s="1">
        <v>0</v>
      </c>
      <c r="G1147" s="1">
        <v>0</v>
      </c>
      <c r="H1147" s="1">
        <v>1479821.85</v>
      </c>
      <c r="I1147" s="1">
        <v>0</v>
      </c>
      <c r="J1147" s="1">
        <v>0</v>
      </c>
      <c r="K1147" s="1">
        <v>0</v>
      </c>
    </row>
    <row r="1148" spans="1:11" x14ac:dyDescent="0.25">
      <c r="A1148" s="2">
        <v>454</v>
      </c>
      <c r="B1148" t="s">
        <v>131</v>
      </c>
      <c r="C1148" t="s">
        <v>7</v>
      </c>
      <c r="D1148">
        <v>1</v>
      </c>
      <c r="E1148" s="1">
        <v>113832</v>
      </c>
      <c r="F1148" s="1">
        <v>113832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</row>
    <row r="1149" spans="1:11" x14ac:dyDescent="0.25">
      <c r="A1149" s="2">
        <v>454</v>
      </c>
      <c r="B1149" t="s">
        <v>131</v>
      </c>
      <c r="C1149" t="s">
        <v>37</v>
      </c>
      <c r="D1149">
        <v>2</v>
      </c>
      <c r="E1149" s="1">
        <v>227665</v>
      </c>
      <c r="F1149" s="1">
        <v>227665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</row>
    <row r="1150" spans="1:11" x14ac:dyDescent="0.25">
      <c r="A1150" s="2">
        <v>454</v>
      </c>
      <c r="B1150" t="s">
        <v>131</v>
      </c>
      <c r="C1150" t="s">
        <v>12</v>
      </c>
      <c r="D1150">
        <v>1</v>
      </c>
      <c r="E1150" s="1">
        <v>113832</v>
      </c>
      <c r="F1150" s="1">
        <v>113832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</row>
    <row r="1151" spans="1:11" x14ac:dyDescent="0.25">
      <c r="A1151" s="2">
        <v>454</v>
      </c>
      <c r="B1151" t="s">
        <v>131</v>
      </c>
      <c r="C1151" t="s">
        <v>56</v>
      </c>
      <c r="D1151">
        <v>1</v>
      </c>
      <c r="E1151" s="1">
        <v>113832</v>
      </c>
      <c r="F1151" s="1">
        <v>113832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</row>
    <row r="1152" spans="1:11" x14ac:dyDescent="0.25">
      <c r="A1152" s="2">
        <v>454</v>
      </c>
      <c r="B1152" t="s">
        <v>131</v>
      </c>
      <c r="C1152" t="s">
        <v>60</v>
      </c>
      <c r="D1152">
        <v>3</v>
      </c>
      <c r="E1152" s="1">
        <v>341497</v>
      </c>
      <c r="F1152" s="1">
        <v>341497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</row>
    <row r="1153" spans="1:11" x14ac:dyDescent="0.25">
      <c r="A1153" s="2">
        <v>454</v>
      </c>
      <c r="B1153" t="s">
        <v>131</v>
      </c>
      <c r="C1153" t="s">
        <v>91</v>
      </c>
      <c r="D1153">
        <v>1</v>
      </c>
      <c r="E1153" s="1">
        <v>113832</v>
      </c>
      <c r="F1153" s="1">
        <v>113832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</row>
    <row r="1154" spans="1:11" x14ac:dyDescent="0.25">
      <c r="A1154" s="2">
        <v>454</v>
      </c>
      <c r="B1154" t="s">
        <v>131</v>
      </c>
      <c r="C1154" t="s">
        <v>45</v>
      </c>
      <c r="D1154">
        <v>2</v>
      </c>
      <c r="E1154" s="1">
        <v>141344</v>
      </c>
      <c r="F1154" s="1">
        <v>141344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</row>
    <row r="1155" spans="1:11" x14ac:dyDescent="0.25">
      <c r="A1155" s="2">
        <v>454</v>
      </c>
      <c r="B1155" t="s">
        <v>131</v>
      </c>
      <c r="C1155" t="s">
        <v>11</v>
      </c>
      <c r="D1155">
        <v>3</v>
      </c>
      <c r="E1155" s="1">
        <v>172674</v>
      </c>
      <c r="F1155" s="1">
        <v>57557</v>
      </c>
      <c r="G1155" s="1">
        <v>115117</v>
      </c>
      <c r="H1155" s="1">
        <v>0</v>
      </c>
      <c r="I1155" s="1">
        <v>0</v>
      </c>
      <c r="J1155" s="1">
        <v>0</v>
      </c>
      <c r="K1155" s="1">
        <v>0</v>
      </c>
    </row>
    <row r="1156" spans="1:11" x14ac:dyDescent="0.25">
      <c r="A1156" s="2">
        <v>454</v>
      </c>
      <c r="B1156" t="s">
        <v>131</v>
      </c>
      <c r="C1156" t="s">
        <v>42</v>
      </c>
      <c r="D1156">
        <v>4</v>
      </c>
      <c r="E1156" s="1">
        <v>286358</v>
      </c>
      <c r="F1156" s="1">
        <v>0</v>
      </c>
      <c r="G1156" s="1">
        <v>286358</v>
      </c>
      <c r="H1156" s="1">
        <v>0</v>
      </c>
      <c r="I1156" s="1">
        <v>0</v>
      </c>
      <c r="J1156" s="1">
        <v>0</v>
      </c>
      <c r="K1156" s="1">
        <v>0</v>
      </c>
    </row>
    <row r="1157" spans="1:11" x14ac:dyDescent="0.25">
      <c r="A1157" s="2">
        <v>454</v>
      </c>
      <c r="B1157" t="s">
        <v>131</v>
      </c>
      <c r="C1157" t="s">
        <v>21</v>
      </c>
      <c r="D1157">
        <v>2</v>
      </c>
      <c r="E1157" s="1">
        <v>227665</v>
      </c>
      <c r="F1157" s="1">
        <v>227665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</row>
    <row r="1158" spans="1:11" x14ac:dyDescent="0.25">
      <c r="A1158" s="2">
        <v>454</v>
      </c>
      <c r="B1158" t="s">
        <v>131</v>
      </c>
      <c r="C1158" t="s">
        <v>5</v>
      </c>
      <c r="D1158">
        <v>2</v>
      </c>
      <c r="E1158" s="1">
        <v>210018</v>
      </c>
      <c r="F1158" s="1">
        <v>0</v>
      </c>
      <c r="G1158" s="1">
        <v>210018</v>
      </c>
      <c r="H1158" s="1">
        <v>0</v>
      </c>
      <c r="I1158" s="1">
        <v>0</v>
      </c>
      <c r="J1158" s="1">
        <v>0</v>
      </c>
      <c r="K1158" s="1">
        <v>0</v>
      </c>
    </row>
    <row r="1159" spans="1:11" x14ac:dyDescent="0.25">
      <c r="A1159" s="2">
        <v>454</v>
      </c>
      <c r="B1159" t="s">
        <v>131</v>
      </c>
      <c r="C1159" t="s">
        <v>59</v>
      </c>
      <c r="D1159">
        <v>2</v>
      </c>
      <c r="E1159" s="1">
        <v>256850</v>
      </c>
      <c r="F1159" s="1">
        <v>128425</v>
      </c>
      <c r="G1159" s="1">
        <v>128425</v>
      </c>
      <c r="H1159" s="1">
        <v>0</v>
      </c>
      <c r="I1159" s="1">
        <v>0</v>
      </c>
      <c r="J1159" s="1">
        <v>0</v>
      </c>
      <c r="K1159" s="1">
        <v>0</v>
      </c>
    </row>
    <row r="1160" spans="1:11" x14ac:dyDescent="0.25">
      <c r="A1160" s="2">
        <v>454</v>
      </c>
      <c r="B1160" t="s">
        <v>131</v>
      </c>
      <c r="C1160" t="s">
        <v>16</v>
      </c>
      <c r="D1160">
        <v>7.0000000000000009</v>
      </c>
      <c r="E1160" s="1">
        <v>796827</v>
      </c>
      <c r="F1160" s="1">
        <v>211961</v>
      </c>
      <c r="G1160" s="1">
        <v>438223</v>
      </c>
      <c r="H1160" s="1">
        <v>146643</v>
      </c>
      <c r="I1160" s="1">
        <v>0</v>
      </c>
      <c r="J1160" s="1">
        <v>0</v>
      </c>
      <c r="K1160" s="1">
        <v>0</v>
      </c>
    </row>
    <row r="1161" spans="1:11" x14ac:dyDescent="0.25">
      <c r="A1161" s="2">
        <v>454</v>
      </c>
      <c r="B1161" t="s">
        <v>131</v>
      </c>
      <c r="C1161" t="s">
        <v>17</v>
      </c>
      <c r="D1161">
        <v>2</v>
      </c>
      <c r="E1161" s="1">
        <v>158049</v>
      </c>
      <c r="F1161" s="1">
        <v>158049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</row>
    <row r="1162" spans="1:11" x14ac:dyDescent="0.25">
      <c r="A1162" s="2">
        <v>454</v>
      </c>
      <c r="B1162" t="s">
        <v>131</v>
      </c>
      <c r="C1162" t="s">
        <v>22</v>
      </c>
      <c r="D1162">
        <v>2</v>
      </c>
      <c r="E1162" s="1">
        <v>102375</v>
      </c>
      <c r="F1162" s="1">
        <v>102375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</row>
    <row r="1163" spans="1:11" x14ac:dyDescent="0.25">
      <c r="A1163" s="2">
        <v>454</v>
      </c>
      <c r="B1163" t="s">
        <v>131</v>
      </c>
      <c r="C1163" t="s">
        <v>20</v>
      </c>
      <c r="D1163">
        <v>4</v>
      </c>
      <c r="E1163" s="1">
        <v>240235</v>
      </c>
      <c r="F1163" s="1">
        <v>240235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</row>
    <row r="1164" spans="1:11" x14ac:dyDescent="0.25">
      <c r="A1164" s="2">
        <v>454</v>
      </c>
      <c r="B1164" t="s">
        <v>131</v>
      </c>
      <c r="C1164" t="s">
        <v>57</v>
      </c>
      <c r="D1164">
        <v>1</v>
      </c>
      <c r="E1164" s="1">
        <v>105009</v>
      </c>
      <c r="F1164" s="1">
        <v>105009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</row>
    <row r="1165" spans="1:11" x14ac:dyDescent="0.25">
      <c r="A1165" s="2">
        <v>454</v>
      </c>
      <c r="B1165" t="s">
        <v>131</v>
      </c>
      <c r="C1165" t="s">
        <v>4</v>
      </c>
      <c r="D1165">
        <v>2</v>
      </c>
      <c r="E1165" s="1">
        <v>143922</v>
      </c>
      <c r="F1165" s="1">
        <v>143922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</row>
    <row r="1166" spans="1:11" x14ac:dyDescent="0.25">
      <c r="A1166" s="2">
        <v>454</v>
      </c>
      <c r="B1166" t="s">
        <v>131</v>
      </c>
      <c r="C1166" t="s">
        <v>55</v>
      </c>
      <c r="D1166">
        <v>1</v>
      </c>
      <c r="E1166" s="1">
        <v>71444</v>
      </c>
      <c r="F1166" s="1">
        <v>71444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</row>
    <row r="1167" spans="1:11" x14ac:dyDescent="0.25">
      <c r="A1167" s="2">
        <v>454</v>
      </c>
      <c r="B1167" t="s">
        <v>131</v>
      </c>
      <c r="C1167" t="s">
        <v>54</v>
      </c>
      <c r="D1167">
        <v>1</v>
      </c>
      <c r="E1167" s="1">
        <v>101180</v>
      </c>
      <c r="F1167" s="1">
        <v>101180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</row>
    <row r="1168" spans="1:11" x14ac:dyDescent="0.25">
      <c r="A1168" s="2">
        <v>454</v>
      </c>
      <c r="B1168" t="s">
        <v>131</v>
      </c>
      <c r="C1168" t="s">
        <v>58</v>
      </c>
      <c r="D1168">
        <v>1</v>
      </c>
      <c r="E1168" s="1">
        <v>147879</v>
      </c>
      <c r="F1168" s="1">
        <v>147879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</row>
    <row r="1169" spans="1:11" x14ac:dyDescent="0.25">
      <c r="A1169" s="2">
        <v>454</v>
      </c>
      <c r="B1169" t="s">
        <v>131</v>
      </c>
      <c r="C1169" t="s">
        <v>78</v>
      </c>
      <c r="D1169">
        <v>1</v>
      </c>
      <c r="E1169" s="1">
        <v>58500</v>
      </c>
      <c r="F1169" s="1">
        <v>58500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</row>
    <row r="1170" spans="1:11" x14ac:dyDescent="0.25">
      <c r="A1170" s="2">
        <v>454</v>
      </c>
      <c r="B1170" t="s">
        <v>131</v>
      </c>
      <c r="C1170" t="s">
        <v>251</v>
      </c>
      <c r="D1170">
        <v>0</v>
      </c>
      <c r="E1170" s="1">
        <v>100000</v>
      </c>
      <c r="F1170" s="1">
        <v>100000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</row>
    <row r="1171" spans="1:11" x14ac:dyDescent="0.25">
      <c r="A1171" s="2">
        <v>454</v>
      </c>
      <c r="B1171" t="s">
        <v>131</v>
      </c>
      <c r="C1171" t="s">
        <v>253</v>
      </c>
      <c r="D1171">
        <v>0</v>
      </c>
      <c r="E1171" s="1">
        <v>65000</v>
      </c>
      <c r="F1171" s="1">
        <v>65000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</row>
    <row r="1172" spans="1:11" x14ac:dyDescent="0.25">
      <c r="A1172" s="2">
        <v>454</v>
      </c>
      <c r="B1172" t="s">
        <v>131</v>
      </c>
      <c r="C1172" t="s">
        <v>252</v>
      </c>
      <c r="D1172">
        <v>0</v>
      </c>
      <c r="E1172" s="1">
        <v>70000</v>
      </c>
      <c r="F1172" s="1">
        <v>70000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</row>
    <row r="1173" spans="1:11" x14ac:dyDescent="0.25">
      <c r="A1173" s="2">
        <v>454</v>
      </c>
      <c r="B1173" t="s">
        <v>131</v>
      </c>
      <c r="C1173" t="s">
        <v>254</v>
      </c>
      <c r="D1173">
        <v>0</v>
      </c>
      <c r="E1173" s="1">
        <v>14216</v>
      </c>
      <c r="F1173" s="1">
        <v>0</v>
      </c>
      <c r="G1173" s="1">
        <v>0</v>
      </c>
      <c r="H1173" s="1">
        <v>0</v>
      </c>
      <c r="I1173" s="1">
        <v>14216</v>
      </c>
      <c r="J1173" s="1">
        <v>0</v>
      </c>
      <c r="K1173" s="1">
        <v>0</v>
      </c>
    </row>
    <row r="1174" spans="1:11" x14ac:dyDescent="0.25">
      <c r="A1174" s="2">
        <v>454</v>
      </c>
      <c r="B1174" t="s">
        <v>131</v>
      </c>
      <c r="C1174" t="s">
        <v>255</v>
      </c>
      <c r="D1174">
        <v>0</v>
      </c>
      <c r="E1174" s="1">
        <v>34000</v>
      </c>
      <c r="F1174" s="1">
        <v>0</v>
      </c>
      <c r="G1174" s="1">
        <v>0</v>
      </c>
      <c r="H1174" s="1">
        <v>0</v>
      </c>
      <c r="I1174" s="1">
        <v>34000</v>
      </c>
      <c r="J1174" s="1">
        <v>0</v>
      </c>
      <c r="K1174" s="1">
        <v>0</v>
      </c>
    </row>
    <row r="1175" spans="1:11" x14ac:dyDescent="0.25">
      <c r="A1175" s="2">
        <v>454</v>
      </c>
      <c r="B1175" t="s">
        <v>131</v>
      </c>
      <c r="C1175" t="s">
        <v>259</v>
      </c>
      <c r="D1175">
        <v>0</v>
      </c>
      <c r="E1175" s="1">
        <v>2500</v>
      </c>
      <c r="F1175" s="1">
        <v>2500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</row>
    <row r="1176" spans="1:11" x14ac:dyDescent="0.25">
      <c r="A1176" s="2">
        <v>454</v>
      </c>
      <c r="B1176" t="s">
        <v>131</v>
      </c>
      <c r="C1176" t="s">
        <v>263</v>
      </c>
      <c r="D1176">
        <v>0</v>
      </c>
      <c r="E1176" s="1">
        <v>40000</v>
      </c>
      <c r="F1176" s="1">
        <v>40000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</row>
    <row r="1177" spans="1:11" x14ac:dyDescent="0.25">
      <c r="A1177" s="2">
        <v>454</v>
      </c>
      <c r="B1177" t="s">
        <v>131</v>
      </c>
      <c r="C1177" t="s">
        <v>266</v>
      </c>
      <c r="D1177">
        <v>0</v>
      </c>
      <c r="E1177" s="1">
        <v>37854</v>
      </c>
      <c r="F1177" s="1">
        <v>37854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</row>
    <row r="1178" spans="1:11" x14ac:dyDescent="0.25">
      <c r="A1178" s="2">
        <v>454</v>
      </c>
      <c r="B1178" t="s">
        <v>131</v>
      </c>
      <c r="C1178" t="s">
        <v>265</v>
      </c>
      <c r="D1178">
        <v>0</v>
      </c>
      <c r="E1178" s="1">
        <v>65000</v>
      </c>
      <c r="F1178" s="1">
        <v>65000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</row>
    <row r="1179" spans="1:11" x14ac:dyDescent="0.25">
      <c r="A1179" s="2">
        <v>454</v>
      </c>
      <c r="B1179" t="s">
        <v>131</v>
      </c>
      <c r="C1179" t="s">
        <v>262</v>
      </c>
      <c r="D1179">
        <v>0</v>
      </c>
      <c r="E1179" s="1">
        <v>15000</v>
      </c>
      <c r="F1179" s="1">
        <v>15000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</row>
    <row r="1180" spans="1:11" x14ac:dyDescent="0.25">
      <c r="A1180" s="2">
        <v>454</v>
      </c>
      <c r="B1180" t="s">
        <v>131</v>
      </c>
      <c r="C1180" t="s">
        <v>248</v>
      </c>
      <c r="D1180">
        <v>0</v>
      </c>
      <c r="E1180" s="1">
        <v>2974</v>
      </c>
      <c r="F1180" s="1">
        <v>2974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</row>
    <row r="1181" spans="1:11" x14ac:dyDescent="0.25">
      <c r="A1181" s="2">
        <v>454</v>
      </c>
      <c r="B1181" t="s">
        <v>131</v>
      </c>
      <c r="C1181" t="s">
        <v>282</v>
      </c>
      <c r="D1181">
        <v>0</v>
      </c>
      <c r="E1181" s="1">
        <v>5000</v>
      </c>
      <c r="F1181" s="1">
        <v>5000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</row>
    <row r="1182" spans="1:11" x14ac:dyDescent="0.25">
      <c r="A1182" s="2">
        <v>454</v>
      </c>
      <c r="B1182" t="s">
        <v>131</v>
      </c>
      <c r="C1182" t="s">
        <v>290</v>
      </c>
      <c r="D1182">
        <v>0</v>
      </c>
      <c r="E1182" s="1">
        <v>5000</v>
      </c>
      <c r="F1182" s="1">
        <v>5000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</row>
    <row r="1183" spans="1:11" x14ac:dyDescent="0.25">
      <c r="A1183" s="2">
        <v>454</v>
      </c>
      <c r="B1183" t="s">
        <v>131</v>
      </c>
      <c r="C1183" t="s">
        <v>300</v>
      </c>
      <c r="D1183">
        <v>0</v>
      </c>
      <c r="E1183" s="1">
        <v>5000</v>
      </c>
      <c r="F1183" s="1">
        <v>5000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</row>
    <row r="1184" spans="1:11" x14ac:dyDescent="0.25">
      <c r="A1184" s="2">
        <v>454</v>
      </c>
      <c r="B1184" t="s">
        <v>131</v>
      </c>
      <c r="C1184" t="s">
        <v>264</v>
      </c>
      <c r="D1184">
        <v>0</v>
      </c>
      <c r="E1184" s="1">
        <v>31363</v>
      </c>
      <c r="F1184" s="1">
        <v>31363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</row>
    <row r="1185" spans="1:12" x14ac:dyDescent="0.25">
      <c r="A1185" s="2">
        <v>454</v>
      </c>
      <c r="B1185" t="s">
        <v>131</v>
      </c>
      <c r="C1185" t="s">
        <v>261</v>
      </c>
      <c r="D1185">
        <v>0</v>
      </c>
      <c r="E1185" s="1">
        <v>35000</v>
      </c>
      <c r="F1185" s="1">
        <v>35000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</row>
    <row r="1186" spans="1:12" x14ac:dyDescent="0.25">
      <c r="A1186" s="2">
        <v>454</v>
      </c>
      <c r="B1186" t="s">
        <v>131</v>
      </c>
      <c r="C1186" t="s">
        <v>278</v>
      </c>
      <c r="D1186">
        <v>0</v>
      </c>
      <c r="E1186" s="1">
        <v>10000</v>
      </c>
      <c r="F1186" s="1">
        <v>10000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</row>
    <row r="1187" spans="1:12" x14ac:dyDescent="0.25">
      <c r="A1187" s="2">
        <v>454</v>
      </c>
      <c r="B1187" t="s">
        <v>131</v>
      </c>
      <c r="C1187" t="s">
        <v>247</v>
      </c>
      <c r="D1187">
        <v>0</v>
      </c>
      <c r="E1187" s="1">
        <v>10901</v>
      </c>
      <c r="F1187" s="1">
        <v>10901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</row>
    <row r="1188" spans="1:12" x14ac:dyDescent="0.25">
      <c r="A1188" s="2">
        <v>454</v>
      </c>
      <c r="B1188" t="s">
        <v>131</v>
      </c>
      <c r="C1188" t="s">
        <v>270</v>
      </c>
      <c r="D1188">
        <v>0</v>
      </c>
      <c r="E1188" s="1">
        <v>20000</v>
      </c>
      <c r="F1188" s="1">
        <v>20000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</row>
    <row r="1189" spans="1:12" x14ac:dyDescent="0.25">
      <c r="A1189" s="2">
        <v>454</v>
      </c>
      <c r="B1189" t="s">
        <v>131</v>
      </c>
      <c r="C1189" t="s">
        <v>275</v>
      </c>
      <c r="D1189">
        <v>0</v>
      </c>
      <c r="E1189" s="1">
        <v>5000</v>
      </c>
      <c r="F1189" s="1">
        <v>0</v>
      </c>
      <c r="G1189" s="1">
        <v>0</v>
      </c>
      <c r="H1189" s="1">
        <v>0</v>
      </c>
      <c r="I1189" s="1">
        <v>5000</v>
      </c>
      <c r="J1189" s="1">
        <v>0</v>
      </c>
      <c r="K1189" s="1">
        <v>0</v>
      </c>
    </row>
    <row r="1190" spans="1:12" x14ac:dyDescent="0.25">
      <c r="A1190" s="2">
        <v>454</v>
      </c>
      <c r="B1190" t="s">
        <v>131</v>
      </c>
      <c r="C1190" t="s">
        <v>271</v>
      </c>
      <c r="D1190">
        <v>0</v>
      </c>
      <c r="E1190" s="1">
        <v>1000</v>
      </c>
      <c r="F1190" s="1">
        <v>0</v>
      </c>
      <c r="G1190" s="1">
        <v>0</v>
      </c>
      <c r="H1190" s="1">
        <v>0</v>
      </c>
      <c r="I1190" s="1">
        <v>1000</v>
      </c>
      <c r="J1190" s="1">
        <v>0</v>
      </c>
      <c r="K1190" s="1">
        <v>0</v>
      </c>
    </row>
    <row r="1191" spans="1:12" x14ac:dyDescent="0.25">
      <c r="A1191" s="2">
        <v>454</v>
      </c>
      <c r="B1191" t="s">
        <v>131</v>
      </c>
      <c r="C1191" t="s">
        <v>276</v>
      </c>
      <c r="D1191">
        <v>0</v>
      </c>
      <c r="E1191" s="1">
        <v>5000</v>
      </c>
      <c r="F1191" s="1">
        <v>0</v>
      </c>
      <c r="G1191" s="1">
        <v>0</v>
      </c>
      <c r="H1191" s="1">
        <v>0</v>
      </c>
      <c r="I1191" s="1">
        <v>5000</v>
      </c>
      <c r="J1191" s="1">
        <v>0</v>
      </c>
      <c r="K1191" s="1">
        <v>0</v>
      </c>
    </row>
    <row r="1192" spans="1:12" x14ac:dyDescent="0.25">
      <c r="A1192" s="2">
        <v>454</v>
      </c>
      <c r="B1192" t="s">
        <v>131</v>
      </c>
      <c r="C1192" t="s">
        <v>267</v>
      </c>
      <c r="D1192">
        <v>0</v>
      </c>
      <c r="E1192" s="1">
        <v>10000</v>
      </c>
      <c r="F1192" s="1">
        <v>10000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</row>
    <row r="1193" spans="1:12" x14ac:dyDescent="0.25">
      <c r="A1193" s="2">
        <v>454</v>
      </c>
      <c r="B1193" t="s">
        <v>131</v>
      </c>
      <c r="C1193" t="s">
        <v>249</v>
      </c>
      <c r="D1193">
        <v>0</v>
      </c>
      <c r="E1193" s="1">
        <v>140941</v>
      </c>
      <c r="F1193" s="1">
        <v>140941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</row>
    <row r="1194" spans="1:12" x14ac:dyDescent="0.25">
      <c r="A1194" s="2">
        <v>454</v>
      </c>
      <c r="B1194" t="s">
        <v>131</v>
      </c>
      <c r="C1194" t="s">
        <v>250</v>
      </c>
      <c r="D1194">
        <v>0</v>
      </c>
      <c r="E1194" s="1">
        <v>5000</v>
      </c>
      <c r="F1194" s="1">
        <v>5000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</row>
    <row r="1195" spans="1:12" x14ac:dyDescent="0.25">
      <c r="A1195" s="2">
        <v>454</v>
      </c>
      <c r="B1195" t="s">
        <v>131</v>
      </c>
      <c r="C1195" t="s">
        <v>281</v>
      </c>
      <c r="D1195">
        <v>0</v>
      </c>
      <c r="E1195" s="1">
        <v>2500</v>
      </c>
      <c r="F1195" s="1">
        <v>2500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</row>
    <row r="1196" spans="1:12" x14ac:dyDescent="0.25">
      <c r="A1196" s="2">
        <v>454</v>
      </c>
      <c r="B1196" t="s">
        <v>131</v>
      </c>
      <c r="C1196" t="s">
        <v>277</v>
      </c>
      <c r="D1196">
        <v>0</v>
      </c>
      <c r="E1196" s="1">
        <v>10000</v>
      </c>
      <c r="F1196" s="1">
        <v>10000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</row>
    <row r="1197" spans="1:12" x14ac:dyDescent="0.25">
      <c r="A1197" s="2">
        <v>454</v>
      </c>
      <c r="B1197" t="s">
        <v>131</v>
      </c>
      <c r="C1197" t="s">
        <v>258</v>
      </c>
      <c r="D1197">
        <v>0</v>
      </c>
      <c r="E1197" s="1">
        <v>40000</v>
      </c>
      <c r="F1197" s="1">
        <v>40000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</row>
    <row r="1198" spans="1:12" x14ac:dyDescent="0.25">
      <c r="A1198" s="2">
        <v>454</v>
      </c>
      <c r="B1198" t="s">
        <v>131</v>
      </c>
      <c r="C1198" t="s">
        <v>269</v>
      </c>
      <c r="D1198">
        <v>0</v>
      </c>
      <c r="E1198" s="1">
        <v>3863</v>
      </c>
      <c r="F1198" s="1">
        <v>0</v>
      </c>
      <c r="G1198" s="1">
        <v>0</v>
      </c>
      <c r="H1198" s="1">
        <v>0</v>
      </c>
      <c r="I1198" s="1">
        <v>3863</v>
      </c>
      <c r="J1198" s="1">
        <v>0</v>
      </c>
      <c r="K1198" s="1">
        <v>0</v>
      </c>
    </row>
    <row r="1199" spans="1:12" x14ac:dyDescent="0.25">
      <c r="A1199" s="2">
        <v>454</v>
      </c>
      <c r="B1199" t="s">
        <v>131</v>
      </c>
      <c r="C1199" s="1" t="s">
        <v>320</v>
      </c>
      <c r="E1199" s="1">
        <v>155743</v>
      </c>
      <c r="F1199" s="1"/>
      <c r="G1199" s="1"/>
      <c r="H1199" s="1"/>
      <c r="I1199" s="1"/>
      <c r="J1199" s="1"/>
      <c r="K1199" s="1"/>
      <c r="L1199" s="1">
        <v>155743</v>
      </c>
    </row>
    <row r="1200" spans="1:12" x14ac:dyDescent="0.25">
      <c r="A1200" s="2">
        <v>224</v>
      </c>
      <c r="B1200" t="s">
        <v>134</v>
      </c>
      <c r="C1200" t="s">
        <v>68</v>
      </c>
      <c r="D1200">
        <v>1</v>
      </c>
      <c r="E1200" s="1">
        <v>158560</v>
      </c>
      <c r="F1200" s="1">
        <v>158560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</row>
    <row r="1201" spans="1:11" x14ac:dyDescent="0.25">
      <c r="A1201" s="2">
        <v>224</v>
      </c>
      <c r="B1201" t="s">
        <v>134</v>
      </c>
      <c r="C1201" t="s">
        <v>31</v>
      </c>
      <c r="D1201">
        <v>1</v>
      </c>
      <c r="E1201" s="1">
        <v>198942</v>
      </c>
      <c r="F1201" s="1">
        <v>198942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</row>
    <row r="1202" spans="1:11" x14ac:dyDescent="0.25">
      <c r="A1202" s="2">
        <v>224</v>
      </c>
      <c r="B1202" t="s">
        <v>134</v>
      </c>
      <c r="C1202" t="s">
        <v>33</v>
      </c>
      <c r="D1202">
        <v>2</v>
      </c>
      <c r="E1202" s="1">
        <v>227665</v>
      </c>
      <c r="F1202" s="1">
        <v>117697</v>
      </c>
      <c r="G1202" s="1">
        <v>0</v>
      </c>
      <c r="H1202" s="1">
        <v>0</v>
      </c>
      <c r="I1202" s="1">
        <v>109968</v>
      </c>
      <c r="J1202" s="1">
        <v>0</v>
      </c>
      <c r="K1202" s="1">
        <v>0</v>
      </c>
    </row>
    <row r="1203" spans="1:11" x14ac:dyDescent="0.25">
      <c r="A1203" s="2">
        <v>224</v>
      </c>
      <c r="B1203" t="s">
        <v>134</v>
      </c>
      <c r="C1203" t="s">
        <v>34</v>
      </c>
      <c r="D1203">
        <v>2</v>
      </c>
      <c r="E1203" s="1">
        <v>227665</v>
      </c>
      <c r="F1203" s="1">
        <v>227665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</row>
    <row r="1204" spans="1:11" x14ac:dyDescent="0.25">
      <c r="A1204" s="2">
        <v>224</v>
      </c>
      <c r="B1204" t="s">
        <v>134</v>
      </c>
      <c r="C1204" t="s">
        <v>35</v>
      </c>
      <c r="D1204">
        <v>2</v>
      </c>
      <c r="E1204" s="1">
        <v>227665</v>
      </c>
      <c r="F1204" s="1">
        <v>227665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</row>
    <row r="1205" spans="1:11" x14ac:dyDescent="0.25">
      <c r="A1205" s="2">
        <v>224</v>
      </c>
      <c r="B1205" t="s">
        <v>134</v>
      </c>
      <c r="C1205" t="s">
        <v>26</v>
      </c>
      <c r="D1205">
        <v>2</v>
      </c>
      <c r="E1205" s="1">
        <v>227665</v>
      </c>
      <c r="F1205" s="1">
        <v>227665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</row>
    <row r="1206" spans="1:11" x14ac:dyDescent="0.25">
      <c r="A1206" s="2">
        <v>224</v>
      </c>
      <c r="B1206" t="s">
        <v>134</v>
      </c>
      <c r="C1206" t="s">
        <v>25</v>
      </c>
      <c r="D1206">
        <v>1</v>
      </c>
      <c r="E1206" s="1">
        <v>113832</v>
      </c>
      <c r="F1206" s="1">
        <v>113832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</row>
    <row r="1207" spans="1:11" x14ac:dyDescent="0.25">
      <c r="A1207" s="2">
        <v>224</v>
      </c>
      <c r="B1207" t="s">
        <v>134</v>
      </c>
      <c r="C1207" t="s">
        <v>28</v>
      </c>
      <c r="D1207">
        <v>1</v>
      </c>
      <c r="E1207" s="1">
        <v>113832</v>
      </c>
      <c r="F1207" s="1">
        <v>0</v>
      </c>
      <c r="G1207" s="1">
        <v>113832</v>
      </c>
      <c r="H1207" s="1">
        <v>0</v>
      </c>
      <c r="I1207" s="1">
        <v>0</v>
      </c>
      <c r="J1207" s="1">
        <v>0</v>
      </c>
      <c r="K1207" s="1">
        <v>0</v>
      </c>
    </row>
    <row r="1208" spans="1:11" x14ac:dyDescent="0.25">
      <c r="A1208" s="2">
        <v>224</v>
      </c>
      <c r="B1208" t="s">
        <v>134</v>
      </c>
      <c r="C1208" t="s">
        <v>109</v>
      </c>
      <c r="D1208">
        <v>1</v>
      </c>
      <c r="E1208" s="1">
        <v>113832</v>
      </c>
      <c r="F1208" s="1">
        <v>113832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</row>
    <row r="1209" spans="1:11" x14ac:dyDescent="0.25">
      <c r="A1209" s="2">
        <v>224</v>
      </c>
      <c r="B1209" t="s">
        <v>134</v>
      </c>
      <c r="C1209" t="s">
        <v>46</v>
      </c>
      <c r="D1209">
        <v>1</v>
      </c>
      <c r="E1209" s="1">
        <v>113832</v>
      </c>
      <c r="F1209" s="1">
        <v>5381</v>
      </c>
      <c r="G1209" s="1">
        <v>0</v>
      </c>
      <c r="H1209" s="1">
        <v>108451</v>
      </c>
      <c r="I1209" s="1">
        <v>0</v>
      </c>
      <c r="J1209" s="1">
        <v>0</v>
      </c>
      <c r="K1209" s="1">
        <v>0</v>
      </c>
    </row>
    <row r="1210" spans="1:11" x14ac:dyDescent="0.25">
      <c r="A1210" s="2">
        <v>224</v>
      </c>
      <c r="B1210" t="s">
        <v>134</v>
      </c>
      <c r="C1210" t="s">
        <v>85</v>
      </c>
      <c r="D1210">
        <v>2</v>
      </c>
      <c r="E1210" s="1">
        <v>227665</v>
      </c>
      <c r="F1210" s="1">
        <v>227665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</row>
    <row r="1211" spans="1:11" x14ac:dyDescent="0.25">
      <c r="A1211" s="2">
        <v>224</v>
      </c>
      <c r="B1211" t="s">
        <v>134</v>
      </c>
      <c r="C1211" t="s">
        <v>24</v>
      </c>
      <c r="D1211">
        <v>1</v>
      </c>
      <c r="E1211" s="1">
        <v>113832</v>
      </c>
      <c r="F1211" s="1">
        <v>0</v>
      </c>
      <c r="G1211" s="1">
        <v>113832</v>
      </c>
      <c r="H1211" s="1">
        <v>0</v>
      </c>
      <c r="I1211" s="1">
        <v>0</v>
      </c>
      <c r="J1211" s="1">
        <v>0</v>
      </c>
      <c r="K1211" s="1">
        <v>0</v>
      </c>
    </row>
    <row r="1212" spans="1:11" x14ac:dyDescent="0.25">
      <c r="A1212" s="2">
        <v>224</v>
      </c>
      <c r="B1212" t="s">
        <v>134</v>
      </c>
      <c r="C1212" t="s">
        <v>30</v>
      </c>
      <c r="D1212">
        <v>1</v>
      </c>
      <c r="E1212" s="1">
        <v>113832</v>
      </c>
      <c r="F1212" s="1">
        <v>113832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</row>
    <row r="1213" spans="1:11" x14ac:dyDescent="0.25">
      <c r="A1213" s="2">
        <v>224</v>
      </c>
      <c r="B1213" t="s">
        <v>134</v>
      </c>
      <c r="C1213" t="s">
        <v>39</v>
      </c>
      <c r="D1213">
        <v>1</v>
      </c>
      <c r="E1213" s="1">
        <v>113832</v>
      </c>
      <c r="F1213" s="1">
        <v>109968</v>
      </c>
      <c r="G1213" s="1">
        <v>3864</v>
      </c>
      <c r="H1213" s="1">
        <v>0</v>
      </c>
      <c r="I1213" s="1">
        <v>0</v>
      </c>
      <c r="J1213" s="1">
        <v>0</v>
      </c>
      <c r="K1213" s="1">
        <v>0</v>
      </c>
    </row>
    <row r="1214" spans="1:11" x14ac:dyDescent="0.25">
      <c r="A1214" s="2">
        <v>224</v>
      </c>
      <c r="B1214" t="s">
        <v>134</v>
      </c>
      <c r="C1214" t="s">
        <v>15</v>
      </c>
      <c r="D1214">
        <v>4</v>
      </c>
      <c r="E1214" s="1">
        <v>156666</v>
      </c>
      <c r="F1214" s="1">
        <v>156666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</row>
    <row r="1215" spans="1:11" x14ac:dyDescent="0.25">
      <c r="A1215" s="2">
        <v>224</v>
      </c>
      <c r="B1215" t="s">
        <v>134</v>
      </c>
      <c r="C1215" t="s">
        <v>52</v>
      </c>
      <c r="D1215">
        <v>1</v>
      </c>
      <c r="E1215" s="1">
        <v>113832</v>
      </c>
      <c r="F1215" s="1">
        <v>113832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</row>
    <row r="1216" spans="1:11" x14ac:dyDescent="0.25">
      <c r="A1216" s="2">
        <v>224</v>
      </c>
      <c r="B1216" t="s">
        <v>134</v>
      </c>
      <c r="C1216" t="s">
        <v>50</v>
      </c>
      <c r="D1216">
        <v>1</v>
      </c>
      <c r="E1216" s="1">
        <v>113832</v>
      </c>
      <c r="F1216" s="1">
        <v>113832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</row>
    <row r="1217" spans="1:11" x14ac:dyDescent="0.25">
      <c r="A1217" s="2">
        <v>224</v>
      </c>
      <c r="B1217" t="s">
        <v>134</v>
      </c>
      <c r="C1217" t="s">
        <v>14</v>
      </c>
      <c r="D1217">
        <v>2</v>
      </c>
      <c r="E1217" s="1">
        <v>227665</v>
      </c>
      <c r="F1217" s="1">
        <v>227665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</row>
    <row r="1218" spans="1:11" x14ac:dyDescent="0.25">
      <c r="A1218" s="2">
        <v>224</v>
      </c>
      <c r="B1218" t="s">
        <v>134</v>
      </c>
      <c r="C1218" t="s">
        <v>51</v>
      </c>
      <c r="D1218">
        <v>1</v>
      </c>
      <c r="E1218" s="1">
        <v>113832</v>
      </c>
      <c r="F1218" s="1">
        <v>113832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</row>
    <row r="1219" spans="1:11" x14ac:dyDescent="0.25">
      <c r="A1219" s="2">
        <v>224</v>
      </c>
      <c r="B1219" t="s">
        <v>134</v>
      </c>
      <c r="C1219" t="s">
        <v>315</v>
      </c>
      <c r="D1219">
        <v>1</v>
      </c>
      <c r="E1219" s="1">
        <v>113832</v>
      </c>
      <c r="F1219" s="1">
        <v>5381</v>
      </c>
      <c r="G1219" s="1">
        <v>0</v>
      </c>
      <c r="H1219" s="1">
        <v>108451</v>
      </c>
      <c r="I1219" s="1">
        <v>0</v>
      </c>
      <c r="J1219" s="1">
        <v>0</v>
      </c>
      <c r="K1219" s="1">
        <v>0</v>
      </c>
    </row>
    <row r="1220" spans="1:11" x14ac:dyDescent="0.25">
      <c r="A1220" s="2">
        <v>224</v>
      </c>
      <c r="B1220" t="s">
        <v>134</v>
      </c>
      <c r="C1220" t="s">
        <v>81</v>
      </c>
      <c r="D1220">
        <v>4</v>
      </c>
      <c r="E1220" s="1">
        <v>455330</v>
      </c>
      <c r="F1220" s="1">
        <v>21524</v>
      </c>
      <c r="G1220" s="1">
        <v>0</v>
      </c>
      <c r="H1220" s="1">
        <v>433806</v>
      </c>
      <c r="I1220" s="1">
        <v>0</v>
      </c>
      <c r="J1220" s="1">
        <v>0</v>
      </c>
      <c r="K1220" s="1">
        <v>0</v>
      </c>
    </row>
    <row r="1221" spans="1:11" x14ac:dyDescent="0.25">
      <c r="A1221" s="2">
        <v>224</v>
      </c>
      <c r="B1221" t="s">
        <v>134</v>
      </c>
      <c r="C1221" t="s">
        <v>23</v>
      </c>
      <c r="D1221">
        <v>6</v>
      </c>
      <c r="E1221" s="1">
        <v>234999</v>
      </c>
      <c r="F1221" s="1">
        <v>234999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</row>
    <row r="1222" spans="1:11" x14ac:dyDescent="0.25">
      <c r="A1222" s="2">
        <v>224</v>
      </c>
      <c r="B1222" t="s">
        <v>134</v>
      </c>
      <c r="C1222" t="s">
        <v>18</v>
      </c>
      <c r="D1222">
        <v>2</v>
      </c>
      <c r="E1222" s="1">
        <v>227665</v>
      </c>
      <c r="F1222" s="1">
        <v>227665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</row>
    <row r="1223" spans="1:11" x14ac:dyDescent="0.25">
      <c r="A1223" s="2">
        <v>224</v>
      </c>
      <c r="B1223" t="s">
        <v>134</v>
      </c>
      <c r="C1223" t="s">
        <v>49</v>
      </c>
      <c r="D1223">
        <v>1</v>
      </c>
      <c r="E1223" s="1">
        <v>113832</v>
      </c>
      <c r="F1223" s="1">
        <v>113832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</row>
    <row r="1224" spans="1:11" x14ac:dyDescent="0.25">
      <c r="A1224" s="2">
        <v>224</v>
      </c>
      <c r="B1224" t="s">
        <v>134</v>
      </c>
      <c r="C1224" t="s">
        <v>19</v>
      </c>
      <c r="D1224">
        <v>2</v>
      </c>
      <c r="E1224" s="1">
        <v>227665</v>
      </c>
      <c r="F1224" s="1">
        <v>227665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</row>
    <row r="1225" spans="1:11" x14ac:dyDescent="0.25">
      <c r="A1225" s="2">
        <v>224</v>
      </c>
      <c r="B1225" t="s">
        <v>134</v>
      </c>
      <c r="C1225" t="s">
        <v>7</v>
      </c>
      <c r="D1225">
        <v>1</v>
      </c>
      <c r="E1225" s="1">
        <v>113832</v>
      </c>
      <c r="F1225" s="1">
        <v>113832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</row>
    <row r="1226" spans="1:11" x14ac:dyDescent="0.25">
      <c r="A1226" s="2">
        <v>224</v>
      </c>
      <c r="B1226" t="s">
        <v>134</v>
      </c>
      <c r="C1226" t="s">
        <v>37</v>
      </c>
      <c r="D1226">
        <v>1.5</v>
      </c>
      <c r="E1226" s="1">
        <v>170749</v>
      </c>
      <c r="F1226" s="1">
        <v>170749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</row>
    <row r="1227" spans="1:11" x14ac:dyDescent="0.25">
      <c r="A1227" s="2">
        <v>224</v>
      </c>
      <c r="B1227" t="s">
        <v>134</v>
      </c>
      <c r="C1227" t="s">
        <v>12</v>
      </c>
      <c r="D1227">
        <v>1</v>
      </c>
      <c r="E1227" s="1">
        <v>113832</v>
      </c>
      <c r="F1227" s="1">
        <v>0</v>
      </c>
      <c r="G1227" s="1">
        <v>113832</v>
      </c>
      <c r="H1227" s="1">
        <v>0</v>
      </c>
      <c r="I1227" s="1">
        <v>0</v>
      </c>
      <c r="J1227" s="1">
        <v>0</v>
      </c>
      <c r="K1227" s="1">
        <v>0</v>
      </c>
    </row>
    <row r="1228" spans="1:11" x14ac:dyDescent="0.25">
      <c r="A1228" s="2">
        <v>224</v>
      </c>
      <c r="B1228" t="s">
        <v>134</v>
      </c>
      <c r="C1228" t="s">
        <v>32</v>
      </c>
      <c r="D1228">
        <v>1</v>
      </c>
      <c r="E1228" s="1">
        <v>39166</v>
      </c>
      <c r="F1228" s="1">
        <v>39166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</row>
    <row r="1229" spans="1:11" x14ac:dyDescent="0.25">
      <c r="A1229" s="2">
        <v>224</v>
      </c>
      <c r="B1229" t="s">
        <v>134</v>
      </c>
      <c r="C1229" t="s">
        <v>11</v>
      </c>
      <c r="D1229">
        <v>1</v>
      </c>
      <c r="E1229" s="1">
        <v>57558</v>
      </c>
      <c r="F1229" s="1">
        <v>57558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</row>
    <row r="1230" spans="1:11" x14ac:dyDescent="0.25">
      <c r="A1230" s="2">
        <v>224</v>
      </c>
      <c r="B1230" t="s">
        <v>134</v>
      </c>
      <c r="C1230" t="s">
        <v>21</v>
      </c>
      <c r="D1230">
        <v>0.5</v>
      </c>
      <c r="E1230" s="1">
        <v>56916</v>
      </c>
      <c r="F1230" s="1">
        <v>56916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</row>
    <row r="1231" spans="1:11" x14ac:dyDescent="0.25">
      <c r="A1231" s="2">
        <v>224</v>
      </c>
      <c r="B1231" t="s">
        <v>134</v>
      </c>
      <c r="C1231" t="s">
        <v>16</v>
      </c>
      <c r="D1231">
        <v>1</v>
      </c>
      <c r="E1231" s="1">
        <v>113832</v>
      </c>
      <c r="F1231" s="1">
        <v>113832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</row>
    <row r="1232" spans="1:11" x14ac:dyDescent="0.25">
      <c r="A1232" s="2">
        <v>224</v>
      </c>
      <c r="B1232" t="s">
        <v>134</v>
      </c>
      <c r="C1232" t="s">
        <v>17</v>
      </c>
      <c r="D1232">
        <v>1</v>
      </c>
      <c r="E1232" s="1">
        <v>79025</v>
      </c>
      <c r="F1232" s="1">
        <v>79025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</row>
    <row r="1233" spans="1:12" x14ac:dyDescent="0.25">
      <c r="A1233" s="2">
        <v>224</v>
      </c>
      <c r="B1233" t="s">
        <v>134</v>
      </c>
      <c r="C1233" t="s">
        <v>20</v>
      </c>
      <c r="D1233">
        <v>2</v>
      </c>
      <c r="E1233" s="1">
        <v>120118</v>
      </c>
      <c r="F1233" s="1">
        <v>120118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</row>
    <row r="1234" spans="1:12" x14ac:dyDescent="0.25">
      <c r="A1234" s="2">
        <v>224</v>
      </c>
      <c r="B1234" t="s">
        <v>134</v>
      </c>
      <c r="C1234" t="s">
        <v>79</v>
      </c>
      <c r="D1234">
        <v>1</v>
      </c>
      <c r="E1234" s="1">
        <v>53629</v>
      </c>
      <c r="F1234" s="1">
        <v>53629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</row>
    <row r="1235" spans="1:12" x14ac:dyDescent="0.25">
      <c r="A1235" s="2">
        <v>224</v>
      </c>
      <c r="B1235" t="s">
        <v>134</v>
      </c>
      <c r="C1235" t="s">
        <v>8</v>
      </c>
      <c r="D1235">
        <v>1</v>
      </c>
      <c r="E1235" s="1">
        <v>116262</v>
      </c>
      <c r="F1235" s="1">
        <v>116262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</row>
    <row r="1236" spans="1:12" x14ac:dyDescent="0.25">
      <c r="A1236" s="2">
        <v>224</v>
      </c>
      <c r="B1236" t="s">
        <v>134</v>
      </c>
      <c r="C1236" t="s">
        <v>78</v>
      </c>
      <c r="D1236">
        <v>1</v>
      </c>
      <c r="E1236" s="1">
        <v>58500</v>
      </c>
      <c r="F1236" s="1">
        <v>58500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</row>
    <row r="1237" spans="1:12" x14ac:dyDescent="0.25">
      <c r="A1237" s="2">
        <v>224</v>
      </c>
      <c r="B1237" t="s">
        <v>134</v>
      </c>
      <c r="C1237" t="s">
        <v>251</v>
      </c>
      <c r="D1237">
        <v>0</v>
      </c>
      <c r="E1237" s="1">
        <v>8681</v>
      </c>
      <c r="F1237" s="1">
        <v>8000</v>
      </c>
      <c r="G1237" s="1">
        <v>681</v>
      </c>
      <c r="H1237" s="1">
        <v>0</v>
      </c>
      <c r="I1237" s="1">
        <v>0</v>
      </c>
      <c r="J1237" s="1">
        <v>0</v>
      </c>
      <c r="K1237" s="1">
        <v>0</v>
      </c>
    </row>
    <row r="1238" spans="1:12" x14ac:dyDescent="0.25">
      <c r="A1238" s="2">
        <v>224</v>
      </c>
      <c r="B1238" t="s">
        <v>134</v>
      </c>
      <c r="C1238" t="s">
        <v>314</v>
      </c>
      <c r="D1238">
        <v>0</v>
      </c>
      <c r="E1238" s="1">
        <v>57800</v>
      </c>
      <c r="F1238" s="1">
        <v>37400</v>
      </c>
      <c r="G1238" s="1">
        <v>0</v>
      </c>
      <c r="H1238" s="1">
        <v>0</v>
      </c>
      <c r="I1238" s="1">
        <v>0</v>
      </c>
      <c r="J1238" s="1">
        <v>0</v>
      </c>
      <c r="K1238" s="1">
        <v>20400</v>
      </c>
    </row>
    <row r="1239" spans="1:12" x14ac:dyDescent="0.25">
      <c r="A1239" s="2">
        <v>224</v>
      </c>
      <c r="B1239" t="s">
        <v>134</v>
      </c>
      <c r="C1239" t="s">
        <v>257</v>
      </c>
      <c r="D1239">
        <v>0</v>
      </c>
      <c r="E1239" s="1">
        <v>47600</v>
      </c>
      <c r="F1239" s="1">
        <v>27200</v>
      </c>
      <c r="G1239" s="1">
        <v>0</v>
      </c>
      <c r="H1239" s="1">
        <v>0</v>
      </c>
      <c r="I1239" s="1">
        <v>0</v>
      </c>
      <c r="J1239" s="1">
        <v>0</v>
      </c>
      <c r="K1239" s="1">
        <v>20400</v>
      </c>
    </row>
    <row r="1240" spans="1:12" x14ac:dyDescent="0.25">
      <c r="A1240" s="2">
        <v>224</v>
      </c>
      <c r="B1240" t="s">
        <v>134</v>
      </c>
      <c r="C1240" t="s">
        <v>246</v>
      </c>
      <c r="D1240">
        <v>0</v>
      </c>
      <c r="E1240" s="1">
        <v>15325</v>
      </c>
      <c r="F1240" s="1">
        <v>15325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</row>
    <row r="1241" spans="1:12" x14ac:dyDescent="0.25">
      <c r="A1241" s="2">
        <v>224</v>
      </c>
      <c r="B1241" t="s">
        <v>134</v>
      </c>
      <c r="C1241" t="s">
        <v>266</v>
      </c>
      <c r="D1241">
        <v>0</v>
      </c>
      <c r="E1241" s="1">
        <v>7000</v>
      </c>
      <c r="F1241" s="1">
        <v>7000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</row>
    <row r="1242" spans="1:12" x14ac:dyDescent="0.25">
      <c r="A1242" s="2">
        <v>224</v>
      </c>
      <c r="B1242" t="s">
        <v>134</v>
      </c>
      <c r="C1242" t="s">
        <v>265</v>
      </c>
      <c r="D1242">
        <v>0</v>
      </c>
      <c r="E1242" s="1">
        <v>14643</v>
      </c>
      <c r="F1242" s="1">
        <v>14643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</row>
    <row r="1243" spans="1:12" x14ac:dyDescent="0.25">
      <c r="A1243" s="2">
        <v>224</v>
      </c>
      <c r="B1243" t="s">
        <v>134</v>
      </c>
      <c r="C1243" t="s">
        <v>262</v>
      </c>
      <c r="D1243">
        <v>0</v>
      </c>
      <c r="E1243" s="1">
        <v>11690</v>
      </c>
      <c r="F1243" s="1">
        <v>11690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</row>
    <row r="1244" spans="1:12" x14ac:dyDescent="0.25">
      <c r="A1244" s="2">
        <v>224</v>
      </c>
      <c r="B1244" t="s">
        <v>134</v>
      </c>
      <c r="C1244" t="s">
        <v>248</v>
      </c>
      <c r="D1244">
        <v>0</v>
      </c>
      <c r="E1244" s="1">
        <v>1263</v>
      </c>
      <c r="F1244" s="1">
        <v>1263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</row>
    <row r="1245" spans="1:12" x14ac:dyDescent="0.25">
      <c r="A1245" s="2">
        <v>224</v>
      </c>
      <c r="B1245" t="s">
        <v>134</v>
      </c>
      <c r="C1245" t="s">
        <v>247</v>
      </c>
      <c r="D1245">
        <v>0</v>
      </c>
      <c r="E1245" s="1">
        <v>4631</v>
      </c>
      <c r="F1245" s="1">
        <v>4631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</row>
    <row r="1246" spans="1:12" x14ac:dyDescent="0.25">
      <c r="A1246" s="2">
        <v>224</v>
      </c>
      <c r="B1246" t="s">
        <v>134</v>
      </c>
      <c r="C1246" t="s">
        <v>269</v>
      </c>
      <c r="D1246">
        <v>0</v>
      </c>
      <c r="E1246" s="1">
        <v>1771</v>
      </c>
      <c r="F1246" s="1">
        <v>0</v>
      </c>
      <c r="G1246" s="1">
        <v>0</v>
      </c>
      <c r="H1246" s="1">
        <v>0</v>
      </c>
      <c r="I1246" s="1">
        <v>1771</v>
      </c>
      <c r="J1246" s="1">
        <v>0</v>
      </c>
      <c r="K1246" s="1">
        <v>0</v>
      </c>
    </row>
    <row r="1247" spans="1:12" x14ac:dyDescent="0.25">
      <c r="A1247" s="2">
        <v>224</v>
      </c>
      <c r="B1247" t="s">
        <v>134</v>
      </c>
      <c r="C1247" s="1" t="s">
        <v>320</v>
      </c>
      <c r="E1247" s="1">
        <v>72405</v>
      </c>
      <c r="F1247" s="1"/>
      <c r="G1247" s="1"/>
      <c r="H1247" s="1"/>
      <c r="I1247" s="1"/>
      <c r="J1247" s="1"/>
      <c r="K1247" s="1"/>
      <c r="L1247" s="1">
        <v>72405</v>
      </c>
    </row>
    <row r="1248" spans="1:12" x14ac:dyDescent="0.25">
      <c r="A1248" s="2">
        <v>475</v>
      </c>
      <c r="B1248" t="s">
        <v>135</v>
      </c>
      <c r="C1248" t="s">
        <v>48</v>
      </c>
      <c r="D1248">
        <v>1</v>
      </c>
      <c r="E1248" s="1">
        <v>158560</v>
      </c>
      <c r="F1248" s="1">
        <v>158560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</row>
    <row r="1249" spans="1:11" x14ac:dyDescent="0.25">
      <c r="A1249" s="2">
        <v>475</v>
      </c>
      <c r="B1249" t="s">
        <v>135</v>
      </c>
      <c r="C1249" t="s">
        <v>6</v>
      </c>
      <c r="D1249">
        <v>1</v>
      </c>
      <c r="E1249" s="1">
        <v>158560</v>
      </c>
      <c r="F1249" s="1">
        <v>0</v>
      </c>
      <c r="G1249" s="1">
        <v>158560</v>
      </c>
      <c r="H1249" s="1">
        <v>0</v>
      </c>
      <c r="I1249" s="1">
        <v>0</v>
      </c>
      <c r="J1249" s="1">
        <v>0</v>
      </c>
      <c r="K1249" s="1">
        <v>0</v>
      </c>
    </row>
    <row r="1250" spans="1:11" x14ac:dyDescent="0.25">
      <c r="A1250" s="2">
        <v>475</v>
      </c>
      <c r="B1250" t="s">
        <v>135</v>
      </c>
      <c r="C1250" t="s">
        <v>114</v>
      </c>
      <c r="D1250">
        <v>1</v>
      </c>
      <c r="E1250" s="1">
        <v>158560</v>
      </c>
      <c r="F1250" s="1">
        <v>158560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</row>
    <row r="1251" spans="1:11" x14ac:dyDescent="0.25">
      <c r="A1251" s="2">
        <v>475</v>
      </c>
      <c r="B1251" t="s">
        <v>135</v>
      </c>
      <c r="C1251" t="s">
        <v>68</v>
      </c>
      <c r="D1251">
        <v>2</v>
      </c>
      <c r="E1251" s="1">
        <v>317120</v>
      </c>
      <c r="F1251" s="1">
        <v>317120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</row>
    <row r="1252" spans="1:11" x14ac:dyDescent="0.25">
      <c r="A1252" s="2">
        <v>475</v>
      </c>
      <c r="B1252" t="s">
        <v>135</v>
      </c>
      <c r="C1252" t="s">
        <v>136</v>
      </c>
      <c r="D1252">
        <v>1</v>
      </c>
      <c r="E1252" s="1">
        <v>158560</v>
      </c>
      <c r="F1252" s="1">
        <v>158560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</row>
    <row r="1253" spans="1:11" x14ac:dyDescent="0.25">
      <c r="A1253" s="2">
        <v>475</v>
      </c>
      <c r="B1253" t="s">
        <v>135</v>
      </c>
      <c r="C1253" t="s">
        <v>137</v>
      </c>
      <c r="D1253">
        <v>1</v>
      </c>
      <c r="E1253" s="1">
        <v>158560</v>
      </c>
      <c r="F1253" s="1">
        <v>158560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</row>
    <row r="1254" spans="1:11" x14ac:dyDescent="0.25">
      <c r="A1254" s="2">
        <v>475</v>
      </c>
      <c r="B1254" t="s">
        <v>135</v>
      </c>
      <c r="C1254" t="s">
        <v>77</v>
      </c>
      <c r="D1254">
        <v>4</v>
      </c>
      <c r="E1254" s="1">
        <v>481867</v>
      </c>
      <c r="F1254" s="1">
        <v>0</v>
      </c>
      <c r="G1254" s="1">
        <v>481867</v>
      </c>
      <c r="H1254" s="1">
        <v>0</v>
      </c>
      <c r="I1254" s="1">
        <v>0</v>
      </c>
      <c r="J1254" s="1">
        <v>0</v>
      </c>
      <c r="K1254" s="1">
        <v>0</v>
      </c>
    </row>
    <row r="1255" spans="1:11" x14ac:dyDescent="0.25">
      <c r="A1255" s="2">
        <v>475</v>
      </c>
      <c r="B1255" t="s">
        <v>135</v>
      </c>
      <c r="C1255" t="s">
        <v>31</v>
      </c>
      <c r="D1255">
        <v>1</v>
      </c>
      <c r="E1255" s="1">
        <v>198942</v>
      </c>
      <c r="F1255" s="1">
        <v>198942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</row>
    <row r="1256" spans="1:11" x14ac:dyDescent="0.25">
      <c r="A1256" s="2">
        <v>475</v>
      </c>
      <c r="B1256" t="s">
        <v>135</v>
      </c>
      <c r="C1256" t="s">
        <v>67</v>
      </c>
      <c r="D1256">
        <v>7</v>
      </c>
      <c r="E1256" s="1">
        <v>796827</v>
      </c>
      <c r="F1256" s="1">
        <v>796827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</row>
    <row r="1257" spans="1:11" x14ac:dyDescent="0.25">
      <c r="A1257" s="2">
        <v>475</v>
      </c>
      <c r="B1257" t="s">
        <v>135</v>
      </c>
      <c r="C1257" t="s">
        <v>74</v>
      </c>
      <c r="D1257">
        <v>17</v>
      </c>
      <c r="E1257" s="1">
        <v>1935151.6500000001</v>
      </c>
      <c r="F1257" s="1">
        <v>1458912.6500000001</v>
      </c>
      <c r="G1257" s="1">
        <v>0</v>
      </c>
      <c r="H1257" s="1">
        <v>0</v>
      </c>
      <c r="I1257" s="1">
        <v>476239</v>
      </c>
      <c r="J1257" s="1">
        <v>0</v>
      </c>
      <c r="K1257" s="1">
        <v>0</v>
      </c>
    </row>
    <row r="1258" spans="1:11" x14ac:dyDescent="0.25">
      <c r="A1258" s="2">
        <v>475</v>
      </c>
      <c r="B1258" t="s">
        <v>135</v>
      </c>
      <c r="C1258" t="s">
        <v>133</v>
      </c>
      <c r="D1258">
        <v>2</v>
      </c>
      <c r="E1258" s="1">
        <v>227665</v>
      </c>
      <c r="F1258" s="1">
        <v>227665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</row>
    <row r="1259" spans="1:11" x14ac:dyDescent="0.25">
      <c r="A1259" s="2">
        <v>475</v>
      </c>
      <c r="B1259" t="s">
        <v>135</v>
      </c>
      <c r="C1259" t="s">
        <v>41</v>
      </c>
      <c r="D1259">
        <v>16</v>
      </c>
      <c r="E1259" s="1">
        <v>1821319.2000000002</v>
      </c>
      <c r="F1259" s="1">
        <v>1821319.2000000002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</row>
    <row r="1260" spans="1:11" x14ac:dyDescent="0.25">
      <c r="A1260" s="2">
        <v>475</v>
      </c>
      <c r="B1260" t="s">
        <v>135</v>
      </c>
      <c r="C1260" t="s">
        <v>109</v>
      </c>
      <c r="D1260">
        <v>2</v>
      </c>
      <c r="E1260" s="1">
        <v>227665</v>
      </c>
      <c r="F1260" s="1">
        <v>0</v>
      </c>
      <c r="G1260" s="1">
        <v>0</v>
      </c>
      <c r="H1260" s="1">
        <v>227665</v>
      </c>
      <c r="I1260" s="1">
        <v>0</v>
      </c>
      <c r="J1260" s="1">
        <v>0</v>
      </c>
      <c r="K1260" s="1">
        <v>0</v>
      </c>
    </row>
    <row r="1261" spans="1:11" x14ac:dyDescent="0.25">
      <c r="A1261" s="2">
        <v>475</v>
      </c>
      <c r="B1261" t="s">
        <v>135</v>
      </c>
      <c r="C1261" t="s">
        <v>65</v>
      </c>
      <c r="D1261">
        <v>2</v>
      </c>
      <c r="E1261" s="1">
        <v>227665</v>
      </c>
      <c r="F1261" s="1">
        <v>227665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</row>
    <row r="1262" spans="1:11" x14ac:dyDescent="0.25">
      <c r="A1262" s="2">
        <v>475</v>
      </c>
      <c r="B1262" t="s">
        <v>135</v>
      </c>
      <c r="C1262" t="s">
        <v>64</v>
      </c>
      <c r="D1262">
        <v>1</v>
      </c>
      <c r="E1262" s="1">
        <v>113832</v>
      </c>
      <c r="F1262" s="1">
        <v>113832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</row>
    <row r="1263" spans="1:11" x14ac:dyDescent="0.25">
      <c r="A1263" s="2">
        <v>475</v>
      </c>
      <c r="B1263" t="s">
        <v>135</v>
      </c>
      <c r="C1263" t="s">
        <v>46</v>
      </c>
      <c r="D1263">
        <v>4</v>
      </c>
      <c r="E1263" s="1">
        <v>455330</v>
      </c>
      <c r="F1263" s="1">
        <v>455330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</row>
    <row r="1264" spans="1:11" x14ac:dyDescent="0.25">
      <c r="A1264" s="2">
        <v>475</v>
      </c>
      <c r="B1264" t="s">
        <v>135</v>
      </c>
      <c r="C1264" t="s">
        <v>88</v>
      </c>
      <c r="D1264">
        <v>1</v>
      </c>
      <c r="E1264" s="1">
        <v>113832</v>
      </c>
      <c r="F1264" s="1">
        <v>0</v>
      </c>
      <c r="G1264" s="1">
        <v>113832</v>
      </c>
      <c r="H1264" s="1">
        <v>0</v>
      </c>
      <c r="I1264" s="1">
        <v>0</v>
      </c>
      <c r="J1264" s="1">
        <v>0</v>
      </c>
      <c r="K1264" s="1">
        <v>0</v>
      </c>
    </row>
    <row r="1265" spans="1:11" x14ac:dyDescent="0.25">
      <c r="A1265" s="2">
        <v>475</v>
      </c>
      <c r="B1265" t="s">
        <v>135</v>
      </c>
      <c r="C1265" t="s">
        <v>66</v>
      </c>
      <c r="D1265">
        <v>8</v>
      </c>
      <c r="E1265" s="1">
        <v>910660</v>
      </c>
      <c r="F1265" s="1">
        <v>910660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</row>
    <row r="1266" spans="1:11" x14ac:dyDescent="0.25">
      <c r="A1266" s="2">
        <v>475</v>
      </c>
      <c r="B1266" t="s">
        <v>135</v>
      </c>
      <c r="C1266" t="s">
        <v>86</v>
      </c>
      <c r="D1266">
        <v>2</v>
      </c>
      <c r="E1266" s="1">
        <v>227665</v>
      </c>
      <c r="F1266" s="1">
        <v>0</v>
      </c>
      <c r="G1266" s="1">
        <v>227665</v>
      </c>
      <c r="H1266" s="1">
        <v>0</v>
      </c>
      <c r="I1266" s="1">
        <v>0</v>
      </c>
      <c r="J1266" s="1">
        <v>0</v>
      </c>
      <c r="K1266" s="1">
        <v>0</v>
      </c>
    </row>
    <row r="1267" spans="1:11" x14ac:dyDescent="0.25">
      <c r="A1267" s="2">
        <v>475</v>
      </c>
      <c r="B1267" t="s">
        <v>135</v>
      </c>
      <c r="C1267" t="s">
        <v>85</v>
      </c>
      <c r="D1267">
        <v>2</v>
      </c>
      <c r="E1267" s="1">
        <v>227665</v>
      </c>
      <c r="F1267" s="1">
        <v>0</v>
      </c>
      <c r="G1267" s="1">
        <v>227665</v>
      </c>
      <c r="H1267" s="1">
        <v>0</v>
      </c>
      <c r="I1267" s="1">
        <v>0</v>
      </c>
      <c r="J1267" s="1">
        <v>0</v>
      </c>
      <c r="K1267" s="1">
        <v>0</v>
      </c>
    </row>
    <row r="1268" spans="1:11" x14ac:dyDescent="0.25">
      <c r="A1268" s="2">
        <v>475</v>
      </c>
      <c r="B1268" t="s">
        <v>135</v>
      </c>
      <c r="C1268" t="s">
        <v>84</v>
      </c>
      <c r="D1268">
        <v>1</v>
      </c>
      <c r="E1268" s="1">
        <v>113832</v>
      </c>
      <c r="F1268" s="1">
        <v>0</v>
      </c>
      <c r="G1268" s="1">
        <v>113832</v>
      </c>
      <c r="H1268" s="1">
        <v>0</v>
      </c>
      <c r="I1268" s="1">
        <v>0</v>
      </c>
      <c r="J1268" s="1">
        <v>0</v>
      </c>
      <c r="K1268" s="1">
        <v>0</v>
      </c>
    </row>
    <row r="1269" spans="1:11" x14ac:dyDescent="0.25">
      <c r="A1269" s="2">
        <v>475</v>
      </c>
      <c r="B1269" t="s">
        <v>135</v>
      </c>
      <c r="C1269" t="s">
        <v>83</v>
      </c>
      <c r="D1269">
        <v>1</v>
      </c>
      <c r="E1269" s="1">
        <v>113832</v>
      </c>
      <c r="F1269" s="1">
        <v>113832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</row>
    <row r="1270" spans="1:11" x14ac:dyDescent="0.25">
      <c r="A1270" s="2">
        <v>475</v>
      </c>
      <c r="B1270" t="s">
        <v>135</v>
      </c>
      <c r="C1270" t="s">
        <v>61</v>
      </c>
      <c r="D1270">
        <v>2</v>
      </c>
      <c r="E1270" s="1">
        <v>104907</v>
      </c>
      <c r="F1270" s="1">
        <v>0</v>
      </c>
      <c r="G1270" s="1">
        <v>104907</v>
      </c>
      <c r="H1270" s="1">
        <v>0</v>
      </c>
      <c r="I1270" s="1">
        <v>0</v>
      </c>
      <c r="J1270" s="1">
        <v>0</v>
      </c>
      <c r="K1270" s="1">
        <v>0</v>
      </c>
    </row>
    <row r="1271" spans="1:11" x14ac:dyDescent="0.25">
      <c r="A1271" s="2">
        <v>475</v>
      </c>
      <c r="B1271" t="s">
        <v>135</v>
      </c>
      <c r="C1271" t="s">
        <v>138</v>
      </c>
      <c r="D1271">
        <v>1</v>
      </c>
      <c r="E1271" s="1">
        <v>147879</v>
      </c>
      <c r="F1271" s="1">
        <v>147879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</row>
    <row r="1272" spans="1:11" x14ac:dyDescent="0.25">
      <c r="A1272" s="2">
        <v>475</v>
      </c>
      <c r="B1272" t="s">
        <v>135</v>
      </c>
      <c r="C1272" t="s">
        <v>90</v>
      </c>
      <c r="D1272">
        <v>1</v>
      </c>
      <c r="E1272" s="1">
        <v>119483</v>
      </c>
      <c r="F1272" s="1">
        <v>119483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</row>
    <row r="1273" spans="1:11" x14ac:dyDescent="0.25">
      <c r="A1273" s="2">
        <v>475</v>
      </c>
      <c r="B1273" t="s">
        <v>135</v>
      </c>
      <c r="C1273" t="s">
        <v>62</v>
      </c>
      <c r="D1273">
        <v>3</v>
      </c>
      <c r="E1273" s="1">
        <v>358450</v>
      </c>
      <c r="F1273" s="1">
        <v>238967</v>
      </c>
      <c r="G1273" s="1">
        <v>119483</v>
      </c>
      <c r="H1273" s="1">
        <v>0</v>
      </c>
      <c r="I1273" s="1">
        <v>0</v>
      </c>
      <c r="J1273" s="1">
        <v>0</v>
      </c>
      <c r="K1273" s="1">
        <v>0</v>
      </c>
    </row>
    <row r="1274" spans="1:11" x14ac:dyDescent="0.25">
      <c r="A1274" s="2">
        <v>475</v>
      </c>
      <c r="B1274" t="s">
        <v>135</v>
      </c>
      <c r="C1274" t="s">
        <v>69</v>
      </c>
      <c r="D1274">
        <v>2</v>
      </c>
      <c r="E1274" s="1">
        <v>295757</v>
      </c>
      <c r="F1274" s="1">
        <v>295757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</row>
    <row r="1275" spans="1:11" x14ac:dyDescent="0.25">
      <c r="A1275" s="2">
        <v>475</v>
      </c>
      <c r="B1275" t="s">
        <v>135</v>
      </c>
      <c r="C1275" t="s">
        <v>44</v>
      </c>
      <c r="D1275">
        <v>1</v>
      </c>
      <c r="E1275" s="1">
        <v>113832</v>
      </c>
      <c r="F1275" s="1">
        <v>0</v>
      </c>
      <c r="G1275" s="1">
        <v>113832</v>
      </c>
      <c r="H1275" s="1">
        <v>0</v>
      </c>
      <c r="I1275" s="1">
        <v>0</v>
      </c>
      <c r="J1275" s="1">
        <v>0</v>
      </c>
      <c r="K1275" s="1">
        <v>0</v>
      </c>
    </row>
    <row r="1276" spans="1:11" x14ac:dyDescent="0.25">
      <c r="A1276" s="2">
        <v>475</v>
      </c>
      <c r="B1276" t="s">
        <v>135</v>
      </c>
      <c r="C1276" t="s">
        <v>24</v>
      </c>
      <c r="D1276">
        <v>1</v>
      </c>
      <c r="E1276" s="1">
        <v>113832</v>
      </c>
      <c r="F1276" s="1">
        <v>113832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</row>
    <row r="1277" spans="1:11" x14ac:dyDescent="0.25">
      <c r="A1277" s="2">
        <v>475</v>
      </c>
      <c r="B1277" t="s">
        <v>135</v>
      </c>
      <c r="C1277" t="s">
        <v>40</v>
      </c>
      <c r="D1277">
        <v>1</v>
      </c>
      <c r="E1277" s="1">
        <v>113832</v>
      </c>
      <c r="F1277" s="1">
        <v>113832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</row>
    <row r="1278" spans="1:11" x14ac:dyDescent="0.25">
      <c r="A1278" s="2">
        <v>475</v>
      </c>
      <c r="B1278" t="s">
        <v>135</v>
      </c>
      <c r="C1278" t="s">
        <v>30</v>
      </c>
      <c r="D1278">
        <v>2</v>
      </c>
      <c r="E1278" s="1">
        <v>227665</v>
      </c>
      <c r="F1278" s="1">
        <v>227665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</row>
    <row r="1279" spans="1:11" x14ac:dyDescent="0.25">
      <c r="A1279" s="2">
        <v>475</v>
      </c>
      <c r="B1279" t="s">
        <v>135</v>
      </c>
      <c r="C1279" t="s">
        <v>15</v>
      </c>
      <c r="D1279">
        <v>2</v>
      </c>
      <c r="E1279" s="1">
        <v>78333</v>
      </c>
      <c r="F1279" s="1">
        <v>78333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</row>
    <row r="1280" spans="1:11" x14ac:dyDescent="0.25">
      <c r="A1280" s="2">
        <v>475</v>
      </c>
      <c r="B1280" t="s">
        <v>135</v>
      </c>
      <c r="C1280" t="s">
        <v>97</v>
      </c>
      <c r="D1280">
        <v>1</v>
      </c>
      <c r="E1280" s="1">
        <v>147879</v>
      </c>
      <c r="F1280" s="1">
        <v>147879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</row>
    <row r="1281" spans="1:11" x14ac:dyDescent="0.25">
      <c r="A1281" s="2">
        <v>475</v>
      </c>
      <c r="B1281" t="s">
        <v>135</v>
      </c>
      <c r="C1281" t="s">
        <v>14</v>
      </c>
      <c r="D1281">
        <v>25</v>
      </c>
      <c r="E1281" s="1">
        <v>2845811.2500000005</v>
      </c>
      <c r="F1281" s="1">
        <v>2845811.2500000005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</row>
    <row r="1282" spans="1:11" x14ac:dyDescent="0.25">
      <c r="A1282" s="2">
        <v>475</v>
      </c>
      <c r="B1282" t="s">
        <v>135</v>
      </c>
      <c r="C1282" t="s">
        <v>70</v>
      </c>
      <c r="D1282">
        <v>2</v>
      </c>
      <c r="E1282" s="1">
        <v>227665</v>
      </c>
      <c r="F1282" s="1">
        <v>227665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</row>
    <row r="1283" spans="1:11" x14ac:dyDescent="0.25">
      <c r="A1283" s="2">
        <v>475</v>
      </c>
      <c r="B1283" t="s">
        <v>135</v>
      </c>
      <c r="C1283" t="s">
        <v>101</v>
      </c>
      <c r="D1283">
        <v>4</v>
      </c>
      <c r="E1283" s="1">
        <v>156666</v>
      </c>
      <c r="F1283" s="1">
        <v>0</v>
      </c>
      <c r="G1283" s="1">
        <v>0</v>
      </c>
      <c r="H1283" s="1">
        <v>156666</v>
      </c>
      <c r="I1283" s="1">
        <v>0</v>
      </c>
      <c r="J1283" s="1">
        <v>0</v>
      </c>
      <c r="K1283" s="1">
        <v>0</v>
      </c>
    </row>
    <row r="1284" spans="1:11" x14ac:dyDescent="0.25">
      <c r="A1284" s="2">
        <v>475</v>
      </c>
      <c r="B1284" t="s">
        <v>135</v>
      </c>
      <c r="C1284" t="s">
        <v>115</v>
      </c>
      <c r="D1284">
        <v>6</v>
      </c>
      <c r="E1284" s="1">
        <v>770550</v>
      </c>
      <c r="F1284" s="1">
        <v>0</v>
      </c>
      <c r="G1284" s="1">
        <v>0</v>
      </c>
      <c r="H1284" s="1">
        <v>770550</v>
      </c>
      <c r="I1284" s="1">
        <v>0</v>
      </c>
      <c r="J1284" s="1">
        <v>0</v>
      </c>
      <c r="K1284" s="1">
        <v>0</v>
      </c>
    </row>
    <row r="1285" spans="1:11" x14ac:dyDescent="0.25">
      <c r="A1285" s="2">
        <v>475</v>
      </c>
      <c r="B1285" t="s">
        <v>135</v>
      </c>
      <c r="C1285" t="s">
        <v>81</v>
      </c>
      <c r="D1285">
        <v>32</v>
      </c>
      <c r="E1285" s="1">
        <v>3642638.4000000004</v>
      </c>
      <c r="F1285" s="1">
        <v>280188</v>
      </c>
      <c r="G1285" s="1">
        <v>0</v>
      </c>
      <c r="H1285" s="1">
        <v>3362450.4000000004</v>
      </c>
      <c r="I1285" s="1">
        <v>0</v>
      </c>
      <c r="J1285" s="1">
        <v>0</v>
      </c>
      <c r="K1285" s="1">
        <v>0</v>
      </c>
    </row>
    <row r="1286" spans="1:11" x14ac:dyDescent="0.25">
      <c r="A1286" s="2">
        <v>475</v>
      </c>
      <c r="B1286" t="s">
        <v>135</v>
      </c>
      <c r="C1286" t="s">
        <v>7</v>
      </c>
      <c r="D1286">
        <v>4</v>
      </c>
      <c r="E1286" s="1">
        <v>455330</v>
      </c>
      <c r="F1286" s="1">
        <v>455330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</row>
    <row r="1287" spans="1:11" x14ac:dyDescent="0.25">
      <c r="A1287" s="2">
        <v>475</v>
      </c>
      <c r="B1287" t="s">
        <v>135</v>
      </c>
      <c r="C1287" t="s">
        <v>37</v>
      </c>
      <c r="D1287">
        <v>7</v>
      </c>
      <c r="E1287" s="1">
        <v>796827</v>
      </c>
      <c r="F1287" s="1">
        <v>796827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</row>
    <row r="1288" spans="1:11" x14ac:dyDescent="0.25">
      <c r="A1288" s="2">
        <v>475</v>
      </c>
      <c r="B1288" t="s">
        <v>135</v>
      </c>
      <c r="C1288" t="s">
        <v>12</v>
      </c>
      <c r="D1288">
        <v>5</v>
      </c>
      <c r="E1288" s="1">
        <v>569162</v>
      </c>
      <c r="F1288" s="1">
        <v>569162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</row>
    <row r="1289" spans="1:11" x14ac:dyDescent="0.25">
      <c r="A1289" s="2">
        <v>475</v>
      </c>
      <c r="B1289" t="s">
        <v>135</v>
      </c>
      <c r="C1289" t="s">
        <v>60</v>
      </c>
      <c r="D1289">
        <v>3</v>
      </c>
      <c r="E1289" s="1">
        <v>341497</v>
      </c>
      <c r="F1289" s="1">
        <v>341497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</row>
    <row r="1290" spans="1:11" x14ac:dyDescent="0.25">
      <c r="A1290" s="2">
        <v>475</v>
      </c>
      <c r="B1290" t="s">
        <v>135</v>
      </c>
      <c r="C1290" t="s">
        <v>45</v>
      </c>
      <c r="D1290">
        <v>2</v>
      </c>
      <c r="E1290" s="1">
        <v>141344</v>
      </c>
      <c r="F1290" s="1">
        <v>141344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</row>
    <row r="1291" spans="1:11" x14ac:dyDescent="0.25">
      <c r="A1291" s="2">
        <v>475</v>
      </c>
      <c r="B1291" t="s">
        <v>135</v>
      </c>
      <c r="C1291" t="s">
        <v>11</v>
      </c>
      <c r="D1291">
        <v>5</v>
      </c>
      <c r="E1291" s="1">
        <v>287790</v>
      </c>
      <c r="F1291" s="1">
        <v>0</v>
      </c>
      <c r="G1291" s="1">
        <v>287790</v>
      </c>
      <c r="H1291" s="1">
        <v>0</v>
      </c>
      <c r="I1291" s="1">
        <v>0</v>
      </c>
      <c r="J1291" s="1">
        <v>0</v>
      </c>
      <c r="K1291" s="1">
        <v>0</v>
      </c>
    </row>
    <row r="1292" spans="1:11" x14ac:dyDescent="0.25">
      <c r="A1292" s="2">
        <v>475</v>
      </c>
      <c r="B1292" t="s">
        <v>135</v>
      </c>
      <c r="C1292" t="s">
        <v>42</v>
      </c>
      <c r="D1292">
        <v>1</v>
      </c>
      <c r="E1292" s="1">
        <v>71590</v>
      </c>
      <c r="F1292" s="1">
        <v>71590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</row>
    <row r="1293" spans="1:11" x14ac:dyDescent="0.25">
      <c r="A1293" s="2">
        <v>475</v>
      </c>
      <c r="B1293" t="s">
        <v>135</v>
      </c>
      <c r="C1293" t="s">
        <v>89</v>
      </c>
      <c r="D1293">
        <v>2</v>
      </c>
      <c r="E1293" s="1">
        <v>238967</v>
      </c>
      <c r="F1293" s="1">
        <v>0</v>
      </c>
      <c r="G1293" s="1">
        <v>238967</v>
      </c>
      <c r="H1293" s="1">
        <v>0</v>
      </c>
      <c r="I1293" s="1">
        <v>0</v>
      </c>
      <c r="J1293" s="1">
        <v>0</v>
      </c>
      <c r="K1293" s="1">
        <v>0</v>
      </c>
    </row>
    <row r="1294" spans="1:11" x14ac:dyDescent="0.25">
      <c r="A1294" s="2">
        <v>475</v>
      </c>
      <c r="B1294" t="s">
        <v>135</v>
      </c>
      <c r="C1294" t="s">
        <v>21</v>
      </c>
      <c r="D1294">
        <v>3</v>
      </c>
      <c r="E1294" s="1">
        <v>341497</v>
      </c>
      <c r="F1294" s="1">
        <v>341497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</row>
    <row r="1295" spans="1:11" x14ac:dyDescent="0.25">
      <c r="A1295" s="2">
        <v>475</v>
      </c>
      <c r="B1295" t="s">
        <v>135</v>
      </c>
      <c r="C1295" t="s">
        <v>59</v>
      </c>
      <c r="D1295">
        <v>6</v>
      </c>
      <c r="E1295" s="1">
        <v>770550</v>
      </c>
      <c r="F1295" s="1">
        <v>770550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</row>
    <row r="1296" spans="1:11" x14ac:dyDescent="0.25">
      <c r="A1296" s="2">
        <v>475</v>
      </c>
      <c r="B1296" t="s">
        <v>135</v>
      </c>
      <c r="C1296" t="s">
        <v>16</v>
      </c>
      <c r="D1296">
        <v>7</v>
      </c>
      <c r="E1296" s="1">
        <v>796827</v>
      </c>
      <c r="F1296" s="1">
        <v>796827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</row>
    <row r="1297" spans="1:11" x14ac:dyDescent="0.25">
      <c r="A1297" s="2">
        <v>475</v>
      </c>
      <c r="B1297" t="s">
        <v>135</v>
      </c>
      <c r="C1297" t="s">
        <v>17</v>
      </c>
      <c r="D1297">
        <v>1</v>
      </c>
      <c r="E1297" s="1">
        <v>79025</v>
      </c>
      <c r="F1297" s="1">
        <v>79025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</row>
    <row r="1298" spans="1:11" x14ac:dyDescent="0.25">
      <c r="A1298" s="2">
        <v>475</v>
      </c>
      <c r="B1298" t="s">
        <v>135</v>
      </c>
      <c r="C1298" t="s">
        <v>22</v>
      </c>
      <c r="D1298">
        <v>9</v>
      </c>
      <c r="E1298" s="1">
        <v>460685</v>
      </c>
      <c r="F1298" s="1">
        <v>460685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</row>
    <row r="1299" spans="1:11" x14ac:dyDescent="0.25">
      <c r="A1299" s="2">
        <v>475</v>
      </c>
      <c r="B1299" t="s">
        <v>135</v>
      </c>
      <c r="C1299" t="s">
        <v>20</v>
      </c>
      <c r="D1299">
        <v>3</v>
      </c>
      <c r="E1299" s="1">
        <v>180176</v>
      </c>
      <c r="F1299" s="1">
        <v>180176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</row>
    <row r="1300" spans="1:11" x14ac:dyDescent="0.25">
      <c r="A1300" s="2">
        <v>475</v>
      </c>
      <c r="B1300" t="s">
        <v>135</v>
      </c>
      <c r="C1300" t="s">
        <v>4</v>
      </c>
      <c r="D1300">
        <v>1</v>
      </c>
      <c r="E1300" s="1">
        <v>71961</v>
      </c>
      <c r="F1300" s="1">
        <v>71961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</row>
    <row r="1301" spans="1:11" x14ac:dyDescent="0.25">
      <c r="A1301" s="2">
        <v>475</v>
      </c>
      <c r="B1301" t="s">
        <v>135</v>
      </c>
      <c r="C1301" t="s">
        <v>55</v>
      </c>
      <c r="D1301">
        <v>2</v>
      </c>
      <c r="E1301" s="1">
        <v>142889</v>
      </c>
      <c r="F1301" s="1">
        <v>142889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</row>
    <row r="1302" spans="1:11" x14ac:dyDescent="0.25">
      <c r="A1302" s="2">
        <v>475</v>
      </c>
      <c r="B1302" t="s">
        <v>135</v>
      </c>
      <c r="C1302" t="s">
        <v>94</v>
      </c>
      <c r="D1302">
        <v>1</v>
      </c>
      <c r="E1302" s="1">
        <v>59075</v>
      </c>
      <c r="F1302" s="1">
        <v>0</v>
      </c>
      <c r="G1302" s="1">
        <v>59075</v>
      </c>
      <c r="H1302" s="1">
        <v>0</v>
      </c>
      <c r="I1302" s="1">
        <v>0</v>
      </c>
      <c r="J1302" s="1">
        <v>0</v>
      </c>
      <c r="K1302" s="1">
        <v>0</v>
      </c>
    </row>
    <row r="1303" spans="1:11" x14ac:dyDescent="0.25">
      <c r="A1303" s="2">
        <v>475</v>
      </c>
      <c r="B1303" t="s">
        <v>135</v>
      </c>
      <c r="C1303" t="s">
        <v>54</v>
      </c>
      <c r="D1303">
        <v>1</v>
      </c>
      <c r="E1303" s="1">
        <v>101180</v>
      </c>
      <c r="F1303" s="1">
        <v>101180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</row>
    <row r="1304" spans="1:11" x14ac:dyDescent="0.25">
      <c r="A1304" s="2">
        <v>475</v>
      </c>
      <c r="B1304" t="s">
        <v>135</v>
      </c>
      <c r="C1304" t="s">
        <v>58</v>
      </c>
      <c r="D1304">
        <v>1</v>
      </c>
      <c r="E1304" s="1">
        <v>147879</v>
      </c>
      <c r="F1304" s="1">
        <v>147879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</row>
    <row r="1305" spans="1:11" x14ac:dyDescent="0.25">
      <c r="A1305" s="2">
        <v>475</v>
      </c>
      <c r="B1305" t="s">
        <v>135</v>
      </c>
      <c r="C1305" t="s">
        <v>8</v>
      </c>
      <c r="D1305">
        <v>1</v>
      </c>
      <c r="E1305" s="1">
        <v>116262</v>
      </c>
      <c r="F1305" s="1">
        <v>116262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</row>
    <row r="1306" spans="1:11" x14ac:dyDescent="0.25">
      <c r="A1306" s="2">
        <v>475</v>
      </c>
      <c r="B1306" t="s">
        <v>135</v>
      </c>
      <c r="C1306" t="s">
        <v>78</v>
      </c>
      <c r="D1306">
        <v>1</v>
      </c>
      <c r="E1306" s="1">
        <v>58500</v>
      </c>
      <c r="F1306" s="1">
        <v>58500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</row>
    <row r="1307" spans="1:11" x14ac:dyDescent="0.25">
      <c r="A1307" s="2">
        <v>475</v>
      </c>
      <c r="B1307" t="s">
        <v>135</v>
      </c>
      <c r="C1307" t="s">
        <v>251</v>
      </c>
      <c r="D1307">
        <v>0</v>
      </c>
      <c r="E1307" s="1">
        <v>235175</v>
      </c>
      <c r="F1307" s="1">
        <v>235175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</row>
    <row r="1308" spans="1:11" x14ac:dyDescent="0.25">
      <c r="A1308" s="2">
        <v>475</v>
      </c>
      <c r="B1308" t="s">
        <v>135</v>
      </c>
      <c r="C1308" t="s">
        <v>253</v>
      </c>
      <c r="D1308">
        <v>0</v>
      </c>
      <c r="E1308" s="1">
        <v>80000</v>
      </c>
      <c r="F1308" s="1">
        <v>80000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</row>
    <row r="1309" spans="1:11" x14ac:dyDescent="0.25">
      <c r="A1309" s="2">
        <v>475</v>
      </c>
      <c r="B1309" t="s">
        <v>135</v>
      </c>
      <c r="C1309" t="s">
        <v>252</v>
      </c>
      <c r="D1309">
        <v>0</v>
      </c>
      <c r="E1309" s="1">
        <v>30700</v>
      </c>
      <c r="F1309" s="1">
        <v>30700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</row>
    <row r="1310" spans="1:11" x14ac:dyDescent="0.25">
      <c r="A1310" s="2">
        <v>475</v>
      </c>
      <c r="B1310" t="s">
        <v>135</v>
      </c>
      <c r="C1310" t="s">
        <v>255</v>
      </c>
      <c r="D1310">
        <v>0</v>
      </c>
      <c r="E1310" s="1">
        <v>39600</v>
      </c>
      <c r="F1310" s="1">
        <v>0</v>
      </c>
      <c r="G1310" s="1">
        <v>0</v>
      </c>
      <c r="H1310" s="1">
        <v>0</v>
      </c>
      <c r="I1310" s="1">
        <v>39600</v>
      </c>
      <c r="J1310" s="1">
        <v>0</v>
      </c>
      <c r="K1310" s="1">
        <v>0</v>
      </c>
    </row>
    <row r="1311" spans="1:11" x14ac:dyDescent="0.25">
      <c r="A1311" s="2">
        <v>475</v>
      </c>
      <c r="B1311" t="s">
        <v>135</v>
      </c>
      <c r="C1311" t="s">
        <v>308</v>
      </c>
      <c r="D1311">
        <v>0</v>
      </c>
      <c r="E1311" s="1">
        <v>4000</v>
      </c>
      <c r="F1311" s="1">
        <v>4000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</row>
    <row r="1312" spans="1:11" x14ac:dyDescent="0.25">
      <c r="A1312" s="2">
        <v>475</v>
      </c>
      <c r="B1312" t="s">
        <v>135</v>
      </c>
      <c r="C1312" t="s">
        <v>259</v>
      </c>
      <c r="D1312">
        <v>0</v>
      </c>
      <c r="E1312" s="1">
        <v>16000</v>
      </c>
      <c r="F1312" s="1">
        <v>0</v>
      </c>
      <c r="G1312" s="1">
        <v>16000</v>
      </c>
      <c r="H1312" s="1">
        <v>0</v>
      </c>
      <c r="I1312" s="1">
        <v>0</v>
      </c>
      <c r="J1312" s="1">
        <v>0</v>
      </c>
      <c r="K1312" s="1">
        <v>0</v>
      </c>
    </row>
    <row r="1313" spans="1:11" x14ac:dyDescent="0.25">
      <c r="A1313" s="2">
        <v>475</v>
      </c>
      <c r="B1313" t="s">
        <v>135</v>
      </c>
      <c r="C1313" t="s">
        <v>263</v>
      </c>
      <c r="D1313">
        <v>0</v>
      </c>
      <c r="E1313" s="1">
        <v>10000</v>
      </c>
      <c r="F1313" s="1">
        <v>10000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</row>
    <row r="1314" spans="1:11" x14ac:dyDescent="0.25">
      <c r="A1314" s="2">
        <v>475</v>
      </c>
      <c r="B1314" t="s">
        <v>135</v>
      </c>
      <c r="C1314" t="s">
        <v>266</v>
      </c>
      <c r="D1314">
        <v>0</v>
      </c>
      <c r="E1314" s="1">
        <v>23157</v>
      </c>
      <c r="F1314" s="1">
        <v>23157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</row>
    <row r="1315" spans="1:11" x14ac:dyDescent="0.25">
      <c r="A1315" s="2">
        <v>475</v>
      </c>
      <c r="B1315" t="s">
        <v>135</v>
      </c>
      <c r="C1315" t="s">
        <v>248</v>
      </c>
      <c r="D1315">
        <v>0</v>
      </c>
      <c r="E1315" s="1">
        <v>7124</v>
      </c>
      <c r="F1315" s="1">
        <v>7124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</row>
    <row r="1316" spans="1:11" x14ac:dyDescent="0.25">
      <c r="A1316" s="2">
        <v>475</v>
      </c>
      <c r="B1316" t="s">
        <v>135</v>
      </c>
      <c r="C1316" t="s">
        <v>283</v>
      </c>
      <c r="D1316">
        <v>0</v>
      </c>
      <c r="E1316" s="1">
        <v>59000</v>
      </c>
      <c r="F1316" s="1">
        <v>59000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</row>
    <row r="1317" spans="1:11" x14ac:dyDescent="0.25">
      <c r="A1317" s="2">
        <v>475</v>
      </c>
      <c r="B1317" t="s">
        <v>135</v>
      </c>
      <c r="C1317" t="s">
        <v>282</v>
      </c>
      <c r="D1317">
        <v>0</v>
      </c>
      <c r="E1317" s="1">
        <v>28660</v>
      </c>
      <c r="F1317" s="1">
        <v>28660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</row>
    <row r="1318" spans="1:11" x14ac:dyDescent="0.25">
      <c r="A1318" s="2">
        <v>475</v>
      </c>
      <c r="B1318" t="s">
        <v>135</v>
      </c>
      <c r="C1318" t="s">
        <v>290</v>
      </c>
      <c r="D1318">
        <v>0</v>
      </c>
      <c r="E1318" s="1">
        <v>10000</v>
      </c>
      <c r="F1318" s="1">
        <v>0</v>
      </c>
      <c r="G1318" s="1">
        <v>10000</v>
      </c>
      <c r="H1318" s="1">
        <v>0</v>
      </c>
      <c r="I1318" s="1">
        <v>0</v>
      </c>
      <c r="J1318" s="1">
        <v>0</v>
      </c>
      <c r="K1318" s="1">
        <v>0</v>
      </c>
    </row>
    <row r="1319" spans="1:11" x14ac:dyDescent="0.25">
      <c r="A1319" s="2">
        <v>475</v>
      </c>
      <c r="B1319" t="s">
        <v>135</v>
      </c>
      <c r="C1319" t="s">
        <v>300</v>
      </c>
      <c r="D1319">
        <v>0</v>
      </c>
      <c r="E1319" s="1">
        <v>150855</v>
      </c>
      <c r="F1319" s="1">
        <v>150855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</row>
    <row r="1320" spans="1:11" x14ac:dyDescent="0.25">
      <c r="A1320" s="2">
        <v>475</v>
      </c>
      <c r="B1320" t="s">
        <v>135</v>
      </c>
      <c r="C1320" t="s">
        <v>260</v>
      </c>
      <c r="D1320">
        <v>0</v>
      </c>
      <c r="E1320" s="1">
        <v>1000</v>
      </c>
      <c r="F1320" s="1">
        <v>1000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</row>
    <row r="1321" spans="1:11" x14ac:dyDescent="0.25">
      <c r="A1321" s="2">
        <v>475</v>
      </c>
      <c r="B1321" t="s">
        <v>135</v>
      </c>
      <c r="C1321" t="s">
        <v>261</v>
      </c>
      <c r="D1321">
        <v>0</v>
      </c>
      <c r="E1321" s="1">
        <v>192549</v>
      </c>
      <c r="F1321" s="1">
        <v>68742</v>
      </c>
      <c r="G1321" s="1">
        <v>123807</v>
      </c>
      <c r="H1321" s="1">
        <v>0</v>
      </c>
      <c r="I1321" s="1">
        <v>0</v>
      </c>
      <c r="J1321" s="1">
        <v>0</v>
      </c>
      <c r="K1321" s="1">
        <v>0</v>
      </c>
    </row>
    <row r="1322" spans="1:11" x14ac:dyDescent="0.25">
      <c r="A1322" s="2">
        <v>475</v>
      </c>
      <c r="B1322" t="s">
        <v>135</v>
      </c>
      <c r="C1322" t="s">
        <v>278</v>
      </c>
      <c r="D1322">
        <v>0</v>
      </c>
      <c r="E1322" s="1">
        <v>10922</v>
      </c>
      <c r="F1322" s="1">
        <v>10922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</row>
    <row r="1323" spans="1:11" x14ac:dyDescent="0.25">
      <c r="A1323" s="2">
        <v>475</v>
      </c>
      <c r="B1323" t="s">
        <v>135</v>
      </c>
      <c r="C1323" t="s">
        <v>247</v>
      </c>
      <c r="D1323">
        <v>0</v>
      </c>
      <c r="E1323" s="1">
        <v>26117</v>
      </c>
      <c r="F1323" s="1">
        <v>26117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</row>
    <row r="1324" spans="1:11" x14ac:dyDescent="0.25">
      <c r="A1324" s="2">
        <v>475</v>
      </c>
      <c r="B1324" t="s">
        <v>135</v>
      </c>
      <c r="C1324" t="s">
        <v>299</v>
      </c>
      <c r="D1324">
        <v>0</v>
      </c>
      <c r="E1324" s="1">
        <v>3000</v>
      </c>
      <c r="F1324" s="1">
        <v>3000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</row>
    <row r="1325" spans="1:11" x14ac:dyDescent="0.25">
      <c r="A1325" s="2">
        <v>475</v>
      </c>
      <c r="B1325" t="s">
        <v>135</v>
      </c>
      <c r="C1325" t="s">
        <v>270</v>
      </c>
      <c r="D1325">
        <v>0</v>
      </c>
      <c r="E1325" s="1">
        <v>5000</v>
      </c>
      <c r="F1325" s="1">
        <v>0</v>
      </c>
      <c r="G1325" s="1">
        <v>5000</v>
      </c>
      <c r="H1325" s="1">
        <v>0</v>
      </c>
      <c r="I1325" s="1">
        <v>0</v>
      </c>
      <c r="J1325" s="1">
        <v>0</v>
      </c>
      <c r="K1325" s="1">
        <v>0</v>
      </c>
    </row>
    <row r="1326" spans="1:11" x14ac:dyDescent="0.25">
      <c r="A1326" s="2">
        <v>475</v>
      </c>
      <c r="B1326" t="s">
        <v>135</v>
      </c>
      <c r="C1326" t="s">
        <v>298</v>
      </c>
      <c r="D1326">
        <v>0</v>
      </c>
      <c r="E1326" s="1">
        <v>1800</v>
      </c>
      <c r="F1326" s="1">
        <v>1800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</row>
    <row r="1327" spans="1:11" x14ac:dyDescent="0.25">
      <c r="A1327" s="2">
        <v>475</v>
      </c>
      <c r="B1327" t="s">
        <v>135</v>
      </c>
      <c r="C1327" t="s">
        <v>275</v>
      </c>
      <c r="D1327">
        <v>0</v>
      </c>
      <c r="E1327" s="1">
        <v>37000</v>
      </c>
      <c r="F1327" s="1">
        <v>0</v>
      </c>
      <c r="G1327" s="1">
        <v>37000</v>
      </c>
      <c r="H1327" s="1">
        <v>0</v>
      </c>
      <c r="I1327" s="1">
        <v>0</v>
      </c>
      <c r="J1327" s="1">
        <v>0</v>
      </c>
      <c r="K1327" s="1">
        <v>0</v>
      </c>
    </row>
    <row r="1328" spans="1:11" x14ac:dyDescent="0.25">
      <c r="A1328" s="2">
        <v>475</v>
      </c>
      <c r="B1328" t="s">
        <v>135</v>
      </c>
      <c r="C1328" t="s">
        <v>273</v>
      </c>
      <c r="D1328">
        <v>0</v>
      </c>
      <c r="E1328" s="1">
        <v>23000</v>
      </c>
      <c r="F1328" s="1">
        <v>0</v>
      </c>
      <c r="G1328" s="1">
        <v>23000</v>
      </c>
      <c r="H1328" s="1">
        <v>0</v>
      </c>
      <c r="I1328" s="1">
        <v>0</v>
      </c>
      <c r="J1328" s="1">
        <v>0</v>
      </c>
      <c r="K1328" s="1">
        <v>0</v>
      </c>
    </row>
    <row r="1329" spans="1:12" x14ac:dyDescent="0.25">
      <c r="A1329" s="2">
        <v>475</v>
      </c>
      <c r="B1329" t="s">
        <v>135</v>
      </c>
      <c r="C1329" t="s">
        <v>267</v>
      </c>
      <c r="D1329">
        <v>0</v>
      </c>
      <c r="E1329" s="1">
        <v>34000</v>
      </c>
      <c r="F1329" s="1">
        <v>34000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</row>
    <row r="1330" spans="1:12" x14ac:dyDescent="0.25">
      <c r="A1330" s="2">
        <v>475</v>
      </c>
      <c r="B1330" t="s">
        <v>135</v>
      </c>
      <c r="C1330" t="s">
        <v>289</v>
      </c>
      <c r="D1330">
        <v>0</v>
      </c>
      <c r="E1330" s="1">
        <v>21000</v>
      </c>
      <c r="F1330" s="1">
        <v>21000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</row>
    <row r="1331" spans="1:12" x14ac:dyDescent="0.25">
      <c r="A1331" s="2">
        <v>475</v>
      </c>
      <c r="B1331" t="s">
        <v>135</v>
      </c>
      <c r="C1331" t="s">
        <v>280</v>
      </c>
      <c r="D1331">
        <v>0</v>
      </c>
      <c r="E1331" s="1">
        <v>10000</v>
      </c>
      <c r="F1331" s="1">
        <v>0</v>
      </c>
      <c r="G1331" s="1">
        <v>10000</v>
      </c>
      <c r="H1331" s="1">
        <v>0</v>
      </c>
      <c r="I1331" s="1">
        <v>0</v>
      </c>
      <c r="J1331" s="1">
        <v>0</v>
      </c>
      <c r="K1331" s="1">
        <v>0</v>
      </c>
    </row>
    <row r="1332" spans="1:12" x14ac:dyDescent="0.25">
      <c r="A1332" s="2">
        <v>475</v>
      </c>
      <c r="B1332" t="s">
        <v>135</v>
      </c>
      <c r="C1332" t="s">
        <v>281</v>
      </c>
      <c r="D1332">
        <v>0</v>
      </c>
      <c r="E1332" s="1">
        <v>4000</v>
      </c>
      <c r="F1332" s="1">
        <v>4000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</row>
    <row r="1333" spans="1:12" x14ac:dyDescent="0.25">
      <c r="A1333" s="2">
        <v>475</v>
      </c>
      <c r="B1333" t="s">
        <v>135</v>
      </c>
      <c r="C1333" t="s">
        <v>277</v>
      </c>
      <c r="D1333">
        <v>0</v>
      </c>
      <c r="E1333" s="1">
        <v>46000</v>
      </c>
      <c r="F1333" s="1">
        <v>46000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</row>
    <row r="1334" spans="1:12" x14ac:dyDescent="0.25">
      <c r="A1334" s="2">
        <v>475</v>
      </c>
      <c r="B1334" t="s">
        <v>135</v>
      </c>
      <c r="C1334" t="s">
        <v>258</v>
      </c>
      <c r="D1334">
        <v>0</v>
      </c>
      <c r="E1334" s="1">
        <v>3000</v>
      </c>
      <c r="F1334" s="1">
        <v>3000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</row>
    <row r="1335" spans="1:12" x14ac:dyDescent="0.25">
      <c r="A1335" s="2">
        <v>475</v>
      </c>
      <c r="B1335" t="s">
        <v>135</v>
      </c>
      <c r="C1335" t="s">
        <v>268</v>
      </c>
      <c r="D1335">
        <v>0</v>
      </c>
      <c r="E1335" s="1">
        <v>30000</v>
      </c>
      <c r="F1335" s="1">
        <v>0</v>
      </c>
      <c r="G1335" s="1">
        <v>30000</v>
      </c>
      <c r="H1335" s="1">
        <v>0</v>
      </c>
      <c r="I1335" s="1">
        <v>0</v>
      </c>
      <c r="J1335" s="1">
        <v>0</v>
      </c>
      <c r="K1335" s="1">
        <v>0</v>
      </c>
    </row>
    <row r="1336" spans="1:12" x14ac:dyDescent="0.25">
      <c r="A1336" s="2">
        <v>475</v>
      </c>
      <c r="B1336" t="s">
        <v>135</v>
      </c>
      <c r="C1336" t="s">
        <v>288</v>
      </c>
      <c r="D1336">
        <v>0</v>
      </c>
      <c r="E1336" s="1">
        <v>20000</v>
      </c>
      <c r="F1336" s="1">
        <v>20000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</row>
    <row r="1337" spans="1:12" x14ac:dyDescent="0.25">
      <c r="A1337" s="2">
        <v>475</v>
      </c>
      <c r="B1337" t="s">
        <v>135</v>
      </c>
      <c r="C1337" t="s">
        <v>285</v>
      </c>
      <c r="D1337">
        <v>0</v>
      </c>
      <c r="E1337" s="1">
        <v>10000</v>
      </c>
      <c r="F1337" s="1">
        <v>10000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</row>
    <row r="1338" spans="1:12" x14ac:dyDescent="0.25">
      <c r="A1338" s="2">
        <v>475</v>
      </c>
      <c r="B1338" t="s">
        <v>135</v>
      </c>
      <c r="C1338" t="s">
        <v>269</v>
      </c>
      <c r="D1338">
        <v>0</v>
      </c>
      <c r="E1338" s="1">
        <v>7671</v>
      </c>
      <c r="F1338" s="1">
        <v>0</v>
      </c>
      <c r="G1338" s="1">
        <v>0</v>
      </c>
      <c r="H1338" s="1">
        <v>0</v>
      </c>
      <c r="I1338" s="1">
        <v>7671</v>
      </c>
      <c r="J1338" s="1">
        <v>0</v>
      </c>
      <c r="K1338" s="1">
        <v>0</v>
      </c>
    </row>
    <row r="1339" spans="1:12" x14ac:dyDescent="0.25">
      <c r="A1339" s="2">
        <v>475</v>
      </c>
      <c r="B1339" t="s">
        <v>135</v>
      </c>
      <c r="C1339" s="1" t="s">
        <v>320</v>
      </c>
      <c r="E1339" s="1">
        <v>231696</v>
      </c>
      <c r="F1339" s="1"/>
      <c r="G1339" s="1"/>
      <c r="H1339" s="1"/>
      <c r="I1339" s="1"/>
      <c r="J1339" s="1"/>
      <c r="K1339" s="1"/>
      <c r="L1339" s="1">
        <v>231696</v>
      </c>
    </row>
    <row r="1340" spans="1:12" x14ac:dyDescent="0.25">
      <c r="A1340" s="2">
        <v>475</v>
      </c>
      <c r="B1340" t="s">
        <v>135</v>
      </c>
      <c r="C1340" t="s">
        <v>301</v>
      </c>
      <c r="D1340">
        <v>0</v>
      </c>
      <c r="E1340" s="1">
        <v>30000</v>
      </c>
      <c r="F1340" s="1">
        <v>0</v>
      </c>
      <c r="G1340" s="1">
        <v>30000</v>
      </c>
      <c r="H1340" s="1">
        <v>0</v>
      </c>
      <c r="I1340" s="1">
        <v>0</v>
      </c>
      <c r="J1340" s="1">
        <v>0</v>
      </c>
      <c r="K1340" s="1">
        <v>0</v>
      </c>
    </row>
    <row r="1341" spans="1:12" x14ac:dyDescent="0.25">
      <c r="A1341" s="2">
        <v>455</v>
      </c>
      <c r="B1341" t="s">
        <v>139</v>
      </c>
      <c r="C1341" t="s">
        <v>6</v>
      </c>
      <c r="D1341">
        <v>1</v>
      </c>
      <c r="E1341" s="1">
        <v>158560</v>
      </c>
      <c r="F1341" s="1">
        <v>0</v>
      </c>
      <c r="G1341" s="1">
        <v>158560</v>
      </c>
      <c r="H1341" s="1">
        <v>0</v>
      </c>
      <c r="I1341" s="1">
        <v>0</v>
      </c>
      <c r="J1341" s="1">
        <v>0</v>
      </c>
      <c r="K1341" s="1">
        <v>0</v>
      </c>
    </row>
    <row r="1342" spans="1:12" x14ac:dyDescent="0.25">
      <c r="A1342" s="2">
        <v>455</v>
      </c>
      <c r="B1342" t="s">
        <v>139</v>
      </c>
      <c r="C1342" t="s">
        <v>73</v>
      </c>
      <c r="D1342">
        <v>1</v>
      </c>
      <c r="E1342" s="1">
        <v>158560</v>
      </c>
      <c r="F1342" s="1">
        <v>3066</v>
      </c>
      <c r="G1342" s="1">
        <v>0</v>
      </c>
      <c r="H1342" s="1">
        <v>0</v>
      </c>
      <c r="I1342" s="1">
        <v>155494</v>
      </c>
      <c r="J1342" s="1">
        <v>0</v>
      </c>
      <c r="K1342" s="1">
        <v>0</v>
      </c>
    </row>
    <row r="1343" spans="1:12" x14ac:dyDescent="0.25">
      <c r="A1343" s="2">
        <v>455</v>
      </c>
      <c r="B1343" t="s">
        <v>139</v>
      </c>
      <c r="C1343" t="s">
        <v>68</v>
      </c>
      <c r="D1343">
        <v>1</v>
      </c>
      <c r="E1343" s="1">
        <v>158560</v>
      </c>
      <c r="F1343" s="1">
        <v>0</v>
      </c>
      <c r="G1343" s="1">
        <v>158560</v>
      </c>
      <c r="H1343" s="1">
        <v>0</v>
      </c>
      <c r="I1343" s="1">
        <v>0</v>
      </c>
      <c r="J1343" s="1">
        <v>0</v>
      </c>
      <c r="K1343" s="1">
        <v>0</v>
      </c>
    </row>
    <row r="1344" spans="1:12" x14ac:dyDescent="0.25">
      <c r="A1344" s="2">
        <v>455</v>
      </c>
      <c r="B1344" t="s">
        <v>139</v>
      </c>
      <c r="C1344" t="s">
        <v>136</v>
      </c>
      <c r="D1344">
        <v>1</v>
      </c>
      <c r="E1344" s="1">
        <v>158560</v>
      </c>
      <c r="F1344" s="1">
        <v>158560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</row>
    <row r="1345" spans="1:11" x14ac:dyDescent="0.25">
      <c r="A1345" s="2">
        <v>455</v>
      </c>
      <c r="B1345" t="s">
        <v>139</v>
      </c>
      <c r="C1345" t="s">
        <v>77</v>
      </c>
      <c r="D1345">
        <v>1</v>
      </c>
      <c r="E1345" s="1">
        <v>120467</v>
      </c>
      <c r="F1345" s="1">
        <v>0</v>
      </c>
      <c r="G1345" s="1">
        <v>120467</v>
      </c>
      <c r="H1345" s="1">
        <v>0</v>
      </c>
      <c r="I1345" s="1">
        <v>0</v>
      </c>
      <c r="J1345" s="1">
        <v>0</v>
      </c>
      <c r="K1345" s="1">
        <v>0</v>
      </c>
    </row>
    <row r="1346" spans="1:11" x14ac:dyDescent="0.25">
      <c r="A1346" s="2">
        <v>455</v>
      </c>
      <c r="B1346" t="s">
        <v>139</v>
      </c>
      <c r="C1346" t="s">
        <v>31</v>
      </c>
      <c r="D1346">
        <v>1</v>
      </c>
      <c r="E1346" s="1">
        <v>198942</v>
      </c>
      <c r="F1346" s="1">
        <v>198942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</row>
    <row r="1347" spans="1:11" x14ac:dyDescent="0.25">
      <c r="A1347" s="2">
        <v>455</v>
      </c>
      <c r="B1347" t="s">
        <v>139</v>
      </c>
      <c r="C1347" t="s">
        <v>67</v>
      </c>
      <c r="D1347">
        <v>3</v>
      </c>
      <c r="E1347" s="1">
        <v>341497</v>
      </c>
      <c r="F1347" s="1">
        <v>341497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</row>
    <row r="1348" spans="1:11" x14ac:dyDescent="0.25">
      <c r="A1348" s="2">
        <v>455</v>
      </c>
      <c r="B1348" t="s">
        <v>139</v>
      </c>
      <c r="C1348" t="s">
        <v>74</v>
      </c>
      <c r="D1348">
        <v>8</v>
      </c>
      <c r="E1348" s="1">
        <v>910660</v>
      </c>
      <c r="F1348" s="1">
        <v>611062</v>
      </c>
      <c r="G1348" s="1">
        <v>0</v>
      </c>
      <c r="H1348" s="1">
        <v>0</v>
      </c>
      <c r="I1348" s="1">
        <v>299598</v>
      </c>
      <c r="J1348" s="1">
        <v>0</v>
      </c>
      <c r="K1348" s="1">
        <v>0</v>
      </c>
    </row>
    <row r="1349" spans="1:11" x14ac:dyDescent="0.25">
      <c r="A1349" s="2">
        <v>455</v>
      </c>
      <c r="B1349" t="s">
        <v>139</v>
      </c>
      <c r="C1349" t="s">
        <v>133</v>
      </c>
      <c r="D1349">
        <v>2</v>
      </c>
      <c r="E1349" s="1">
        <v>227665</v>
      </c>
      <c r="F1349" s="1">
        <v>227665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</row>
    <row r="1350" spans="1:11" x14ac:dyDescent="0.25">
      <c r="A1350" s="2">
        <v>455</v>
      </c>
      <c r="B1350" t="s">
        <v>139</v>
      </c>
      <c r="C1350" t="s">
        <v>41</v>
      </c>
      <c r="D1350">
        <v>10</v>
      </c>
      <c r="E1350" s="1">
        <v>1138324.5</v>
      </c>
      <c r="F1350" s="1">
        <v>1138324.5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</row>
    <row r="1351" spans="1:11" x14ac:dyDescent="0.25">
      <c r="A1351" s="2">
        <v>455</v>
      </c>
      <c r="B1351" t="s">
        <v>139</v>
      </c>
      <c r="C1351" t="s">
        <v>46</v>
      </c>
      <c r="D1351">
        <v>8</v>
      </c>
      <c r="E1351" s="1">
        <v>910660</v>
      </c>
      <c r="F1351" s="1">
        <v>910660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</row>
    <row r="1352" spans="1:11" x14ac:dyDescent="0.25">
      <c r="A1352" s="2">
        <v>455</v>
      </c>
      <c r="B1352" t="s">
        <v>139</v>
      </c>
      <c r="C1352" t="s">
        <v>66</v>
      </c>
      <c r="D1352">
        <v>8</v>
      </c>
      <c r="E1352" s="1">
        <v>910660</v>
      </c>
      <c r="F1352" s="1">
        <v>910660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</row>
    <row r="1353" spans="1:11" x14ac:dyDescent="0.25">
      <c r="A1353" s="2">
        <v>455</v>
      </c>
      <c r="B1353" t="s">
        <v>139</v>
      </c>
      <c r="C1353" t="s">
        <v>138</v>
      </c>
      <c r="D1353">
        <v>1</v>
      </c>
      <c r="E1353" s="1">
        <v>147879</v>
      </c>
      <c r="F1353" s="1">
        <v>0</v>
      </c>
      <c r="G1353" s="1">
        <v>147879</v>
      </c>
      <c r="H1353" s="1">
        <v>0</v>
      </c>
      <c r="I1353" s="1">
        <v>0</v>
      </c>
      <c r="J1353" s="1">
        <v>0</v>
      </c>
      <c r="K1353" s="1">
        <v>0</v>
      </c>
    </row>
    <row r="1354" spans="1:11" x14ac:dyDescent="0.25">
      <c r="A1354" s="2">
        <v>455</v>
      </c>
      <c r="B1354" t="s">
        <v>139</v>
      </c>
      <c r="C1354" t="s">
        <v>90</v>
      </c>
      <c r="D1354">
        <v>1</v>
      </c>
      <c r="E1354" s="1">
        <v>119483</v>
      </c>
      <c r="F1354" s="1">
        <v>119483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</row>
    <row r="1355" spans="1:11" x14ac:dyDescent="0.25">
      <c r="A1355" s="2">
        <v>455</v>
      </c>
      <c r="B1355" t="s">
        <v>139</v>
      </c>
      <c r="C1355" t="s">
        <v>140</v>
      </c>
      <c r="D1355">
        <v>1</v>
      </c>
      <c r="E1355" s="1">
        <v>147879</v>
      </c>
      <c r="F1355" s="1">
        <v>147879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</row>
    <row r="1356" spans="1:11" x14ac:dyDescent="0.25">
      <c r="A1356" s="2">
        <v>455</v>
      </c>
      <c r="B1356" t="s">
        <v>139</v>
      </c>
      <c r="C1356" t="s">
        <v>69</v>
      </c>
      <c r="D1356">
        <v>2</v>
      </c>
      <c r="E1356" s="1">
        <v>295757</v>
      </c>
      <c r="F1356" s="1">
        <v>295757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</row>
    <row r="1357" spans="1:11" x14ac:dyDescent="0.25">
      <c r="A1357" s="2">
        <v>455</v>
      </c>
      <c r="B1357" t="s">
        <v>139</v>
      </c>
      <c r="C1357" t="s">
        <v>24</v>
      </c>
      <c r="D1357">
        <v>1</v>
      </c>
      <c r="E1357" s="1">
        <v>113832</v>
      </c>
      <c r="F1357" s="1">
        <v>0</v>
      </c>
      <c r="G1357" s="1">
        <v>113832</v>
      </c>
      <c r="H1357" s="1">
        <v>0</v>
      </c>
      <c r="I1357" s="1">
        <v>0</v>
      </c>
      <c r="J1357" s="1">
        <v>0</v>
      </c>
      <c r="K1357" s="1">
        <v>0</v>
      </c>
    </row>
    <row r="1358" spans="1:11" x14ac:dyDescent="0.25">
      <c r="A1358" s="2">
        <v>455</v>
      </c>
      <c r="B1358" t="s">
        <v>139</v>
      </c>
      <c r="C1358" t="s">
        <v>40</v>
      </c>
      <c r="D1358">
        <v>1</v>
      </c>
      <c r="E1358" s="1">
        <v>113832</v>
      </c>
      <c r="F1358" s="1">
        <v>0</v>
      </c>
      <c r="G1358" s="1">
        <v>113832</v>
      </c>
      <c r="H1358" s="1">
        <v>0</v>
      </c>
      <c r="I1358" s="1">
        <v>0</v>
      </c>
      <c r="J1358" s="1">
        <v>0</v>
      </c>
      <c r="K1358" s="1">
        <v>0</v>
      </c>
    </row>
    <row r="1359" spans="1:11" x14ac:dyDescent="0.25">
      <c r="A1359" s="2">
        <v>455</v>
      </c>
      <c r="B1359" t="s">
        <v>139</v>
      </c>
      <c r="C1359" t="s">
        <v>30</v>
      </c>
      <c r="D1359">
        <v>1</v>
      </c>
      <c r="E1359" s="1">
        <v>113832</v>
      </c>
      <c r="F1359" s="1">
        <v>113832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</row>
    <row r="1360" spans="1:11" x14ac:dyDescent="0.25">
      <c r="A1360" s="2">
        <v>455</v>
      </c>
      <c r="B1360" t="s">
        <v>139</v>
      </c>
      <c r="C1360" t="s">
        <v>15</v>
      </c>
      <c r="D1360">
        <v>7</v>
      </c>
      <c r="E1360" s="1">
        <v>274165</v>
      </c>
      <c r="F1360" s="1">
        <v>274165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</row>
    <row r="1361" spans="1:11" x14ac:dyDescent="0.25">
      <c r="A1361" s="2">
        <v>455</v>
      </c>
      <c r="B1361" t="s">
        <v>139</v>
      </c>
      <c r="C1361" t="s">
        <v>13</v>
      </c>
      <c r="D1361">
        <v>1</v>
      </c>
      <c r="E1361" s="1">
        <v>57558</v>
      </c>
      <c r="F1361" s="1">
        <v>57558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</row>
    <row r="1362" spans="1:11" x14ac:dyDescent="0.25">
      <c r="A1362" s="2">
        <v>455</v>
      </c>
      <c r="B1362" t="s">
        <v>139</v>
      </c>
      <c r="C1362" t="s">
        <v>43</v>
      </c>
      <c r="D1362">
        <v>1</v>
      </c>
      <c r="E1362" s="1">
        <v>119483</v>
      </c>
      <c r="F1362" s="1">
        <v>0</v>
      </c>
      <c r="G1362" s="1">
        <v>119483</v>
      </c>
      <c r="H1362" s="1">
        <v>0</v>
      </c>
      <c r="I1362" s="1">
        <v>0</v>
      </c>
      <c r="J1362" s="1">
        <v>0</v>
      </c>
      <c r="K1362" s="1">
        <v>0</v>
      </c>
    </row>
    <row r="1363" spans="1:11" x14ac:dyDescent="0.25">
      <c r="A1363" s="2">
        <v>455</v>
      </c>
      <c r="B1363" t="s">
        <v>139</v>
      </c>
      <c r="C1363" t="s">
        <v>29</v>
      </c>
      <c r="D1363">
        <v>1</v>
      </c>
      <c r="E1363" s="1">
        <v>113832</v>
      </c>
      <c r="F1363" s="1">
        <v>113832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</row>
    <row r="1364" spans="1:11" x14ac:dyDescent="0.25">
      <c r="A1364" s="2">
        <v>455</v>
      </c>
      <c r="B1364" t="s">
        <v>139</v>
      </c>
      <c r="C1364" t="s">
        <v>52</v>
      </c>
      <c r="D1364">
        <v>2</v>
      </c>
      <c r="E1364" s="1">
        <v>227665</v>
      </c>
      <c r="F1364" s="1">
        <v>227665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</row>
    <row r="1365" spans="1:11" x14ac:dyDescent="0.25">
      <c r="A1365" s="2">
        <v>455</v>
      </c>
      <c r="B1365" t="s">
        <v>139</v>
      </c>
      <c r="C1365" t="s">
        <v>14</v>
      </c>
      <c r="D1365">
        <v>10</v>
      </c>
      <c r="E1365" s="1">
        <v>1138324.5</v>
      </c>
      <c r="F1365" s="1">
        <v>1138324.5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</row>
    <row r="1366" spans="1:11" x14ac:dyDescent="0.25">
      <c r="A1366" s="2">
        <v>455</v>
      </c>
      <c r="B1366" t="s">
        <v>139</v>
      </c>
      <c r="C1366" t="s">
        <v>70</v>
      </c>
      <c r="D1366">
        <v>1</v>
      </c>
      <c r="E1366" s="1">
        <v>113832</v>
      </c>
      <c r="F1366" s="1">
        <v>113832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</row>
    <row r="1367" spans="1:11" x14ac:dyDescent="0.25">
      <c r="A1367" s="2">
        <v>455</v>
      </c>
      <c r="B1367" t="s">
        <v>139</v>
      </c>
      <c r="C1367" t="s">
        <v>71</v>
      </c>
      <c r="D1367">
        <v>1</v>
      </c>
      <c r="E1367" s="1">
        <v>113832</v>
      </c>
      <c r="F1367" s="1">
        <v>113832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</row>
    <row r="1368" spans="1:11" x14ac:dyDescent="0.25">
      <c r="A1368" s="2">
        <v>455</v>
      </c>
      <c r="B1368" t="s">
        <v>139</v>
      </c>
      <c r="C1368" t="s">
        <v>101</v>
      </c>
      <c r="D1368">
        <v>1</v>
      </c>
      <c r="E1368" s="1">
        <v>39166</v>
      </c>
      <c r="F1368" s="1">
        <v>0</v>
      </c>
      <c r="G1368" s="1">
        <v>0</v>
      </c>
      <c r="H1368" s="1">
        <v>39166</v>
      </c>
      <c r="I1368" s="1">
        <v>0</v>
      </c>
      <c r="J1368" s="1">
        <v>0</v>
      </c>
      <c r="K1368" s="1">
        <v>0</v>
      </c>
    </row>
    <row r="1369" spans="1:11" x14ac:dyDescent="0.25">
      <c r="A1369" s="2">
        <v>455</v>
      </c>
      <c r="B1369" t="s">
        <v>139</v>
      </c>
      <c r="C1369" t="s">
        <v>115</v>
      </c>
      <c r="D1369">
        <v>1</v>
      </c>
      <c r="E1369" s="1">
        <v>128425</v>
      </c>
      <c r="F1369" s="1">
        <v>0</v>
      </c>
      <c r="G1369" s="1">
        <v>0</v>
      </c>
      <c r="H1369" s="1">
        <v>128425</v>
      </c>
      <c r="I1369" s="1">
        <v>0</v>
      </c>
      <c r="J1369" s="1">
        <v>0</v>
      </c>
      <c r="K1369" s="1">
        <v>0</v>
      </c>
    </row>
    <row r="1370" spans="1:11" x14ac:dyDescent="0.25">
      <c r="A1370" s="2">
        <v>455</v>
      </c>
      <c r="B1370" t="s">
        <v>139</v>
      </c>
      <c r="C1370" t="s">
        <v>81</v>
      </c>
      <c r="D1370">
        <v>10</v>
      </c>
      <c r="E1370" s="1">
        <v>1138324.5</v>
      </c>
      <c r="F1370" s="1">
        <v>0</v>
      </c>
      <c r="G1370" s="1">
        <v>0</v>
      </c>
      <c r="H1370" s="1">
        <v>1138324.5</v>
      </c>
      <c r="I1370" s="1">
        <v>0</v>
      </c>
      <c r="J1370" s="1">
        <v>0</v>
      </c>
      <c r="K1370" s="1">
        <v>0</v>
      </c>
    </row>
    <row r="1371" spans="1:11" x14ac:dyDescent="0.25">
      <c r="A1371" s="2">
        <v>455</v>
      </c>
      <c r="B1371" t="s">
        <v>139</v>
      </c>
      <c r="C1371" t="s">
        <v>7</v>
      </c>
      <c r="D1371">
        <v>2</v>
      </c>
      <c r="E1371" s="1">
        <v>227665</v>
      </c>
      <c r="F1371" s="1">
        <v>227665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</row>
    <row r="1372" spans="1:11" x14ac:dyDescent="0.25">
      <c r="A1372" s="2">
        <v>455</v>
      </c>
      <c r="B1372" t="s">
        <v>139</v>
      </c>
      <c r="C1372" t="s">
        <v>37</v>
      </c>
      <c r="D1372">
        <v>2</v>
      </c>
      <c r="E1372" s="1">
        <v>227665</v>
      </c>
      <c r="F1372" s="1">
        <v>227665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</row>
    <row r="1373" spans="1:11" x14ac:dyDescent="0.25">
      <c r="A1373" s="2">
        <v>455</v>
      </c>
      <c r="B1373" t="s">
        <v>139</v>
      </c>
      <c r="C1373" t="s">
        <v>12</v>
      </c>
      <c r="D1373">
        <v>1</v>
      </c>
      <c r="E1373" s="1">
        <v>113832</v>
      </c>
      <c r="F1373" s="1">
        <v>113832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</row>
    <row r="1374" spans="1:11" x14ac:dyDescent="0.25">
      <c r="A1374" s="2">
        <v>455</v>
      </c>
      <c r="B1374" t="s">
        <v>139</v>
      </c>
      <c r="C1374" t="s">
        <v>60</v>
      </c>
      <c r="D1374">
        <v>3</v>
      </c>
      <c r="E1374" s="1">
        <v>341497</v>
      </c>
      <c r="F1374" s="1">
        <v>341497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</row>
    <row r="1375" spans="1:11" x14ac:dyDescent="0.25">
      <c r="A1375" s="2">
        <v>455</v>
      </c>
      <c r="B1375" t="s">
        <v>139</v>
      </c>
      <c r="C1375" t="s">
        <v>11</v>
      </c>
      <c r="D1375">
        <v>8</v>
      </c>
      <c r="E1375" s="1">
        <v>460464</v>
      </c>
      <c r="F1375" s="1">
        <v>0</v>
      </c>
      <c r="G1375" s="1">
        <v>460464</v>
      </c>
      <c r="H1375" s="1">
        <v>0</v>
      </c>
      <c r="I1375" s="1">
        <v>0</v>
      </c>
      <c r="J1375" s="1">
        <v>0</v>
      </c>
      <c r="K1375" s="1">
        <v>0</v>
      </c>
    </row>
    <row r="1376" spans="1:11" x14ac:dyDescent="0.25">
      <c r="A1376" s="2">
        <v>455</v>
      </c>
      <c r="B1376" t="s">
        <v>139</v>
      </c>
      <c r="C1376" t="s">
        <v>42</v>
      </c>
      <c r="D1376">
        <v>1</v>
      </c>
      <c r="E1376" s="1">
        <v>71590</v>
      </c>
      <c r="F1376" s="1">
        <v>0</v>
      </c>
      <c r="G1376" s="1">
        <v>71590</v>
      </c>
      <c r="H1376" s="1">
        <v>0</v>
      </c>
      <c r="I1376" s="1">
        <v>0</v>
      </c>
      <c r="J1376" s="1">
        <v>0</v>
      </c>
      <c r="K1376" s="1">
        <v>0</v>
      </c>
    </row>
    <row r="1377" spans="1:11" x14ac:dyDescent="0.25">
      <c r="A1377" s="2">
        <v>455</v>
      </c>
      <c r="B1377" t="s">
        <v>139</v>
      </c>
      <c r="C1377" t="s">
        <v>21</v>
      </c>
      <c r="D1377">
        <v>2</v>
      </c>
      <c r="E1377" s="1">
        <v>227665</v>
      </c>
      <c r="F1377" s="1">
        <v>227665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</row>
    <row r="1378" spans="1:11" x14ac:dyDescent="0.25">
      <c r="A1378" s="2">
        <v>455</v>
      </c>
      <c r="B1378" t="s">
        <v>139</v>
      </c>
      <c r="C1378" t="s">
        <v>16</v>
      </c>
      <c r="D1378">
        <v>4</v>
      </c>
      <c r="E1378" s="1">
        <v>455330</v>
      </c>
      <c r="F1378" s="1">
        <v>455330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</row>
    <row r="1379" spans="1:11" x14ac:dyDescent="0.25">
      <c r="A1379" s="2">
        <v>455</v>
      </c>
      <c r="B1379" t="s">
        <v>139</v>
      </c>
      <c r="C1379" t="s">
        <v>17</v>
      </c>
      <c r="D1379">
        <v>1</v>
      </c>
      <c r="E1379" s="1">
        <v>79025</v>
      </c>
      <c r="F1379" s="1">
        <v>79025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</row>
    <row r="1380" spans="1:11" x14ac:dyDescent="0.25">
      <c r="A1380" s="2">
        <v>455</v>
      </c>
      <c r="B1380" t="s">
        <v>139</v>
      </c>
      <c r="C1380" t="s">
        <v>22</v>
      </c>
      <c r="D1380">
        <v>8</v>
      </c>
      <c r="E1380" s="1">
        <v>409498</v>
      </c>
      <c r="F1380" s="1">
        <v>409498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</row>
    <row r="1381" spans="1:11" x14ac:dyDescent="0.25">
      <c r="A1381" s="2">
        <v>455</v>
      </c>
      <c r="B1381" t="s">
        <v>139</v>
      </c>
      <c r="C1381" t="s">
        <v>20</v>
      </c>
      <c r="D1381">
        <v>3</v>
      </c>
      <c r="E1381" s="1">
        <v>180176</v>
      </c>
      <c r="F1381" s="1">
        <v>180176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</row>
    <row r="1382" spans="1:11" x14ac:dyDescent="0.25">
      <c r="A1382" s="2">
        <v>455</v>
      </c>
      <c r="B1382" t="s">
        <v>139</v>
      </c>
      <c r="C1382" t="s">
        <v>57</v>
      </c>
      <c r="D1382">
        <v>2</v>
      </c>
      <c r="E1382" s="1">
        <v>210018</v>
      </c>
      <c r="F1382" s="1">
        <v>210018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</row>
    <row r="1383" spans="1:11" x14ac:dyDescent="0.25">
      <c r="A1383" s="2">
        <v>455</v>
      </c>
      <c r="B1383" t="s">
        <v>139</v>
      </c>
      <c r="C1383" t="s">
        <v>4</v>
      </c>
      <c r="D1383">
        <v>1</v>
      </c>
      <c r="E1383" s="1">
        <v>71961</v>
      </c>
      <c r="F1383" s="1">
        <v>71961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</row>
    <row r="1384" spans="1:11" x14ac:dyDescent="0.25">
      <c r="A1384" s="2">
        <v>455</v>
      </c>
      <c r="B1384" t="s">
        <v>139</v>
      </c>
      <c r="C1384" t="s">
        <v>55</v>
      </c>
      <c r="D1384">
        <v>2</v>
      </c>
      <c r="E1384" s="1">
        <v>142889</v>
      </c>
      <c r="F1384" s="1">
        <v>142889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</row>
    <row r="1385" spans="1:11" x14ac:dyDescent="0.25">
      <c r="A1385" s="2">
        <v>455</v>
      </c>
      <c r="B1385" t="s">
        <v>139</v>
      </c>
      <c r="C1385" t="s">
        <v>79</v>
      </c>
      <c r="D1385">
        <v>2</v>
      </c>
      <c r="E1385" s="1">
        <v>107258</v>
      </c>
      <c r="F1385" s="1">
        <v>107258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</row>
    <row r="1386" spans="1:11" x14ac:dyDescent="0.25">
      <c r="A1386" s="2">
        <v>455</v>
      </c>
      <c r="B1386" t="s">
        <v>139</v>
      </c>
      <c r="C1386" t="s">
        <v>54</v>
      </c>
      <c r="D1386">
        <v>2</v>
      </c>
      <c r="E1386" s="1">
        <v>202359</v>
      </c>
      <c r="F1386" s="1">
        <v>202359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</row>
    <row r="1387" spans="1:11" x14ac:dyDescent="0.25">
      <c r="A1387" s="2">
        <v>455</v>
      </c>
      <c r="B1387" t="s">
        <v>139</v>
      </c>
      <c r="C1387" t="s">
        <v>58</v>
      </c>
      <c r="D1387">
        <v>1</v>
      </c>
      <c r="E1387" s="1">
        <v>147879</v>
      </c>
      <c r="F1387" s="1">
        <v>147879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</row>
    <row r="1388" spans="1:11" x14ac:dyDescent="0.25">
      <c r="A1388" s="2">
        <v>455</v>
      </c>
      <c r="B1388" t="s">
        <v>139</v>
      </c>
      <c r="C1388" t="s">
        <v>78</v>
      </c>
      <c r="D1388">
        <v>2</v>
      </c>
      <c r="E1388" s="1">
        <v>117000</v>
      </c>
      <c r="F1388" s="1">
        <v>117000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</row>
    <row r="1389" spans="1:11" x14ac:dyDescent="0.25">
      <c r="A1389" s="2">
        <v>455</v>
      </c>
      <c r="B1389" t="s">
        <v>139</v>
      </c>
      <c r="C1389" t="s">
        <v>251</v>
      </c>
      <c r="D1389">
        <v>0</v>
      </c>
      <c r="E1389" s="1">
        <v>133291</v>
      </c>
      <c r="F1389" s="1">
        <v>133291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</row>
    <row r="1390" spans="1:11" x14ac:dyDescent="0.25">
      <c r="A1390" s="2">
        <v>455</v>
      </c>
      <c r="B1390" t="s">
        <v>139</v>
      </c>
      <c r="C1390" t="s">
        <v>253</v>
      </c>
      <c r="D1390">
        <v>0</v>
      </c>
      <c r="E1390" s="1">
        <v>60000</v>
      </c>
      <c r="F1390" s="1">
        <v>60000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</row>
    <row r="1391" spans="1:11" x14ac:dyDescent="0.25">
      <c r="A1391" s="2">
        <v>455</v>
      </c>
      <c r="B1391" t="s">
        <v>139</v>
      </c>
      <c r="C1391" t="s">
        <v>252</v>
      </c>
      <c r="D1391">
        <v>0</v>
      </c>
      <c r="E1391" s="1">
        <v>39602</v>
      </c>
      <c r="F1391" s="1">
        <v>39602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</row>
    <row r="1392" spans="1:11" x14ac:dyDescent="0.25">
      <c r="A1392" s="2">
        <v>455</v>
      </c>
      <c r="B1392" t="s">
        <v>139</v>
      </c>
      <c r="C1392" t="s">
        <v>254</v>
      </c>
      <c r="D1392">
        <v>0</v>
      </c>
      <c r="E1392" s="1">
        <v>8416</v>
      </c>
      <c r="F1392" s="1">
        <v>0</v>
      </c>
      <c r="G1392" s="1">
        <v>0</v>
      </c>
      <c r="H1392" s="1">
        <v>0</v>
      </c>
      <c r="I1392" s="1">
        <v>8416</v>
      </c>
      <c r="J1392" s="1">
        <v>0</v>
      </c>
      <c r="K1392" s="1">
        <v>0</v>
      </c>
    </row>
    <row r="1393" spans="1:11" x14ac:dyDescent="0.25">
      <c r="A1393" s="2">
        <v>455</v>
      </c>
      <c r="B1393" t="s">
        <v>139</v>
      </c>
      <c r="C1393" t="s">
        <v>255</v>
      </c>
      <c r="D1393">
        <v>0</v>
      </c>
      <c r="E1393" s="1">
        <v>39600</v>
      </c>
      <c r="F1393" s="1">
        <v>0</v>
      </c>
      <c r="G1393" s="1">
        <v>0</v>
      </c>
      <c r="H1393" s="1">
        <v>0</v>
      </c>
      <c r="I1393" s="1">
        <v>39600</v>
      </c>
      <c r="J1393" s="1">
        <v>0</v>
      </c>
      <c r="K1393" s="1">
        <v>0</v>
      </c>
    </row>
    <row r="1394" spans="1:11" x14ac:dyDescent="0.25">
      <c r="A1394" s="2">
        <v>455</v>
      </c>
      <c r="B1394" t="s">
        <v>139</v>
      </c>
      <c r="C1394" t="s">
        <v>263</v>
      </c>
      <c r="D1394">
        <v>0</v>
      </c>
      <c r="E1394" s="1">
        <v>40000</v>
      </c>
      <c r="F1394" s="1">
        <v>40000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</row>
    <row r="1395" spans="1:11" x14ac:dyDescent="0.25">
      <c r="A1395" s="2">
        <v>455</v>
      </c>
      <c r="B1395" t="s">
        <v>139</v>
      </c>
      <c r="C1395" t="s">
        <v>266</v>
      </c>
      <c r="D1395">
        <v>0</v>
      </c>
      <c r="E1395" s="1">
        <v>26647</v>
      </c>
      <c r="F1395" s="1">
        <v>26647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</row>
    <row r="1396" spans="1:11" x14ac:dyDescent="0.25">
      <c r="A1396" s="2">
        <v>455</v>
      </c>
      <c r="B1396" t="s">
        <v>139</v>
      </c>
      <c r="C1396" t="s">
        <v>286</v>
      </c>
      <c r="D1396">
        <v>0</v>
      </c>
      <c r="E1396" s="1">
        <v>15000</v>
      </c>
      <c r="F1396" s="1">
        <v>15000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</row>
    <row r="1397" spans="1:11" x14ac:dyDescent="0.25">
      <c r="A1397" s="2">
        <v>455</v>
      </c>
      <c r="B1397" t="s">
        <v>139</v>
      </c>
      <c r="C1397" t="s">
        <v>265</v>
      </c>
      <c r="D1397">
        <v>0</v>
      </c>
      <c r="E1397" s="1">
        <v>51134</v>
      </c>
      <c r="F1397" s="1">
        <v>25000</v>
      </c>
      <c r="G1397" s="1">
        <v>26134</v>
      </c>
      <c r="H1397" s="1">
        <v>0</v>
      </c>
      <c r="I1397" s="1">
        <v>0</v>
      </c>
      <c r="J1397" s="1">
        <v>0</v>
      </c>
      <c r="K1397" s="1">
        <v>0</v>
      </c>
    </row>
    <row r="1398" spans="1:11" x14ac:dyDescent="0.25">
      <c r="A1398" s="2">
        <v>455</v>
      </c>
      <c r="B1398" t="s">
        <v>139</v>
      </c>
      <c r="C1398" t="s">
        <v>262</v>
      </c>
      <c r="D1398">
        <v>0</v>
      </c>
      <c r="E1398" s="1">
        <v>35000</v>
      </c>
      <c r="F1398" s="1">
        <v>0</v>
      </c>
      <c r="G1398" s="1">
        <v>0</v>
      </c>
      <c r="H1398" s="1">
        <v>35000</v>
      </c>
      <c r="I1398" s="1">
        <v>0</v>
      </c>
      <c r="J1398" s="1">
        <v>0</v>
      </c>
      <c r="K1398" s="1">
        <v>0</v>
      </c>
    </row>
    <row r="1399" spans="1:11" x14ac:dyDescent="0.25">
      <c r="A1399" s="2">
        <v>455</v>
      </c>
      <c r="B1399" t="s">
        <v>139</v>
      </c>
      <c r="C1399" t="s">
        <v>248</v>
      </c>
      <c r="D1399">
        <v>0</v>
      </c>
      <c r="E1399" s="1">
        <v>3704</v>
      </c>
      <c r="F1399" s="1">
        <v>3704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</row>
    <row r="1400" spans="1:11" x14ac:dyDescent="0.25">
      <c r="A1400" s="2">
        <v>455</v>
      </c>
      <c r="B1400" t="s">
        <v>139</v>
      </c>
      <c r="C1400" t="s">
        <v>300</v>
      </c>
      <c r="D1400">
        <v>0</v>
      </c>
      <c r="E1400" s="1">
        <v>100000</v>
      </c>
      <c r="F1400" s="1">
        <v>100000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</row>
    <row r="1401" spans="1:11" x14ac:dyDescent="0.25">
      <c r="A1401" s="2">
        <v>455</v>
      </c>
      <c r="B1401" t="s">
        <v>139</v>
      </c>
      <c r="C1401" t="s">
        <v>264</v>
      </c>
      <c r="D1401">
        <v>0</v>
      </c>
      <c r="E1401" s="1">
        <v>3379</v>
      </c>
      <c r="F1401" s="1">
        <v>3379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</row>
    <row r="1402" spans="1:11" x14ac:dyDescent="0.25">
      <c r="A1402" s="2">
        <v>455</v>
      </c>
      <c r="B1402" t="s">
        <v>139</v>
      </c>
      <c r="C1402" t="s">
        <v>261</v>
      </c>
      <c r="D1402">
        <v>0</v>
      </c>
      <c r="E1402" s="1">
        <v>150000</v>
      </c>
      <c r="F1402" s="1">
        <v>150000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</row>
    <row r="1403" spans="1:11" x14ac:dyDescent="0.25">
      <c r="A1403" s="2">
        <v>455</v>
      </c>
      <c r="B1403" t="s">
        <v>139</v>
      </c>
      <c r="C1403" t="s">
        <v>278</v>
      </c>
      <c r="D1403">
        <v>0</v>
      </c>
      <c r="E1403" s="1">
        <v>8000</v>
      </c>
      <c r="F1403" s="1">
        <v>0</v>
      </c>
      <c r="G1403" s="1">
        <v>0</v>
      </c>
      <c r="H1403" s="1">
        <v>8000</v>
      </c>
      <c r="I1403" s="1">
        <v>0</v>
      </c>
      <c r="J1403" s="1">
        <v>0</v>
      </c>
      <c r="K1403" s="1">
        <v>0</v>
      </c>
    </row>
    <row r="1404" spans="1:11" x14ac:dyDescent="0.25">
      <c r="A1404" s="2">
        <v>455</v>
      </c>
      <c r="B1404" t="s">
        <v>139</v>
      </c>
      <c r="C1404" t="s">
        <v>247</v>
      </c>
      <c r="D1404">
        <v>0</v>
      </c>
      <c r="E1404" s="1">
        <v>13577</v>
      </c>
      <c r="F1404" s="1">
        <v>13577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</row>
    <row r="1405" spans="1:11" x14ac:dyDescent="0.25">
      <c r="A1405" s="2">
        <v>455</v>
      </c>
      <c r="B1405" t="s">
        <v>139</v>
      </c>
      <c r="C1405" t="s">
        <v>303</v>
      </c>
      <c r="D1405">
        <v>0</v>
      </c>
      <c r="E1405" s="1">
        <v>3000</v>
      </c>
      <c r="F1405" s="1">
        <v>0</v>
      </c>
      <c r="G1405" s="1">
        <v>0</v>
      </c>
      <c r="H1405" s="1">
        <v>0</v>
      </c>
      <c r="I1405" s="1">
        <v>3000</v>
      </c>
      <c r="J1405" s="1">
        <v>0</v>
      </c>
      <c r="K1405" s="1">
        <v>0</v>
      </c>
    </row>
    <row r="1406" spans="1:11" x14ac:dyDescent="0.25">
      <c r="A1406" s="2">
        <v>455</v>
      </c>
      <c r="B1406" t="s">
        <v>139</v>
      </c>
      <c r="C1406" t="s">
        <v>273</v>
      </c>
      <c r="D1406">
        <v>0</v>
      </c>
      <c r="E1406" s="1">
        <v>3500</v>
      </c>
      <c r="F1406" s="1">
        <v>0</v>
      </c>
      <c r="G1406" s="1">
        <v>0</v>
      </c>
      <c r="H1406" s="1">
        <v>0</v>
      </c>
      <c r="I1406" s="1">
        <v>3500</v>
      </c>
      <c r="J1406" s="1">
        <v>0</v>
      </c>
      <c r="K1406" s="1">
        <v>0</v>
      </c>
    </row>
    <row r="1407" spans="1:11" x14ac:dyDescent="0.25">
      <c r="A1407" s="2">
        <v>455</v>
      </c>
      <c r="B1407" t="s">
        <v>139</v>
      </c>
      <c r="C1407" t="s">
        <v>271</v>
      </c>
      <c r="D1407">
        <v>0</v>
      </c>
      <c r="E1407" s="1">
        <v>7050</v>
      </c>
      <c r="F1407" s="1">
        <v>0</v>
      </c>
      <c r="G1407" s="1">
        <v>0</v>
      </c>
      <c r="H1407" s="1">
        <v>0</v>
      </c>
      <c r="I1407" s="1">
        <v>7050</v>
      </c>
      <c r="J1407" s="1">
        <v>0</v>
      </c>
      <c r="K1407" s="1">
        <v>0</v>
      </c>
    </row>
    <row r="1408" spans="1:11" x14ac:dyDescent="0.25">
      <c r="A1408" s="2">
        <v>455</v>
      </c>
      <c r="B1408" t="s">
        <v>139</v>
      </c>
      <c r="C1408" t="s">
        <v>276</v>
      </c>
      <c r="D1408">
        <v>0</v>
      </c>
      <c r="E1408" s="1">
        <v>3250</v>
      </c>
      <c r="F1408" s="1">
        <v>0</v>
      </c>
      <c r="G1408" s="1">
        <v>0</v>
      </c>
      <c r="H1408" s="1">
        <v>0</v>
      </c>
      <c r="I1408" s="1">
        <v>3250</v>
      </c>
      <c r="J1408" s="1">
        <v>0</v>
      </c>
      <c r="K1408" s="1">
        <v>0</v>
      </c>
    </row>
    <row r="1409" spans="1:11" x14ac:dyDescent="0.25">
      <c r="A1409" s="2">
        <v>455</v>
      </c>
      <c r="B1409" t="s">
        <v>139</v>
      </c>
      <c r="C1409" t="s">
        <v>280</v>
      </c>
      <c r="D1409">
        <v>0</v>
      </c>
      <c r="E1409" s="1">
        <v>25000</v>
      </c>
      <c r="F1409" s="1">
        <v>0</v>
      </c>
      <c r="G1409" s="1">
        <v>0</v>
      </c>
      <c r="H1409" s="1">
        <v>25000</v>
      </c>
      <c r="I1409" s="1">
        <v>0</v>
      </c>
      <c r="J1409" s="1">
        <v>0</v>
      </c>
      <c r="K1409" s="1">
        <v>0</v>
      </c>
    </row>
    <row r="1410" spans="1:11" x14ac:dyDescent="0.25">
      <c r="A1410" s="2">
        <v>455</v>
      </c>
      <c r="B1410" t="s">
        <v>139</v>
      </c>
      <c r="C1410" t="s">
        <v>281</v>
      </c>
      <c r="D1410">
        <v>0</v>
      </c>
      <c r="E1410" s="1">
        <v>5000</v>
      </c>
      <c r="F1410" s="1">
        <v>5000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</row>
    <row r="1411" spans="1:11" x14ac:dyDescent="0.25">
      <c r="A1411" s="2">
        <v>455</v>
      </c>
      <c r="B1411" t="s">
        <v>139</v>
      </c>
      <c r="C1411" t="s">
        <v>277</v>
      </c>
      <c r="D1411">
        <v>0</v>
      </c>
      <c r="E1411" s="1">
        <v>44183</v>
      </c>
      <c r="F1411" s="1">
        <v>17563</v>
      </c>
      <c r="G1411" s="1">
        <v>0</v>
      </c>
      <c r="H1411" s="1">
        <v>26620</v>
      </c>
      <c r="I1411" s="1">
        <v>0</v>
      </c>
      <c r="J1411" s="1">
        <v>0</v>
      </c>
      <c r="K1411" s="1">
        <v>0</v>
      </c>
    </row>
    <row r="1412" spans="1:11" x14ac:dyDescent="0.25">
      <c r="A1412" s="2">
        <v>455</v>
      </c>
      <c r="B1412" t="s">
        <v>139</v>
      </c>
      <c r="C1412" t="s">
        <v>258</v>
      </c>
      <c r="D1412">
        <v>0</v>
      </c>
      <c r="E1412" s="1">
        <v>25000</v>
      </c>
      <c r="F1412" s="1">
        <v>25000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</row>
    <row r="1413" spans="1:11" x14ac:dyDescent="0.25">
      <c r="A1413" s="2">
        <v>455</v>
      </c>
      <c r="B1413" t="s">
        <v>139</v>
      </c>
      <c r="C1413" t="s">
        <v>269</v>
      </c>
      <c r="D1413">
        <v>0</v>
      </c>
      <c r="E1413" s="1">
        <v>4826</v>
      </c>
      <c r="F1413" s="1">
        <v>0</v>
      </c>
      <c r="G1413" s="1">
        <v>0</v>
      </c>
      <c r="H1413" s="1">
        <v>0</v>
      </c>
      <c r="I1413" s="1">
        <v>4826</v>
      </c>
      <c r="J1413" s="1">
        <v>0</v>
      </c>
      <c r="K1413" s="1">
        <v>0</v>
      </c>
    </row>
    <row r="1414" spans="1:11" x14ac:dyDescent="0.25">
      <c r="A1414" s="2">
        <v>455</v>
      </c>
      <c r="B1414" t="s">
        <v>139</v>
      </c>
      <c r="C1414" t="s">
        <v>302</v>
      </c>
      <c r="D1414">
        <v>0</v>
      </c>
      <c r="E1414" s="1">
        <v>1000000</v>
      </c>
      <c r="F1414" s="1">
        <v>1000000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</row>
    <row r="1415" spans="1:11" x14ac:dyDescent="0.25">
      <c r="A1415" s="2">
        <v>405</v>
      </c>
      <c r="B1415" t="s">
        <v>141</v>
      </c>
      <c r="C1415" t="s">
        <v>68</v>
      </c>
      <c r="D1415">
        <v>4</v>
      </c>
      <c r="E1415" s="1">
        <v>634239</v>
      </c>
      <c r="F1415" s="1">
        <v>634239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</row>
    <row r="1416" spans="1:11" x14ac:dyDescent="0.25">
      <c r="A1416" s="2">
        <v>405</v>
      </c>
      <c r="B1416" t="s">
        <v>141</v>
      </c>
      <c r="C1416" t="s">
        <v>31</v>
      </c>
      <c r="D1416">
        <v>1</v>
      </c>
      <c r="E1416" s="1">
        <v>198942</v>
      </c>
      <c r="F1416" s="1">
        <v>198942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</row>
    <row r="1417" spans="1:11" x14ac:dyDescent="0.25">
      <c r="A1417" s="2">
        <v>405</v>
      </c>
      <c r="B1417" t="s">
        <v>141</v>
      </c>
      <c r="C1417" t="s">
        <v>74</v>
      </c>
      <c r="D1417">
        <v>15</v>
      </c>
      <c r="E1417" s="1">
        <v>1707486.7500000002</v>
      </c>
      <c r="F1417" s="1">
        <v>1346872.7500000002</v>
      </c>
      <c r="G1417" s="1">
        <v>52831</v>
      </c>
      <c r="H1417" s="1">
        <v>307783</v>
      </c>
      <c r="I1417" s="1">
        <v>0</v>
      </c>
      <c r="J1417" s="1">
        <v>0</v>
      </c>
      <c r="K1417" s="1">
        <v>0</v>
      </c>
    </row>
    <row r="1418" spans="1:11" x14ac:dyDescent="0.25">
      <c r="A1418" s="2">
        <v>405</v>
      </c>
      <c r="B1418" t="s">
        <v>141</v>
      </c>
      <c r="C1418" t="s">
        <v>41</v>
      </c>
      <c r="D1418">
        <v>16</v>
      </c>
      <c r="E1418" s="1">
        <v>1821319.2000000002</v>
      </c>
      <c r="F1418" s="1">
        <v>1821319.2000000002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</row>
    <row r="1419" spans="1:11" x14ac:dyDescent="0.25">
      <c r="A1419" s="2">
        <v>405</v>
      </c>
      <c r="B1419" t="s">
        <v>141</v>
      </c>
      <c r="C1419" t="s">
        <v>46</v>
      </c>
      <c r="D1419">
        <v>15</v>
      </c>
      <c r="E1419" s="1">
        <v>1707486.7500000002</v>
      </c>
      <c r="F1419" s="1">
        <v>1707486.7500000002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</row>
    <row r="1420" spans="1:11" x14ac:dyDescent="0.25">
      <c r="A1420" s="2">
        <v>405</v>
      </c>
      <c r="B1420" t="s">
        <v>141</v>
      </c>
      <c r="C1420" t="s">
        <v>66</v>
      </c>
      <c r="D1420">
        <v>15</v>
      </c>
      <c r="E1420" s="1">
        <v>1707486.7500000002</v>
      </c>
      <c r="F1420" s="1">
        <v>1707486.7500000002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</row>
    <row r="1421" spans="1:11" x14ac:dyDescent="0.25">
      <c r="A1421" s="2">
        <v>405</v>
      </c>
      <c r="B1421" t="s">
        <v>141</v>
      </c>
      <c r="C1421" t="s">
        <v>142</v>
      </c>
      <c r="D1421">
        <v>1</v>
      </c>
      <c r="E1421" s="1">
        <v>113832</v>
      </c>
      <c r="F1421" s="1">
        <v>113832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</row>
    <row r="1422" spans="1:11" x14ac:dyDescent="0.25">
      <c r="A1422" s="2">
        <v>405</v>
      </c>
      <c r="B1422" t="s">
        <v>141</v>
      </c>
      <c r="C1422" t="s">
        <v>86</v>
      </c>
      <c r="D1422">
        <v>2</v>
      </c>
      <c r="E1422" s="1">
        <v>227665</v>
      </c>
      <c r="F1422" s="1">
        <v>227665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</row>
    <row r="1423" spans="1:11" x14ac:dyDescent="0.25">
      <c r="A1423" s="2">
        <v>405</v>
      </c>
      <c r="B1423" t="s">
        <v>141</v>
      </c>
      <c r="C1423" t="s">
        <v>85</v>
      </c>
      <c r="D1423">
        <v>3</v>
      </c>
      <c r="E1423" s="1">
        <v>341497</v>
      </c>
      <c r="F1423" s="1">
        <v>0</v>
      </c>
      <c r="G1423" s="1">
        <v>341497</v>
      </c>
      <c r="H1423" s="1">
        <v>0</v>
      </c>
      <c r="I1423" s="1">
        <v>0</v>
      </c>
      <c r="J1423" s="1">
        <v>0</v>
      </c>
      <c r="K1423" s="1">
        <v>0</v>
      </c>
    </row>
    <row r="1424" spans="1:11" x14ac:dyDescent="0.25">
      <c r="A1424" s="2">
        <v>405</v>
      </c>
      <c r="B1424" t="s">
        <v>141</v>
      </c>
      <c r="C1424" t="s">
        <v>72</v>
      </c>
      <c r="D1424">
        <v>1</v>
      </c>
      <c r="E1424" s="1">
        <v>113832</v>
      </c>
      <c r="F1424" s="1">
        <v>113832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</row>
    <row r="1425" spans="1:11" x14ac:dyDescent="0.25">
      <c r="A1425" s="2">
        <v>405</v>
      </c>
      <c r="B1425" t="s">
        <v>141</v>
      </c>
      <c r="C1425" t="s">
        <v>61</v>
      </c>
      <c r="D1425">
        <v>1</v>
      </c>
      <c r="E1425" s="1">
        <v>52454</v>
      </c>
      <c r="F1425" s="1">
        <v>52454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</row>
    <row r="1426" spans="1:11" x14ac:dyDescent="0.25">
      <c r="A1426" s="2">
        <v>405</v>
      </c>
      <c r="B1426" t="s">
        <v>141</v>
      </c>
      <c r="C1426" t="s">
        <v>117</v>
      </c>
      <c r="D1426">
        <v>1</v>
      </c>
      <c r="E1426" s="1">
        <v>119483</v>
      </c>
      <c r="F1426" s="1">
        <v>119483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</row>
    <row r="1427" spans="1:11" x14ac:dyDescent="0.25">
      <c r="A1427" s="2">
        <v>405</v>
      </c>
      <c r="B1427" t="s">
        <v>141</v>
      </c>
      <c r="C1427" t="s">
        <v>40</v>
      </c>
      <c r="D1427">
        <v>1</v>
      </c>
      <c r="E1427" s="1">
        <v>113833</v>
      </c>
      <c r="F1427" s="1">
        <v>16263</v>
      </c>
      <c r="G1427" s="1">
        <v>0</v>
      </c>
      <c r="H1427" s="1">
        <v>97570</v>
      </c>
      <c r="I1427" s="1">
        <v>0</v>
      </c>
      <c r="J1427" s="1">
        <v>0</v>
      </c>
      <c r="K1427" s="1">
        <v>0</v>
      </c>
    </row>
    <row r="1428" spans="1:11" x14ac:dyDescent="0.25">
      <c r="A1428" s="2">
        <v>405</v>
      </c>
      <c r="B1428" t="s">
        <v>141</v>
      </c>
      <c r="C1428" t="s">
        <v>30</v>
      </c>
      <c r="D1428">
        <v>1</v>
      </c>
      <c r="E1428" s="1">
        <v>113832</v>
      </c>
      <c r="F1428" s="1">
        <v>113832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</row>
    <row r="1429" spans="1:11" x14ac:dyDescent="0.25">
      <c r="A1429" s="2">
        <v>405</v>
      </c>
      <c r="B1429" t="s">
        <v>141</v>
      </c>
      <c r="C1429" t="s">
        <v>15</v>
      </c>
      <c r="D1429">
        <v>3</v>
      </c>
      <c r="E1429" s="1">
        <v>117499</v>
      </c>
      <c r="F1429" s="1">
        <v>117499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</row>
    <row r="1430" spans="1:11" x14ac:dyDescent="0.25">
      <c r="A1430" s="2">
        <v>405</v>
      </c>
      <c r="B1430" t="s">
        <v>141</v>
      </c>
      <c r="C1430" t="s">
        <v>13</v>
      </c>
      <c r="D1430">
        <v>1</v>
      </c>
      <c r="E1430" s="1">
        <v>57558</v>
      </c>
      <c r="F1430" s="1">
        <v>57558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</row>
    <row r="1431" spans="1:11" x14ac:dyDescent="0.25">
      <c r="A1431" s="2">
        <v>405</v>
      </c>
      <c r="B1431" t="s">
        <v>141</v>
      </c>
      <c r="C1431" t="s">
        <v>29</v>
      </c>
      <c r="D1431">
        <v>1</v>
      </c>
      <c r="E1431" s="1">
        <v>113832</v>
      </c>
      <c r="F1431" s="1">
        <v>113832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</row>
    <row r="1432" spans="1:11" x14ac:dyDescent="0.25">
      <c r="A1432" s="2">
        <v>405</v>
      </c>
      <c r="B1432" t="s">
        <v>141</v>
      </c>
      <c r="C1432" t="s">
        <v>14</v>
      </c>
      <c r="D1432">
        <v>13</v>
      </c>
      <c r="E1432" s="1">
        <v>1479821.85</v>
      </c>
      <c r="F1432" s="1">
        <v>1479821.85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</row>
    <row r="1433" spans="1:11" x14ac:dyDescent="0.25">
      <c r="A1433" s="2">
        <v>405</v>
      </c>
      <c r="B1433" t="s">
        <v>141</v>
      </c>
      <c r="C1433" t="s">
        <v>71</v>
      </c>
      <c r="D1433">
        <v>2</v>
      </c>
      <c r="E1433" s="1">
        <v>227665</v>
      </c>
      <c r="F1433" s="1">
        <v>227665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</row>
    <row r="1434" spans="1:11" x14ac:dyDescent="0.25">
      <c r="A1434" s="2">
        <v>405</v>
      </c>
      <c r="B1434" t="s">
        <v>141</v>
      </c>
      <c r="C1434" t="s">
        <v>81</v>
      </c>
      <c r="D1434">
        <v>6</v>
      </c>
      <c r="E1434" s="1">
        <v>682995</v>
      </c>
      <c r="F1434" s="1">
        <v>97571</v>
      </c>
      <c r="G1434" s="1">
        <v>0</v>
      </c>
      <c r="H1434" s="1">
        <v>585424</v>
      </c>
      <c r="I1434" s="1">
        <v>0</v>
      </c>
      <c r="J1434" s="1">
        <v>0</v>
      </c>
      <c r="K1434" s="1">
        <v>0</v>
      </c>
    </row>
    <row r="1435" spans="1:11" x14ac:dyDescent="0.25">
      <c r="A1435" s="2">
        <v>405</v>
      </c>
      <c r="B1435" t="s">
        <v>141</v>
      </c>
      <c r="C1435" t="s">
        <v>7</v>
      </c>
      <c r="D1435">
        <v>3</v>
      </c>
      <c r="E1435" s="1">
        <v>341497</v>
      </c>
      <c r="F1435" s="1">
        <v>341497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</row>
    <row r="1436" spans="1:11" x14ac:dyDescent="0.25">
      <c r="A1436" s="2">
        <v>405</v>
      </c>
      <c r="B1436" t="s">
        <v>141</v>
      </c>
      <c r="C1436" t="s">
        <v>37</v>
      </c>
      <c r="D1436">
        <v>6</v>
      </c>
      <c r="E1436" s="1">
        <v>682995</v>
      </c>
      <c r="F1436" s="1">
        <v>682995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</row>
    <row r="1437" spans="1:11" x14ac:dyDescent="0.25">
      <c r="A1437" s="2">
        <v>405</v>
      </c>
      <c r="B1437" t="s">
        <v>141</v>
      </c>
      <c r="C1437" t="s">
        <v>12</v>
      </c>
      <c r="D1437">
        <v>3</v>
      </c>
      <c r="E1437" s="1">
        <v>341497</v>
      </c>
      <c r="F1437" s="1">
        <v>341497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</row>
    <row r="1438" spans="1:11" x14ac:dyDescent="0.25">
      <c r="A1438" s="2">
        <v>405</v>
      </c>
      <c r="B1438" t="s">
        <v>141</v>
      </c>
      <c r="C1438" t="s">
        <v>60</v>
      </c>
      <c r="D1438">
        <v>12</v>
      </c>
      <c r="E1438" s="1">
        <v>1365989.4000000001</v>
      </c>
      <c r="F1438" s="1">
        <v>1365989.4000000001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</row>
    <row r="1439" spans="1:11" x14ac:dyDescent="0.25">
      <c r="A1439" s="2">
        <v>405</v>
      </c>
      <c r="B1439" t="s">
        <v>141</v>
      </c>
      <c r="C1439" t="s">
        <v>96</v>
      </c>
      <c r="D1439">
        <v>1</v>
      </c>
      <c r="E1439" s="1">
        <v>36575</v>
      </c>
      <c r="F1439" s="1">
        <v>36575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</row>
    <row r="1440" spans="1:11" x14ac:dyDescent="0.25">
      <c r="A1440" s="2">
        <v>405</v>
      </c>
      <c r="B1440" t="s">
        <v>141</v>
      </c>
      <c r="C1440" t="s">
        <v>45</v>
      </c>
      <c r="D1440">
        <v>1</v>
      </c>
      <c r="E1440" s="1">
        <v>70672</v>
      </c>
      <c r="F1440" s="1">
        <v>70672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</row>
    <row r="1441" spans="1:11" x14ac:dyDescent="0.25">
      <c r="A1441" s="2">
        <v>405</v>
      </c>
      <c r="B1441" t="s">
        <v>141</v>
      </c>
      <c r="C1441" t="s">
        <v>11</v>
      </c>
      <c r="D1441">
        <v>3</v>
      </c>
      <c r="E1441" s="1">
        <v>172674</v>
      </c>
      <c r="F1441" s="1">
        <v>172674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</row>
    <row r="1442" spans="1:11" x14ac:dyDescent="0.25">
      <c r="A1442" s="2">
        <v>405</v>
      </c>
      <c r="B1442" t="s">
        <v>141</v>
      </c>
      <c r="C1442" t="s">
        <v>21</v>
      </c>
      <c r="D1442">
        <v>1</v>
      </c>
      <c r="E1442" s="1">
        <v>113832</v>
      </c>
      <c r="F1442" s="1">
        <v>113832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</row>
    <row r="1443" spans="1:11" x14ac:dyDescent="0.25">
      <c r="A1443" s="2">
        <v>405</v>
      </c>
      <c r="B1443" t="s">
        <v>141</v>
      </c>
      <c r="C1443" t="s">
        <v>5</v>
      </c>
      <c r="D1443">
        <v>1</v>
      </c>
      <c r="E1443" s="1">
        <v>105009</v>
      </c>
      <c r="F1443" s="1">
        <v>105009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</row>
    <row r="1444" spans="1:11" x14ac:dyDescent="0.25">
      <c r="A1444" s="2">
        <v>405</v>
      </c>
      <c r="B1444" t="s">
        <v>141</v>
      </c>
      <c r="C1444" t="s">
        <v>122</v>
      </c>
      <c r="D1444">
        <v>3</v>
      </c>
      <c r="E1444" s="1">
        <v>341497</v>
      </c>
      <c r="F1444" s="1">
        <v>341497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</row>
    <row r="1445" spans="1:11" x14ac:dyDescent="0.25">
      <c r="A1445" s="2">
        <v>405</v>
      </c>
      <c r="B1445" t="s">
        <v>141</v>
      </c>
      <c r="C1445" t="s">
        <v>16</v>
      </c>
      <c r="D1445">
        <v>3.5</v>
      </c>
      <c r="E1445" s="1">
        <v>398414</v>
      </c>
      <c r="F1445" s="1">
        <v>398414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</row>
    <row r="1446" spans="1:11" x14ac:dyDescent="0.25">
      <c r="A1446" s="2">
        <v>405</v>
      </c>
      <c r="B1446" t="s">
        <v>141</v>
      </c>
      <c r="C1446" t="s">
        <v>17</v>
      </c>
      <c r="D1446">
        <v>1</v>
      </c>
      <c r="E1446" s="1">
        <v>79025</v>
      </c>
      <c r="F1446" s="1">
        <v>79025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</row>
    <row r="1447" spans="1:11" x14ac:dyDescent="0.25">
      <c r="A1447" s="2">
        <v>405</v>
      </c>
      <c r="B1447" t="s">
        <v>141</v>
      </c>
      <c r="C1447" t="s">
        <v>22</v>
      </c>
      <c r="D1447">
        <v>6</v>
      </c>
      <c r="E1447" s="1">
        <v>307124</v>
      </c>
      <c r="F1447" s="1">
        <v>307124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</row>
    <row r="1448" spans="1:11" x14ac:dyDescent="0.25">
      <c r="A1448" s="2">
        <v>405</v>
      </c>
      <c r="B1448" t="s">
        <v>141</v>
      </c>
      <c r="C1448" t="s">
        <v>20</v>
      </c>
      <c r="D1448">
        <v>1</v>
      </c>
      <c r="E1448" s="1">
        <v>60059</v>
      </c>
      <c r="F1448" s="1">
        <v>60059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</row>
    <row r="1449" spans="1:11" x14ac:dyDescent="0.25">
      <c r="A1449" s="2">
        <v>405</v>
      </c>
      <c r="B1449" t="s">
        <v>141</v>
      </c>
      <c r="C1449" t="s">
        <v>4</v>
      </c>
      <c r="D1449">
        <v>1</v>
      </c>
      <c r="E1449" s="1">
        <v>71961</v>
      </c>
      <c r="F1449" s="1">
        <v>71961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</row>
    <row r="1450" spans="1:11" x14ac:dyDescent="0.25">
      <c r="A1450" s="2">
        <v>405</v>
      </c>
      <c r="B1450" t="s">
        <v>141</v>
      </c>
      <c r="C1450" t="s">
        <v>55</v>
      </c>
      <c r="D1450">
        <v>1</v>
      </c>
      <c r="E1450" s="1">
        <v>71444</v>
      </c>
      <c r="F1450" s="1">
        <v>71444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</row>
    <row r="1451" spans="1:11" x14ac:dyDescent="0.25">
      <c r="A1451" s="2">
        <v>405</v>
      </c>
      <c r="B1451" t="s">
        <v>141</v>
      </c>
      <c r="C1451" t="s">
        <v>47</v>
      </c>
      <c r="D1451">
        <v>1</v>
      </c>
      <c r="E1451" s="1">
        <v>92386</v>
      </c>
      <c r="F1451" s="1">
        <v>92386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</row>
    <row r="1452" spans="1:11" x14ac:dyDescent="0.25">
      <c r="A1452" s="2">
        <v>405</v>
      </c>
      <c r="B1452" t="s">
        <v>141</v>
      </c>
      <c r="C1452" t="s">
        <v>58</v>
      </c>
      <c r="D1452">
        <v>1</v>
      </c>
      <c r="E1452" s="1">
        <v>147879</v>
      </c>
      <c r="F1452" s="1">
        <v>147879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</row>
    <row r="1453" spans="1:11" x14ac:dyDescent="0.25">
      <c r="A1453" s="2">
        <v>405</v>
      </c>
      <c r="B1453" t="s">
        <v>141</v>
      </c>
      <c r="C1453" t="s">
        <v>78</v>
      </c>
      <c r="D1453">
        <v>1</v>
      </c>
      <c r="E1453" s="1">
        <v>58500</v>
      </c>
      <c r="F1453" s="1">
        <v>58500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</row>
    <row r="1454" spans="1:11" x14ac:dyDescent="0.25">
      <c r="A1454" s="2">
        <v>405</v>
      </c>
      <c r="B1454" t="s">
        <v>141</v>
      </c>
      <c r="C1454" t="s">
        <v>251</v>
      </c>
      <c r="D1454">
        <v>0</v>
      </c>
      <c r="E1454" s="1">
        <v>45131</v>
      </c>
      <c r="F1454" s="1">
        <v>45131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</row>
    <row r="1455" spans="1:11" x14ac:dyDescent="0.25">
      <c r="A1455" s="2">
        <v>405</v>
      </c>
      <c r="B1455" t="s">
        <v>141</v>
      </c>
      <c r="C1455" t="s">
        <v>252</v>
      </c>
      <c r="D1455">
        <v>0</v>
      </c>
      <c r="E1455" s="1">
        <v>5000</v>
      </c>
      <c r="F1455" s="1">
        <v>5000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</row>
    <row r="1456" spans="1:11" x14ac:dyDescent="0.25">
      <c r="A1456" s="2">
        <v>405</v>
      </c>
      <c r="B1456" t="s">
        <v>141</v>
      </c>
      <c r="C1456" t="s">
        <v>266</v>
      </c>
      <c r="D1456">
        <v>0</v>
      </c>
      <c r="E1456" s="1">
        <v>10000</v>
      </c>
      <c r="F1456" s="1">
        <v>10000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</row>
    <row r="1457" spans="1:12" x14ac:dyDescent="0.25">
      <c r="A1457" s="2">
        <v>405</v>
      </c>
      <c r="B1457" t="s">
        <v>141</v>
      </c>
      <c r="C1457" t="s">
        <v>265</v>
      </c>
      <c r="D1457">
        <v>0</v>
      </c>
      <c r="E1457" s="1">
        <v>24004</v>
      </c>
      <c r="F1457" s="1">
        <v>24004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</row>
    <row r="1458" spans="1:12" x14ac:dyDescent="0.25">
      <c r="A1458" s="2">
        <v>405</v>
      </c>
      <c r="B1458" t="s">
        <v>141</v>
      </c>
      <c r="C1458" t="s">
        <v>262</v>
      </c>
      <c r="D1458">
        <v>0</v>
      </c>
      <c r="E1458" s="1">
        <v>10031</v>
      </c>
      <c r="F1458" s="1">
        <v>10031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</row>
    <row r="1459" spans="1:12" x14ac:dyDescent="0.25">
      <c r="A1459" s="2">
        <v>405</v>
      </c>
      <c r="B1459" t="s">
        <v>141</v>
      </c>
      <c r="C1459" t="s">
        <v>248</v>
      </c>
      <c r="D1459">
        <v>0</v>
      </c>
      <c r="E1459" s="1">
        <v>6408</v>
      </c>
      <c r="F1459" s="1">
        <v>6408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</row>
    <row r="1460" spans="1:12" x14ac:dyDescent="0.25">
      <c r="A1460" s="2">
        <v>405</v>
      </c>
      <c r="B1460" t="s">
        <v>141</v>
      </c>
      <c r="C1460" t="s">
        <v>304</v>
      </c>
      <c r="D1460">
        <v>0</v>
      </c>
      <c r="E1460" s="1">
        <v>3300</v>
      </c>
      <c r="F1460" s="1">
        <v>3300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</row>
    <row r="1461" spans="1:12" x14ac:dyDescent="0.25">
      <c r="A1461" s="2">
        <v>405</v>
      </c>
      <c r="B1461" t="s">
        <v>141</v>
      </c>
      <c r="C1461" t="s">
        <v>296</v>
      </c>
      <c r="D1461">
        <v>0</v>
      </c>
      <c r="E1461" s="1">
        <v>10100</v>
      </c>
      <c r="F1461" s="1">
        <v>10100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</row>
    <row r="1462" spans="1:12" x14ac:dyDescent="0.25">
      <c r="A1462" s="2">
        <v>405</v>
      </c>
      <c r="B1462" t="s">
        <v>141</v>
      </c>
      <c r="C1462" t="s">
        <v>297</v>
      </c>
      <c r="D1462">
        <v>0</v>
      </c>
      <c r="E1462" s="1">
        <v>1787</v>
      </c>
      <c r="F1462" s="1">
        <v>1787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</row>
    <row r="1463" spans="1:12" x14ac:dyDescent="0.25">
      <c r="A1463" s="2">
        <v>405</v>
      </c>
      <c r="B1463" t="s">
        <v>141</v>
      </c>
      <c r="C1463" t="s">
        <v>292</v>
      </c>
      <c r="D1463">
        <v>0</v>
      </c>
      <c r="E1463" s="1">
        <v>3400</v>
      </c>
      <c r="F1463" s="1">
        <v>3400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</row>
    <row r="1464" spans="1:12" x14ac:dyDescent="0.25">
      <c r="A1464" s="2">
        <v>405</v>
      </c>
      <c r="B1464" t="s">
        <v>141</v>
      </c>
      <c r="C1464" t="s">
        <v>291</v>
      </c>
      <c r="D1464">
        <v>0</v>
      </c>
      <c r="E1464" s="1">
        <v>300</v>
      </c>
      <c r="F1464" s="1">
        <v>300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</row>
    <row r="1465" spans="1:12" x14ac:dyDescent="0.25">
      <c r="A1465" s="2">
        <v>405</v>
      </c>
      <c r="B1465" t="s">
        <v>141</v>
      </c>
      <c r="C1465" t="s">
        <v>261</v>
      </c>
      <c r="D1465">
        <v>0</v>
      </c>
      <c r="E1465" s="1">
        <v>25001</v>
      </c>
      <c r="F1465" s="1">
        <v>25001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</row>
    <row r="1466" spans="1:12" x14ac:dyDescent="0.25">
      <c r="A1466" s="2">
        <v>405</v>
      </c>
      <c r="B1466" t="s">
        <v>141</v>
      </c>
      <c r="C1466" t="s">
        <v>247</v>
      </c>
      <c r="D1466">
        <v>0</v>
      </c>
      <c r="E1466" s="1">
        <v>23492</v>
      </c>
      <c r="F1466" s="1">
        <v>23492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</row>
    <row r="1467" spans="1:12" x14ac:dyDescent="0.25">
      <c r="A1467" s="2">
        <v>405</v>
      </c>
      <c r="B1467" t="s">
        <v>141</v>
      </c>
      <c r="C1467" t="s">
        <v>258</v>
      </c>
      <c r="D1467">
        <v>0</v>
      </c>
      <c r="E1467" s="1">
        <v>38250</v>
      </c>
      <c r="F1467" s="1">
        <v>38250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</row>
    <row r="1468" spans="1:12" x14ac:dyDescent="0.25">
      <c r="A1468" s="2">
        <v>405</v>
      </c>
      <c r="B1468" t="s">
        <v>141</v>
      </c>
      <c r="C1468" t="s">
        <v>284</v>
      </c>
      <c r="D1468">
        <v>0</v>
      </c>
      <c r="E1468" s="1">
        <v>35125</v>
      </c>
      <c r="F1468" s="1">
        <v>0</v>
      </c>
      <c r="G1468" s="1">
        <v>0</v>
      </c>
      <c r="H1468" s="1">
        <v>0</v>
      </c>
      <c r="I1468" s="1">
        <v>0</v>
      </c>
      <c r="J1468" s="1">
        <v>35125</v>
      </c>
      <c r="K1468" s="1">
        <v>0</v>
      </c>
    </row>
    <row r="1469" spans="1:12" x14ac:dyDescent="0.25">
      <c r="A1469" s="2">
        <v>405</v>
      </c>
      <c r="B1469" t="s">
        <v>141</v>
      </c>
      <c r="C1469" s="1" t="s">
        <v>320</v>
      </c>
      <c r="E1469" s="1">
        <v>171391</v>
      </c>
      <c r="F1469" s="1"/>
      <c r="G1469" s="1"/>
      <c r="H1469" s="1"/>
      <c r="I1469" s="1"/>
      <c r="J1469" s="1"/>
      <c r="K1469" s="1"/>
      <c r="L1469" s="1">
        <v>171391</v>
      </c>
    </row>
    <row r="1470" spans="1:12" x14ac:dyDescent="0.25">
      <c r="A1470" s="2">
        <v>349</v>
      </c>
      <c r="B1470" t="s">
        <v>143</v>
      </c>
      <c r="C1470" t="s">
        <v>68</v>
      </c>
      <c r="D1470">
        <v>1</v>
      </c>
      <c r="E1470" s="1">
        <v>158560</v>
      </c>
      <c r="F1470" s="1">
        <v>158560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</row>
    <row r="1471" spans="1:12" x14ac:dyDescent="0.25">
      <c r="A1471" s="2">
        <v>349</v>
      </c>
      <c r="B1471" t="s">
        <v>143</v>
      </c>
      <c r="C1471" t="s">
        <v>31</v>
      </c>
      <c r="D1471">
        <v>1</v>
      </c>
      <c r="E1471" s="1">
        <v>198942</v>
      </c>
      <c r="F1471" s="1">
        <v>198942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</row>
    <row r="1472" spans="1:12" x14ac:dyDescent="0.25">
      <c r="A1472" s="2">
        <v>349</v>
      </c>
      <c r="B1472" t="s">
        <v>143</v>
      </c>
      <c r="C1472" t="s">
        <v>33</v>
      </c>
      <c r="D1472">
        <v>4</v>
      </c>
      <c r="E1472" s="1">
        <v>455330</v>
      </c>
      <c r="F1472" s="1">
        <v>299470</v>
      </c>
      <c r="G1472" s="1">
        <v>0</v>
      </c>
      <c r="H1472" s="1">
        <v>0</v>
      </c>
      <c r="I1472" s="1">
        <v>155860</v>
      </c>
      <c r="J1472" s="1">
        <v>0</v>
      </c>
      <c r="K1472" s="1">
        <v>0</v>
      </c>
    </row>
    <row r="1473" spans="1:11" x14ac:dyDescent="0.25">
      <c r="A1473" s="2">
        <v>349</v>
      </c>
      <c r="B1473" t="s">
        <v>143</v>
      </c>
      <c r="C1473" t="s">
        <v>34</v>
      </c>
      <c r="D1473">
        <v>3</v>
      </c>
      <c r="E1473" s="1">
        <v>341497</v>
      </c>
      <c r="F1473" s="1">
        <v>341497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</row>
    <row r="1474" spans="1:11" x14ac:dyDescent="0.25">
      <c r="A1474" s="2">
        <v>349</v>
      </c>
      <c r="B1474" t="s">
        <v>143</v>
      </c>
      <c r="C1474" t="s">
        <v>35</v>
      </c>
      <c r="D1474">
        <v>3</v>
      </c>
      <c r="E1474" s="1">
        <v>341497</v>
      </c>
      <c r="F1474" s="1">
        <v>341497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</row>
    <row r="1475" spans="1:11" x14ac:dyDescent="0.25">
      <c r="A1475" s="2">
        <v>349</v>
      </c>
      <c r="B1475" t="s">
        <v>143</v>
      </c>
      <c r="C1475" t="s">
        <v>26</v>
      </c>
      <c r="D1475">
        <v>2</v>
      </c>
      <c r="E1475" s="1">
        <v>227665</v>
      </c>
      <c r="F1475" s="1">
        <v>227665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</row>
    <row r="1476" spans="1:11" x14ac:dyDescent="0.25">
      <c r="A1476" s="2">
        <v>349</v>
      </c>
      <c r="B1476" t="s">
        <v>143</v>
      </c>
      <c r="C1476" t="s">
        <v>25</v>
      </c>
      <c r="D1476">
        <v>2</v>
      </c>
      <c r="E1476" s="1">
        <v>227665</v>
      </c>
      <c r="F1476" s="1">
        <v>0</v>
      </c>
      <c r="G1476" s="1">
        <v>227665</v>
      </c>
      <c r="H1476" s="1">
        <v>0</v>
      </c>
      <c r="I1476" s="1">
        <v>0</v>
      </c>
      <c r="J1476" s="1">
        <v>0</v>
      </c>
      <c r="K1476" s="1">
        <v>0</v>
      </c>
    </row>
    <row r="1477" spans="1:11" x14ac:dyDescent="0.25">
      <c r="A1477" s="2">
        <v>349</v>
      </c>
      <c r="B1477" t="s">
        <v>143</v>
      </c>
      <c r="C1477" t="s">
        <v>28</v>
      </c>
      <c r="D1477">
        <v>3</v>
      </c>
      <c r="E1477" s="1">
        <v>341497</v>
      </c>
      <c r="F1477" s="1">
        <v>341497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</row>
    <row r="1478" spans="1:11" x14ac:dyDescent="0.25">
      <c r="A1478" s="2">
        <v>349</v>
      </c>
      <c r="B1478" t="s">
        <v>143</v>
      </c>
      <c r="C1478" t="s">
        <v>110</v>
      </c>
      <c r="D1478">
        <v>1.01</v>
      </c>
      <c r="E1478" s="1">
        <v>64808</v>
      </c>
      <c r="F1478" s="1">
        <v>39208</v>
      </c>
      <c r="G1478" s="1">
        <v>25600</v>
      </c>
      <c r="H1478" s="1">
        <v>0</v>
      </c>
      <c r="I1478" s="1">
        <v>0</v>
      </c>
      <c r="J1478" s="1">
        <v>0</v>
      </c>
      <c r="K1478" s="1">
        <v>0</v>
      </c>
    </row>
    <row r="1479" spans="1:11" x14ac:dyDescent="0.25">
      <c r="A1479" s="2">
        <v>349</v>
      </c>
      <c r="B1479" t="s">
        <v>143</v>
      </c>
      <c r="C1479" t="s">
        <v>24</v>
      </c>
      <c r="D1479">
        <v>2</v>
      </c>
      <c r="E1479" s="1">
        <v>227665</v>
      </c>
      <c r="F1479" s="1">
        <v>227665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</row>
    <row r="1480" spans="1:11" x14ac:dyDescent="0.25">
      <c r="A1480" s="2">
        <v>349</v>
      </c>
      <c r="B1480" t="s">
        <v>143</v>
      </c>
      <c r="C1480" t="s">
        <v>40</v>
      </c>
      <c r="D1480">
        <v>1</v>
      </c>
      <c r="E1480" s="1">
        <v>113832</v>
      </c>
      <c r="F1480" s="1">
        <v>113832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</row>
    <row r="1481" spans="1:11" x14ac:dyDescent="0.25">
      <c r="A1481" s="2">
        <v>349</v>
      </c>
      <c r="B1481" t="s">
        <v>143</v>
      </c>
      <c r="C1481" t="s">
        <v>30</v>
      </c>
      <c r="D1481">
        <v>1</v>
      </c>
      <c r="E1481" s="1">
        <v>113832</v>
      </c>
      <c r="F1481" s="1">
        <v>113832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</row>
    <row r="1482" spans="1:11" x14ac:dyDescent="0.25">
      <c r="A1482" s="2">
        <v>349</v>
      </c>
      <c r="B1482" t="s">
        <v>143</v>
      </c>
      <c r="C1482" t="s">
        <v>39</v>
      </c>
      <c r="D1482">
        <v>1</v>
      </c>
      <c r="E1482" s="1">
        <v>113832</v>
      </c>
      <c r="F1482" s="1">
        <v>5381</v>
      </c>
      <c r="G1482" s="1">
        <v>0</v>
      </c>
      <c r="H1482" s="1">
        <v>108451</v>
      </c>
      <c r="I1482" s="1">
        <v>0</v>
      </c>
      <c r="J1482" s="1">
        <v>0</v>
      </c>
      <c r="K1482" s="1">
        <v>0</v>
      </c>
    </row>
    <row r="1483" spans="1:11" x14ac:dyDescent="0.25">
      <c r="A1483" s="2">
        <v>349</v>
      </c>
      <c r="B1483" t="s">
        <v>143</v>
      </c>
      <c r="C1483" t="s">
        <v>15</v>
      </c>
      <c r="D1483">
        <v>6</v>
      </c>
      <c r="E1483" s="1">
        <v>234999</v>
      </c>
      <c r="F1483" s="1">
        <v>234999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</row>
    <row r="1484" spans="1:11" x14ac:dyDescent="0.25">
      <c r="A1484" s="2">
        <v>349</v>
      </c>
      <c r="B1484" t="s">
        <v>143</v>
      </c>
      <c r="C1484" t="s">
        <v>43</v>
      </c>
      <c r="D1484">
        <v>1</v>
      </c>
      <c r="E1484" s="1">
        <v>119483</v>
      </c>
      <c r="F1484" s="1">
        <v>119483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</row>
    <row r="1485" spans="1:11" x14ac:dyDescent="0.25">
      <c r="A1485" s="2">
        <v>349</v>
      </c>
      <c r="B1485" t="s">
        <v>143</v>
      </c>
      <c r="C1485" t="s">
        <v>52</v>
      </c>
      <c r="D1485">
        <v>2</v>
      </c>
      <c r="E1485" s="1">
        <v>227665</v>
      </c>
      <c r="F1485" s="1">
        <v>227665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</row>
    <row r="1486" spans="1:11" x14ac:dyDescent="0.25">
      <c r="A1486" s="2">
        <v>349</v>
      </c>
      <c r="B1486" t="s">
        <v>143</v>
      </c>
      <c r="C1486" t="s">
        <v>50</v>
      </c>
      <c r="D1486">
        <v>1</v>
      </c>
      <c r="E1486" s="1">
        <v>113832</v>
      </c>
      <c r="F1486" s="1">
        <v>113832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</row>
    <row r="1487" spans="1:11" x14ac:dyDescent="0.25">
      <c r="A1487" s="2">
        <v>349</v>
      </c>
      <c r="B1487" t="s">
        <v>143</v>
      </c>
      <c r="C1487" t="s">
        <v>14</v>
      </c>
      <c r="D1487">
        <v>4</v>
      </c>
      <c r="E1487" s="1">
        <v>455330</v>
      </c>
      <c r="F1487" s="1">
        <v>455330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</row>
    <row r="1488" spans="1:11" x14ac:dyDescent="0.25">
      <c r="A1488" s="2">
        <v>349</v>
      </c>
      <c r="B1488" t="s">
        <v>143</v>
      </c>
      <c r="C1488" t="s">
        <v>101</v>
      </c>
      <c r="D1488">
        <v>1</v>
      </c>
      <c r="E1488" s="1">
        <v>39166</v>
      </c>
      <c r="F1488" s="1">
        <v>39166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</row>
    <row r="1489" spans="1:11" x14ac:dyDescent="0.25">
      <c r="A1489" s="2">
        <v>349</v>
      </c>
      <c r="B1489" t="s">
        <v>143</v>
      </c>
      <c r="C1489" t="s">
        <v>315</v>
      </c>
      <c r="D1489">
        <v>2</v>
      </c>
      <c r="E1489" s="1">
        <v>227665</v>
      </c>
      <c r="F1489" s="1">
        <v>10762</v>
      </c>
      <c r="G1489" s="1">
        <v>0</v>
      </c>
      <c r="H1489" s="1">
        <v>216903</v>
      </c>
      <c r="I1489" s="1">
        <v>0</v>
      </c>
      <c r="J1489" s="1">
        <v>0</v>
      </c>
      <c r="K1489" s="1">
        <v>0</v>
      </c>
    </row>
    <row r="1490" spans="1:11" x14ac:dyDescent="0.25">
      <c r="A1490" s="2">
        <v>349</v>
      </c>
      <c r="B1490" t="s">
        <v>143</v>
      </c>
      <c r="C1490" t="s">
        <v>81</v>
      </c>
      <c r="D1490">
        <v>9</v>
      </c>
      <c r="E1490" s="1">
        <v>1024492.05</v>
      </c>
      <c r="F1490" s="1">
        <v>48429</v>
      </c>
      <c r="G1490" s="1">
        <v>0</v>
      </c>
      <c r="H1490" s="1">
        <v>976063</v>
      </c>
      <c r="I1490" s="1">
        <v>0</v>
      </c>
      <c r="J1490" s="1">
        <v>0</v>
      </c>
      <c r="K1490" s="1">
        <v>0</v>
      </c>
    </row>
    <row r="1491" spans="1:11" x14ac:dyDescent="0.25">
      <c r="A1491" s="2">
        <v>349</v>
      </c>
      <c r="B1491" t="s">
        <v>143</v>
      </c>
      <c r="C1491" t="s">
        <v>23</v>
      </c>
      <c r="D1491">
        <v>9</v>
      </c>
      <c r="E1491" s="1">
        <v>352498</v>
      </c>
      <c r="F1491" s="1">
        <v>352498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</row>
    <row r="1492" spans="1:11" x14ac:dyDescent="0.25">
      <c r="A1492" s="2">
        <v>349</v>
      </c>
      <c r="B1492" t="s">
        <v>143</v>
      </c>
      <c r="C1492" t="s">
        <v>18</v>
      </c>
      <c r="D1492">
        <v>5</v>
      </c>
      <c r="E1492" s="1">
        <v>569162</v>
      </c>
      <c r="F1492" s="1">
        <v>569162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</row>
    <row r="1493" spans="1:11" x14ac:dyDescent="0.25">
      <c r="A1493" s="2">
        <v>349</v>
      </c>
      <c r="B1493" t="s">
        <v>143</v>
      </c>
      <c r="C1493" t="s">
        <v>19</v>
      </c>
      <c r="D1493">
        <v>4</v>
      </c>
      <c r="E1493" s="1">
        <v>455330</v>
      </c>
      <c r="F1493" s="1">
        <v>455330</v>
      </c>
      <c r="G1493" s="1">
        <v>0</v>
      </c>
      <c r="H1493" s="1">
        <v>0</v>
      </c>
      <c r="I1493" s="1">
        <v>0</v>
      </c>
      <c r="J1493" s="1">
        <v>0</v>
      </c>
      <c r="K1493" s="1">
        <v>0</v>
      </c>
    </row>
    <row r="1494" spans="1:11" x14ac:dyDescent="0.25">
      <c r="A1494" s="2">
        <v>349</v>
      </c>
      <c r="B1494" t="s">
        <v>143</v>
      </c>
      <c r="C1494" t="s">
        <v>7</v>
      </c>
      <c r="D1494">
        <v>1</v>
      </c>
      <c r="E1494" s="1">
        <v>113832</v>
      </c>
      <c r="F1494" s="1">
        <v>113832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</row>
    <row r="1495" spans="1:11" x14ac:dyDescent="0.25">
      <c r="A1495" s="2">
        <v>349</v>
      </c>
      <c r="B1495" t="s">
        <v>143</v>
      </c>
      <c r="C1495" t="s">
        <v>37</v>
      </c>
      <c r="D1495">
        <v>1.5</v>
      </c>
      <c r="E1495" s="1">
        <v>170749</v>
      </c>
      <c r="F1495" s="1">
        <v>98221</v>
      </c>
      <c r="G1495" s="1">
        <v>72528</v>
      </c>
      <c r="H1495" s="1">
        <v>0</v>
      </c>
      <c r="I1495" s="1">
        <v>0</v>
      </c>
      <c r="J1495" s="1">
        <v>0</v>
      </c>
      <c r="K1495" s="1">
        <v>0</v>
      </c>
    </row>
    <row r="1496" spans="1:11" x14ac:dyDescent="0.25">
      <c r="A1496" s="2">
        <v>349</v>
      </c>
      <c r="B1496" t="s">
        <v>143</v>
      </c>
      <c r="C1496" t="s">
        <v>12</v>
      </c>
      <c r="D1496">
        <v>1</v>
      </c>
      <c r="E1496" s="1">
        <v>113832</v>
      </c>
      <c r="F1496" s="1">
        <v>5381</v>
      </c>
      <c r="G1496" s="1">
        <v>0</v>
      </c>
      <c r="H1496" s="1">
        <v>108451</v>
      </c>
      <c r="I1496" s="1">
        <v>0</v>
      </c>
      <c r="J1496" s="1">
        <v>0</v>
      </c>
      <c r="K1496" s="1">
        <v>0</v>
      </c>
    </row>
    <row r="1497" spans="1:11" x14ac:dyDescent="0.25">
      <c r="A1497" s="2">
        <v>349</v>
      </c>
      <c r="B1497" t="s">
        <v>143</v>
      </c>
      <c r="C1497" t="s">
        <v>60</v>
      </c>
      <c r="D1497">
        <v>1</v>
      </c>
      <c r="E1497" s="1">
        <v>113832</v>
      </c>
      <c r="F1497" s="1">
        <v>63604</v>
      </c>
      <c r="G1497" s="1">
        <v>0</v>
      </c>
      <c r="H1497" s="1">
        <v>50229</v>
      </c>
      <c r="I1497" s="1">
        <v>0</v>
      </c>
      <c r="J1497" s="1">
        <v>0</v>
      </c>
      <c r="K1497" s="1">
        <v>0</v>
      </c>
    </row>
    <row r="1498" spans="1:11" x14ac:dyDescent="0.25">
      <c r="A1498" s="2">
        <v>349</v>
      </c>
      <c r="B1498" t="s">
        <v>143</v>
      </c>
      <c r="C1498" t="s">
        <v>32</v>
      </c>
      <c r="D1498">
        <v>3</v>
      </c>
      <c r="E1498" s="1">
        <v>117499</v>
      </c>
      <c r="F1498" s="1">
        <v>117499</v>
      </c>
      <c r="G1498" s="1">
        <v>0</v>
      </c>
      <c r="H1498" s="1">
        <v>0</v>
      </c>
      <c r="I1498" s="1">
        <v>0</v>
      </c>
      <c r="J1498" s="1">
        <v>0</v>
      </c>
      <c r="K1498" s="1">
        <v>0</v>
      </c>
    </row>
    <row r="1499" spans="1:11" x14ac:dyDescent="0.25">
      <c r="A1499" s="2">
        <v>349</v>
      </c>
      <c r="B1499" t="s">
        <v>143</v>
      </c>
      <c r="C1499" t="s">
        <v>21</v>
      </c>
      <c r="D1499">
        <v>1</v>
      </c>
      <c r="E1499" s="1">
        <v>113832</v>
      </c>
      <c r="F1499" s="1">
        <v>113832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</row>
    <row r="1500" spans="1:11" x14ac:dyDescent="0.25">
      <c r="A1500" s="2">
        <v>349</v>
      </c>
      <c r="B1500" t="s">
        <v>143</v>
      </c>
      <c r="C1500" t="s">
        <v>16</v>
      </c>
      <c r="D1500">
        <v>2</v>
      </c>
      <c r="E1500" s="1">
        <v>227665</v>
      </c>
      <c r="F1500" s="1">
        <v>227665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</row>
    <row r="1501" spans="1:11" x14ac:dyDescent="0.25">
      <c r="A1501" s="2">
        <v>349</v>
      </c>
      <c r="B1501" t="s">
        <v>143</v>
      </c>
      <c r="C1501" t="s">
        <v>17</v>
      </c>
      <c r="D1501">
        <v>1</v>
      </c>
      <c r="E1501" s="1">
        <v>79025</v>
      </c>
      <c r="F1501" s="1">
        <v>79025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</row>
    <row r="1502" spans="1:11" x14ac:dyDescent="0.25">
      <c r="A1502" s="2">
        <v>349</v>
      </c>
      <c r="B1502" t="s">
        <v>143</v>
      </c>
      <c r="C1502" t="s">
        <v>22</v>
      </c>
      <c r="D1502">
        <v>2</v>
      </c>
      <c r="E1502" s="1">
        <v>102375</v>
      </c>
      <c r="F1502" s="1">
        <v>102375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</row>
    <row r="1503" spans="1:11" x14ac:dyDescent="0.25">
      <c r="A1503" s="2">
        <v>349</v>
      </c>
      <c r="B1503" t="s">
        <v>143</v>
      </c>
      <c r="C1503" t="s">
        <v>20</v>
      </c>
      <c r="D1503">
        <v>2</v>
      </c>
      <c r="E1503" s="1">
        <v>120118</v>
      </c>
      <c r="F1503" s="1">
        <v>120118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</row>
    <row r="1504" spans="1:11" x14ac:dyDescent="0.25">
      <c r="A1504" s="2">
        <v>349</v>
      </c>
      <c r="B1504" t="s">
        <v>143</v>
      </c>
      <c r="C1504" t="s">
        <v>54</v>
      </c>
      <c r="D1504">
        <v>1</v>
      </c>
      <c r="E1504" s="1">
        <v>101179</v>
      </c>
      <c r="F1504" s="1">
        <v>90275</v>
      </c>
      <c r="G1504" s="1">
        <v>10905</v>
      </c>
      <c r="H1504" s="1">
        <v>0</v>
      </c>
      <c r="I1504" s="1">
        <v>0</v>
      </c>
      <c r="J1504" s="1">
        <v>0</v>
      </c>
      <c r="K1504" s="1">
        <v>0</v>
      </c>
    </row>
    <row r="1505" spans="1:11" x14ac:dyDescent="0.25">
      <c r="A1505" s="2">
        <v>349</v>
      </c>
      <c r="B1505" t="s">
        <v>143</v>
      </c>
      <c r="C1505" t="s">
        <v>58</v>
      </c>
      <c r="D1505">
        <v>1</v>
      </c>
      <c r="E1505" s="1">
        <v>147879</v>
      </c>
      <c r="F1505" s="1">
        <v>0</v>
      </c>
      <c r="G1505" s="1">
        <v>147879</v>
      </c>
      <c r="H1505" s="1">
        <v>0</v>
      </c>
      <c r="I1505" s="1">
        <v>0</v>
      </c>
      <c r="J1505" s="1">
        <v>0</v>
      </c>
      <c r="K1505" s="1">
        <v>0</v>
      </c>
    </row>
    <row r="1506" spans="1:11" x14ac:dyDescent="0.25">
      <c r="A1506" s="2">
        <v>349</v>
      </c>
      <c r="B1506" t="s">
        <v>143</v>
      </c>
      <c r="C1506" t="s">
        <v>78</v>
      </c>
      <c r="D1506">
        <v>1</v>
      </c>
      <c r="E1506" s="1">
        <v>58500</v>
      </c>
      <c r="F1506" s="1">
        <v>58500</v>
      </c>
      <c r="G1506" s="1">
        <v>0</v>
      </c>
      <c r="H1506" s="1">
        <v>0</v>
      </c>
      <c r="I1506" s="1">
        <v>0</v>
      </c>
      <c r="J1506" s="1">
        <v>0</v>
      </c>
      <c r="K1506" s="1">
        <v>0</v>
      </c>
    </row>
    <row r="1507" spans="1:11" x14ac:dyDescent="0.25">
      <c r="A1507" s="2">
        <v>349</v>
      </c>
      <c r="B1507" t="s">
        <v>143</v>
      </c>
      <c r="C1507" t="s">
        <v>251</v>
      </c>
      <c r="D1507">
        <v>0</v>
      </c>
      <c r="E1507" s="1">
        <v>75000</v>
      </c>
      <c r="F1507" s="1">
        <v>75000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</row>
    <row r="1508" spans="1:11" x14ac:dyDescent="0.25">
      <c r="A1508" s="2">
        <v>349</v>
      </c>
      <c r="B1508" t="s">
        <v>143</v>
      </c>
      <c r="C1508" t="s">
        <v>252</v>
      </c>
      <c r="D1508">
        <v>0</v>
      </c>
      <c r="E1508" s="1">
        <v>26117</v>
      </c>
      <c r="F1508" s="1">
        <v>26117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</row>
    <row r="1509" spans="1:11" x14ac:dyDescent="0.25">
      <c r="A1509" s="2">
        <v>349</v>
      </c>
      <c r="B1509" t="s">
        <v>143</v>
      </c>
      <c r="C1509" t="s">
        <v>246</v>
      </c>
      <c r="D1509">
        <v>0</v>
      </c>
      <c r="E1509" s="1">
        <v>15325</v>
      </c>
      <c r="F1509" s="1">
        <v>15325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</row>
    <row r="1510" spans="1:11" x14ac:dyDescent="0.25">
      <c r="A1510" s="2">
        <v>349</v>
      </c>
      <c r="B1510" t="s">
        <v>143</v>
      </c>
      <c r="C1510" t="s">
        <v>263</v>
      </c>
      <c r="D1510">
        <v>0</v>
      </c>
      <c r="E1510" s="1">
        <v>15000</v>
      </c>
      <c r="F1510" s="1">
        <v>15000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</row>
    <row r="1511" spans="1:11" x14ac:dyDescent="0.25">
      <c r="A1511" s="2">
        <v>349</v>
      </c>
      <c r="B1511" t="s">
        <v>143</v>
      </c>
      <c r="C1511" t="s">
        <v>266</v>
      </c>
      <c r="D1511">
        <v>0</v>
      </c>
      <c r="E1511" s="1">
        <v>13280</v>
      </c>
      <c r="F1511" s="1">
        <v>13280</v>
      </c>
      <c r="G1511" s="1">
        <v>0</v>
      </c>
      <c r="H1511" s="1">
        <v>0</v>
      </c>
      <c r="I1511" s="1">
        <v>0</v>
      </c>
      <c r="J1511" s="1">
        <v>0</v>
      </c>
      <c r="K1511" s="1">
        <v>0</v>
      </c>
    </row>
    <row r="1512" spans="1:11" x14ac:dyDescent="0.25">
      <c r="A1512" s="2">
        <v>349</v>
      </c>
      <c r="B1512" t="s">
        <v>143</v>
      </c>
      <c r="C1512" t="s">
        <v>265</v>
      </c>
      <c r="D1512">
        <v>0</v>
      </c>
      <c r="E1512" s="1">
        <v>7411</v>
      </c>
      <c r="F1512" s="1">
        <v>51</v>
      </c>
      <c r="G1512" s="1">
        <v>7360</v>
      </c>
      <c r="H1512" s="1">
        <v>0</v>
      </c>
      <c r="I1512" s="1">
        <v>0</v>
      </c>
      <c r="J1512" s="1">
        <v>0</v>
      </c>
      <c r="K1512" s="1">
        <v>0</v>
      </c>
    </row>
    <row r="1513" spans="1:11" x14ac:dyDescent="0.25">
      <c r="A1513" s="2">
        <v>349</v>
      </c>
      <c r="B1513" t="s">
        <v>143</v>
      </c>
      <c r="C1513" t="s">
        <v>262</v>
      </c>
      <c r="D1513">
        <v>0</v>
      </c>
      <c r="E1513" s="1">
        <v>10000</v>
      </c>
      <c r="F1513" s="1">
        <v>10000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</row>
    <row r="1514" spans="1:11" x14ac:dyDescent="0.25">
      <c r="A1514" s="2">
        <v>349</v>
      </c>
      <c r="B1514" t="s">
        <v>143</v>
      </c>
      <c r="C1514" t="s">
        <v>248</v>
      </c>
      <c r="D1514">
        <v>0</v>
      </c>
      <c r="E1514" s="1">
        <v>1984</v>
      </c>
      <c r="F1514" s="1">
        <v>1984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</row>
    <row r="1515" spans="1:11" x14ac:dyDescent="0.25">
      <c r="A1515" s="2">
        <v>349</v>
      </c>
      <c r="B1515" t="s">
        <v>143</v>
      </c>
      <c r="C1515" t="s">
        <v>264</v>
      </c>
      <c r="D1515">
        <v>0</v>
      </c>
      <c r="E1515" s="1">
        <v>9300</v>
      </c>
      <c r="F1515" s="1">
        <v>0</v>
      </c>
      <c r="G1515" s="1">
        <v>9300</v>
      </c>
      <c r="H1515" s="1">
        <v>0</v>
      </c>
      <c r="I1515" s="1">
        <v>0</v>
      </c>
      <c r="J1515" s="1">
        <v>0</v>
      </c>
      <c r="K1515" s="1">
        <v>0</v>
      </c>
    </row>
    <row r="1516" spans="1:11" x14ac:dyDescent="0.25">
      <c r="A1516" s="2">
        <v>349</v>
      </c>
      <c r="B1516" t="s">
        <v>143</v>
      </c>
      <c r="C1516" t="s">
        <v>260</v>
      </c>
      <c r="D1516">
        <v>0</v>
      </c>
      <c r="E1516" s="1">
        <v>1000</v>
      </c>
      <c r="F1516" s="1">
        <v>0</v>
      </c>
      <c r="G1516" s="1">
        <v>1000</v>
      </c>
      <c r="H1516" s="1">
        <v>0</v>
      </c>
      <c r="I1516" s="1">
        <v>0</v>
      </c>
      <c r="J1516" s="1">
        <v>0</v>
      </c>
      <c r="K1516" s="1">
        <v>0</v>
      </c>
    </row>
    <row r="1517" spans="1:11" x14ac:dyDescent="0.25">
      <c r="A1517" s="2">
        <v>349</v>
      </c>
      <c r="B1517" t="s">
        <v>143</v>
      </c>
      <c r="C1517" t="s">
        <v>261</v>
      </c>
      <c r="D1517">
        <v>0</v>
      </c>
      <c r="E1517" s="1">
        <v>12000</v>
      </c>
      <c r="F1517" s="1">
        <v>0</v>
      </c>
      <c r="G1517" s="1">
        <v>12000</v>
      </c>
      <c r="H1517" s="1">
        <v>0</v>
      </c>
      <c r="I1517" s="1">
        <v>0</v>
      </c>
      <c r="J1517" s="1">
        <v>0</v>
      </c>
      <c r="K1517" s="1">
        <v>0</v>
      </c>
    </row>
    <row r="1518" spans="1:11" x14ac:dyDescent="0.25">
      <c r="A1518" s="2">
        <v>349</v>
      </c>
      <c r="B1518" t="s">
        <v>143</v>
      </c>
      <c r="C1518" t="s">
        <v>278</v>
      </c>
      <c r="D1518">
        <v>0</v>
      </c>
      <c r="E1518" s="1">
        <v>1000</v>
      </c>
      <c r="F1518" s="1">
        <v>0</v>
      </c>
      <c r="G1518" s="1">
        <v>1000</v>
      </c>
      <c r="H1518" s="1">
        <v>0</v>
      </c>
      <c r="I1518" s="1">
        <v>0</v>
      </c>
      <c r="J1518" s="1">
        <v>0</v>
      </c>
      <c r="K1518" s="1">
        <v>0</v>
      </c>
    </row>
    <row r="1519" spans="1:11" x14ac:dyDescent="0.25">
      <c r="A1519" s="2">
        <v>349</v>
      </c>
      <c r="B1519" t="s">
        <v>143</v>
      </c>
      <c r="C1519" t="s">
        <v>247</v>
      </c>
      <c r="D1519">
        <v>0</v>
      </c>
      <c r="E1519" s="1">
        <v>7273</v>
      </c>
      <c r="F1519" s="1">
        <v>7273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</row>
    <row r="1520" spans="1:11" x14ac:dyDescent="0.25">
      <c r="A1520" s="2">
        <v>349</v>
      </c>
      <c r="B1520" t="s">
        <v>143</v>
      </c>
      <c r="C1520" t="s">
        <v>289</v>
      </c>
      <c r="D1520">
        <v>0</v>
      </c>
      <c r="E1520" s="1">
        <v>1852</v>
      </c>
      <c r="F1520" s="1">
        <v>0</v>
      </c>
      <c r="G1520" s="1">
        <v>1852</v>
      </c>
      <c r="H1520" s="1">
        <v>0</v>
      </c>
      <c r="I1520" s="1">
        <v>0</v>
      </c>
      <c r="J1520" s="1">
        <v>0</v>
      </c>
      <c r="K1520" s="1">
        <v>0</v>
      </c>
    </row>
    <row r="1521" spans="1:12" x14ac:dyDescent="0.25">
      <c r="A1521" s="2">
        <v>349</v>
      </c>
      <c r="B1521" t="s">
        <v>143</v>
      </c>
      <c r="C1521" t="s">
        <v>258</v>
      </c>
      <c r="D1521">
        <v>0</v>
      </c>
      <c r="E1521" s="1">
        <v>6000</v>
      </c>
      <c r="F1521" s="1">
        <v>0</v>
      </c>
      <c r="G1521" s="1">
        <v>6000</v>
      </c>
      <c r="H1521" s="1">
        <v>0</v>
      </c>
      <c r="I1521" s="1">
        <v>0</v>
      </c>
      <c r="J1521" s="1">
        <v>0</v>
      </c>
      <c r="K1521" s="1">
        <v>0</v>
      </c>
    </row>
    <row r="1522" spans="1:12" x14ac:dyDescent="0.25">
      <c r="A1522" s="2">
        <v>349</v>
      </c>
      <c r="B1522" t="s">
        <v>143</v>
      </c>
      <c r="C1522" t="s">
        <v>269</v>
      </c>
      <c r="D1522">
        <v>0</v>
      </c>
      <c r="E1522" s="1">
        <v>2511</v>
      </c>
      <c r="F1522" s="1">
        <v>0</v>
      </c>
      <c r="G1522" s="1">
        <v>0</v>
      </c>
      <c r="H1522" s="1">
        <v>0</v>
      </c>
      <c r="I1522" s="1">
        <v>2511</v>
      </c>
      <c r="J1522" s="1">
        <v>0</v>
      </c>
      <c r="K1522" s="1">
        <v>0</v>
      </c>
    </row>
    <row r="1523" spans="1:12" x14ac:dyDescent="0.25">
      <c r="A1523" s="2">
        <v>349</v>
      </c>
      <c r="B1523" t="s">
        <v>143</v>
      </c>
      <c r="C1523" s="1" t="s">
        <v>320</v>
      </c>
      <c r="E1523" s="1">
        <v>25000</v>
      </c>
      <c r="F1523" s="1"/>
      <c r="G1523" s="1"/>
      <c r="H1523" s="1"/>
      <c r="I1523" s="1"/>
      <c r="J1523" s="1"/>
      <c r="K1523" s="1"/>
      <c r="L1523" s="1">
        <v>25000</v>
      </c>
    </row>
    <row r="1524" spans="1:12" x14ac:dyDescent="0.25">
      <c r="A1524" s="2">
        <v>231</v>
      </c>
      <c r="B1524" t="s">
        <v>144</v>
      </c>
      <c r="C1524" t="s">
        <v>124</v>
      </c>
      <c r="D1524">
        <v>1</v>
      </c>
      <c r="E1524" s="1">
        <v>158560</v>
      </c>
      <c r="F1524" s="1">
        <v>0</v>
      </c>
      <c r="G1524" s="1">
        <v>158560</v>
      </c>
      <c r="H1524" s="1">
        <v>0</v>
      </c>
      <c r="I1524" s="1">
        <v>0</v>
      </c>
      <c r="J1524" s="1">
        <v>0</v>
      </c>
      <c r="K1524" s="1">
        <v>0</v>
      </c>
    </row>
    <row r="1525" spans="1:12" x14ac:dyDescent="0.25">
      <c r="A1525" s="2">
        <v>231</v>
      </c>
      <c r="B1525" t="s">
        <v>144</v>
      </c>
      <c r="C1525" t="s">
        <v>31</v>
      </c>
      <c r="D1525">
        <v>1</v>
      </c>
      <c r="E1525" s="1">
        <v>198942</v>
      </c>
      <c r="F1525" s="1">
        <v>198942</v>
      </c>
      <c r="G1525" s="1">
        <v>0</v>
      </c>
      <c r="H1525" s="1">
        <v>0</v>
      </c>
      <c r="I1525" s="1">
        <v>0</v>
      </c>
      <c r="J1525" s="1">
        <v>0</v>
      </c>
      <c r="K1525" s="1">
        <v>0</v>
      </c>
    </row>
    <row r="1526" spans="1:12" x14ac:dyDescent="0.25">
      <c r="A1526" s="2">
        <v>231</v>
      </c>
      <c r="B1526" t="s">
        <v>144</v>
      </c>
      <c r="C1526" t="s">
        <v>33</v>
      </c>
      <c r="D1526">
        <v>2</v>
      </c>
      <c r="E1526" s="1">
        <v>227665</v>
      </c>
      <c r="F1526" s="1">
        <v>16226</v>
      </c>
      <c r="G1526" s="1">
        <v>113832</v>
      </c>
      <c r="H1526" s="1">
        <v>0</v>
      </c>
      <c r="I1526" s="1">
        <v>97606</v>
      </c>
      <c r="J1526" s="1">
        <v>0</v>
      </c>
      <c r="K1526" s="1">
        <v>0</v>
      </c>
    </row>
    <row r="1527" spans="1:12" x14ac:dyDescent="0.25">
      <c r="A1527" s="2">
        <v>231</v>
      </c>
      <c r="B1527" t="s">
        <v>144</v>
      </c>
      <c r="C1527" t="s">
        <v>34</v>
      </c>
      <c r="D1527">
        <v>2</v>
      </c>
      <c r="E1527" s="1">
        <v>227665</v>
      </c>
      <c r="F1527" s="1">
        <v>221364</v>
      </c>
      <c r="G1527" s="1">
        <v>0</v>
      </c>
      <c r="H1527" s="1">
        <v>0</v>
      </c>
      <c r="I1527" s="1">
        <v>6300</v>
      </c>
      <c r="J1527" s="1">
        <v>0</v>
      </c>
      <c r="K1527" s="1">
        <v>0</v>
      </c>
    </row>
    <row r="1528" spans="1:12" x14ac:dyDescent="0.25">
      <c r="A1528" s="2">
        <v>231</v>
      </c>
      <c r="B1528" t="s">
        <v>144</v>
      </c>
      <c r="C1528" t="s">
        <v>35</v>
      </c>
      <c r="D1528">
        <v>2</v>
      </c>
      <c r="E1528" s="1">
        <v>227665</v>
      </c>
      <c r="F1528" s="1">
        <v>227665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</row>
    <row r="1529" spans="1:12" x14ac:dyDescent="0.25">
      <c r="A1529" s="2">
        <v>231</v>
      </c>
      <c r="B1529" t="s">
        <v>144</v>
      </c>
      <c r="C1529" t="s">
        <v>26</v>
      </c>
      <c r="D1529">
        <v>1</v>
      </c>
      <c r="E1529" s="1">
        <v>113832</v>
      </c>
      <c r="F1529" s="1">
        <v>113832</v>
      </c>
      <c r="G1529" s="1">
        <v>0</v>
      </c>
      <c r="H1529" s="1">
        <v>0</v>
      </c>
      <c r="I1529" s="1">
        <v>0</v>
      </c>
      <c r="J1529" s="1">
        <v>0</v>
      </c>
      <c r="K1529" s="1">
        <v>0</v>
      </c>
    </row>
    <row r="1530" spans="1:12" x14ac:dyDescent="0.25">
      <c r="A1530" s="2">
        <v>231</v>
      </c>
      <c r="B1530" t="s">
        <v>144</v>
      </c>
      <c r="C1530" t="s">
        <v>25</v>
      </c>
      <c r="D1530">
        <v>1</v>
      </c>
      <c r="E1530" s="1">
        <v>113832</v>
      </c>
      <c r="F1530" s="1">
        <v>108141</v>
      </c>
      <c r="G1530" s="1">
        <v>5692</v>
      </c>
      <c r="H1530" s="1">
        <v>0</v>
      </c>
      <c r="I1530" s="1">
        <v>0</v>
      </c>
      <c r="J1530" s="1">
        <v>0</v>
      </c>
      <c r="K1530" s="1">
        <v>0</v>
      </c>
    </row>
    <row r="1531" spans="1:12" x14ac:dyDescent="0.25">
      <c r="A1531" s="2">
        <v>231</v>
      </c>
      <c r="B1531" t="s">
        <v>144</v>
      </c>
      <c r="C1531" t="s">
        <v>28</v>
      </c>
      <c r="D1531">
        <v>2</v>
      </c>
      <c r="E1531" s="1">
        <v>227665</v>
      </c>
      <c r="F1531" s="1">
        <v>227665</v>
      </c>
      <c r="G1531" s="1">
        <v>0</v>
      </c>
      <c r="H1531" s="1">
        <v>0</v>
      </c>
      <c r="I1531" s="1">
        <v>0</v>
      </c>
      <c r="J1531" s="1">
        <v>0</v>
      </c>
      <c r="K1531" s="1">
        <v>0</v>
      </c>
    </row>
    <row r="1532" spans="1:12" x14ac:dyDescent="0.25">
      <c r="A1532" s="2">
        <v>231</v>
      </c>
      <c r="B1532" t="s">
        <v>144</v>
      </c>
      <c r="C1532" t="s">
        <v>86</v>
      </c>
      <c r="D1532">
        <v>1</v>
      </c>
      <c r="E1532" s="1">
        <v>113832</v>
      </c>
      <c r="F1532" s="1">
        <v>0</v>
      </c>
      <c r="G1532" s="1">
        <v>113832</v>
      </c>
      <c r="H1532" s="1">
        <v>0</v>
      </c>
      <c r="I1532" s="1">
        <v>0</v>
      </c>
      <c r="J1532" s="1">
        <v>0</v>
      </c>
      <c r="K1532" s="1">
        <v>0</v>
      </c>
    </row>
    <row r="1533" spans="1:12" x14ac:dyDescent="0.25">
      <c r="A1533" s="2">
        <v>231</v>
      </c>
      <c r="B1533" t="s">
        <v>144</v>
      </c>
      <c r="C1533" t="s">
        <v>76</v>
      </c>
      <c r="D1533">
        <v>1</v>
      </c>
      <c r="E1533" s="1">
        <v>59075</v>
      </c>
      <c r="F1533" s="1">
        <v>59075</v>
      </c>
      <c r="G1533" s="1">
        <v>0</v>
      </c>
      <c r="H1533" s="1">
        <v>0</v>
      </c>
      <c r="I1533" s="1">
        <v>0</v>
      </c>
      <c r="J1533" s="1">
        <v>0</v>
      </c>
      <c r="K1533" s="1">
        <v>0</v>
      </c>
    </row>
    <row r="1534" spans="1:12" x14ac:dyDescent="0.25">
      <c r="A1534" s="2">
        <v>231</v>
      </c>
      <c r="B1534" t="s">
        <v>144</v>
      </c>
      <c r="C1534" t="s">
        <v>40</v>
      </c>
      <c r="D1534">
        <v>1</v>
      </c>
      <c r="E1534" s="1">
        <v>113832</v>
      </c>
      <c r="F1534" s="1">
        <v>103588</v>
      </c>
      <c r="G1534" s="1">
        <v>10245</v>
      </c>
      <c r="H1534" s="1">
        <v>0</v>
      </c>
      <c r="I1534" s="1">
        <v>0</v>
      </c>
      <c r="J1534" s="1">
        <v>0</v>
      </c>
      <c r="K1534" s="1">
        <v>0</v>
      </c>
    </row>
    <row r="1535" spans="1:12" x14ac:dyDescent="0.25">
      <c r="A1535" s="2">
        <v>231</v>
      </c>
      <c r="B1535" t="s">
        <v>144</v>
      </c>
      <c r="C1535" t="s">
        <v>30</v>
      </c>
      <c r="D1535">
        <v>1</v>
      </c>
      <c r="E1535" s="1">
        <v>113832</v>
      </c>
      <c r="F1535" s="1">
        <v>113832</v>
      </c>
      <c r="G1535" s="1">
        <v>0</v>
      </c>
      <c r="H1535" s="1">
        <v>0</v>
      </c>
      <c r="I1535" s="1">
        <v>0</v>
      </c>
      <c r="J1535" s="1">
        <v>0</v>
      </c>
      <c r="K1535" s="1">
        <v>0</v>
      </c>
    </row>
    <row r="1536" spans="1:12" x14ac:dyDescent="0.25">
      <c r="A1536" s="2">
        <v>231</v>
      </c>
      <c r="B1536" t="s">
        <v>144</v>
      </c>
      <c r="C1536" t="s">
        <v>15</v>
      </c>
      <c r="D1536">
        <v>3</v>
      </c>
      <c r="E1536" s="1">
        <v>117499</v>
      </c>
      <c r="F1536" s="1">
        <v>117499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</row>
    <row r="1537" spans="1:11" x14ac:dyDescent="0.25">
      <c r="A1537" s="2">
        <v>231</v>
      </c>
      <c r="B1537" t="s">
        <v>144</v>
      </c>
      <c r="C1537" t="s">
        <v>43</v>
      </c>
      <c r="D1537">
        <v>0.5</v>
      </c>
      <c r="E1537" s="1">
        <v>59742</v>
      </c>
      <c r="F1537" s="1">
        <v>59742</v>
      </c>
      <c r="G1537" s="1">
        <v>0</v>
      </c>
      <c r="H1537" s="1">
        <v>0</v>
      </c>
      <c r="I1537" s="1">
        <v>0</v>
      </c>
      <c r="J1537" s="1">
        <v>0</v>
      </c>
      <c r="K1537" s="1">
        <v>0</v>
      </c>
    </row>
    <row r="1538" spans="1:11" x14ac:dyDescent="0.25">
      <c r="A1538" s="2">
        <v>231</v>
      </c>
      <c r="B1538" t="s">
        <v>144</v>
      </c>
      <c r="C1538" t="s">
        <v>52</v>
      </c>
      <c r="D1538">
        <v>2</v>
      </c>
      <c r="E1538" s="1">
        <v>227665</v>
      </c>
      <c r="F1538" s="1">
        <v>227665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</row>
    <row r="1539" spans="1:11" x14ac:dyDescent="0.25">
      <c r="A1539" s="2">
        <v>231</v>
      </c>
      <c r="B1539" t="s">
        <v>144</v>
      </c>
      <c r="C1539" t="s">
        <v>50</v>
      </c>
      <c r="D1539">
        <v>1</v>
      </c>
      <c r="E1539" s="1">
        <v>113832</v>
      </c>
      <c r="F1539" s="1">
        <v>113832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</row>
    <row r="1540" spans="1:11" x14ac:dyDescent="0.25">
      <c r="A1540" s="2">
        <v>231</v>
      </c>
      <c r="B1540" t="s">
        <v>144</v>
      </c>
      <c r="C1540" t="s">
        <v>14</v>
      </c>
      <c r="D1540">
        <v>3</v>
      </c>
      <c r="E1540" s="1">
        <v>341497</v>
      </c>
      <c r="F1540" s="1">
        <v>341497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</row>
    <row r="1541" spans="1:11" x14ac:dyDescent="0.25">
      <c r="A1541" s="2">
        <v>231</v>
      </c>
      <c r="B1541" t="s">
        <v>144</v>
      </c>
      <c r="C1541" t="s">
        <v>313</v>
      </c>
      <c r="D1541">
        <v>0.23</v>
      </c>
      <c r="E1541" s="1">
        <v>35141</v>
      </c>
      <c r="F1541" s="1">
        <v>10197</v>
      </c>
      <c r="G1541" s="1">
        <v>0</v>
      </c>
      <c r="H1541" s="1">
        <v>24944</v>
      </c>
      <c r="I1541" s="1">
        <v>0</v>
      </c>
      <c r="J1541" s="1">
        <v>0</v>
      </c>
      <c r="K1541" s="1">
        <v>0</v>
      </c>
    </row>
    <row r="1542" spans="1:11" x14ac:dyDescent="0.25">
      <c r="A1542" s="2">
        <v>231</v>
      </c>
      <c r="B1542" t="s">
        <v>144</v>
      </c>
      <c r="C1542" t="s">
        <v>23</v>
      </c>
      <c r="D1542">
        <v>3</v>
      </c>
      <c r="E1542" s="1">
        <v>117499</v>
      </c>
      <c r="F1542" s="1">
        <v>117499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</row>
    <row r="1543" spans="1:11" x14ac:dyDescent="0.25">
      <c r="A1543" s="2">
        <v>231</v>
      </c>
      <c r="B1543" t="s">
        <v>144</v>
      </c>
      <c r="C1543" t="s">
        <v>18</v>
      </c>
      <c r="D1543">
        <v>1</v>
      </c>
      <c r="E1543" s="1">
        <v>113832</v>
      </c>
      <c r="F1543" s="1">
        <v>113832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</row>
    <row r="1544" spans="1:11" x14ac:dyDescent="0.25">
      <c r="A1544" s="2">
        <v>231</v>
      </c>
      <c r="B1544" t="s">
        <v>144</v>
      </c>
      <c r="C1544" t="s">
        <v>49</v>
      </c>
      <c r="D1544">
        <v>1</v>
      </c>
      <c r="E1544" s="1">
        <v>113832</v>
      </c>
      <c r="F1544" s="1">
        <v>113832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</row>
    <row r="1545" spans="1:11" x14ac:dyDescent="0.25">
      <c r="A1545" s="2">
        <v>231</v>
      </c>
      <c r="B1545" t="s">
        <v>144</v>
      </c>
      <c r="C1545" t="s">
        <v>19</v>
      </c>
      <c r="D1545">
        <v>1</v>
      </c>
      <c r="E1545" s="1">
        <v>113832</v>
      </c>
      <c r="F1545" s="1">
        <v>113832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</row>
    <row r="1546" spans="1:11" x14ac:dyDescent="0.25">
      <c r="A1546" s="2">
        <v>231</v>
      </c>
      <c r="B1546" t="s">
        <v>144</v>
      </c>
      <c r="C1546" t="s">
        <v>7</v>
      </c>
      <c r="D1546">
        <v>1</v>
      </c>
      <c r="E1546" s="1">
        <v>113832</v>
      </c>
      <c r="F1546" s="1">
        <v>113832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</row>
    <row r="1547" spans="1:11" x14ac:dyDescent="0.25">
      <c r="A1547" s="2">
        <v>231</v>
      </c>
      <c r="B1547" t="s">
        <v>144</v>
      </c>
      <c r="C1547" t="s">
        <v>37</v>
      </c>
      <c r="D1547">
        <v>1</v>
      </c>
      <c r="E1547" s="1">
        <v>113832</v>
      </c>
      <c r="F1547" s="1">
        <v>113832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</row>
    <row r="1548" spans="1:11" x14ac:dyDescent="0.25">
      <c r="A1548" s="2">
        <v>231</v>
      </c>
      <c r="B1548" t="s">
        <v>144</v>
      </c>
      <c r="C1548" t="s">
        <v>12</v>
      </c>
      <c r="D1548">
        <v>1</v>
      </c>
      <c r="E1548" s="1">
        <v>113832</v>
      </c>
      <c r="F1548" s="1">
        <v>113832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</row>
    <row r="1549" spans="1:11" x14ac:dyDescent="0.25">
      <c r="A1549" s="2">
        <v>231</v>
      </c>
      <c r="B1549" t="s">
        <v>144</v>
      </c>
      <c r="C1549" t="s">
        <v>32</v>
      </c>
      <c r="D1549">
        <v>2</v>
      </c>
      <c r="E1549" s="1">
        <v>78332</v>
      </c>
      <c r="F1549" s="1">
        <v>78332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</row>
    <row r="1550" spans="1:11" x14ac:dyDescent="0.25">
      <c r="A1550" s="2">
        <v>231</v>
      </c>
      <c r="B1550" t="s">
        <v>144</v>
      </c>
      <c r="C1550" t="s">
        <v>45</v>
      </c>
      <c r="D1550">
        <v>1</v>
      </c>
      <c r="E1550" s="1">
        <v>70672</v>
      </c>
      <c r="F1550" s="1">
        <v>70672</v>
      </c>
      <c r="G1550" s="1">
        <v>0</v>
      </c>
      <c r="H1550" s="1">
        <v>0</v>
      </c>
      <c r="I1550" s="1">
        <v>0</v>
      </c>
      <c r="J1550" s="1">
        <v>0</v>
      </c>
      <c r="K1550" s="1">
        <v>0</v>
      </c>
    </row>
    <row r="1551" spans="1:11" x14ac:dyDescent="0.25">
      <c r="A1551" s="2">
        <v>231</v>
      </c>
      <c r="B1551" t="s">
        <v>144</v>
      </c>
      <c r="C1551" t="s">
        <v>21</v>
      </c>
      <c r="D1551">
        <v>0.5</v>
      </c>
      <c r="E1551" s="1">
        <v>56916</v>
      </c>
      <c r="F1551" s="1">
        <v>56916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</row>
    <row r="1552" spans="1:11" x14ac:dyDescent="0.25">
      <c r="A1552" s="2">
        <v>231</v>
      </c>
      <c r="B1552" t="s">
        <v>144</v>
      </c>
      <c r="C1552" t="s">
        <v>16</v>
      </c>
      <c r="D1552">
        <v>1</v>
      </c>
      <c r="E1552" s="1">
        <v>113832</v>
      </c>
      <c r="F1552" s="1">
        <v>113832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</row>
    <row r="1553" spans="1:12" x14ac:dyDescent="0.25">
      <c r="A1553" s="2">
        <v>231</v>
      </c>
      <c r="B1553" t="s">
        <v>144</v>
      </c>
      <c r="C1553" t="s">
        <v>17</v>
      </c>
      <c r="D1553">
        <v>1</v>
      </c>
      <c r="E1553" s="1">
        <v>79025</v>
      </c>
      <c r="F1553" s="1">
        <v>79025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</row>
    <row r="1554" spans="1:12" x14ac:dyDescent="0.25">
      <c r="A1554" s="2">
        <v>231</v>
      </c>
      <c r="B1554" t="s">
        <v>144</v>
      </c>
      <c r="C1554" t="s">
        <v>20</v>
      </c>
      <c r="D1554">
        <v>2</v>
      </c>
      <c r="E1554" s="1">
        <v>120118</v>
      </c>
      <c r="F1554" s="1">
        <v>120118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</row>
    <row r="1555" spans="1:12" x14ac:dyDescent="0.25">
      <c r="A1555" s="2">
        <v>231</v>
      </c>
      <c r="B1555" t="s">
        <v>144</v>
      </c>
      <c r="C1555" t="s">
        <v>4</v>
      </c>
      <c r="D1555">
        <v>1</v>
      </c>
      <c r="E1555" s="1">
        <v>71961</v>
      </c>
      <c r="F1555" s="1">
        <v>71961</v>
      </c>
      <c r="G1555" s="1">
        <v>0</v>
      </c>
      <c r="H1555" s="1">
        <v>0</v>
      </c>
      <c r="I1555" s="1">
        <v>0</v>
      </c>
      <c r="J1555" s="1">
        <v>0</v>
      </c>
      <c r="K1555" s="1">
        <v>0</v>
      </c>
    </row>
    <row r="1556" spans="1:12" x14ac:dyDescent="0.25">
      <c r="A1556" s="2">
        <v>231</v>
      </c>
      <c r="B1556" t="s">
        <v>144</v>
      </c>
      <c r="C1556" t="s">
        <v>251</v>
      </c>
      <c r="D1556">
        <v>0</v>
      </c>
      <c r="E1556" s="1">
        <v>4070</v>
      </c>
      <c r="F1556" s="1">
        <v>4070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</row>
    <row r="1557" spans="1:12" x14ac:dyDescent="0.25">
      <c r="A1557" s="2">
        <v>231</v>
      </c>
      <c r="B1557" t="s">
        <v>144</v>
      </c>
      <c r="C1557" t="s">
        <v>314</v>
      </c>
      <c r="D1557">
        <v>0</v>
      </c>
      <c r="E1557" s="1">
        <v>34000</v>
      </c>
      <c r="F1557" s="1">
        <v>20400</v>
      </c>
      <c r="G1557" s="1">
        <v>0</v>
      </c>
      <c r="H1557" s="1">
        <v>0</v>
      </c>
      <c r="I1557" s="1">
        <v>0</v>
      </c>
      <c r="J1557" s="1">
        <v>0</v>
      </c>
      <c r="K1557" s="1">
        <v>13600</v>
      </c>
    </row>
    <row r="1558" spans="1:12" x14ac:dyDescent="0.25">
      <c r="A1558" s="2">
        <v>231</v>
      </c>
      <c r="B1558" t="s">
        <v>144</v>
      </c>
      <c r="C1558" t="s">
        <v>257</v>
      </c>
      <c r="D1558">
        <v>0</v>
      </c>
      <c r="E1558" s="1">
        <v>17000</v>
      </c>
      <c r="F1558" s="1">
        <v>10200</v>
      </c>
      <c r="G1558" s="1">
        <v>0</v>
      </c>
      <c r="H1558" s="1">
        <v>0</v>
      </c>
      <c r="I1558" s="1">
        <v>0</v>
      </c>
      <c r="J1558" s="1">
        <v>0</v>
      </c>
      <c r="K1558" s="1">
        <v>6800</v>
      </c>
    </row>
    <row r="1559" spans="1:12" x14ac:dyDescent="0.25">
      <c r="A1559" s="2">
        <v>231</v>
      </c>
      <c r="B1559" t="s">
        <v>144</v>
      </c>
      <c r="C1559" t="s">
        <v>252</v>
      </c>
      <c r="D1559">
        <v>0</v>
      </c>
      <c r="E1559" s="1">
        <v>2698</v>
      </c>
      <c r="F1559" s="1">
        <v>2698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</row>
    <row r="1560" spans="1:12" x14ac:dyDescent="0.25">
      <c r="A1560" s="2">
        <v>231</v>
      </c>
      <c r="B1560" t="s">
        <v>144</v>
      </c>
      <c r="C1560" t="s">
        <v>246</v>
      </c>
      <c r="D1560">
        <v>0</v>
      </c>
      <c r="E1560" s="1">
        <v>15325</v>
      </c>
      <c r="F1560" s="1">
        <v>15325</v>
      </c>
      <c r="G1560" s="1">
        <v>0</v>
      </c>
      <c r="H1560" s="1">
        <v>0</v>
      </c>
      <c r="I1560" s="1">
        <v>0</v>
      </c>
      <c r="J1560" s="1">
        <v>0</v>
      </c>
      <c r="K1560" s="1">
        <v>0</v>
      </c>
    </row>
    <row r="1561" spans="1:12" x14ac:dyDescent="0.25">
      <c r="A1561" s="2">
        <v>231</v>
      </c>
      <c r="B1561" t="s">
        <v>144</v>
      </c>
      <c r="C1561" t="s">
        <v>263</v>
      </c>
      <c r="D1561">
        <v>0</v>
      </c>
      <c r="E1561" s="1">
        <v>3900</v>
      </c>
      <c r="F1561" s="1">
        <v>3900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</row>
    <row r="1562" spans="1:12" x14ac:dyDescent="0.25">
      <c r="A1562" s="2">
        <v>231</v>
      </c>
      <c r="B1562" t="s">
        <v>144</v>
      </c>
      <c r="C1562" t="s">
        <v>266</v>
      </c>
      <c r="D1562">
        <v>0</v>
      </c>
      <c r="E1562" s="1">
        <v>7469</v>
      </c>
      <c r="F1562" s="1">
        <v>7469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</row>
    <row r="1563" spans="1:12" x14ac:dyDescent="0.25">
      <c r="A1563" s="2">
        <v>231</v>
      </c>
      <c r="B1563" t="s">
        <v>144</v>
      </c>
      <c r="C1563" t="s">
        <v>265</v>
      </c>
      <c r="D1563">
        <v>0</v>
      </c>
      <c r="E1563" s="1">
        <v>9323</v>
      </c>
      <c r="F1563" s="1">
        <v>9108</v>
      </c>
      <c r="G1563" s="1">
        <v>214</v>
      </c>
      <c r="H1563" s="1">
        <v>0</v>
      </c>
      <c r="I1563" s="1">
        <v>0</v>
      </c>
      <c r="J1563" s="1">
        <v>0</v>
      </c>
      <c r="K1563" s="1">
        <v>0</v>
      </c>
    </row>
    <row r="1564" spans="1:12" x14ac:dyDescent="0.25">
      <c r="A1564" s="2">
        <v>231</v>
      </c>
      <c r="B1564" t="s">
        <v>144</v>
      </c>
      <c r="C1564" t="s">
        <v>248</v>
      </c>
      <c r="D1564">
        <v>0</v>
      </c>
      <c r="E1564" s="1">
        <v>876</v>
      </c>
      <c r="F1564" s="1">
        <v>876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</row>
    <row r="1565" spans="1:12" x14ac:dyDescent="0.25">
      <c r="A1565" s="2">
        <v>231</v>
      </c>
      <c r="B1565" t="s">
        <v>144</v>
      </c>
      <c r="C1565" t="s">
        <v>247</v>
      </c>
      <c r="D1565">
        <v>0</v>
      </c>
      <c r="E1565" s="1">
        <v>3210</v>
      </c>
      <c r="F1565" s="1">
        <v>3210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</row>
    <row r="1566" spans="1:12" x14ac:dyDescent="0.25">
      <c r="A1566" s="2">
        <v>231</v>
      </c>
      <c r="B1566" t="s">
        <v>144</v>
      </c>
      <c r="C1566" t="s">
        <v>270</v>
      </c>
      <c r="D1566">
        <v>0</v>
      </c>
      <c r="E1566" s="1">
        <v>3357</v>
      </c>
      <c r="F1566" s="1">
        <v>3357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</row>
    <row r="1567" spans="1:12" x14ac:dyDescent="0.25">
      <c r="A1567" s="2">
        <v>231</v>
      </c>
      <c r="B1567" t="s">
        <v>144</v>
      </c>
      <c r="C1567" t="s">
        <v>269</v>
      </c>
      <c r="D1567">
        <v>0</v>
      </c>
      <c r="E1567" s="1">
        <v>1674</v>
      </c>
      <c r="F1567" s="1">
        <v>0</v>
      </c>
      <c r="G1567" s="1">
        <v>0</v>
      </c>
      <c r="H1567" s="1">
        <v>0</v>
      </c>
      <c r="I1567" s="1">
        <v>1674</v>
      </c>
      <c r="J1567" s="1">
        <v>0</v>
      </c>
      <c r="K1567" s="1">
        <v>0</v>
      </c>
    </row>
    <row r="1568" spans="1:12" x14ac:dyDescent="0.25">
      <c r="A1568" s="2">
        <v>231</v>
      </c>
      <c r="B1568" t="s">
        <v>144</v>
      </c>
      <c r="C1568" s="1" t="s">
        <v>320</v>
      </c>
      <c r="E1568" s="1">
        <v>60485</v>
      </c>
      <c r="F1568" s="1"/>
      <c r="G1568" s="1"/>
      <c r="H1568" s="1"/>
      <c r="I1568" s="1"/>
      <c r="J1568" s="1"/>
      <c r="K1568" s="1"/>
      <c r="L1568" s="1">
        <v>60485</v>
      </c>
    </row>
    <row r="1569" spans="1:11" x14ac:dyDescent="0.25">
      <c r="A1569" s="2">
        <v>467</v>
      </c>
      <c r="B1569" t="s">
        <v>145</v>
      </c>
      <c r="C1569" t="s">
        <v>73</v>
      </c>
      <c r="D1569">
        <v>1</v>
      </c>
      <c r="E1569" s="1">
        <v>158560</v>
      </c>
      <c r="F1569" s="1">
        <v>3066</v>
      </c>
      <c r="G1569" s="1">
        <v>0</v>
      </c>
      <c r="H1569" s="1">
        <v>0</v>
      </c>
      <c r="I1569" s="1">
        <v>155494</v>
      </c>
      <c r="J1569" s="1">
        <v>0</v>
      </c>
      <c r="K1569" s="1">
        <v>0</v>
      </c>
    </row>
    <row r="1570" spans="1:11" x14ac:dyDescent="0.25">
      <c r="A1570" s="2">
        <v>467</v>
      </c>
      <c r="B1570" t="s">
        <v>145</v>
      </c>
      <c r="C1570" t="s">
        <v>68</v>
      </c>
      <c r="D1570">
        <v>3</v>
      </c>
      <c r="E1570" s="1">
        <v>475679</v>
      </c>
      <c r="F1570" s="1">
        <v>475679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</row>
    <row r="1571" spans="1:11" x14ac:dyDescent="0.25">
      <c r="A1571" s="2">
        <v>467</v>
      </c>
      <c r="B1571" t="s">
        <v>145</v>
      </c>
      <c r="C1571" t="s">
        <v>31</v>
      </c>
      <c r="D1571">
        <v>1</v>
      </c>
      <c r="E1571" s="1">
        <v>198942</v>
      </c>
      <c r="F1571" s="1">
        <v>198942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</row>
    <row r="1572" spans="1:11" x14ac:dyDescent="0.25">
      <c r="A1572" s="2">
        <v>467</v>
      </c>
      <c r="B1572" t="s">
        <v>145</v>
      </c>
      <c r="C1572" t="s">
        <v>67</v>
      </c>
      <c r="D1572">
        <v>4</v>
      </c>
      <c r="E1572" s="1">
        <v>455330</v>
      </c>
      <c r="F1572" s="1">
        <v>455330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</row>
    <row r="1573" spans="1:11" x14ac:dyDescent="0.25">
      <c r="A1573" s="2">
        <v>467</v>
      </c>
      <c r="B1573" t="s">
        <v>145</v>
      </c>
      <c r="C1573" t="s">
        <v>74</v>
      </c>
      <c r="D1573">
        <v>9</v>
      </c>
      <c r="E1573" s="1">
        <v>1024492.05</v>
      </c>
      <c r="F1573" s="1">
        <v>654757</v>
      </c>
      <c r="G1573" s="1">
        <v>0</v>
      </c>
      <c r="H1573" s="1">
        <v>0</v>
      </c>
      <c r="I1573" s="1">
        <v>369735</v>
      </c>
      <c r="J1573" s="1">
        <v>0</v>
      </c>
      <c r="K1573" s="1">
        <v>0</v>
      </c>
    </row>
    <row r="1574" spans="1:11" x14ac:dyDescent="0.25">
      <c r="A1574" s="2">
        <v>467</v>
      </c>
      <c r="B1574" t="s">
        <v>145</v>
      </c>
      <c r="C1574" t="s">
        <v>133</v>
      </c>
      <c r="D1574">
        <v>2</v>
      </c>
      <c r="E1574" s="1">
        <v>227665</v>
      </c>
      <c r="F1574" s="1">
        <v>227665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</row>
    <row r="1575" spans="1:11" x14ac:dyDescent="0.25">
      <c r="A1575" s="2">
        <v>467</v>
      </c>
      <c r="B1575" t="s">
        <v>145</v>
      </c>
      <c r="C1575" t="s">
        <v>41</v>
      </c>
      <c r="D1575">
        <v>8</v>
      </c>
      <c r="E1575" s="1">
        <v>910660</v>
      </c>
      <c r="F1575" s="1">
        <v>910660</v>
      </c>
      <c r="G1575" s="1">
        <v>0</v>
      </c>
      <c r="H1575" s="1">
        <v>0</v>
      </c>
      <c r="I1575" s="1">
        <v>0</v>
      </c>
      <c r="J1575" s="1">
        <v>0</v>
      </c>
      <c r="K1575" s="1">
        <v>0</v>
      </c>
    </row>
    <row r="1576" spans="1:11" x14ac:dyDescent="0.25">
      <c r="A1576" s="2">
        <v>467</v>
      </c>
      <c r="B1576" t="s">
        <v>145</v>
      </c>
      <c r="C1576" t="s">
        <v>99</v>
      </c>
      <c r="D1576">
        <v>2</v>
      </c>
      <c r="E1576" s="1">
        <v>227665</v>
      </c>
      <c r="F1576" s="1">
        <v>0</v>
      </c>
      <c r="G1576" s="1">
        <v>227665</v>
      </c>
      <c r="H1576" s="1">
        <v>0</v>
      </c>
      <c r="I1576" s="1">
        <v>0</v>
      </c>
      <c r="J1576" s="1">
        <v>0</v>
      </c>
      <c r="K1576" s="1">
        <v>0</v>
      </c>
    </row>
    <row r="1577" spans="1:11" x14ac:dyDescent="0.25">
      <c r="A1577" s="2">
        <v>467</v>
      </c>
      <c r="B1577" t="s">
        <v>145</v>
      </c>
      <c r="C1577" t="s">
        <v>46</v>
      </c>
      <c r="D1577">
        <v>5</v>
      </c>
      <c r="E1577" s="1">
        <v>569162</v>
      </c>
      <c r="F1577" s="1">
        <v>569162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</row>
    <row r="1578" spans="1:11" x14ac:dyDescent="0.25">
      <c r="A1578" s="2">
        <v>467</v>
      </c>
      <c r="B1578" t="s">
        <v>145</v>
      </c>
      <c r="C1578" t="s">
        <v>66</v>
      </c>
      <c r="D1578">
        <v>5</v>
      </c>
      <c r="E1578" s="1">
        <v>569162</v>
      </c>
      <c r="F1578" s="1">
        <v>569162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</row>
    <row r="1579" spans="1:11" x14ac:dyDescent="0.25">
      <c r="A1579" s="2">
        <v>467</v>
      </c>
      <c r="B1579" t="s">
        <v>145</v>
      </c>
      <c r="C1579" t="s">
        <v>84</v>
      </c>
      <c r="D1579">
        <v>1</v>
      </c>
      <c r="E1579" s="1">
        <v>113832</v>
      </c>
      <c r="F1579" s="1">
        <v>113832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</row>
    <row r="1580" spans="1:11" x14ac:dyDescent="0.25">
      <c r="A1580" s="2">
        <v>467</v>
      </c>
      <c r="B1580" t="s">
        <v>145</v>
      </c>
      <c r="C1580" t="s">
        <v>83</v>
      </c>
      <c r="D1580">
        <v>1</v>
      </c>
      <c r="E1580" s="1">
        <v>113832</v>
      </c>
      <c r="F1580" s="1">
        <v>113832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</row>
    <row r="1581" spans="1:11" x14ac:dyDescent="0.25">
      <c r="A1581" s="2">
        <v>467</v>
      </c>
      <c r="B1581" t="s">
        <v>145</v>
      </c>
      <c r="C1581" t="s">
        <v>72</v>
      </c>
      <c r="D1581">
        <v>1</v>
      </c>
      <c r="E1581" s="1">
        <v>113832</v>
      </c>
      <c r="F1581" s="1">
        <v>113832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</row>
    <row r="1582" spans="1:11" x14ac:dyDescent="0.25">
      <c r="A1582" s="2">
        <v>467</v>
      </c>
      <c r="B1582" t="s">
        <v>145</v>
      </c>
      <c r="C1582" t="s">
        <v>63</v>
      </c>
      <c r="D1582">
        <v>1</v>
      </c>
      <c r="E1582" s="1">
        <v>119483</v>
      </c>
      <c r="F1582" s="1">
        <v>119483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</row>
    <row r="1583" spans="1:11" x14ac:dyDescent="0.25">
      <c r="A1583" s="2">
        <v>467</v>
      </c>
      <c r="B1583" t="s">
        <v>145</v>
      </c>
      <c r="C1583" t="s">
        <v>76</v>
      </c>
      <c r="D1583">
        <v>2</v>
      </c>
      <c r="E1583" s="1">
        <v>118151</v>
      </c>
      <c r="F1583" s="1">
        <v>118151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</row>
    <row r="1584" spans="1:11" x14ac:dyDescent="0.25">
      <c r="A1584" s="2">
        <v>467</v>
      </c>
      <c r="B1584" t="s">
        <v>145</v>
      </c>
      <c r="C1584" t="s">
        <v>69</v>
      </c>
      <c r="D1584">
        <v>1</v>
      </c>
      <c r="E1584" s="1">
        <v>147879</v>
      </c>
      <c r="F1584" s="1">
        <v>147879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</row>
    <row r="1585" spans="1:11" x14ac:dyDescent="0.25">
      <c r="A1585" s="2">
        <v>467</v>
      </c>
      <c r="B1585" t="s">
        <v>145</v>
      </c>
      <c r="C1585" t="s">
        <v>24</v>
      </c>
      <c r="D1585">
        <v>1</v>
      </c>
      <c r="E1585" s="1">
        <v>113832</v>
      </c>
      <c r="F1585" s="1">
        <v>0</v>
      </c>
      <c r="G1585" s="1">
        <v>113832</v>
      </c>
      <c r="H1585" s="1">
        <v>0</v>
      </c>
      <c r="I1585" s="1">
        <v>0</v>
      </c>
      <c r="J1585" s="1">
        <v>0</v>
      </c>
      <c r="K1585" s="1">
        <v>0</v>
      </c>
    </row>
    <row r="1586" spans="1:11" x14ac:dyDescent="0.25">
      <c r="A1586" s="2">
        <v>467</v>
      </c>
      <c r="B1586" t="s">
        <v>145</v>
      </c>
      <c r="C1586" t="s">
        <v>40</v>
      </c>
      <c r="D1586">
        <v>1</v>
      </c>
      <c r="E1586" s="1">
        <v>113832</v>
      </c>
      <c r="F1586" s="1">
        <v>113832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</row>
    <row r="1587" spans="1:11" x14ac:dyDescent="0.25">
      <c r="A1587" s="2">
        <v>467</v>
      </c>
      <c r="B1587" t="s">
        <v>145</v>
      </c>
      <c r="C1587" t="s">
        <v>30</v>
      </c>
      <c r="D1587">
        <v>1</v>
      </c>
      <c r="E1587" s="1">
        <v>113832</v>
      </c>
      <c r="F1587" s="1">
        <v>113832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</row>
    <row r="1588" spans="1:11" x14ac:dyDescent="0.25">
      <c r="A1588" s="2">
        <v>467</v>
      </c>
      <c r="B1588" t="s">
        <v>145</v>
      </c>
      <c r="C1588" t="s">
        <v>132</v>
      </c>
      <c r="D1588">
        <v>1</v>
      </c>
      <c r="E1588" s="1">
        <v>113832</v>
      </c>
      <c r="F1588" s="1">
        <v>0</v>
      </c>
      <c r="G1588" s="1">
        <v>113832</v>
      </c>
      <c r="H1588" s="1">
        <v>0</v>
      </c>
      <c r="I1588" s="1">
        <v>0</v>
      </c>
      <c r="J1588" s="1">
        <v>0</v>
      </c>
      <c r="K1588" s="1">
        <v>0</v>
      </c>
    </row>
    <row r="1589" spans="1:11" x14ac:dyDescent="0.25">
      <c r="A1589" s="2">
        <v>467</v>
      </c>
      <c r="B1589" t="s">
        <v>145</v>
      </c>
      <c r="C1589" t="s">
        <v>15</v>
      </c>
      <c r="D1589">
        <v>6</v>
      </c>
      <c r="E1589" s="1">
        <v>234999</v>
      </c>
      <c r="F1589" s="1">
        <v>234999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</row>
    <row r="1590" spans="1:11" x14ac:dyDescent="0.25">
      <c r="A1590" s="2">
        <v>467</v>
      </c>
      <c r="B1590" t="s">
        <v>145</v>
      </c>
      <c r="C1590" t="s">
        <v>13</v>
      </c>
      <c r="D1590">
        <v>6</v>
      </c>
      <c r="E1590" s="1">
        <v>345348</v>
      </c>
      <c r="F1590" s="1">
        <v>345348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</row>
    <row r="1591" spans="1:11" x14ac:dyDescent="0.25">
      <c r="A1591" s="2">
        <v>467</v>
      </c>
      <c r="B1591" t="s">
        <v>145</v>
      </c>
      <c r="C1591" t="s">
        <v>29</v>
      </c>
      <c r="D1591">
        <v>1</v>
      </c>
      <c r="E1591" s="1">
        <v>113832</v>
      </c>
      <c r="F1591" s="1">
        <v>113832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</row>
    <row r="1592" spans="1:11" x14ac:dyDescent="0.25">
      <c r="A1592" s="2">
        <v>467</v>
      </c>
      <c r="B1592" t="s">
        <v>145</v>
      </c>
      <c r="C1592" t="s">
        <v>52</v>
      </c>
      <c r="D1592">
        <v>2</v>
      </c>
      <c r="E1592" s="1">
        <v>227665</v>
      </c>
      <c r="F1592" s="1">
        <v>227665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</row>
    <row r="1593" spans="1:11" x14ac:dyDescent="0.25">
      <c r="A1593" s="2">
        <v>467</v>
      </c>
      <c r="B1593" t="s">
        <v>145</v>
      </c>
      <c r="C1593" t="s">
        <v>14</v>
      </c>
      <c r="D1593">
        <v>10</v>
      </c>
      <c r="E1593" s="1">
        <v>1138324.5</v>
      </c>
      <c r="F1593" s="1">
        <v>1138324.5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</row>
    <row r="1594" spans="1:11" x14ac:dyDescent="0.25">
      <c r="A1594" s="2">
        <v>467</v>
      </c>
      <c r="B1594" t="s">
        <v>145</v>
      </c>
      <c r="C1594" t="s">
        <v>70</v>
      </c>
      <c r="D1594">
        <v>2</v>
      </c>
      <c r="E1594" s="1">
        <v>227665</v>
      </c>
      <c r="F1594" s="1">
        <v>227665</v>
      </c>
      <c r="G1594" s="1">
        <v>0</v>
      </c>
      <c r="H1594" s="1">
        <v>0</v>
      </c>
      <c r="I1594" s="1">
        <v>0</v>
      </c>
      <c r="J1594" s="1">
        <v>0</v>
      </c>
      <c r="K1594" s="1">
        <v>0</v>
      </c>
    </row>
    <row r="1595" spans="1:11" x14ac:dyDescent="0.25">
      <c r="A1595" s="2">
        <v>467</v>
      </c>
      <c r="B1595" t="s">
        <v>145</v>
      </c>
      <c r="C1595" t="s">
        <v>71</v>
      </c>
      <c r="D1595">
        <v>1</v>
      </c>
      <c r="E1595" s="1">
        <v>113832</v>
      </c>
      <c r="F1595" s="1">
        <v>113832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</row>
    <row r="1596" spans="1:11" x14ac:dyDescent="0.25">
      <c r="A1596" s="2">
        <v>467</v>
      </c>
      <c r="B1596" t="s">
        <v>145</v>
      </c>
      <c r="C1596" t="s">
        <v>101</v>
      </c>
      <c r="D1596">
        <v>1</v>
      </c>
      <c r="E1596" s="1">
        <v>39166</v>
      </c>
      <c r="F1596" s="1">
        <v>0</v>
      </c>
      <c r="G1596" s="1">
        <v>0</v>
      </c>
      <c r="H1596" s="1">
        <v>39166</v>
      </c>
      <c r="I1596" s="1">
        <v>0</v>
      </c>
      <c r="J1596" s="1">
        <v>0</v>
      </c>
      <c r="K1596" s="1">
        <v>0</v>
      </c>
    </row>
    <row r="1597" spans="1:11" x14ac:dyDescent="0.25">
      <c r="A1597" s="2">
        <v>467</v>
      </c>
      <c r="B1597" t="s">
        <v>145</v>
      </c>
      <c r="C1597" t="s">
        <v>81</v>
      </c>
      <c r="D1597">
        <v>2</v>
      </c>
      <c r="E1597" s="1">
        <v>227665</v>
      </c>
      <c r="F1597" s="1">
        <v>0</v>
      </c>
      <c r="G1597" s="1">
        <v>0</v>
      </c>
      <c r="H1597" s="1">
        <v>227665</v>
      </c>
      <c r="I1597" s="1">
        <v>0</v>
      </c>
      <c r="J1597" s="1">
        <v>0</v>
      </c>
      <c r="K1597" s="1">
        <v>0</v>
      </c>
    </row>
    <row r="1598" spans="1:11" x14ac:dyDescent="0.25">
      <c r="A1598" s="2">
        <v>467</v>
      </c>
      <c r="B1598" t="s">
        <v>145</v>
      </c>
      <c r="C1598" t="s">
        <v>7</v>
      </c>
      <c r="D1598">
        <v>1</v>
      </c>
      <c r="E1598" s="1">
        <v>113832</v>
      </c>
      <c r="F1598" s="1">
        <v>113832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</row>
    <row r="1599" spans="1:11" x14ac:dyDescent="0.25">
      <c r="A1599" s="2">
        <v>467</v>
      </c>
      <c r="B1599" t="s">
        <v>145</v>
      </c>
      <c r="C1599" t="s">
        <v>37</v>
      </c>
      <c r="D1599">
        <v>2</v>
      </c>
      <c r="E1599" s="1">
        <v>227665</v>
      </c>
      <c r="F1599" s="1">
        <v>227665</v>
      </c>
      <c r="G1599" s="1">
        <v>0</v>
      </c>
      <c r="H1599" s="1">
        <v>0</v>
      </c>
      <c r="I1599" s="1">
        <v>0</v>
      </c>
      <c r="J1599" s="1">
        <v>0</v>
      </c>
      <c r="K1599" s="1">
        <v>0</v>
      </c>
    </row>
    <row r="1600" spans="1:11" x14ac:dyDescent="0.25">
      <c r="A1600" s="2">
        <v>467</v>
      </c>
      <c r="B1600" t="s">
        <v>145</v>
      </c>
      <c r="C1600" t="s">
        <v>12</v>
      </c>
      <c r="D1600">
        <v>2</v>
      </c>
      <c r="E1600" s="1">
        <v>227665</v>
      </c>
      <c r="F1600" s="1">
        <v>227665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</row>
    <row r="1601" spans="1:11" x14ac:dyDescent="0.25">
      <c r="A1601" s="2">
        <v>467</v>
      </c>
      <c r="B1601" t="s">
        <v>145</v>
      </c>
      <c r="C1601" t="s">
        <v>60</v>
      </c>
      <c r="D1601">
        <v>2</v>
      </c>
      <c r="E1601" s="1">
        <v>227665</v>
      </c>
      <c r="F1601" s="1">
        <v>227665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</row>
    <row r="1602" spans="1:11" x14ac:dyDescent="0.25">
      <c r="A1602" s="2">
        <v>467</v>
      </c>
      <c r="B1602" t="s">
        <v>145</v>
      </c>
      <c r="C1602" t="s">
        <v>91</v>
      </c>
      <c r="D1602">
        <v>1</v>
      </c>
      <c r="E1602" s="1">
        <v>113832</v>
      </c>
      <c r="F1602" s="1">
        <v>113832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</row>
    <row r="1603" spans="1:11" x14ac:dyDescent="0.25">
      <c r="A1603" s="2">
        <v>467</v>
      </c>
      <c r="B1603" t="s">
        <v>145</v>
      </c>
      <c r="C1603" t="s">
        <v>45</v>
      </c>
      <c r="D1603">
        <v>3</v>
      </c>
      <c r="E1603" s="1">
        <v>212016</v>
      </c>
      <c r="F1603" s="1">
        <v>0</v>
      </c>
      <c r="G1603" s="1">
        <v>212016</v>
      </c>
      <c r="H1603" s="1">
        <v>0</v>
      </c>
      <c r="I1603" s="1">
        <v>0</v>
      </c>
      <c r="J1603" s="1">
        <v>0</v>
      </c>
      <c r="K1603" s="1">
        <v>0</v>
      </c>
    </row>
    <row r="1604" spans="1:11" x14ac:dyDescent="0.25">
      <c r="A1604" s="2">
        <v>467</v>
      </c>
      <c r="B1604" t="s">
        <v>145</v>
      </c>
      <c r="C1604" t="s">
        <v>11</v>
      </c>
      <c r="D1604">
        <v>7</v>
      </c>
      <c r="E1604" s="1">
        <v>402906</v>
      </c>
      <c r="F1604" s="1">
        <v>402906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</row>
    <row r="1605" spans="1:11" x14ac:dyDescent="0.25">
      <c r="A1605" s="2">
        <v>467</v>
      </c>
      <c r="B1605" t="s">
        <v>145</v>
      </c>
      <c r="C1605" t="s">
        <v>42</v>
      </c>
      <c r="D1605">
        <v>1</v>
      </c>
      <c r="E1605" s="1">
        <v>71590</v>
      </c>
      <c r="F1605" s="1">
        <v>0</v>
      </c>
      <c r="G1605" s="1">
        <v>71590</v>
      </c>
      <c r="H1605" s="1">
        <v>0</v>
      </c>
      <c r="I1605" s="1">
        <v>0</v>
      </c>
      <c r="J1605" s="1">
        <v>0</v>
      </c>
      <c r="K1605" s="1">
        <v>0</v>
      </c>
    </row>
    <row r="1606" spans="1:11" x14ac:dyDescent="0.25">
      <c r="A1606" s="2">
        <v>467</v>
      </c>
      <c r="B1606" t="s">
        <v>145</v>
      </c>
      <c r="C1606" t="s">
        <v>21</v>
      </c>
      <c r="D1606">
        <v>2</v>
      </c>
      <c r="E1606" s="1">
        <v>227665</v>
      </c>
      <c r="F1606" s="1">
        <v>113832</v>
      </c>
      <c r="G1606" s="1">
        <v>113832</v>
      </c>
      <c r="H1606" s="1">
        <v>0</v>
      </c>
      <c r="I1606" s="1">
        <v>0</v>
      </c>
      <c r="J1606" s="1">
        <v>0</v>
      </c>
      <c r="K1606" s="1">
        <v>0</v>
      </c>
    </row>
    <row r="1607" spans="1:11" x14ac:dyDescent="0.25">
      <c r="A1607" s="2">
        <v>467</v>
      </c>
      <c r="B1607" t="s">
        <v>145</v>
      </c>
      <c r="C1607" t="s">
        <v>5</v>
      </c>
      <c r="D1607">
        <v>2</v>
      </c>
      <c r="E1607" s="1">
        <v>210018</v>
      </c>
      <c r="F1607" s="1">
        <v>0</v>
      </c>
      <c r="G1607" s="1">
        <v>210018</v>
      </c>
      <c r="H1607" s="1">
        <v>0</v>
      </c>
      <c r="I1607" s="1">
        <v>0</v>
      </c>
      <c r="J1607" s="1">
        <v>0</v>
      </c>
      <c r="K1607" s="1">
        <v>0</v>
      </c>
    </row>
    <row r="1608" spans="1:11" x14ac:dyDescent="0.25">
      <c r="A1608" s="2">
        <v>467</v>
      </c>
      <c r="B1608" t="s">
        <v>145</v>
      </c>
      <c r="C1608" t="s">
        <v>59</v>
      </c>
      <c r="D1608">
        <v>4</v>
      </c>
      <c r="E1608" s="1">
        <v>513700</v>
      </c>
      <c r="F1608" s="1">
        <v>513700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</row>
    <row r="1609" spans="1:11" x14ac:dyDescent="0.25">
      <c r="A1609" s="2">
        <v>467</v>
      </c>
      <c r="B1609" t="s">
        <v>145</v>
      </c>
      <c r="C1609" t="s">
        <v>16</v>
      </c>
      <c r="D1609">
        <v>4</v>
      </c>
      <c r="E1609" s="1">
        <v>455330</v>
      </c>
      <c r="F1609" s="1">
        <v>455330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</row>
    <row r="1610" spans="1:11" x14ac:dyDescent="0.25">
      <c r="A1610" s="2">
        <v>467</v>
      </c>
      <c r="B1610" t="s">
        <v>145</v>
      </c>
      <c r="C1610" t="s">
        <v>17</v>
      </c>
      <c r="D1610">
        <v>2</v>
      </c>
      <c r="E1610" s="1">
        <v>158049</v>
      </c>
      <c r="F1610" s="1">
        <v>158049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</row>
    <row r="1611" spans="1:11" x14ac:dyDescent="0.25">
      <c r="A1611" s="2">
        <v>467</v>
      </c>
      <c r="B1611" t="s">
        <v>145</v>
      </c>
      <c r="C1611" t="s">
        <v>22</v>
      </c>
      <c r="D1611">
        <v>2</v>
      </c>
      <c r="E1611" s="1">
        <v>102375</v>
      </c>
      <c r="F1611" s="1">
        <v>102375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</row>
    <row r="1612" spans="1:11" x14ac:dyDescent="0.25">
      <c r="A1612" s="2">
        <v>467</v>
      </c>
      <c r="B1612" t="s">
        <v>145</v>
      </c>
      <c r="C1612" t="s">
        <v>20</v>
      </c>
      <c r="D1612">
        <v>5</v>
      </c>
      <c r="E1612" s="1">
        <v>300294</v>
      </c>
      <c r="F1612" s="1">
        <v>300294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</row>
    <row r="1613" spans="1:11" x14ac:dyDescent="0.25">
      <c r="A1613" s="2">
        <v>467</v>
      </c>
      <c r="B1613" t="s">
        <v>145</v>
      </c>
      <c r="C1613" t="s">
        <v>57</v>
      </c>
      <c r="D1613">
        <v>2</v>
      </c>
      <c r="E1613" s="1">
        <v>210018</v>
      </c>
      <c r="F1613" s="1">
        <v>210018</v>
      </c>
      <c r="G1613" s="1">
        <v>0</v>
      </c>
      <c r="H1613" s="1">
        <v>0</v>
      </c>
      <c r="I1613" s="1">
        <v>0</v>
      </c>
      <c r="J1613" s="1">
        <v>0</v>
      </c>
      <c r="K1613" s="1">
        <v>0</v>
      </c>
    </row>
    <row r="1614" spans="1:11" x14ac:dyDescent="0.25">
      <c r="A1614" s="2">
        <v>467</v>
      </c>
      <c r="B1614" t="s">
        <v>145</v>
      </c>
      <c r="C1614" t="s">
        <v>4</v>
      </c>
      <c r="D1614">
        <v>2</v>
      </c>
      <c r="E1614" s="1">
        <v>143922</v>
      </c>
      <c r="F1614" s="1">
        <v>71961</v>
      </c>
      <c r="G1614" s="1">
        <v>71961</v>
      </c>
      <c r="H1614" s="1">
        <v>0</v>
      </c>
      <c r="I1614" s="1">
        <v>0</v>
      </c>
      <c r="J1614" s="1">
        <v>0</v>
      </c>
      <c r="K1614" s="1">
        <v>0</v>
      </c>
    </row>
    <row r="1615" spans="1:11" x14ac:dyDescent="0.25">
      <c r="A1615" s="2">
        <v>467</v>
      </c>
      <c r="B1615" t="s">
        <v>145</v>
      </c>
      <c r="C1615" t="s">
        <v>55</v>
      </c>
      <c r="D1615">
        <v>1</v>
      </c>
      <c r="E1615" s="1">
        <v>71444</v>
      </c>
      <c r="F1615" s="1">
        <v>0</v>
      </c>
      <c r="G1615" s="1">
        <v>71444</v>
      </c>
      <c r="H1615" s="1">
        <v>0</v>
      </c>
      <c r="I1615" s="1">
        <v>0</v>
      </c>
      <c r="J1615" s="1">
        <v>0</v>
      </c>
      <c r="K1615" s="1">
        <v>0</v>
      </c>
    </row>
    <row r="1616" spans="1:11" x14ac:dyDescent="0.25">
      <c r="A1616" s="2">
        <v>467</v>
      </c>
      <c r="B1616" t="s">
        <v>145</v>
      </c>
      <c r="C1616" t="s">
        <v>47</v>
      </c>
      <c r="D1616">
        <v>1</v>
      </c>
      <c r="E1616" s="1">
        <v>92386</v>
      </c>
      <c r="F1616" s="1">
        <v>92386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</row>
    <row r="1617" spans="1:11" x14ac:dyDescent="0.25">
      <c r="A1617" s="2">
        <v>467</v>
      </c>
      <c r="B1617" t="s">
        <v>145</v>
      </c>
      <c r="C1617" t="s">
        <v>79</v>
      </c>
      <c r="D1617">
        <v>3</v>
      </c>
      <c r="E1617" s="1">
        <v>160887</v>
      </c>
      <c r="F1617" s="1">
        <v>160887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</row>
    <row r="1618" spans="1:11" x14ac:dyDescent="0.25">
      <c r="A1618" s="2">
        <v>467</v>
      </c>
      <c r="B1618" t="s">
        <v>145</v>
      </c>
      <c r="C1618" t="s">
        <v>94</v>
      </c>
      <c r="D1618">
        <v>1</v>
      </c>
      <c r="E1618" s="1">
        <v>59075</v>
      </c>
      <c r="F1618" s="1">
        <v>0</v>
      </c>
      <c r="G1618" s="1">
        <v>59075</v>
      </c>
      <c r="H1618" s="1">
        <v>0</v>
      </c>
      <c r="I1618" s="1">
        <v>0</v>
      </c>
      <c r="J1618" s="1">
        <v>0</v>
      </c>
      <c r="K1618" s="1">
        <v>0</v>
      </c>
    </row>
    <row r="1619" spans="1:11" x14ac:dyDescent="0.25">
      <c r="A1619" s="2">
        <v>467</v>
      </c>
      <c r="B1619" t="s">
        <v>145</v>
      </c>
      <c r="C1619" t="s">
        <v>58</v>
      </c>
      <c r="D1619">
        <v>1</v>
      </c>
      <c r="E1619" s="1">
        <v>147879</v>
      </c>
      <c r="F1619" s="1">
        <v>147879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</row>
    <row r="1620" spans="1:11" x14ac:dyDescent="0.25">
      <c r="A1620" s="2">
        <v>467</v>
      </c>
      <c r="B1620" t="s">
        <v>145</v>
      </c>
      <c r="C1620" t="s">
        <v>8</v>
      </c>
      <c r="D1620">
        <v>1</v>
      </c>
      <c r="E1620" s="1">
        <v>116262</v>
      </c>
      <c r="F1620" s="1">
        <v>116262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</row>
    <row r="1621" spans="1:11" x14ac:dyDescent="0.25">
      <c r="A1621" s="2">
        <v>467</v>
      </c>
      <c r="B1621" t="s">
        <v>145</v>
      </c>
      <c r="C1621" t="s">
        <v>78</v>
      </c>
      <c r="D1621">
        <v>1</v>
      </c>
      <c r="E1621" s="1">
        <v>58500</v>
      </c>
      <c r="F1621" s="1">
        <v>58500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</row>
    <row r="1622" spans="1:11" x14ac:dyDescent="0.25">
      <c r="A1622" s="2">
        <v>467</v>
      </c>
      <c r="B1622" t="s">
        <v>145</v>
      </c>
      <c r="C1622" t="s">
        <v>251</v>
      </c>
      <c r="D1622">
        <v>0</v>
      </c>
      <c r="E1622" s="1">
        <v>103995</v>
      </c>
      <c r="F1622" s="1">
        <v>103995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</row>
    <row r="1623" spans="1:11" x14ac:dyDescent="0.25">
      <c r="A1623" s="2">
        <v>467</v>
      </c>
      <c r="B1623" t="s">
        <v>145</v>
      </c>
      <c r="C1623" t="s">
        <v>253</v>
      </c>
      <c r="D1623">
        <v>0</v>
      </c>
      <c r="E1623" s="1">
        <v>75000</v>
      </c>
      <c r="F1623" s="1">
        <v>75000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</row>
    <row r="1624" spans="1:11" x14ac:dyDescent="0.25">
      <c r="A1624" s="2">
        <v>467</v>
      </c>
      <c r="B1624" t="s">
        <v>145</v>
      </c>
      <c r="C1624" t="s">
        <v>252</v>
      </c>
      <c r="D1624">
        <v>0</v>
      </c>
      <c r="E1624" s="1">
        <v>25000</v>
      </c>
      <c r="F1624" s="1">
        <v>25000</v>
      </c>
      <c r="G1624" s="1">
        <v>0</v>
      </c>
      <c r="H1624" s="1">
        <v>0</v>
      </c>
      <c r="I1624" s="1">
        <v>0</v>
      </c>
      <c r="J1624" s="1">
        <v>0</v>
      </c>
      <c r="K1624" s="1">
        <v>0</v>
      </c>
    </row>
    <row r="1625" spans="1:11" x14ac:dyDescent="0.25">
      <c r="A1625" s="2">
        <v>467</v>
      </c>
      <c r="B1625" t="s">
        <v>145</v>
      </c>
      <c r="C1625" t="s">
        <v>254</v>
      </c>
      <c r="D1625">
        <v>0</v>
      </c>
      <c r="E1625" s="1">
        <v>12216</v>
      </c>
      <c r="F1625" s="1">
        <v>0</v>
      </c>
      <c r="G1625" s="1">
        <v>0</v>
      </c>
      <c r="H1625" s="1">
        <v>0</v>
      </c>
      <c r="I1625" s="1">
        <v>12216</v>
      </c>
      <c r="J1625" s="1">
        <v>0</v>
      </c>
      <c r="K1625" s="1">
        <v>0</v>
      </c>
    </row>
    <row r="1626" spans="1:11" x14ac:dyDescent="0.25">
      <c r="A1626" s="2">
        <v>467</v>
      </c>
      <c r="B1626" t="s">
        <v>145</v>
      </c>
      <c r="C1626" t="s">
        <v>255</v>
      </c>
      <c r="D1626">
        <v>0</v>
      </c>
      <c r="E1626" s="1">
        <v>39600</v>
      </c>
      <c r="F1626" s="1">
        <v>0</v>
      </c>
      <c r="G1626" s="1">
        <v>0</v>
      </c>
      <c r="H1626" s="1">
        <v>0</v>
      </c>
      <c r="I1626" s="1">
        <v>39600</v>
      </c>
      <c r="J1626" s="1">
        <v>0</v>
      </c>
      <c r="K1626" s="1">
        <v>0</v>
      </c>
    </row>
    <row r="1627" spans="1:11" x14ac:dyDescent="0.25">
      <c r="A1627" s="2">
        <v>467</v>
      </c>
      <c r="B1627" t="s">
        <v>145</v>
      </c>
      <c r="C1627" t="s">
        <v>263</v>
      </c>
      <c r="D1627">
        <v>0</v>
      </c>
      <c r="E1627" s="1">
        <v>120000</v>
      </c>
      <c r="F1627" s="1">
        <v>0</v>
      </c>
      <c r="G1627" s="1">
        <v>120000</v>
      </c>
      <c r="H1627" s="1">
        <v>0</v>
      </c>
      <c r="I1627" s="1">
        <v>0</v>
      </c>
      <c r="J1627" s="1">
        <v>0</v>
      </c>
      <c r="K1627" s="1">
        <v>0</v>
      </c>
    </row>
    <row r="1628" spans="1:11" x14ac:dyDescent="0.25">
      <c r="A1628" s="2">
        <v>467</v>
      </c>
      <c r="B1628" t="s">
        <v>145</v>
      </c>
      <c r="C1628" t="s">
        <v>266</v>
      </c>
      <c r="D1628">
        <v>0</v>
      </c>
      <c r="E1628" s="1">
        <v>30012</v>
      </c>
      <c r="F1628" s="1">
        <v>30012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</row>
    <row r="1629" spans="1:11" x14ac:dyDescent="0.25">
      <c r="A1629" s="2">
        <v>467</v>
      </c>
      <c r="B1629" t="s">
        <v>145</v>
      </c>
      <c r="C1629" t="s">
        <v>286</v>
      </c>
      <c r="D1629">
        <v>0</v>
      </c>
      <c r="E1629" s="1">
        <v>25000</v>
      </c>
      <c r="F1629" s="1">
        <v>25000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</row>
    <row r="1630" spans="1:11" x14ac:dyDescent="0.25">
      <c r="A1630" s="2">
        <v>467</v>
      </c>
      <c r="B1630" t="s">
        <v>145</v>
      </c>
      <c r="C1630" t="s">
        <v>265</v>
      </c>
      <c r="D1630">
        <v>0</v>
      </c>
      <c r="E1630" s="1">
        <v>90000</v>
      </c>
      <c r="F1630" s="1">
        <v>0</v>
      </c>
      <c r="G1630" s="1">
        <v>90000</v>
      </c>
      <c r="H1630" s="1">
        <v>0</v>
      </c>
      <c r="I1630" s="1">
        <v>0</v>
      </c>
      <c r="J1630" s="1">
        <v>0</v>
      </c>
      <c r="K1630" s="1">
        <v>0</v>
      </c>
    </row>
    <row r="1631" spans="1:11" x14ac:dyDescent="0.25">
      <c r="A1631" s="2">
        <v>467</v>
      </c>
      <c r="B1631" t="s">
        <v>145</v>
      </c>
      <c r="C1631" t="s">
        <v>248</v>
      </c>
      <c r="D1631">
        <v>0</v>
      </c>
      <c r="E1631" s="1">
        <v>3781</v>
      </c>
      <c r="F1631" s="1">
        <v>3781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</row>
    <row r="1632" spans="1:11" x14ac:dyDescent="0.25">
      <c r="A1632" s="2">
        <v>467</v>
      </c>
      <c r="B1632" t="s">
        <v>145</v>
      </c>
      <c r="C1632" t="s">
        <v>264</v>
      </c>
      <c r="D1632">
        <v>0</v>
      </c>
      <c r="E1632" s="1">
        <v>30651</v>
      </c>
      <c r="F1632" s="1">
        <v>30651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</row>
    <row r="1633" spans="1:11" x14ac:dyDescent="0.25">
      <c r="A1633" s="2">
        <v>467</v>
      </c>
      <c r="B1633" t="s">
        <v>145</v>
      </c>
      <c r="C1633" t="s">
        <v>261</v>
      </c>
      <c r="D1633">
        <v>0</v>
      </c>
      <c r="E1633" s="1">
        <v>110000</v>
      </c>
      <c r="F1633" s="1">
        <v>15000</v>
      </c>
      <c r="G1633" s="1">
        <v>95000</v>
      </c>
      <c r="H1633" s="1">
        <v>0</v>
      </c>
      <c r="I1633" s="1">
        <v>0</v>
      </c>
      <c r="J1633" s="1">
        <v>0</v>
      </c>
      <c r="K1633" s="1">
        <v>0</v>
      </c>
    </row>
    <row r="1634" spans="1:11" x14ac:dyDescent="0.25">
      <c r="A1634" s="2">
        <v>467</v>
      </c>
      <c r="B1634" t="s">
        <v>145</v>
      </c>
      <c r="C1634" t="s">
        <v>247</v>
      </c>
      <c r="D1634">
        <v>0</v>
      </c>
      <c r="E1634" s="1">
        <v>13861</v>
      </c>
      <c r="F1634" s="1">
        <v>13861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</row>
    <row r="1635" spans="1:11" x14ac:dyDescent="0.25">
      <c r="A1635" s="2">
        <v>467</v>
      </c>
      <c r="B1635" t="s">
        <v>145</v>
      </c>
      <c r="C1635" t="s">
        <v>270</v>
      </c>
      <c r="D1635">
        <v>0</v>
      </c>
      <c r="E1635" s="1">
        <v>15228</v>
      </c>
      <c r="F1635" s="1">
        <v>0</v>
      </c>
      <c r="G1635" s="1">
        <v>15228</v>
      </c>
      <c r="H1635" s="1">
        <v>0</v>
      </c>
      <c r="I1635" s="1">
        <v>0</v>
      </c>
      <c r="J1635" s="1">
        <v>0</v>
      </c>
      <c r="K1635" s="1">
        <v>0</v>
      </c>
    </row>
    <row r="1636" spans="1:11" x14ac:dyDescent="0.25">
      <c r="A1636" s="2">
        <v>467</v>
      </c>
      <c r="B1636" t="s">
        <v>145</v>
      </c>
      <c r="C1636" t="s">
        <v>274</v>
      </c>
      <c r="D1636">
        <v>0</v>
      </c>
      <c r="E1636" s="1">
        <v>9000</v>
      </c>
      <c r="F1636" s="1">
        <v>0</v>
      </c>
      <c r="G1636" s="1">
        <v>0</v>
      </c>
      <c r="H1636" s="1">
        <v>0</v>
      </c>
      <c r="I1636" s="1">
        <v>9000</v>
      </c>
      <c r="J1636" s="1">
        <v>0</v>
      </c>
      <c r="K1636" s="1">
        <v>0</v>
      </c>
    </row>
    <row r="1637" spans="1:11" x14ac:dyDescent="0.25">
      <c r="A1637" s="2">
        <v>467</v>
      </c>
      <c r="B1637" t="s">
        <v>145</v>
      </c>
      <c r="C1637" t="s">
        <v>271</v>
      </c>
      <c r="D1637">
        <v>0</v>
      </c>
      <c r="E1637" s="1">
        <v>7000</v>
      </c>
      <c r="F1637" s="1">
        <v>0</v>
      </c>
      <c r="G1637" s="1">
        <v>0</v>
      </c>
      <c r="H1637" s="1">
        <v>0</v>
      </c>
      <c r="I1637" s="1">
        <v>7000</v>
      </c>
      <c r="J1637" s="1">
        <v>0</v>
      </c>
      <c r="K1637" s="1">
        <v>0</v>
      </c>
    </row>
    <row r="1638" spans="1:11" x14ac:dyDescent="0.25">
      <c r="A1638" s="2">
        <v>467</v>
      </c>
      <c r="B1638" t="s">
        <v>145</v>
      </c>
      <c r="C1638" t="s">
        <v>276</v>
      </c>
      <c r="D1638">
        <v>0</v>
      </c>
      <c r="E1638" s="1">
        <v>5000</v>
      </c>
      <c r="F1638" s="1">
        <v>0</v>
      </c>
      <c r="G1638" s="1">
        <v>0</v>
      </c>
      <c r="H1638" s="1">
        <v>0</v>
      </c>
      <c r="I1638" s="1">
        <v>5000</v>
      </c>
      <c r="J1638" s="1">
        <v>0</v>
      </c>
      <c r="K1638" s="1">
        <v>0</v>
      </c>
    </row>
    <row r="1639" spans="1:11" x14ac:dyDescent="0.25">
      <c r="A1639" s="2">
        <v>467</v>
      </c>
      <c r="B1639" t="s">
        <v>145</v>
      </c>
      <c r="C1639" t="s">
        <v>306</v>
      </c>
      <c r="D1639">
        <v>0</v>
      </c>
      <c r="E1639" s="1">
        <v>2000</v>
      </c>
      <c r="F1639" s="1">
        <v>0</v>
      </c>
      <c r="G1639" s="1">
        <v>0</v>
      </c>
      <c r="H1639" s="1">
        <v>0</v>
      </c>
      <c r="I1639" s="1">
        <v>2000</v>
      </c>
      <c r="J1639" s="1">
        <v>0</v>
      </c>
      <c r="K1639" s="1">
        <v>0</v>
      </c>
    </row>
    <row r="1640" spans="1:11" x14ac:dyDescent="0.25">
      <c r="A1640" s="2">
        <v>467</v>
      </c>
      <c r="B1640" t="s">
        <v>145</v>
      </c>
      <c r="C1640" t="s">
        <v>267</v>
      </c>
      <c r="D1640">
        <v>0</v>
      </c>
      <c r="E1640" s="1">
        <v>15000</v>
      </c>
      <c r="F1640" s="1">
        <v>15000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</row>
    <row r="1641" spans="1:11" x14ac:dyDescent="0.25">
      <c r="A1641" s="2">
        <v>467</v>
      </c>
      <c r="B1641" t="s">
        <v>145</v>
      </c>
      <c r="C1641" t="s">
        <v>249</v>
      </c>
      <c r="D1641">
        <v>0</v>
      </c>
      <c r="E1641" s="1">
        <v>140941</v>
      </c>
      <c r="F1641" s="1">
        <v>140941</v>
      </c>
      <c r="G1641" s="1">
        <v>0</v>
      </c>
      <c r="H1641" s="1">
        <v>0</v>
      </c>
      <c r="I1641" s="1">
        <v>0</v>
      </c>
      <c r="J1641" s="1">
        <v>0</v>
      </c>
      <c r="K1641" s="1">
        <v>0</v>
      </c>
    </row>
    <row r="1642" spans="1:11" x14ac:dyDescent="0.25">
      <c r="A1642" s="2">
        <v>467</v>
      </c>
      <c r="B1642" t="s">
        <v>145</v>
      </c>
      <c r="C1642" t="s">
        <v>250</v>
      </c>
      <c r="D1642">
        <v>0</v>
      </c>
      <c r="E1642" s="1">
        <v>5000</v>
      </c>
      <c r="F1642" s="1">
        <v>5000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</row>
    <row r="1643" spans="1:11" x14ac:dyDescent="0.25">
      <c r="A1643" s="2">
        <v>467</v>
      </c>
      <c r="B1643" t="s">
        <v>145</v>
      </c>
      <c r="C1643" t="s">
        <v>305</v>
      </c>
      <c r="D1643">
        <v>0</v>
      </c>
      <c r="E1643" s="1">
        <v>1000</v>
      </c>
      <c r="F1643" s="1">
        <v>1000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</row>
    <row r="1644" spans="1:11" x14ac:dyDescent="0.25">
      <c r="A1644" s="2">
        <v>467</v>
      </c>
      <c r="B1644" t="s">
        <v>145</v>
      </c>
      <c r="C1644" t="s">
        <v>281</v>
      </c>
      <c r="D1644">
        <v>0</v>
      </c>
      <c r="E1644" s="1">
        <v>15000</v>
      </c>
      <c r="F1644" s="1">
        <v>0</v>
      </c>
      <c r="G1644" s="1">
        <v>15000</v>
      </c>
      <c r="H1644" s="1">
        <v>0</v>
      </c>
      <c r="I1644" s="1">
        <v>0</v>
      </c>
      <c r="J1644" s="1">
        <v>0</v>
      </c>
      <c r="K1644" s="1">
        <v>0</v>
      </c>
    </row>
    <row r="1645" spans="1:11" x14ac:dyDescent="0.25">
      <c r="A1645" s="2">
        <v>467</v>
      </c>
      <c r="B1645" t="s">
        <v>145</v>
      </c>
      <c r="C1645" t="s">
        <v>277</v>
      </c>
      <c r="D1645">
        <v>0</v>
      </c>
      <c r="E1645" s="1">
        <v>20904</v>
      </c>
      <c r="F1645" s="1">
        <v>20904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</row>
    <row r="1646" spans="1:11" x14ac:dyDescent="0.25">
      <c r="A1646" s="2">
        <v>467</v>
      </c>
      <c r="B1646" t="s">
        <v>145</v>
      </c>
      <c r="C1646" t="s">
        <v>258</v>
      </c>
      <c r="D1646">
        <v>0</v>
      </c>
      <c r="E1646" s="1">
        <v>93909</v>
      </c>
      <c r="F1646" s="1">
        <v>12151</v>
      </c>
      <c r="G1646" s="1">
        <v>60000</v>
      </c>
      <c r="H1646" s="1">
        <v>21758</v>
      </c>
      <c r="I1646" s="1">
        <v>0</v>
      </c>
      <c r="J1646" s="1">
        <v>0</v>
      </c>
      <c r="K1646" s="1">
        <v>0</v>
      </c>
    </row>
    <row r="1647" spans="1:11" x14ac:dyDescent="0.25">
      <c r="A1647" s="2">
        <v>467</v>
      </c>
      <c r="B1647" t="s">
        <v>145</v>
      </c>
      <c r="C1647" t="s">
        <v>268</v>
      </c>
      <c r="D1647">
        <v>0</v>
      </c>
      <c r="E1647" s="1">
        <v>50145</v>
      </c>
      <c r="F1647" s="1">
        <v>0</v>
      </c>
      <c r="G1647" s="1">
        <v>50145</v>
      </c>
      <c r="H1647" s="1">
        <v>0</v>
      </c>
      <c r="I1647" s="1">
        <v>0</v>
      </c>
      <c r="J1647" s="1">
        <v>0</v>
      </c>
      <c r="K1647" s="1">
        <v>0</v>
      </c>
    </row>
    <row r="1648" spans="1:11" x14ac:dyDescent="0.25">
      <c r="A1648" s="2">
        <v>467</v>
      </c>
      <c r="B1648" t="s">
        <v>145</v>
      </c>
      <c r="C1648" t="s">
        <v>287</v>
      </c>
      <c r="D1648">
        <v>0</v>
      </c>
      <c r="E1648" s="1">
        <v>798</v>
      </c>
      <c r="F1648" s="1">
        <v>0</v>
      </c>
      <c r="G1648" s="1">
        <v>798</v>
      </c>
      <c r="H1648" s="1">
        <v>0</v>
      </c>
      <c r="I1648" s="1">
        <v>0</v>
      </c>
      <c r="J1648" s="1">
        <v>0</v>
      </c>
      <c r="K1648" s="1">
        <v>0</v>
      </c>
    </row>
    <row r="1649" spans="1:12" x14ac:dyDescent="0.25">
      <c r="A1649" s="2">
        <v>467</v>
      </c>
      <c r="B1649" t="s">
        <v>145</v>
      </c>
      <c r="C1649" t="s">
        <v>288</v>
      </c>
      <c r="D1649">
        <v>0</v>
      </c>
      <c r="E1649" s="1">
        <v>10000</v>
      </c>
      <c r="F1649" s="1">
        <v>10000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</row>
    <row r="1650" spans="1:12" x14ac:dyDescent="0.25">
      <c r="A1650" s="2">
        <v>467</v>
      </c>
      <c r="B1650" t="s">
        <v>145</v>
      </c>
      <c r="C1650" t="s">
        <v>269</v>
      </c>
      <c r="D1650">
        <v>0</v>
      </c>
      <c r="E1650" s="1">
        <v>5956</v>
      </c>
      <c r="F1650" s="1">
        <v>0</v>
      </c>
      <c r="G1650" s="1">
        <v>0</v>
      </c>
      <c r="H1650" s="1">
        <v>0</v>
      </c>
      <c r="I1650" s="1">
        <v>5956</v>
      </c>
      <c r="J1650" s="1">
        <v>0</v>
      </c>
      <c r="K1650" s="1">
        <v>0</v>
      </c>
    </row>
    <row r="1651" spans="1:12" x14ac:dyDescent="0.25">
      <c r="A1651" s="2">
        <v>467</v>
      </c>
      <c r="B1651" t="s">
        <v>145</v>
      </c>
      <c r="C1651" s="1" t="s">
        <v>320</v>
      </c>
      <c r="E1651" s="1">
        <v>192522</v>
      </c>
      <c r="F1651" s="1"/>
      <c r="G1651" s="1"/>
      <c r="H1651" s="1"/>
      <c r="I1651" s="1"/>
      <c r="J1651" s="1"/>
      <c r="K1651" s="1"/>
      <c r="L1651" s="1">
        <v>192522</v>
      </c>
    </row>
    <row r="1652" spans="1:12" x14ac:dyDescent="0.25">
      <c r="A1652" s="2">
        <v>457</v>
      </c>
      <c r="B1652" t="s">
        <v>146</v>
      </c>
      <c r="C1652" t="s">
        <v>6</v>
      </c>
      <c r="D1652">
        <v>1</v>
      </c>
      <c r="E1652" s="1">
        <v>158560</v>
      </c>
      <c r="F1652" s="1">
        <v>0</v>
      </c>
      <c r="G1652" s="1">
        <v>158560</v>
      </c>
      <c r="H1652" s="1">
        <v>0</v>
      </c>
      <c r="I1652" s="1">
        <v>0</v>
      </c>
      <c r="J1652" s="1">
        <v>0</v>
      </c>
      <c r="K1652" s="1">
        <v>0</v>
      </c>
    </row>
    <row r="1653" spans="1:12" x14ac:dyDescent="0.25">
      <c r="A1653" s="2">
        <v>457</v>
      </c>
      <c r="B1653" t="s">
        <v>146</v>
      </c>
      <c r="C1653" t="s">
        <v>124</v>
      </c>
      <c r="D1653">
        <v>1</v>
      </c>
      <c r="E1653" s="1">
        <v>158560</v>
      </c>
      <c r="F1653" s="1">
        <v>158560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</row>
    <row r="1654" spans="1:12" x14ac:dyDescent="0.25">
      <c r="A1654" s="2">
        <v>457</v>
      </c>
      <c r="B1654" t="s">
        <v>146</v>
      </c>
      <c r="C1654" t="s">
        <v>73</v>
      </c>
      <c r="D1654">
        <v>1</v>
      </c>
      <c r="E1654" s="1">
        <v>158560</v>
      </c>
      <c r="F1654" s="1">
        <v>3066</v>
      </c>
      <c r="G1654" s="1">
        <v>0</v>
      </c>
      <c r="H1654" s="1">
        <v>0</v>
      </c>
      <c r="I1654" s="1">
        <v>155494</v>
      </c>
      <c r="J1654" s="1">
        <v>0</v>
      </c>
      <c r="K1654" s="1">
        <v>0</v>
      </c>
    </row>
    <row r="1655" spans="1:12" x14ac:dyDescent="0.25">
      <c r="A1655" s="2">
        <v>457</v>
      </c>
      <c r="B1655" t="s">
        <v>146</v>
      </c>
      <c r="C1655" t="s">
        <v>68</v>
      </c>
      <c r="D1655">
        <v>1</v>
      </c>
      <c r="E1655" s="1">
        <v>158560</v>
      </c>
      <c r="F1655" s="1">
        <v>158560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</row>
    <row r="1656" spans="1:12" x14ac:dyDescent="0.25">
      <c r="A1656" s="2">
        <v>457</v>
      </c>
      <c r="B1656" t="s">
        <v>146</v>
      </c>
      <c r="C1656" t="s">
        <v>77</v>
      </c>
      <c r="D1656">
        <v>1</v>
      </c>
      <c r="E1656" s="1">
        <v>120467</v>
      </c>
      <c r="F1656" s="1">
        <v>0</v>
      </c>
      <c r="G1656" s="1">
        <v>120467</v>
      </c>
      <c r="H1656" s="1">
        <v>0</v>
      </c>
      <c r="I1656" s="1">
        <v>0</v>
      </c>
      <c r="J1656" s="1">
        <v>0</v>
      </c>
      <c r="K1656" s="1">
        <v>0</v>
      </c>
    </row>
    <row r="1657" spans="1:12" x14ac:dyDescent="0.25">
      <c r="A1657" s="2">
        <v>457</v>
      </c>
      <c r="B1657" t="s">
        <v>146</v>
      </c>
      <c r="C1657" t="s">
        <v>31</v>
      </c>
      <c r="D1657">
        <v>1</v>
      </c>
      <c r="E1657" s="1">
        <v>198942</v>
      </c>
      <c r="F1657" s="1">
        <v>198942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</row>
    <row r="1658" spans="1:12" x14ac:dyDescent="0.25">
      <c r="A1658" s="2">
        <v>457</v>
      </c>
      <c r="B1658" t="s">
        <v>146</v>
      </c>
      <c r="C1658" t="s">
        <v>67</v>
      </c>
      <c r="D1658">
        <v>1</v>
      </c>
      <c r="E1658" s="1">
        <v>113832</v>
      </c>
      <c r="F1658" s="1">
        <v>113832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</row>
    <row r="1659" spans="1:12" x14ac:dyDescent="0.25">
      <c r="A1659" s="2">
        <v>457</v>
      </c>
      <c r="B1659" t="s">
        <v>146</v>
      </c>
      <c r="C1659" t="s">
        <v>74</v>
      </c>
      <c r="D1659">
        <v>7</v>
      </c>
      <c r="E1659" s="1">
        <v>796827</v>
      </c>
      <c r="F1659" s="1">
        <v>401115</v>
      </c>
      <c r="G1659" s="1">
        <v>0</v>
      </c>
      <c r="H1659" s="1">
        <v>0</v>
      </c>
      <c r="I1659" s="1">
        <v>395712</v>
      </c>
      <c r="J1659" s="1">
        <v>0</v>
      </c>
      <c r="K1659" s="1">
        <v>0</v>
      </c>
    </row>
    <row r="1660" spans="1:12" x14ac:dyDescent="0.25">
      <c r="A1660" s="2">
        <v>457</v>
      </c>
      <c r="B1660" t="s">
        <v>146</v>
      </c>
      <c r="C1660" t="s">
        <v>133</v>
      </c>
      <c r="D1660">
        <v>2</v>
      </c>
      <c r="E1660" s="1">
        <v>227665</v>
      </c>
      <c r="F1660" s="1">
        <v>227665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</row>
    <row r="1661" spans="1:12" x14ac:dyDescent="0.25">
      <c r="A1661" s="2">
        <v>457</v>
      </c>
      <c r="B1661" t="s">
        <v>146</v>
      </c>
      <c r="C1661" t="s">
        <v>41</v>
      </c>
      <c r="D1661">
        <v>7</v>
      </c>
      <c r="E1661" s="1">
        <v>796827</v>
      </c>
      <c r="F1661" s="1">
        <v>796827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</row>
    <row r="1662" spans="1:12" x14ac:dyDescent="0.25">
      <c r="A1662" s="2">
        <v>457</v>
      </c>
      <c r="B1662" t="s">
        <v>146</v>
      </c>
      <c r="C1662" t="s">
        <v>65</v>
      </c>
      <c r="D1662">
        <v>2</v>
      </c>
      <c r="E1662" s="1">
        <v>227665</v>
      </c>
      <c r="F1662" s="1">
        <v>227665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</row>
    <row r="1663" spans="1:12" x14ac:dyDescent="0.25">
      <c r="A1663" s="2">
        <v>457</v>
      </c>
      <c r="B1663" t="s">
        <v>146</v>
      </c>
      <c r="C1663" t="s">
        <v>64</v>
      </c>
      <c r="D1663">
        <v>2</v>
      </c>
      <c r="E1663" s="1">
        <v>227665</v>
      </c>
      <c r="F1663" s="1">
        <v>227665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</row>
    <row r="1664" spans="1:12" x14ac:dyDescent="0.25">
      <c r="A1664" s="2">
        <v>457</v>
      </c>
      <c r="B1664" t="s">
        <v>146</v>
      </c>
      <c r="C1664" t="s">
        <v>46</v>
      </c>
      <c r="D1664">
        <v>2</v>
      </c>
      <c r="E1664" s="1">
        <v>227665</v>
      </c>
      <c r="F1664" s="1">
        <v>227665</v>
      </c>
      <c r="G1664" s="1">
        <v>0</v>
      </c>
      <c r="H1664" s="1">
        <v>0</v>
      </c>
      <c r="I1664" s="1">
        <v>0</v>
      </c>
      <c r="J1664" s="1">
        <v>0</v>
      </c>
      <c r="K1664" s="1">
        <v>0</v>
      </c>
    </row>
    <row r="1665" spans="1:11" x14ac:dyDescent="0.25">
      <c r="A1665" s="2">
        <v>457</v>
      </c>
      <c r="B1665" t="s">
        <v>146</v>
      </c>
      <c r="C1665" t="s">
        <v>88</v>
      </c>
      <c r="D1665">
        <v>1</v>
      </c>
      <c r="E1665" s="1">
        <v>113832</v>
      </c>
      <c r="F1665" s="1">
        <v>113832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</row>
    <row r="1666" spans="1:11" x14ac:dyDescent="0.25">
      <c r="A1666" s="2">
        <v>457</v>
      </c>
      <c r="B1666" t="s">
        <v>146</v>
      </c>
      <c r="C1666" t="s">
        <v>66</v>
      </c>
      <c r="D1666">
        <v>7</v>
      </c>
      <c r="E1666" s="1">
        <v>796827</v>
      </c>
      <c r="F1666" s="1">
        <v>796827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</row>
    <row r="1667" spans="1:11" x14ac:dyDescent="0.25">
      <c r="A1667" s="2">
        <v>457</v>
      </c>
      <c r="B1667" t="s">
        <v>146</v>
      </c>
      <c r="C1667" t="s">
        <v>82</v>
      </c>
      <c r="D1667">
        <v>1</v>
      </c>
      <c r="E1667" s="1">
        <v>85910</v>
      </c>
      <c r="F1667" s="1">
        <v>85910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</row>
    <row r="1668" spans="1:11" x14ac:dyDescent="0.25">
      <c r="A1668" s="2">
        <v>457</v>
      </c>
      <c r="B1668" t="s">
        <v>146</v>
      </c>
      <c r="C1668" t="s">
        <v>83</v>
      </c>
      <c r="D1668">
        <v>1</v>
      </c>
      <c r="E1668" s="1">
        <v>113832</v>
      </c>
      <c r="F1668" s="1">
        <v>113832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</row>
    <row r="1669" spans="1:11" x14ac:dyDescent="0.25">
      <c r="A1669" s="2">
        <v>457</v>
      </c>
      <c r="B1669" t="s">
        <v>146</v>
      </c>
      <c r="C1669" t="s">
        <v>72</v>
      </c>
      <c r="D1669">
        <v>1</v>
      </c>
      <c r="E1669" s="1">
        <v>113832</v>
      </c>
      <c r="F1669" s="1">
        <v>0</v>
      </c>
      <c r="G1669" s="1">
        <v>113832</v>
      </c>
      <c r="H1669" s="1">
        <v>0</v>
      </c>
      <c r="I1669" s="1">
        <v>0</v>
      </c>
      <c r="J1669" s="1">
        <v>0</v>
      </c>
      <c r="K1669" s="1">
        <v>0</v>
      </c>
    </row>
    <row r="1670" spans="1:11" x14ac:dyDescent="0.25">
      <c r="A1670" s="2">
        <v>457</v>
      </c>
      <c r="B1670" t="s">
        <v>146</v>
      </c>
      <c r="C1670" t="s">
        <v>63</v>
      </c>
      <c r="D1670">
        <v>1</v>
      </c>
      <c r="E1670" s="1">
        <v>119483</v>
      </c>
      <c r="F1670" s="1">
        <v>119483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</row>
    <row r="1671" spans="1:11" x14ac:dyDescent="0.25">
      <c r="A1671" s="2">
        <v>457</v>
      </c>
      <c r="B1671" t="s">
        <v>146</v>
      </c>
      <c r="C1671" t="s">
        <v>76</v>
      </c>
      <c r="D1671">
        <v>1</v>
      </c>
      <c r="E1671" s="1">
        <v>59075</v>
      </c>
      <c r="F1671" s="1">
        <v>59075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</row>
    <row r="1672" spans="1:11" x14ac:dyDescent="0.25">
      <c r="A1672" s="2">
        <v>457</v>
      </c>
      <c r="B1672" t="s">
        <v>146</v>
      </c>
      <c r="C1672" t="s">
        <v>117</v>
      </c>
      <c r="D1672">
        <v>2</v>
      </c>
      <c r="E1672" s="1">
        <v>238967</v>
      </c>
      <c r="F1672" s="1">
        <v>238967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</row>
    <row r="1673" spans="1:11" x14ac:dyDescent="0.25">
      <c r="A1673" s="2">
        <v>457</v>
      </c>
      <c r="B1673" t="s">
        <v>146</v>
      </c>
      <c r="C1673" t="s">
        <v>69</v>
      </c>
      <c r="D1673">
        <v>1</v>
      </c>
      <c r="E1673" s="1">
        <v>147879</v>
      </c>
      <c r="F1673" s="1">
        <v>147879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</row>
    <row r="1674" spans="1:11" x14ac:dyDescent="0.25">
      <c r="A1674" s="2">
        <v>457</v>
      </c>
      <c r="B1674" t="s">
        <v>146</v>
      </c>
      <c r="C1674" t="s">
        <v>24</v>
      </c>
      <c r="D1674">
        <v>1</v>
      </c>
      <c r="E1674" s="1">
        <v>113832</v>
      </c>
      <c r="F1674" s="1">
        <v>113832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</row>
    <row r="1675" spans="1:11" x14ac:dyDescent="0.25">
      <c r="A1675" s="2">
        <v>457</v>
      </c>
      <c r="B1675" t="s">
        <v>146</v>
      </c>
      <c r="C1675" t="s">
        <v>30</v>
      </c>
      <c r="D1675">
        <v>1</v>
      </c>
      <c r="E1675" s="1">
        <v>113832</v>
      </c>
      <c r="F1675" s="1">
        <v>113832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</row>
    <row r="1676" spans="1:11" x14ac:dyDescent="0.25">
      <c r="A1676" s="2">
        <v>457</v>
      </c>
      <c r="B1676" t="s">
        <v>146</v>
      </c>
      <c r="C1676" t="s">
        <v>15</v>
      </c>
      <c r="D1676">
        <v>13</v>
      </c>
      <c r="E1676" s="1">
        <v>509164</v>
      </c>
      <c r="F1676" s="1">
        <v>509164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</row>
    <row r="1677" spans="1:11" x14ac:dyDescent="0.25">
      <c r="A1677" s="2">
        <v>457</v>
      </c>
      <c r="B1677" t="s">
        <v>146</v>
      </c>
      <c r="C1677" t="s">
        <v>13</v>
      </c>
      <c r="D1677">
        <v>2</v>
      </c>
      <c r="E1677" s="1">
        <v>115116</v>
      </c>
      <c r="F1677" s="1">
        <v>115116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</row>
    <row r="1678" spans="1:11" x14ac:dyDescent="0.25">
      <c r="A1678" s="2">
        <v>457</v>
      </c>
      <c r="B1678" t="s">
        <v>146</v>
      </c>
      <c r="C1678" t="s">
        <v>43</v>
      </c>
      <c r="D1678">
        <v>1</v>
      </c>
      <c r="E1678" s="1">
        <v>119483</v>
      </c>
      <c r="F1678" s="1">
        <v>0</v>
      </c>
      <c r="G1678" s="1">
        <v>119483</v>
      </c>
      <c r="H1678" s="1">
        <v>0</v>
      </c>
      <c r="I1678" s="1">
        <v>0</v>
      </c>
      <c r="J1678" s="1">
        <v>0</v>
      </c>
      <c r="K1678" s="1">
        <v>0</v>
      </c>
    </row>
    <row r="1679" spans="1:11" x14ac:dyDescent="0.25">
      <c r="A1679" s="2">
        <v>457</v>
      </c>
      <c r="B1679" t="s">
        <v>146</v>
      </c>
      <c r="C1679" t="s">
        <v>29</v>
      </c>
      <c r="D1679">
        <v>2</v>
      </c>
      <c r="E1679" s="1">
        <v>227665</v>
      </c>
      <c r="F1679" s="1">
        <v>227665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</row>
    <row r="1680" spans="1:11" x14ac:dyDescent="0.25">
      <c r="A1680" s="2">
        <v>457</v>
      </c>
      <c r="B1680" t="s">
        <v>146</v>
      </c>
      <c r="C1680" t="s">
        <v>52</v>
      </c>
      <c r="D1680">
        <v>3</v>
      </c>
      <c r="E1680" s="1">
        <v>341497</v>
      </c>
      <c r="F1680" s="1">
        <v>341497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</row>
    <row r="1681" spans="1:11" x14ac:dyDescent="0.25">
      <c r="A1681" s="2">
        <v>457</v>
      </c>
      <c r="B1681" t="s">
        <v>146</v>
      </c>
      <c r="C1681" t="s">
        <v>14</v>
      </c>
      <c r="D1681">
        <v>13</v>
      </c>
      <c r="E1681" s="1">
        <v>1479821.85</v>
      </c>
      <c r="F1681" s="1">
        <v>1479821.85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</row>
    <row r="1682" spans="1:11" x14ac:dyDescent="0.25">
      <c r="A1682" s="2">
        <v>457</v>
      </c>
      <c r="B1682" t="s">
        <v>146</v>
      </c>
      <c r="C1682" t="s">
        <v>70</v>
      </c>
      <c r="D1682">
        <v>3</v>
      </c>
      <c r="E1682" s="1">
        <v>341497</v>
      </c>
      <c r="F1682" s="1">
        <v>341497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</row>
    <row r="1683" spans="1:11" x14ac:dyDescent="0.25">
      <c r="A1683" s="2">
        <v>457</v>
      </c>
      <c r="B1683" t="s">
        <v>146</v>
      </c>
      <c r="C1683" t="s">
        <v>71</v>
      </c>
      <c r="D1683">
        <v>2</v>
      </c>
      <c r="E1683" s="1">
        <v>227665</v>
      </c>
      <c r="F1683" s="1">
        <v>227665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</row>
    <row r="1684" spans="1:11" x14ac:dyDescent="0.25">
      <c r="A1684" s="2">
        <v>457</v>
      </c>
      <c r="B1684" t="s">
        <v>146</v>
      </c>
      <c r="C1684" t="s">
        <v>101</v>
      </c>
      <c r="D1684">
        <v>1</v>
      </c>
      <c r="E1684" s="1">
        <v>39166</v>
      </c>
      <c r="F1684" s="1">
        <v>0</v>
      </c>
      <c r="G1684" s="1">
        <v>0</v>
      </c>
      <c r="H1684" s="1">
        <v>39166</v>
      </c>
      <c r="I1684" s="1">
        <v>0</v>
      </c>
      <c r="J1684" s="1">
        <v>0</v>
      </c>
      <c r="K1684" s="1">
        <v>0</v>
      </c>
    </row>
    <row r="1685" spans="1:11" x14ac:dyDescent="0.25">
      <c r="A1685" s="2">
        <v>457</v>
      </c>
      <c r="B1685" t="s">
        <v>146</v>
      </c>
      <c r="C1685" t="s">
        <v>81</v>
      </c>
      <c r="D1685">
        <v>2</v>
      </c>
      <c r="E1685" s="1">
        <v>227665</v>
      </c>
      <c r="F1685" s="1">
        <v>0</v>
      </c>
      <c r="G1685" s="1">
        <v>0</v>
      </c>
      <c r="H1685" s="1">
        <v>227665</v>
      </c>
      <c r="I1685" s="1">
        <v>0</v>
      </c>
      <c r="J1685" s="1">
        <v>0</v>
      </c>
      <c r="K1685" s="1">
        <v>0</v>
      </c>
    </row>
    <row r="1686" spans="1:11" x14ac:dyDescent="0.25">
      <c r="A1686" s="2">
        <v>457</v>
      </c>
      <c r="B1686" t="s">
        <v>146</v>
      </c>
      <c r="C1686" t="s">
        <v>7</v>
      </c>
      <c r="D1686">
        <v>2</v>
      </c>
      <c r="E1686" s="1">
        <v>227665</v>
      </c>
      <c r="F1686" s="1">
        <v>227665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</row>
    <row r="1687" spans="1:11" x14ac:dyDescent="0.25">
      <c r="A1687" s="2">
        <v>457</v>
      </c>
      <c r="B1687" t="s">
        <v>146</v>
      </c>
      <c r="C1687" t="s">
        <v>37</v>
      </c>
      <c r="D1687">
        <v>3</v>
      </c>
      <c r="E1687" s="1">
        <v>341497</v>
      </c>
      <c r="F1687" s="1">
        <v>341497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</row>
    <row r="1688" spans="1:11" x14ac:dyDescent="0.25">
      <c r="A1688" s="2">
        <v>457</v>
      </c>
      <c r="B1688" t="s">
        <v>146</v>
      </c>
      <c r="C1688" t="s">
        <v>12</v>
      </c>
      <c r="D1688">
        <v>1</v>
      </c>
      <c r="E1688" s="1">
        <v>113832</v>
      </c>
      <c r="F1688" s="1">
        <v>113832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</row>
    <row r="1689" spans="1:11" x14ac:dyDescent="0.25">
      <c r="A1689" s="2">
        <v>457</v>
      </c>
      <c r="B1689" t="s">
        <v>146</v>
      </c>
      <c r="C1689" t="s">
        <v>56</v>
      </c>
      <c r="D1689">
        <v>1</v>
      </c>
      <c r="E1689" s="1">
        <v>113832</v>
      </c>
      <c r="F1689" s="1">
        <v>113832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</row>
    <row r="1690" spans="1:11" x14ac:dyDescent="0.25">
      <c r="A1690" s="2">
        <v>457</v>
      </c>
      <c r="B1690" t="s">
        <v>146</v>
      </c>
      <c r="C1690" t="s">
        <v>60</v>
      </c>
      <c r="D1690">
        <v>4</v>
      </c>
      <c r="E1690" s="1">
        <v>455330</v>
      </c>
      <c r="F1690" s="1">
        <v>455330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</row>
    <row r="1691" spans="1:11" x14ac:dyDescent="0.25">
      <c r="A1691" s="2">
        <v>457</v>
      </c>
      <c r="B1691" t="s">
        <v>146</v>
      </c>
      <c r="C1691" t="s">
        <v>103</v>
      </c>
      <c r="D1691">
        <v>1</v>
      </c>
      <c r="E1691" s="1">
        <v>39166</v>
      </c>
      <c r="F1691" s="1">
        <v>14725</v>
      </c>
      <c r="G1691" s="1">
        <v>24441</v>
      </c>
      <c r="H1691" s="1">
        <v>0</v>
      </c>
      <c r="I1691" s="1">
        <v>0</v>
      </c>
      <c r="J1691" s="1">
        <v>0</v>
      </c>
      <c r="K1691" s="1">
        <v>0</v>
      </c>
    </row>
    <row r="1692" spans="1:11" x14ac:dyDescent="0.25">
      <c r="A1692" s="2">
        <v>457</v>
      </c>
      <c r="B1692" t="s">
        <v>146</v>
      </c>
      <c r="C1692" t="s">
        <v>45</v>
      </c>
      <c r="D1692">
        <v>3</v>
      </c>
      <c r="E1692" s="1">
        <v>212016</v>
      </c>
      <c r="F1692" s="1">
        <v>0</v>
      </c>
      <c r="G1692" s="1">
        <v>212016</v>
      </c>
      <c r="H1692" s="1">
        <v>0</v>
      </c>
      <c r="I1692" s="1">
        <v>0</v>
      </c>
      <c r="J1692" s="1">
        <v>0</v>
      </c>
      <c r="K1692" s="1">
        <v>0</v>
      </c>
    </row>
    <row r="1693" spans="1:11" x14ac:dyDescent="0.25">
      <c r="A1693" s="2">
        <v>457</v>
      </c>
      <c r="B1693" t="s">
        <v>146</v>
      </c>
      <c r="C1693" t="s">
        <v>11</v>
      </c>
      <c r="D1693">
        <v>5</v>
      </c>
      <c r="E1693" s="1">
        <v>287790</v>
      </c>
      <c r="F1693" s="1">
        <v>0</v>
      </c>
      <c r="G1693" s="1">
        <v>287790</v>
      </c>
      <c r="H1693" s="1">
        <v>0</v>
      </c>
      <c r="I1693" s="1">
        <v>0</v>
      </c>
      <c r="J1693" s="1">
        <v>0</v>
      </c>
      <c r="K1693" s="1">
        <v>0</v>
      </c>
    </row>
    <row r="1694" spans="1:11" x14ac:dyDescent="0.25">
      <c r="A1694" s="2">
        <v>457</v>
      </c>
      <c r="B1694" t="s">
        <v>146</v>
      </c>
      <c r="C1694" t="s">
        <v>42</v>
      </c>
      <c r="D1694">
        <v>1</v>
      </c>
      <c r="E1694" s="1">
        <v>71590</v>
      </c>
      <c r="F1694" s="1">
        <v>0</v>
      </c>
      <c r="G1694" s="1">
        <v>71590</v>
      </c>
      <c r="H1694" s="1">
        <v>0</v>
      </c>
      <c r="I1694" s="1">
        <v>0</v>
      </c>
      <c r="J1694" s="1">
        <v>0</v>
      </c>
      <c r="K1694" s="1">
        <v>0</v>
      </c>
    </row>
    <row r="1695" spans="1:11" x14ac:dyDescent="0.25">
      <c r="A1695" s="2">
        <v>457</v>
      </c>
      <c r="B1695" t="s">
        <v>146</v>
      </c>
      <c r="C1695" t="s">
        <v>21</v>
      </c>
      <c r="D1695">
        <v>2</v>
      </c>
      <c r="E1695" s="1">
        <v>227665</v>
      </c>
      <c r="F1695" s="1">
        <v>227665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</row>
    <row r="1696" spans="1:11" x14ac:dyDescent="0.25">
      <c r="A1696" s="2">
        <v>457</v>
      </c>
      <c r="B1696" t="s">
        <v>146</v>
      </c>
      <c r="C1696" t="s">
        <v>5</v>
      </c>
      <c r="D1696">
        <v>1</v>
      </c>
      <c r="E1696" s="1">
        <v>105009</v>
      </c>
      <c r="F1696" s="1">
        <v>0</v>
      </c>
      <c r="G1696" s="1">
        <v>105009</v>
      </c>
      <c r="H1696" s="1">
        <v>0</v>
      </c>
      <c r="I1696" s="1">
        <v>0</v>
      </c>
      <c r="J1696" s="1">
        <v>0</v>
      </c>
      <c r="K1696" s="1">
        <v>0</v>
      </c>
    </row>
    <row r="1697" spans="1:11" x14ac:dyDescent="0.25">
      <c r="A1697" s="2">
        <v>457</v>
      </c>
      <c r="B1697" t="s">
        <v>146</v>
      </c>
      <c r="C1697" t="s">
        <v>59</v>
      </c>
      <c r="D1697">
        <v>4</v>
      </c>
      <c r="E1697" s="1">
        <v>513700</v>
      </c>
      <c r="F1697" s="1">
        <v>513700</v>
      </c>
      <c r="G1697" s="1">
        <v>0</v>
      </c>
      <c r="H1697" s="1">
        <v>0</v>
      </c>
      <c r="I1697" s="1">
        <v>0</v>
      </c>
      <c r="J1697" s="1">
        <v>0</v>
      </c>
      <c r="K1697" s="1">
        <v>0</v>
      </c>
    </row>
    <row r="1698" spans="1:11" x14ac:dyDescent="0.25">
      <c r="A1698" s="2">
        <v>457</v>
      </c>
      <c r="B1698" t="s">
        <v>146</v>
      </c>
      <c r="C1698" t="s">
        <v>16</v>
      </c>
      <c r="D1698">
        <v>5.9999999999999991</v>
      </c>
      <c r="E1698" s="1">
        <v>682995</v>
      </c>
      <c r="F1698" s="1">
        <v>604206</v>
      </c>
      <c r="G1698" s="1">
        <v>78788</v>
      </c>
      <c r="H1698" s="1">
        <v>0</v>
      </c>
      <c r="I1698" s="1">
        <v>0</v>
      </c>
      <c r="J1698" s="1">
        <v>0</v>
      </c>
      <c r="K1698" s="1">
        <v>0</v>
      </c>
    </row>
    <row r="1699" spans="1:11" x14ac:dyDescent="0.25">
      <c r="A1699" s="2">
        <v>457</v>
      </c>
      <c r="B1699" t="s">
        <v>146</v>
      </c>
      <c r="C1699" t="s">
        <v>17</v>
      </c>
      <c r="D1699">
        <v>1</v>
      </c>
      <c r="E1699" s="1">
        <v>79025</v>
      </c>
      <c r="F1699" s="1">
        <v>79025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</row>
    <row r="1700" spans="1:11" x14ac:dyDescent="0.25">
      <c r="A1700" s="2">
        <v>457</v>
      </c>
      <c r="B1700" t="s">
        <v>146</v>
      </c>
      <c r="C1700" t="s">
        <v>22</v>
      </c>
      <c r="D1700">
        <v>5</v>
      </c>
      <c r="E1700" s="1">
        <v>255936</v>
      </c>
      <c r="F1700" s="1">
        <v>255936</v>
      </c>
      <c r="G1700" s="1">
        <v>0</v>
      </c>
      <c r="H1700" s="1">
        <v>0</v>
      </c>
      <c r="I1700" s="1">
        <v>0</v>
      </c>
      <c r="J1700" s="1">
        <v>0</v>
      </c>
      <c r="K1700" s="1">
        <v>0</v>
      </c>
    </row>
    <row r="1701" spans="1:11" x14ac:dyDescent="0.25">
      <c r="A1701" s="2">
        <v>457</v>
      </c>
      <c r="B1701" t="s">
        <v>146</v>
      </c>
      <c r="C1701" t="s">
        <v>20</v>
      </c>
      <c r="D1701">
        <v>2</v>
      </c>
      <c r="E1701" s="1">
        <v>120118</v>
      </c>
      <c r="F1701" s="1">
        <v>120118</v>
      </c>
      <c r="G1701" s="1">
        <v>0</v>
      </c>
      <c r="H1701" s="1">
        <v>0</v>
      </c>
      <c r="I1701" s="1">
        <v>0</v>
      </c>
      <c r="J1701" s="1">
        <v>0</v>
      </c>
      <c r="K1701" s="1">
        <v>0</v>
      </c>
    </row>
    <row r="1702" spans="1:11" x14ac:dyDescent="0.25">
      <c r="A1702" s="2">
        <v>457</v>
      </c>
      <c r="B1702" t="s">
        <v>146</v>
      </c>
      <c r="C1702" t="s">
        <v>55</v>
      </c>
      <c r="D1702">
        <v>1</v>
      </c>
      <c r="E1702" s="1">
        <v>71444</v>
      </c>
      <c r="F1702" s="1">
        <v>71444</v>
      </c>
      <c r="G1702" s="1">
        <v>0</v>
      </c>
      <c r="H1702" s="1">
        <v>0</v>
      </c>
      <c r="I1702" s="1">
        <v>0</v>
      </c>
      <c r="J1702" s="1">
        <v>0</v>
      </c>
      <c r="K1702" s="1">
        <v>0</v>
      </c>
    </row>
    <row r="1703" spans="1:11" x14ac:dyDescent="0.25">
      <c r="A1703" s="2">
        <v>457</v>
      </c>
      <c r="B1703" t="s">
        <v>146</v>
      </c>
      <c r="C1703" t="s">
        <v>79</v>
      </c>
      <c r="D1703">
        <v>2</v>
      </c>
      <c r="E1703" s="1">
        <v>107258</v>
      </c>
      <c r="F1703" s="1">
        <v>107258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</row>
    <row r="1704" spans="1:11" x14ac:dyDescent="0.25">
      <c r="A1704" s="2">
        <v>457</v>
      </c>
      <c r="B1704" t="s">
        <v>146</v>
      </c>
      <c r="C1704" t="s">
        <v>54</v>
      </c>
      <c r="D1704">
        <v>1</v>
      </c>
      <c r="E1704" s="1">
        <v>101180</v>
      </c>
      <c r="F1704" s="1">
        <v>101180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</row>
    <row r="1705" spans="1:11" x14ac:dyDescent="0.25">
      <c r="A1705" s="2">
        <v>457</v>
      </c>
      <c r="B1705" t="s">
        <v>146</v>
      </c>
      <c r="C1705" t="s">
        <v>58</v>
      </c>
      <c r="D1705">
        <v>1</v>
      </c>
      <c r="E1705" s="1">
        <v>147879</v>
      </c>
      <c r="F1705" s="1">
        <v>147879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</row>
    <row r="1706" spans="1:11" x14ac:dyDescent="0.25">
      <c r="A1706" s="2">
        <v>457</v>
      </c>
      <c r="B1706" t="s">
        <v>146</v>
      </c>
      <c r="C1706" t="s">
        <v>78</v>
      </c>
      <c r="D1706">
        <v>1</v>
      </c>
      <c r="E1706" s="1">
        <v>58500</v>
      </c>
      <c r="F1706" s="1">
        <v>58500</v>
      </c>
      <c r="G1706" s="1">
        <v>0</v>
      </c>
      <c r="H1706" s="1">
        <v>0</v>
      </c>
      <c r="I1706" s="1">
        <v>0</v>
      </c>
      <c r="J1706" s="1">
        <v>0</v>
      </c>
      <c r="K1706" s="1">
        <v>0</v>
      </c>
    </row>
    <row r="1707" spans="1:11" x14ac:dyDescent="0.25">
      <c r="A1707" s="2">
        <v>457</v>
      </c>
      <c r="B1707" t="s">
        <v>146</v>
      </c>
      <c r="C1707" t="s">
        <v>251</v>
      </c>
      <c r="D1707">
        <v>0</v>
      </c>
      <c r="E1707" s="1">
        <v>75451</v>
      </c>
      <c r="F1707" s="1">
        <v>45451</v>
      </c>
      <c r="G1707" s="1">
        <v>30000</v>
      </c>
      <c r="H1707" s="1">
        <v>0</v>
      </c>
      <c r="I1707" s="1">
        <v>0</v>
      </c>
      <c r="J1707" s="1">
        <v>0</v>
      </c>
      <c r="K1707" s="1">
        <v>0</v>
      </c>
    </row>
    <row r="1708" spans="1:11" x14ac:dyDescent="0.25">
      <c r="A1708" s="2">
        <v>457</v>
      </c>
      <c r="B1708" t="s">
        <v>146</v>
      </c>
      <c r="C1708" t="s">
        <v>253</v>
      </c>
      <c r="D1708">
        <v>0</v>
      </c>
      <c r="E1708" s="1">
        <v>65000</v>
      </c>
      <c r="F1708" s="1">
        <v>65000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</row>
    <row r="1709" spans="1:11" x14ac:dyDescent="0.25">
      <c r="A1709" s="2">
        <v>457</v>
      </c>
      <c r="B1709" t="s">
        <v>146</v>
      </c>
      <c r="C1709" t="s">
        <v>252</v>
      </c>
      <c r="D1709">
        <v>0</v>
      </c>
      <c r="E1709" s="1">
        <v>94101</v>
      </c>
      <c r="F1709" s="1">
        <v>94101</v>
      </c>
      <c r="G1709" s="1">
        <v>0</v>
      </c>
      <c r="H1709" s="1">
        <v>0</v>
      </c>
      <c r="I1709" s="1">
        <v>0</v>
      </c>
      <c r="J1709" s="1">
        <v>0</v>
      </c>
      <c r="K1709" s="1">
        <v>0</v>
      </c>
    </row>
    <row r="1710" spans="1:11" x14ac:dyDescent="0.25">
      <c r="A1710" s="2">
        <v>457</v>
      </c>
      <c r="B1710" t="s">
        <v>146</v>
      </c>
      <c r="C1710" t="s">
        <v>254</v>
      </c>
      <c r="D1710">
        <v>0</v>
      </c>
      <c r="E1710" s="1">
        <v>25716</v>
      </c>
      <c r="F1710" s="1">
        <v>0</v>
      </c>
      <c r="G1710" s="1">
        <v>0</v>
      </c>
      <c r="H1710" s="1">
        <v>0</v>
      </c>
      <c r="I1710" s="1">
        <v>25716</v>
      </c>
      <c r="J1710" s="1">
        <v>0</v>
      </c>
      <c r="K1710" s="1">
        <v>0</v>
      </c>
    </row>
    <row r="1711" spans="1:11" x14ac:dyDescent="0.25">
      <c r="A1711" s="2">
        <v>457</v>
      </c>
      <c r="B1711" t="s">
        <v>146</v>
      </c>
      <c r="C1711" t="s">
        <v>255</v>
      </c>
      <c r="D1711">
        <v>0</v>
      </c>
      <c r="E1711" s="1">
        <v>17200</v>
      </c>
      <c r="F1711" s="1">
        <v>0</v>
      </c>
      <c r="G1711" s="1">
        <v>0</v>
      </c>
      <c r="H1711" s="1">
        <v>0</v>
      </c>
      <c r="I1711" s="1">
        <v>17200</v>
      </c>
      <c r="J1711" s="1">
        <v>0</v>
      </c>
      <c r="K1711" s="1">
        <v>0</v>
      </c>
    </row>
    <row r="1712" spans="1:11" x14ac:dyDescent="0.25">
      <c r="A1712" s="2">
        <v>457</v>
      </c>
      <c r="B1712" t="s">
        <v>146</v>
      </c>
      <c r="C1712" t="s">
        <v>263</v>
      </c>
      <c r="D1712">
        <v>0</v>
      </c>
      <c r="E1712" s="1">
        <v>452712</v>
      </c>
      <c r="F1712" s="1">
        <v>395712</v>
      </c>
      <c r="G1712" s="1">
        <v>57000</v>
      </c>
      <c r="H1712" s="1">
        <v>0</v>
      </c>
      <c r="I1712" s="1">
        <v>0</v>
      </c>
      <c r="J1712" s="1">
        <v>0</v>
      </c>
      <c r="K1712" s="1">
        <v>0</v>
      </c>
    </row>
    <row r="1713" spans="1:11" x14ac:dyDescent="0.25">
      <c r="A1713" s="2">
        <v>457</v>
      </c>
      <c r="B1713" t="s">
        <v>146</v>
      </c>
      <c r="C1713" t="s">
        <v>266</v>
      </c>
      <c r="D1713">
        <v>0</v>
      </c>
      <c r="E1713" s="1">
        <v>81954</v>
      </c>
      <c r="F1713" s="1">
        <v>81954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</row>
    <row r="1714" spans="1:11" x14ac:dyDescent="0.25">
      <c r="A1714" s="2">
        <v>457</v>
      </c>
      <c r="B1714" t="s">
        <v>146</v>
      </c>
      <c r="C1714" t="s">
        <v>265</v>
      </c>
      <c r="D1714">
        <v>0</v>
      </c>
      <c r="E1714" s="1">
        <v>91758</v>
      </c>
      <c r="F1714" s="1">
        <v>0</v>
      </c>
      <c r="G1714" s="1">
        <v>70000</v>
      </c>
      <c r="H1714" s="1">
        <v>21758</v>
      </c>
      <c r="I1714" s="1">
        <v>0</v>
      </c>
      <c r="J1714" s="1">
        <v>0</v>
      </c>
      <c r="K1714" s="1">
        <v>0</v>
      </c>
    </row>
    <row r="1715" spans="1:11" x14ac:dyDescent="0.25">
      <c r="A1715" s="2">
        <v>457</v>
      </c>
      <c r="B1715" t="s">
        <v>146</v>
      </c>
      <c r="C1715" t="s">
        <v>248</v>
      </c>
      <c r="D1715">
        <v>0</v>
      </c>
      <c r="E1715" s="1">
        <v>3503</v>
      </c>
      <c r="F1715" s="1">
        <v>3503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</row>
    <row r="1716" spans="1:11" x14ac:dyDescent="0.25">
      <c r="A1716" s="2">
        <v>457</v>
      </c>
      <c r="B1716" t="s">
        <v>146</v>
      </c>
      <c r="C1716" t="s">
        <v>282</v>
      </c>
      <c r="D1716">
        <v>0</v>
      </c>
      <c r="E1716" s="1">
        <v>10178</v>
      </c>
      <c r="F1716" s="1">
        <v>0</v>
      </c>
      <c r="G1716" s="1">
        <v>10178</v>
      </c>
      <c r="H1716" s="1">
        <v>0</v>
      </c>
      <c r="I1716" s="1">
        <v>0</v>
      </c>
      <c r="J1716" s="1">
        <v>0</v>
      </c>
      <c r="K1716" s="1">
        <v>0</v>
      </c>
    </row>
    <row r="1717" spans="1:11" x14ac:dyDescent="0.25">
      <c r="A1717" s="2">
        <v>457</v>
      </c>
      <c r="B1717" t="s">
        <v>146</v>
      </c>
      <c r="C1717" t="s">
        <v>300</v>
      </c>
      <c r="D1717">
        <v>0</v>
      </c>
      <c r="E1717" s="1">
        <v>10000</v>
      </c>
      <c r="F1717" s="1">
        <v>10000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</row>
    <row r="1718" spans="1:11" x14ac:dyDescent="0.25">
      <c r="A1718" s="2">
        <v>457</v>
      </c>
      <c r="B1718" t="s">
        <v>146</v>
      </c>
      <c r="C1718" t="s">
        <v>296</v>
      </c>
      <c r="D1718">
        <v>0</v>
      </c>
      <c r="E1718" s="1">
        <v>21250</v>
      </c>
      <c r="F1718" s="1">
        <v>21250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</row>
    <row r="1719" spans="1:11" x14ac:dyDescent="0.25">
      <c r="A1719" s="2">
        <v>457</v>
      </c>
      <c r="B1719" t="s">
        <v>146</v>
      </c>
      <c r="C1719" t="s">
        <v>297</v>
      </c>
      <c r="D1719">
        <v>0</v>
      </c>
      <c r="E1719" s="1">
        <v>2787</v>
      </c>
      <c r="F1719" s="1">
        <v>2787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</row>
    <row r="1720" spans="1:11" x14ac:dyDescent="0.25">
      <c r="A1720" s="2">
        <v>457</v>
      </c>
      <c r="B1720" t="s">
        <v>146</v>
      </c>
      <c r="C1720" t="s">
        <v>294</v>
      </c>
      <c r="D1720">
        <v>0</v>
      </c>
      <c r="E1720" s="1">
        <v>2000</v>
      </c>
      <c r="F1720" s="1">
        <v>2000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</row>
    <row r="1721" spans="1:11" x14ac:dyDescent="0.25">
      <c r="A1721" s="2">
        <v>457</v>
      </c>
      <c r="B1721" t="s">
        <v>146</v>
      </c>
      <c r="C1721" t="s">
        <v>293</v>
      </c>
      <c r="D1721">
        <v>0</v>
      </c>
      <c r="E1721" s="1">
        <v>450</v>
      </c>
      <c r="F1721" s="1">
        <v>450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</row>
    <row r="1722" spans="1:11" x14ac:dyDescent="0.25">
      <c r="A1722" s="2">
        <v>457</v>
      </c>
      <c r="B1722" t="s">
        <v>146</v>
      </c>
      <c r="C1722" t="s">
        <v>292</v>
      </c>
      <c r="D1722">
        <v>0</v>
      </c>
      <c r="E1722" s="1">
        <v>4500</v>
      </c>
      <c r="F1722" s="1">
        <v>4500</v>
      </c>
      <c r="G1722" s="1">
        <v>0</v>
      </c>
      <c r="H1722" s="1">
        <v>0</v>
      </c>
      <c r="I1722" s="1">
        <v>0</v>
      </c>
      <c r="J1722" s="1">
        <v>0</v>
      </c>
      <c r="K1722" s="1">
        <v>0</v>
      </c>
    </row>
    <row r="1723" spans="1:11" x14ac:dyDescent="0.25">
      <c r="A1723" s="2">
        <v>457</v>
      </c>
      <c r="B1723" t="s">
        <v>146</v>
      </c>
      <c r="C1723" t="s">
        <v>291</v>
      </c>
      <c r="D1723">
        <v>0</v>
      </c>
      <c r="E1723" s="1">
        <v>300</v>
      </c>
      <c r="F1723" s="1">
        <v>300</v>
      </c>
      <c r="G1723" s="1">
        <v>0</v>
      </c>
      <c r="H1723" s="1">
        <v>0</v>
      </c>
      <c r="I1723" s="1">
        <v>0</v>
      </c>
      <c r="J1723" s="1">
        <v>0</v>
      </c>
      <c r="K1723" s="1">
        <v>0</v>
      </c>
    </row>
    <row r="1724" spans="1:11" x14ac:dyDescent="0.25">
      <c r="A1724" s="2">
        <v>457</v>
      </c>
      <c r="B1724" t="s">
        <v>146</v>
      </c>
      <c r="C1724" t="s">
        <v>261</v>
      </c>
      <c r="D1724">
        <v>0</v>
      </c>
      <c r="E1724" s="1">
        <v>175000</v>
      </c>
      <c r="F1724" s="1">
        <v>0</v>
      </c>
      <c r="G1724" s="1">
        <v>175000</v>
      </c>
      <c r="H1724" s="1">
        <v>0</v>
      </c>
      <c r="I1724" s="1">
        <v>0</v>
      </c>
      <c r="J1724" s="1">
        <v>0</v>
      </c>
      <c r="K1724" s="1">
        <v>0</v>
      </c>
    </row>
    <row r="1725" spans="1:11" x14ac:dyDescent="0.25">
      <c r="A1725" s="2">
        <v>457</v>
      </c>
      <c r="B1725" t="s">
        <v>146</v>
      </c>
      <c r="C1725" t="s">
        <v>278</v>
      </c>
      <c r="D1725">
        <v>0</v>
      </c>
      <c r="E1725" s="1">
        <v>10000</v>
      </c>
      <c r="F1725" s="1">
        <v>0</v>
      </c>
      <c r="G1725" s="1">
        <v>10000</v>
      </c>
      <c r="H1725" s="1">
        <v>0</v>
      </c>
      <c r="I1725" s="1">
        <v>0</v>
      </c>
      <c r="J1725" s="1">
        <v>0</v>
      </c>
      <c r="K1725" s="1">
        <v>0</v>
      </c>
    </row>
    <row r="1726" spans="1:11" x14ac:dyDescent="0.25">
      <c r="A1726" s="2">
        <v>457</v>
      </c>
      <c r="B1726" t="s">
        <v>146</v>
      </c>
      <c r="C1726" t="s">
        <v>247</v>
      </c>
      <c r="D1726">
        <v>0</v>
      </c>
      <c r="E1726" s="1">
        <v>12841</v>
      </c>
      <c r="F1726" s="1">
        <v>12841</v>
      </c>
      <c r="G1726" s="1">
        <v>0</v>
      </c>
      <c r="H1726" s="1">
        <v>0</v>
      </c>
      <c r="I1726" s="1">
        <v>0</v>
      </c>
      <c r="J1726" s="1">
        <v>0</v>
      </c>
      <c r="K1726" s="1">
        <v>0</v>
      </c>
    </row>
    <row r="1727" spans="1:11" x14ac:dyDescent="0.25">
      <c r="A1727" s="2">
        <v>457</v>
      </c>
      <c r="B1727" t="s">
        <v>146</v>
      </c>
      <c r="C1727" t="s">
        <v>273</v>
      </c>
      <c r="D1727">
        <v>0</v>
      </c>
      <c r="E1727" s="1">
        <v>5150</v>
      </c>
      <c r="F1727" s="1">
        <v>0</v>
      </c>
      <c r="G1727" s="1">
        <v>0</v>
      </c>
      <c r="H1727" s="1">
        <v>0</v>
      </c>
      <c r="I1727" s="1">
        <v>5150</v>
      </c>
      <c r="J1727" s="1">
        <v>0</v>
      </c>
      <c r="K1727" s="1">
        <v>0</v>
      </c>
    </row>
    <row r="1728" spans="1:11" x14ac:dyDescent="0.25">
      <c r="A1728" s="2">
        <v>457</v>
      </c>
      <c r="B1728" t="s">
        <v>146</v>
      </c>
      <c r="C1728" t="s">
        <v>271</v>
      </c>
      <c r="D1728">
        <v>0</v>
      </c>
      <c r="E1728" s="1">
        <v>11350</v>
      </c>
      <c r="F1728" s="1">
        <v>0</v>
      </c>
      <c r="G1728" s="1">
        <v>0</v>
      </c>
      <c r="H1728" s="1">
        <v>0</v>
      </c>
      <c r="I1728" s="1">
        <v>11350</v>
      </c>
      <c r="J1728" s="1">
        <v>0</v>
      </c>
      <c r="K1728" s="1">
        <v>0</v>
      </c>
    </row>
    <row r="1729" spans="1:12" x14ac:dyDescent="0.25">
      <c r="A1729" s="2">
        <v>457</v>
      </c>
      <c r="B1729" t="s">
        <v>146</v>
      </c>
      <c r="C1729" t="s">
        <v>276</v>
      </c>
      <c r="D1729">
        <v>0</v>
      </c>
      <c r="E1729" s="1">
        <v>3000</v>
      </c>
      <c r="F1729" s="1">
        <v>0</v>
      </c>
      <c r="G1729" s="1">
        <v>0</v>
      </c>
      <c r="H1729" s="1">
        <v>0</v>
      </c>
      <c r="I1729" s="1">
        <v>3000</v>
      </c>
      <c r="J1729" s="1">
        <v>0</v>
      </c>
      <c r="K1729" s="1">
        <v>0</v>
      </c>
    </row>
    <row r="1730" spans="1:12" x14ac:dyDescent="0.25">
      <c r="A1730" s="2">
        <v>457</v>
      </c>
      <c r="B1730" t="s">
        <v>146</v>
      </c>
      <c r="C1730" t="s">
        <v>267</v>
      </c>
      <c r="D1730">
        <v>0</v>
      </c>
      <c r="E1730" s="1">
        <v>20000</v>
      </c>
      <c r="F1730" s="1">
        <v>0</v>
      </c>
      <c r="G1730" s="1">
        <v>20000</v>
      </c>
      <c r="H1730" s="1">
        <v>0</v>
      </c>
      <c r="I1730" s="1">
        <v>0</v>
      </c>
      <c r="J1730" s="1">
        <v>0</v>
      </c>
      <c r="K1730" s="1">
        <v>0</v>
      </c>
    </row>
    <row r="1731" spans="1:12" x14ac:dyDescent="0.25">
      <c r="A1731" s="2">
        <v>457</v>
      </c>
      <c r="B1731" t="s">
        <v>146</v>
      </c>
      <c r="C1731" t="s">
        <v>280</v>
      </c>
      <c r="D1731">
        <v>0</v>
      </c>
      <c r="E1731" s="1">
        <v>46000</v>
      </c>
      <c r="F1731" s="1">
        <v>0</v>
      </c>
      <c r="G1731" s="1">
        <v>46000</v>
      </c>
      <c r="H1731" s="1">
        <v>0</v>
      </c>
      <c r="I1731" s="1">
        <v>0</v>
      </c>
      <c r="J1731" s="1">
        <v>0</v>
      </c>
      <c r="K1731" s="1">
        <v>0</v>
      </c>
    </row>
    <row r="1732" spans="1:12" x14ac:dyDescent="0.25">
      <c r="A1732" s="2">
        <v>457</v>
      </c>
      <c r="B1732" t="s">
        <v>146</v>
      </c>
      <c r="C1732" t="s">
        <v>277</v>
      </c>
      <c r="D1732">
        <v>0</v>
      </c>
      <c r="E1732" s="1">
        <v>10000</v>
      </c>
      <c r="F1732" s="1">
        <v>0</v>
      </c>
      <c r="G1732" s="1">
        <v>10000</v>
      </c>
      <c r="H1732" s="1">
        <v>0</v>
      </c>
      <c r="I1732" s="1">
        <v>0</v>
      </c>
      <c r="J1732" s="1">
        <v>0</v>
      </c>
      <c r="K1732" s="1">
        <v>0</v>
      </c>
    </row>
    <row r="1733" spans="1:12" x14ac:dyDescent="0.25">
      <c r="A1733" s="2">
        <v>457</v>
      </c>
      <c r="B1733" t="s">
        <v>146</v>
      </c>
      <c r="C1733" t="s">
        <v>269</v>
      </c>
      <c r="D1733">
        <v>0</v>
      </c>
      <c r="E1733" s="1">
        <v>6374</v>
      </c>
      <c r="F1733" s="1">
        <v>0</v>
      </c>
      <c r="G1733" s="1">
        <v>0</v>
      </c>
      <c r="H1733" s="1">
        <v>0</v>
      </c>
      <c r="I1733" s="1">
        <v>6374</v>
      </c>
      <c r="J1733" s="1">
        <v>0</v>
      </c>
      <c r="K1733" s="1">
        <v>0</v>
      </c>
    </row>
    <row r="1734" spans="1:12" x14ac:dyDescent="0.25">
      <c r="A1734" s="2">
        <v>457</v>
      </c>
      <c r="B1734" t="s">
        <v>146</v>
      </c>
      <c r="C1734" s="1" t="s">
        <v>320</v>
      </c>
      <c r="E1734" s="1">
        <v>168000</v>
      </c>
      <c r="F1734" s="1"/>
      <c r="G1734" s="1"/>
      <c r="H1734" s="1"/>
      <c r="I1734" s="1"/>
      <c r="J1734" s="1"/>
      <c r="K1734" s="1"/>
      <c r="L1734" s="1">
        <v>168000</v>
      </c>
    </row>
    <row r="1735" spans="1:12" x14ac:dyDescent="0.25">
      <c r="A1735" s="2">
        <v>232</v>
      </c>
      <c r="B1735" t="s">
        <v>147</v>
      </c>
      <c r="C1735" t="s">
        <v>6</v>
      </c>
      <c r="D1735">
        <v>1</v>
      </c>
      <c r="E1735" s="1">
        <v>158560</v>
      </c>
      <c r="F1735" s="1">
        <v>158560</v>
      </c>
      <c r="G1735" s="1">
        <v>0</v>
      </c>
      <c r="H1735" s="1">
        <v>0</v>
      </c>
      <c r="I1735" s="1">
        <v>0</v>
      </c>
      <c r="J1735" s="1">
        <v>0</v>
      </c>
      <c r="K1735" s="1">
        <v>0</v>
      </c>
    </row>
    <row r="1736" spans="1:12" x14ac:dyDescent="0.25">
      <c r="A1736" s="2">
        <v>232</v>
      </c>
      <c r="B1736" t="s">
        <v>147</v>
      </c>
      <c r="C1736" t="s">
        <v>31</v>
      </c>
      <c r="D1736">
        <v>1</v>
      </c>
      <c r="E1736" s="1">
        <v>198942</v>
      </c>
      <c r="F1736" s="1">
        <v>198942</v>
      </c>
      <c r="G1736" s="1">
        <v>0</v>
      </c>
      <c r="H1736" s="1">
        <v>0</v>
      </c>
      <c r="I1736" s="1">
        <v>0</v>
      </c>
      <c r="J1736" s="1">
        <v>0</v>
      </c>
      <c r="K1736" s="1">
        <v>0</v>
      </c>
    </row>
    <row r="1737" spans="1:12" x14ac:dyDescent="0.25">
      <c r="A1737" s="2">
        <v>232</v>
      </c>
      <c r="B1737" t="s">
        <v>147</v>
      </c>
      <c r="C1737" t="s">
        <v>33</v>
      </c>
      <c r="D1737">
        <v>3</v>
      </c>
      <c r="E1737" s="1">
        <v>341497</v>
      </c>
      <c r="F1737" s="1">
        <v>341497</v>
      </c>
      <c r="G1737" s="1">
        <v>0</v>
      </c>
      <c r="H1737" s="1">
        <v>0</v>
      </c>
      <c r="I1737" s="1">
        <v>0</v>
      </c>
      <c r="J1737" s="1">
        <v>0</v>
      </c>
      <c r="K1737" s="1">
        <v>0</v>
      </c>
    </row>
    <row r="1738" spans="1:12" x14ac:dyDescent="0.25">
      <c r="A1738" s="2">
        <v>232</v>
      </c>
      <c r="B1738" t="s">
        <v>147</v>
      </c>
      <c r="C1738" t="s">
        <v>34</v>
      </c>
      <c r="D1738">
        <v>3</v>
      </c>
      <c r="E1738" s="1">
        <v>341497</v>
      </c>
      <c r="F1738" s="1">
        <v>341497</v>
      </c>
      <c r="G1738" s="1">
        <v>0</v>
      </c>
      <c r="H1738" s="1">
        <v>0</v>
      </c>
      <c r="I1738" s="1">
        <v>0</v>
      </c>
      <c r="J1738" s="1">
        <v>0</v>
      </c>
      <c r="K1738" s="1">
        <v>0</v>
      </c>
    </row>
    <row r="1739" spans="1:12" x14ac:dyDescent="0.25">
      <c r="A1739" s="2">
        <v>232</v>
      </c>
      <c r="B1739" t="s">
        <v>147</v>
      </c>
      <c r="C1739" t="s">
        <v>35</v>
      </c>
      <c r="D1739">
        <v>3</v>
      </c>
      <c r="E1739" s="1">
        <v>341497</v>
      </c>
      <c r="F1739" s="1">
        <v>341497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</row>
    <row r="1740" spans="1:12" x14ac:dyDescent="0.25">
      <c r="A1740" s="2">
        <v>232</v>
      </c>
      <c r="B1740" t="s">
        <v>147</v>
      </c>
      <c r="C1740" t="s">
        <v>26</v>
      </c>
      <c r="D1740">
        <v>3</v>
      </c>
      <c r="E1740" s="1">
        <v>341497</v>
      </c>
      <c r="F1740" s="1">
        <v>341497</v>
      </c>
      <c r="G1740" s="1">
        <v>0</v>
      </c>
      <c r="H1740" s="1">
        <v>0</v>
      </c>
      <c r="I1740" s="1">
        <v>0</v>
      </c>
      <c r="J1740" s="1">
        <v>0</v>
      </c>
      <c r="K1740" s="1">
        <v>0</v>
      </c>
    </row>
    <row r="1741" spans="1:12" x14ac:dyDescent="0.25">
      <c r="A1741" s="2">
        <v>232</v>
      </c>
      <c r="B1741" t="s">
        <v>147</v>
      </c>
      <c r="C1741" t="s">
        <v>25</v>
      </c>
      <c r="D1741">
        <v>3</v>
      </c>
      <c r="E1741" s="1">
        <v>341497</v>
      </c>
      <c r="F1741" s="1">
        <v>341497</v>
      </c>
      <c r="G1741" s="1">
        <v>0</v>
      </c>
      <c r="H1741" s="1">
        <v>0</v>
      </c>
      <c r="I1741" s="1">
        <v>0</v>
      </c>
      <c r="J1741" s="1">
        <v>0</v>
      </c>
      <c r="K1741" s="1">
        <v>0</v>
      </c>
    </row>
    <row r="1742" spans="1:12" x14ac:dyDescent="0.25">
      <c r="A1742" s="2">
        <v>232</v>
      </c>
      <c r="B1742" t="s">
        <v>147</v>
      </c>
      <c r="C1742" t="s">
        <v>28</v>
      </c>
      <c r="D1742">
        <v>3</v>
      </c>
      <c r="E1742" s="1">
        <v>341497</v>
      </c>
      <c r="F1742" s="1">
        <v>341497</v>
      </c>
      <c r="G1742" s="1">
        <v>0</v>
      </c>
      <c r="H1742" s="1">
        <v>0</v>
      </c>
      <c r="I1742" s="1">
        <v>0</v>
      </c>
      <c r="J1742" s="1">
        <v>0</v>
      </c>
      <c r="K1742" s="1">
        <v>0</v>
      </c>
    </row>
    <row r="1743" spans="1:12" x14ac:dyDescent="0.25">
      <c r="A1743" s="2">
        <v>232</v>
      </c>
      <c r="B1743" t="s">
        <v>147</v>
      </c>
      <c r="C1743" t="s">
        <v>41</v>
      </c>
      <c r="D1743">
        <v>1</v>
      </c>
      <c r="E1743" s="1">
        <v>113832</v>
      </c>
      <c r="F1743" s="1">
        <v>96758</v>
      </c>
      <c r="G1743" s="1">
        <v>17075</v>
      </c>
      <c r="H1743" s="1">
        <v>0</v>
      </c>
      <c r="I1743" s="1">
        <v>0</v>
      </c>
      <c r="J1743" s="1">
        <v>0</v>
      </c>
      <c r="K1743" s="1">
        <v>0</v>
      </c>
    </row>
    <row r="1744" spans="1:12" x14ac:dyDescent="0.25">
      <c r="A1744" s="2">
        <v>232</v>
      </c>
      <c r="B1744" t="s">
        <v>147</v>
      </c>
      <c r="C1744" t="s">
        <v>44</v>
      </c>
      <c r="D1744">
        <v>1</v>
      </c>
      <c r="E1744" s="1">
        <v>113832</v>
      </c>
      <c r="F1744" s="1">
        <v>113832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</row>
    <row r="1745" spans="1:11" x14ac:dyDescent="0.25">
      <c r="A1745" s="2">
        <v>232</v>
      </c>
      <c r="B1745" t="s">
        <v>147</v>
      </c>
      <c r="C1745" t="s">
        <v>30</v>
      </c>
      <c r="D1745">
        <v>1</v>
      </c>
      <c r="E1745" s="1">
        <v>113832</v>
      </c>
      <c r="F1745" s="1">
        <v>113832</v>
      </c>
      <c r="G1745" s="1">
        <v>0</v>
      </c>
      <c r="H1745" s="1">
        <v>0</v>
      </c>
      <c r="I1745" s="1">
        <v>0</v>
      </c>
      <c r="J1745" s="1">
        <v>0</v>
      </c>
      <c r="K1745" s="1">
        <v>0</v>
      </c>
    </row>
    <row r="1746" spans="1:11" x14ac:dyDescent="0.25">
      <c r="A1746" s="2">
        <v>232</v>
      </c>
      <c r="B1746" t="s">
        <v>147</v>
      </c>
      <c r="C1746" t="s">
        <v>39</v>
      </c>
      <c r="D1746">
        <v>1</v>
      </c>
      <c r="E1746" s="1">
        <v>113832</v>
      </c>
      <c r="F1746" s="1">
        <v>101903</v>
      </c>
      <c r="G1746" s="1">
        <v>0</v>
      </c>
      <c r="H1746" s="1">
        <v>11930</v>
      </c>
      <c r="I1746" s="1">
        <v>0</v>
      </c>
      <c r="J1746" s="1">
        <v>0</v>
      </c>
      <c r="K1746" s="1">
        <v>0</v>
      </c>
    </row>
    <row r="1747" spans="1:11" x14ac:dyDescent="0.25">
      <c r="A1747" s="2">
        <v>232</v>
      </c>
      <c r="B1747" t="s">
        <v>147</v>
      </c>
      <c r="C1747" t="s">
        <v>15</v>
      </c>
      <c r="D1747">
        <v>1</v>
      </c>
      <c r="E1747" s="1">
        <v>39166</v>
      </c>
      <c r="F1747" s="1">
        <v>39166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</row>
    <row r="1748" spans="1:11" x14ac:dyDescent="0.25">
      <c r="A1748" s="2">
        <v>232</v>
      </c>
      <c r="B1748" t="s">
        <v>147</v>
      </c>
      <c r="C1748" t="s">
        <v>13</v>
      </c>
      <c r="D1748">
        <v>1</v>
      </c>
      <c r="E1748" s="1">
        <v>57558</v>
      </c>
      <c r="F1748" s="1">
        <v>57558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</row>
    <row r="1749" spans="1:11" x14ac:dyDescent="0.25">
      <c r="A1749" s="2">
        <v>232</v>
      </c>
      <c r="B1749" t="s">
        <v>147</v>
      </c>
      <c r="C1749" t="s">
        <v>29</v>
      </c>
      <c r="D1749">
        <v>1</v>
      </c>
      <c r="E1749" s="1">
        <v>113832</v>
      </c>
      <c r="F1749" s="1">
        <v>113832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</row>
    <row r="1750" spans="1:11" x14ac:dyDescent="0.25">
      <c r="A1750" s="2">
        <v>232</v>
      </c>
      <c r="B1750" t="s">
        <v>147</v>
      </c>
      <c r="C1750" t="s">
        <v>14</v>
      </c>
      <c r="D1750">
        <v>3</v>
      </c>
      <c r="E1750" s="1">
        <v>341497</v>
      </c>
      <c r="F1750" s="1">
        <v>341497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</row>
    <row r="1751" spans="1:11" x14ac:dyDescent="0.25">
      <c r="A1751" s="2">
        <v>232</v>
      </c>
      <c r="B1751" t="s">
        <v>147</v>
      </c>
      <c r="C1751" t="s">
        <v>81</v>
      </c>
      <c r="D1751">
        <v>3</v>
      </c>
      <c r="E1751" s="1">
        <v>341497</v>
      </c>
      <c r="F1751" s="1">
        <v>341497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</row>
    <row r="1752" spans="1:11" x14ac:dyDescent="0.25">
      <c r="A1752" s="2">
        <v>232</v>
      </c>
      <c r="B1752" t="s">
        <v>147</v>
      </c>
      <c r="C1752" t="s">
        <v>23</v>
      </c>
      <c r="D1752">
        <v>2</v>
      </c>
      <c r="E1752" s="1">
        <v>78333</v>
      </c>
      <c r="F1752" s="1">
        <v>78333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</row>
    <row r="1753" spans="1:11" x14ac:dyDescent="0.25">
      <c r="A1753" s="2">
        <v>232</v>
      </c>
      <c r="B1753" t="s">
        <v>147</v>
      </c>
      <c r="C1753" t="s">
        <v>19</v>
      </c>
      <c r="D1753">
        <v>2</v>
      </c>
      <c r="E1753" s="1">
        <v>227665</v>
      </c>
      <c r="F1753" s="1">
        <v>227665</v>
      </c>
      <c r="G1753" s="1">
        <v>0</v>
      </c>
      <c r="H1753" s="1">
        <v>0</v>
      </c>
      <c r="I1753" s="1">
        <v>0</v>
      </c>
      <c r="J1753" s="1">
        <v>0</v>
      </c>
      <c r="K1753" s="1">
        <v>0</v>
      </c>
    </row>
    <row r="1754" spans="1:11" x14ac:dyDescent="0.25">
      <c r="A1754" s="2">
        <v>232</v>
      </c>
      <c r="B1754" t="s">
        <v>147</v>
      </c>
      <c r="C1754" t="s">
        <v>7</v>
      </c>
      <c r="D1754">
        <v>1</v>
      </c>
      <c r="E1754" s="1">
        <v>113832</v>
      </c>
      <c r="F1754" s="1">
        <v>113832</v>
      </c>
      <c r="G1754" s="1">
        <v>0</v>
      </c>
      <c r="H1754" s="1">
        <v>0</v>
      </c>
      <c r="I1754" s="1">
        <v>0</v>
      </c>
      <c r="J1754" s="1">
        <v>0</v>
      </c>
      <c r="K1754" s="1">
        <v>0</v>
      </c>
    </row>
    <row r="1755" spans="1:11" x14ac:dyDescent="0.25">
      <c r="A1755" s="2">
        <v>232</v>
      </c>
      <c r="B1755" t="s">
        <v>147</v>
      </c>
      <c r="C1755" t="s">
        <v>37</v>
      </c>
      <c r="D1755">
        <v>1.5</v>
      </c>
      <c r="E1755" s="1">
        <v>170749</v>
      </c>
      <c r="F1755" s="1">
        <v>170749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</row>
    <row r="1756" spans="1:11" x14ac:dyDescent="0.25">
      <c r="A1756" s="2">
        <v>232</v>
      </c>
      <c r="B1756" t="s">
        <v>147</v>
      </c>
      <c r="C1756" t="s">
        <v>12</v>
      </c>
      <c r="D1756">
        <v>2</v>
      </c>
      <c r="E1756" s="1">
        <v>227665</v>
      </c>
      <c r="F1756" s="1">
        <v>119213</v>
      </c>
      <c r="G1756" s="1">
        <v>0</v>
      </c>
      <c r="H1756" s="1">
        <v>108451</v>
      </c>
      <c r="I1756" s="1">
        <v>0</v>
      </c>
      <c r="J1756" s="1">
        <v>0</v>
      </c>
      <c r="K1756" s="1">
        <v>0</v>
      </c>
    </row>
    <row r="1757" spans="1:11" x14ac:dyDescent="0.25">
      <c r="A1757" s="2">
        <v>232</v>
      </c>
      <c r="B1757" t="s">
        <v>147</v>
      </c>
      <c r="C1757" t="s">
        <v>60</v>
      </c>
      <c r="D1757">
        <v>1</v>
      </c>
      <c r="E1757" s="1">
        <v>113832</v>
      </c>
      <c r="F1757" s="1">
        <v>113832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</row>
    <row r="1758" spans="1:11" x14ac:dyDescent="0.25">
      <c r="A1758" s="2">
        <v>232</v>
      </c>
      <c r="B1758" t="s">
        <v>147</v>
      </c>
      <c r="C1758" t="s">
        <v>32</v>
      </c>
      <c r="D1758">
        <v>3</v>
      </c>
      <c r="E1758" s="1">
        <v>117499</v>
      </c>
      <c r="F1758" s="1">
        <v>117499</v>
      </c>
      <c r="G1758" s="1">
        <v>0</v>
      </c>
      <c r="H1758" s="1">
        <v>0</v>
      </c>
      <c r="I1758" s="1">
        <v>0</v>
      </c>
      <c r="J1758" s="1">
        <v>0</v>
      </c>
      <c r="K1758" s="1">
        <v>0</v>
      </c>
    </row>
    <row r="1759" spans="1:11" x14ac:dyDescent="0.25">
      <c r="A1759" s="2">
        <v>232</v>
      </c>
      <c r="B1759" t="s">
        <v>147</v>
      </c>
      <c r="C1759" t="s">
        <v>21</v>
      </c>
      <c r="D1759">
        <v>1</v>
      </c>
      <c r="E1759" s="1">
        <v>113832</v>
      </c>
      <c r="F1759" s="1">
        <v>113832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</row>
    <row r="1760" spans="1:11" x14ac:dyDescent="0.25">
      <c r="A1760" s="2">
        <v>232</v>
      </c>
      <c r="B1760" t="s">
        <v>147</v>
      </c>
      <c r="C1760" t="s">
        <v>16</v>
      </c>
      <c r="D1760">
        <v>1</v>
      </c>
      <c r="E1760" s="1">
        <v>113832</v>
      </c>
      <c r="F1760" s="1">
        <v>56916</v>
      </c>
      <c r="G1760" s="1">
        <v>56916</v>
      </c>
      <c r="H1760" s="1">
        <v>0</v>
      </c>
      <c r="I1760" s="1">
        <v>0</v>
      </c>
      <c r="J1760" s="1">
        <v>0</v>
      </c>
      <c r="K1760" s="1">
        <v>0</v>
      </c>
    </row>
    <row r="1761" spans="1:11" x14ac:dyDescent="0.25">
      <c r="A1761" s="2">
        <v>232</v>
      </c>
      <c r="B1761" t="s">
        <v>147</v>
      </c>
      <c r="C1761" t="s">
        <v>17</v>
      </c>
      <c r="D1761">
        <v>1</v>
      </c>
      <c r="E1761" s="1">
        <v>79025</v>
      </c>
      <c r="F1761" s="1">
        <v>79025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</row>
    <row r="1762" spans="1:11" x14ac:dyDescent="0.25">
      <c r="A1762" s="2">
        <v>232</v>
      </c>
      <c r="B1762" t="s">
        <v>147</v>
      </c>
      <c r="C1762" t="s">
        <v>22</v>
      </c>
      <c r="D1762">
        <v>2</v>
      </c>
      <c r="E1762" s="1">
        <v>102375</v>
      </c>
      <c r="F1762" s="1">
        <v>102375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</row>
    <row r="1763" spans="1:11" x14ac:dyDescent="0.25">
      <c r="A1763" s="2">
        <v>232</v>
      </c>
      <c r="B1763" t="s">
        <v>147</v>
      </c>
      <c r="C1763" t="s">
        <v>20</v>
      </c>
      <c r="D1763">
        <v>1</v>
      </c>
      <c r="E1763" s="1">
        <v>60059</v>
      </c>
      <c r="F1763" s="1">
        <v>60059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</row>
    <row r="1764" spans="1:11" x14ac:dyDescent="0.25">
      <c r="A1764" s="2">
        <v>232</v>
      </c>
      <c r="B1764" t="s">
        <v>147</v>
      </c>
      <c r="C1764" t="s">
        <v>4</v>
      </c>
      <c r="D1764">
        <v>1</v>
      </c>
      <c r="E1764" s="1">
        <v>71961</v>
      </c>
      <c r="F1764" s="1">
        <v>71961</v>
      </c>
      <c r="G1764" s="1">
        <v>0</v>
      </c>
      <c r="H1764" s="1">
        <v>0</v>
      </c>
      <c r="I1764" s="1">
        <v>0</v>
      </c>
      <c r="J1764" s="1">
        <v>0</v>
      </c>
      <c r="K1764" s="1">
        <v>0</v>
      </c>
    </row>
    <row r="1765" spans="1:11" x14ac:dyDescent="0.25">
      <c r="A1765" s="2">
        <v>232</v>
      </c>
      <c r="B1765" t="s">
        <v>147</v>
      </c>
      <c r="C1765" t="s">
        <v>79</v>
      </c>
      <c r="D1765">
        <v>1</v>
      </c>
      <c r="E1765" s="1">
        <v>53629</v>
      </c>
      <c r="F1765" s="1">
        <v>53629</v>
      </c>
      <c r="G1765" s="1">
        <v>0</v>
      </c>
      <c r="H1765" s="1">
        <v>0</v>
      </c>
      <c r="I1765" s="1">
        <v>0</v>
      </c>
      <c r="J1765" s="1">
        <v>0</v>
      </c>
      <c r="K1765" s="1">
        <v>0</v>
      </c>
    </row>
    <row r="1766" spans="1:11" x14ac:dyDescent="0.25">
      <c r="A1766" s="2">
        <v>232</v>
      </c>
      <c r="B1766" t="s">
        <v>147</v>
      </c>
      <c r="C1766" t="s">
        <v>8</v>
      </c>
      <c r="D1766">
        <v>1</v>
      </c>
      <c r="E1766" s="1">
        <v>116262</v>
      </c>
      <c r="F1766" s="1">
        <v>116262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</row>
    <row r="1767" spans="1:11" x14ac:dyDescent="0.25">
      <c r="A1767" s="2">
        <v>232</v>
      </c>
      <c r="B1767" t="s">
        <v>147</v>
      </c>
      <c r="C1767" t="s">
        <v>251</v>
      </c>
      <c r="D1767">
        <v>0</v>
      </c>
      <c r="E1767" s="1">
        <v>27501</v>
      </c>
      <c r="F1767" s="1">
        <v>27501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</row>
    <row r="1768" spans="1:11" x14ac:dyDescent="0.25">
      <c r="A1768" s="2">
        <v>232</v>
      </c>
      <c r="B1768" t="s">
        <v>147</v>
      </c>
      <c r="C1768" t="s">
        <v>252</v>
      </c>
      <c r="D1768">
        <v>0</v>
      </c>
      <c r="E1768" s="1">
        <v>16707</v>
      </c>
      <c r="F1768" s="1">
        <v>16707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</row>
    <row r="1769" spans="1:11" x14ac:dyDescent="0.25">
      <c r="A1769" s="2">
        <v>232</v>
      </c>
      <c r="B1769" t="s">
        <v>147</v>
      </c>
      <c r="C1769" t="s">
        <v>266</v>
      </c>
      <c r="D1769">
        <v>0</v>
      </c>
      <c r="E1769" s="1">
        <v>7222</v>
      </c>
      <c r="F1769" s="1">
        <v>7222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</row>
    <row r="1770" spans="1:11" x14ac:dyDescent="0.25">
      <c r="A1770" s="2">
        <v>232</v>
      </c>
      <c r="B1770" t="s">
        <v>147</v>
      </c>
      <c r="C1770" t="s">
        <v>286</v>
      </c>
      <c r="D1770">
        <v>0</v>
      </c>
      <c r="E1770" s="1">
        <v>1849</v>
      </c>
      <c r="F1770" s="1">
        <v>0</v>
      </c>
      <c r="G1770" s="1">
        <v>1849</v>
      </c>
      <c r="H1770" s="1">
        <v>0</v>
      </c>
      <c r="I1770" s="1">
        <v>0</v>
      </c>
      <c r="J1770" s="1">
        <v>0</v>
      </c>
      <c r="K1770" s="1">
        <v>0</v>
      </c>
    </row>
    <row r="1771" spans="1:11" x14ac:dyDescent="0.25">
      <c r="A1771" s="2">
        <v>232</v>
      </c>
      <c r="B1771" t="s">
        <v>147</v>
      </c>
      <c r="C1771" t="s">
        <v>265</v>
      </c>
      <c r="D1771">
        <v>0</v>
      </c>
      <c r="E1771" s="1">
        <v>13929</v>
      </c>
      <c r="F1771" s="1">
        <v>3929</v>
      </c>
      <c r="G1771" s="1">
        <v>10000</v>
      </c>
      <c r="H1771" s="1">
        <v>0</v>
      </c>
      <c r="I1771" s="1">
        <v>0</v>
      </c>
      <c r="J1771" s="1">
        <v>0</v>
      </c>
      <c r="K1771" s="1">
        <v>0</v>
      </c>
    </row>
    <row r="1772" spans="1:11" x14ac:dyDescent="0.25">
      <c r="A1772" s="2">
        <v>232</v>
      </c>
      <c r="B1772" t="s">
        <v>147</v>
      </c>
      <c r="C1772" t="s">
        <v>248</v>
      </c>
      <c r="D1772">
        <v>0</v>
      </c>
      <c r="E1772" s="1">
        <v>1911</v>
      </c>
      <c r="F1772" s="1">
        <v>1911</v>
      </c>
      <c r="G1772" s="1">
        <v>0</v>
      </c>
      <c r="H1772" s="1">
        <v>0</v>
      </c>
      <c r="I1772" s="1">
        <v>0</v>
      </c>
      <c r="J1772" s="1">
        <v>0</v>
      </c>
      <c r="K1772" s="1">
        <v>0</v>
      </c>
    </row>
    <row r="1773" spans="1:11" x14ac:dyDescent="0.25">
      <c r="A1773" s="2">
        <v>232</v>
      </c>
      <c r="B1773" t="s">
        <v>147</v>
      </c>
      <c r="C1773" t="s">
        <v>260</v>
      </c>
      <c r="D1773">
        <v>0</v>
      </c>
      <c r="E1773" s="1">
        <v>466</v>
      </c>
      <c r="F1773" s="1">
        <v>466</v>
      </c>
      <c r="G1773" s="1">
        <v>0</v>
      </c>
      <c r="H1773" s="1">
        <v>0</v>
      </c>
      <c r="I1773" s="1">
        <v>0</v>
      </c>
      <c r="J1773" s="1">
        <v>0</v>
      </c>
      <c r="K1773" s="1">
        <v>0</v>
      </c>
    </row>
    <row r="1774" spans="1:11" x14ac:dyDescent="0.25">
      <c r="A1774" s="2">
        <v>232</v>
      </c>
      <c r="B1774" t="s">
        <v>147</v>
      </c>
      <c r="C1774" t="s">
        <v>247</v>
      </c>
      <c r="D1774">
        <v>0</v>
      </c>
      <c r="E1774" s="1">
        <v>7006</v>
      </c>
      <c r="F1774" s="1">
        <v>7006</v>
      </c>
      <c r="G1774" s="1">
        <v>0</v>
      </c>
      <c r="H1774" s="1">
        <v>0</v>
      </c>
      <c r="I1774" s="1">
        <v>0</v>
      </c>
      <c r="J1774" s="1">
        <v>0</v>
      </c>
      <c r="K1774" s="1">
        <v>0</v>
      </c>
    </row>
    <row r="1775" spans="1:11" x14ac:dyDescent="0.25">
      <c r="A1775" s="2">
        <v>232</v>
      </c>
      <c r="B1775" t="s">
        <v>147</v>
      </c>
      <c r="C1775" t="s">
        <v>267</v>
      </c>
      <c r="D1775">
        <v>0</v>
      </c>
      <c r="E1775" s="1">
        <v>4687</v>
      </c>
      <c r="F1775" s="1">
        <v>4687</v>
      </c>
      <c r="G1775" s="1">
        <v>0</v>
      </c>
      <c r="H1775" s="1">
        <v>0</v>
      </c>
      <c r="I1775" s="1">
        <v>0</v>
      </c>
      <c r="J1775" s="1">
        <v>0</v>
      </c>
      <c r="K1775" s="1">
        <v>0</v>
      </c>
    </row>
    <row r="1776" spans="1:11" x14ac:dyDescent="0.25">
      <c r="A1776" s="2">
        <v>232</v>
      </c>
      <c r="B1776" t="s">
        <v>147</v>
      </c>
      <c r="C1776" t="s">
        <v>305</v>
      </c>
      <c r="D1776">
        <v>0</v>
      </c>
      <c r="E1776" s="1">
        <v>235</v>
      </c>
      <c r="F1776" s="1">
        <v>235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</row>
    <row r="1777" spans="1:11" x14ac:dyDescent="0.25">
      <c r="A1777" s="2">
        <v>232</v>
      </c>
      <c r="B1777" t="s">
        <v>147</v>
      </c>
      <c r="C1777" t="s">
        <v>284</v>
      </c>
      <c r="D1777">
        <v>0</v>
      </c>
      <c r="E1777" s="1">
        <v>10475</v>
      </c>
      <c r="F1777" s="1">
        <v>0</v>
      </c>
      <c r="G1777" s="1">
        <v>0</v>
      </c>
      <c r="H1777" s="1">
        <v>0</v>
      </c>
      <c r="I1777" s="1">
        <v>0</v>
      </c>
      <c r="J1777" s="1">
        <v>10475</v>
      </c>
      <c r="K1777" s="1">
        <v>0</v>
      </c>
    </row>
    <row r="1778" spans="1:11" x14ac:dyDescent="0.25">
      <c r="A1778" s="2">
        <v>407</v>
      </c>
      <c r="B1778" t="s">
        <v>148</v>
      </c>
      <c r="C1778" t="s">
        <v>68</v>
      </c>
      <c r="D1778">
        <v>1</v>
      </c>
      <c r="E1778" s="1">
        <v>158560</v>
      </c>
      <c r="F1778" s="1">
        <v>96721</v>
      </c>
      <c r="G1778" s="1">
        <v>61838</v>
      </c>
      <c r="H1778" s="1">
        <v>0</v>
      </c>
      <c r="I1778" s="1">
        <v>0</v>
      </c>
      <c r="J1778" s="1">
        <v>0</v>
      </c>
      <c r="K1778" s="1">
        <v>0</v>
      </c>
    </row>
    <row r="1779" spans="1:11" x14ac:dyDescent="0.25">
      <c r="A1779" s="2">
        <v>407</v>
      </c>
      <c r="B1779" t="s">
        <v>148</v>
      </c>
      <c r="C1779" t="s">
        <v>77</v>
      </c>
      <c r="D1779">
        <v>1</v>
      </c>
      <c r="E1779" s="1">
        <v>120467</v>
      </c>
      <c r="F1779" s="1">
        <v>120467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</row>
    <row r="1780" spans="1:11" x14ac:dyDescent="0.25">
      <c r="A1780" s="2">
        <v>407</v>
      </c>
      <c r="B1780" t="s">
        <v>148</v>
      </c>
      <c r="C1780" t="s">
        <v>31</v>
      </c>
      <c r="D1780">
        <v>1</v>
      </c>
      <c r="E1780" s="1">
        <v>198942</v>
      </c>
      <c r="F1780" s="1">
        <v>198942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</row>
    <row r="1781" spans="1:11" x14ac:dyDescent="0.25">
      <c r="A1781" s="2">
        <v>407</v>
      </c>
      <c r="B1781" t="s">
        <v>148</v>
      </c>
      <c r="C1781" t="s">
        <v>116</v>
      </c>
      <c r="D1781">
        <v>1</v>
      </c>
      <c r="E1781" s="1">
        <v>113832</v>
      </c>
      <c r="F1781" s="1">
        <v>113832</v>
      </c>
      <c r="G1781" s="1">
        <v>0</v>
      </c>
      <c r="H1781" s="1">
        <v>0</v>
      </c>
      <c r="I1781" s="1">
        <v>0</v>
      </c>
      <c r="J1781" s="1">
        <v>0</v>
      </c>
      <c r="K1781" s="1">
        <v>0</v>
      </c>
    </row>
    <row r="1782" spans="1:11" x14ac:dyDescent="0.25">
      <c r="A1782" s="2">
        <v>407</v>
      </c>
      <c r="B1782" t="s">
        <v>148</v>
      </c>
      <c r="C1782" t="s">
        <v>74</v>
      </c>
      <c r="D1782">
        <v>3</v>
      </c>
      <c r="E1782" s="1">
        <v>341497</v>
      </c>
      <c r="F1782" s="1">
        <v>192564</v>
      </c>
      <c r="G1782" s="1">
        <v>0</v>
      </c>
      <c r="H1782" s="1">
        <v>0</v>
      </c>
      <c r="I1782" s="1">
        <v>148933</v>
      </c>
      <c r="J1782" s="1">
        <v>0</v>
      </c>
      <c r="K1782" s="1">
        <v>0</v>
      </c>
    </row>
    <row r="1783" spans="1:11" x14ac:dyDescent="0.25">
      <c r="A1783" s="2">
        <v>407</v>
      </c>
      <c r="B1783" t="s">
        <v>148</v>
      </c>
      <c r="C1783" t="s">
        <v>41</v>
      </c>
      <c r="D1783">
        <v>2</v>
      </c>
      <c r="E1783" s="1">
        <v>227665</v>
      </c>
      <c r="F1783" s="1">
        <v>227665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</row>
    <row r="1784" spans="1:11" x14ac:dyDescent="0.25">
      <c r="A1784" s="2">
        <v>407</v>
      </c>
      <c r="B1784" t="s">
        <v>148</v>
      </c>
      <c r="C1784" t="s">
        <v>109</v>
      </c>
      <c r="D1784">
        <v>1</v>
      </c>
      <c r="E1784" s="1">
        <v>113832</v>
      </c>
      <c r="F1784" s="1">
        <v>113832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</row>
    <row r="1785" spans="1:11" x14ac:dyDescent="0.25">
      <c r="A1785" s="2">
        <v>407</v>
      </c>
      <c r="B1785" t="s">
        <v>148</v>
      </c>
      <c r="C1785" t="s">
        <v>46</v>
      </c>
      <c r="D1785">
        <v>3</v>
      </c>
      <c r="E1785" s="1">
        <v>341497</v>
      </c>
      <c r="F1785" s="1">
        <v>341497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</row>
    <row r="1786" spans="1:11" x14ac:dyDescent="0.25">
      <c r="A1786" s="2">
        <v>407</v>
      </c>
      <c r="B1786" t="s">
        <v>148</v>
      </c>
      <c r="C1786" t="s">
        <v>66</v>
      </c>
      <c r="D1786">
        <v>3</v>
      </c>
      <c r="E1786" s="1">
        <v>341497</v>
      </c>
      <c r="F1786" s="1">
        <v>341497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</row>
    <row r="1787" spans="1:11" x14ac:dyDescent="0.25">
      <c r="A1787" s="2">
        <v>407</v>
      </c>
      <c r="B1787" t="s">
        <v>148</v>
      </c>
      <c r="C1787" t="s">
        <v>85</v>
      </c>
      <c r="D1787">
        <v>1</v>
      </c>
      <c r="E1787" s="1">
        <v>113832</v>
      </c>
      <c r="F1787" s="1">
        <v>113832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</row>
    <row r="1788" spans="1:11" x14ac:dyDescent="0.25">
      <c r="A1788" s="2">
        <v>407</v>
      </c>
      <c r="B1788" t="s">
        <v>148</v>
      </c>
      <c r="C1788" t="s">
        <v>117</v>
      </c>
      <c r="D1788">
        <v>1</v>
      </c>
      <c r="E1788" s="1">
        <v>119483</v>
      </c>
      <c r="F1788" s="1">
        <v>119483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</row>
    <row r="1789" spans="1:11" x14ac:dyDescent="0.25">
      <c r="A1789" s="2">
        <v>407</v>
      </c>
      <c r="B1789" t="s">
        <v>148</v>
      </c>
      <c r="C1789" t="s">
        <v>24</v>
      </c>
      <c r="D1789">
        <v>1</v>
      </c>
      <c r="E1789" s="1">
        <v>113832</v>
      </c>
      <c r="F1789" s="1">
        <v>113832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</row>
    <row r="1790" spans="1:11" x14ac:dyDescent="0.25">
      <c r="A1790" s="2">
        <v>407</v>
      </c>
      <c r="B1790" t="s">
        <v>148</v>
      </c>
      <c r="C1790" t="s">
        <v>30</v>
      </c>
      <c r="D1790">
        <v>1</v>
      </c>
      <c r="E1790" s="1">
        <v>113832</v>
      </c>
      <c r="F1790" s="1">
        <v>113832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</row>
    <row r="1791" spans="1:11" x14ac:dyDescent="0.25">
      <c r="A1791" s="2">
        <v>407</v>
      </c>
      <c r="B1791" t="s">
        <v>148</v>
      </c>
      <c r="C1791" t="s">
        <v>15</v>
      </c>
      <c r="D1791">
        <v>6</v>
      </c>
      <c r="E1791" s="1">
        <v>234999</v>
      </c>
      <c r="F1791" s="1">
        <v>234999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</row>
    <row r="1792" spans="1:11" x14ac:dyDescent="0.25">
      <c r="A1792" s="2">
        <v>407</v>
      </c>
      <c r="B1792" t="s">
        <v>148</v>
      </c>
      <c r="C1792" t="s">
        <v>43</v>
      </c>
      <c r="D1792">
        <v>1</v>
      </c>
      <c r="E1792" s="1">
        <v>119483</v>
      </c>
      <c r="F1792" s="1">
        <v>119483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</row>
    <row r="1793" spans="1:11" x14ac:dyDescent="0.25">
      <c r="A1793" s="2">
        <v>407</v>
      </c>
      <c r="B1793" t="s">
        <v>148</v>
      </c>
      <c r="C1793" t="s">
        <v>52</v>
      </c>
      <c r="D1793">
        <v>2</v>
      </c>
      <c r="E1793" s="1">
        <v>227665</v>
      </c>
      <c r="F1793" s="1">
        <v>227665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</row>
    <row r="1794" spans="1:11" x14ac:dyDescent="0.25">
      <c r="A1794" s="2">
        <v>407</v>
      </c>
      <c r="B1794" t="s">
        <v>148</v>
      </c>
      <c r="C1794" t="s">
        <v>14</v>
      </c>
      <c r="D1794">
        <v>4</v>
      </c>
      <c r="E1794" s="1">
        <v>455330</v>
      </c>
      <c r="F1794" s="1">
        <v>455330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</row>
    <row r="1795" spans="1:11" x14ac:dyDescent="0.25">
      <c r="A1795" s="2">
        <v>407</v>
      </c>
      <c r="B1795" t="s">
        <v>148</v>
      </c>
      <c r="C1795" t="s">
        <v>70</v>
      </c>
      <c r="D1795">
        <v>2</v>
      </c>
      <c r="E1795" s="1">
        <v>227665</v>
      </c>
      <c r="F1795" s="1">
        <v>227665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</row>
    <row r="1796" spans="1:11" x14ac:dyDescent="0.25">
      <c r="A1796" s="2">
        <v>407</v>
      </c>
      <c r="B1796" t="s">
        <v>148</v>
      </c>
      <c r="C1796" t="s">
        <v>313</v>
      </c>
      <c r="D1796">
        <v>0.14000000000000001</v>
      </c>
      <c r="E1796" s="1">
        <v>21312</v>
      </c>
      <c r="F1796" s="1">
        <v>0</v>
      </c>
      <c r="G1796" s="1">
        <v>0</v>
      </c>
      <c r="H1796" s="1">
        <v>21312</v>
      </c>
      <c r="I1796" s="1">
        <v>0</v>
      </c>
      <c r="J1796" s="1">
        <v>0</v>
      </c>
      <c r="K1796" s="1">
        <v>0</v>
      </c>
    </row>
    <row r="1797" spans="1:11" x14ac:dyDescent="0.25">
      <c r="A1797" s="2">
        <v>407</v>
      </c>
      <c r="B1797" t="s">
        <v>148</v>
      </c>
      <c r="C1797" t="s">
        <v>7</v>
      </c>
      <c r="D1797">
        <v>1</v>
      </c>
      <c r="E1797" s="1">
        <v>113832</v>
      </c>
      <c r="F1797" s="1">
        <v>113832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</row>
    <row r="1798" spans="1:11" x14ac:dyDescent="0.25">
      <c r="A1798" s="2">
        <v>407</v>
      </c>
      <c r="B1798" t="s">
        <v>148</v>
      </c>
      <c r="C1798" t="s">
        <v>37</v>
      </c>
      <c r="D1798">
        <v>2</v>
      </c>
      <c r="E1798" s="1">
        <v>227665</v>
      </c>
      <c r="F1798" s="1">
        <v>227665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</row>
    <row r="1799" spans="1:11" x14ac:dyDescent="0.25">
      <c r="A1799" s="2">
        <v>407</v>
      </c>
      <c r="B1799" t="s">
        <v>148</v>
      </c>
      <c r="C1799" t="s">
        <v>12</v>
      </c>
      <c r="D1799">
        <v>1</v>
      </c>
      <c r="E1799" s="1">
        <v>113832</v>
      </c>
      <c r="F1799" s="1">
        <v>113832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</row>
    <row r="1800" spans="1:11" x14ac:dyDescent="0.25">
      <c r="A1800" s="2">
        <v>407</v>
      </c>
      <c r="B1800" t="s">
        <v>148</v>
      </c>
      <c r="C1800" t="s">
        <v>60</v>
      </c>
      <c r="D1800">
        <v>2</v>
      </c>
      <c r="E1800" s="1">
        <v>227665</v>
      </c>
      <c r="F1800" s="1">
        <v>227665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</row>
    <row r="1801" spans="1:11" x14ac:dyDescent="0.25">
      <c r="A1801" s="2">
        <v>407</v>
      </c>
      <c r="B1801" t="s">
        <v>148</v>
      </c>
      <c r="C1801" t="s">
        <v>11</v>
      </c>
      <c r="D1801">
        <v>2</v>
      </c>
      <c r="E1801" s="1">
        <v>115116</v>
      </c>
      <c r="F1801" s="1">
        <v>0</v>
      </c>
      <c r="G1801" s="1">
        <v>115116</v>
      </c>
      <c r="H1801" s="1">
        <v>0</v>
      </c>
      <c r="I1801" s="1">
        <v>0</v>
      </c>
      <c r="J1801" s="1">
        <v>0</v>
      </c>
      <c r="K1801" s="1">
        <v>0</v>
      </c>
    </row>
    <row r="1802" spans="1:11" x14ac:dyDescent="0.25">
      <c r="A1802" s="2">
        <v>407</v>
      </c>
      <c r="B1802" t="s">
        <v>148</v>
      </c>
      <c r="C1802" t="s">
        <v>42</v>
      </c>
      <c r="D1802">
        <v>2</v>
      </c>
      <c r="E1802" s="1">
        <v>143179</v>
      </c>
      <c r="F1802" s="1">
        <v>0</v>
      </c>
      <c r="G1802" s="1">
        <v>143179</v>
      </c>
      <c r="H1802" s="1">
        <v>0</v>
      </c>
      <c r="I1802" s="1">
        <v>0</v>
      </c>
      <c r="J1802" s="1">
        <v>0</v>
      </c>
      <c r="K1802" s="1">
        <v>0</v>
      </c>
    </row>
    <row r="1803" spans="1:11" x14ac:dyDescent="0.25">
      <c r="A1803" s="2">
        <v>407</v>
      </c>
      <c r="B1803" t="s">
        <v>148</v>
      </c>
      <c r="C1803" t="s">
        <v>21</v>
      </c>
      <c r="D1803">
        <v>0.5</v>
      </c>
      <c r="E1803" s="1">
        <v>56916</v>
      </c>
      <c r="F1803" s="1">
        <v>56916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</row>
    <row r="1804" spans="1:11" x14ac:dyDescent="0.25">
      <c r="A1804" s="2">
        <v>407</v>
      </c>
      <c r="B1804" t="s">
        <v>148</v>
      </c>
      <c r="C1804" t="s">
        <v>16</v>
      </c>
      <c r="D1804">
        <v>3</v>
      </c>
      <c r="E1804" s="1">
        <v>341497</v>
      </c>
      <c r="F1804" s="1">
        <v>160504</v>
      </c>
      <c r="G1804" s="1">
        <v>180994</v>
      </c>
      <c r="H1804" s="1">
        <v>0</v>
      </c>
      <c r="I1804" s="1">
        <v>0</v>
      </c>
      <c r="J1804" s="1">
        <v>0</v>
      </c>
      <c r="K1804" s="1">
        <v>0</v>
      </c>
    </row>
    <row r="1805" spans="1:11" x14ac:dyDescent="0.25">
      <c r="A1805" s="2">
        <v>407</v>
      </c>
      <c r="B1805" t="s">
        <v>148</v>
      </c>
      <c r="C1805" t="s">
        <v>17</v>
      </c>
      <c r="D1805">
        <v>1</v>
      </c>
      <c r="E1805" s="1">
        <v>79025</v>
      </c>
      <c r="F1805" s="1">
        <v>79025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</row>
    <row r="1806" spans="1:11" x14ac:dyDescent="0.25">
      <c r="A1806" s="2">
        <v>407</v>
      </c>
      <c r="B1806" t="s">
        <v>148</v>
      </c>
      <c r="C1806" t="s">
        <v>22</v>
      </c>
      <c r="D1806">
        <v>2</v>
      </c>
      <c r="E1806" s="1">
        <v>102375</v>
      </c>
      <c r="F1806" s="1">
        <v>102375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</row>
    <row r="1807" spans="1:11" x14ac:dyDescent="0.25">
      <c r="A1807" s="2">
        <v>407</v>
      </c>
      <c r="B1807" t="s">
        <v>148</v>
      </c>
      <c r="C1807" t="s">
        <v>20</v>
      </c>
      <c r="D1807">
        <v>2</v>
      </c>
      <c r="E1807" s="1">
        <v>120118</v>
      </c>
      <c r="F1807" s="1">
        <v>120118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</row>
    <row r="1808" spans="1:11" x14ac:dyDescent="0.25">
      <c r="A1808" s="2">
        <v>407</v>
      </c>
      <c r="B1808" t="s">
        <v>148</v>
      </c>
      <c r="C1808" t="s">
        <v>4</v>
      </c>
      <c r="D1808">
        <v>1</v>
      </c>
      <c r="E1808" s="1">
        <v>71961</v>
      </c>
      <c r="F1808" s="1">
        <v>71961</v>
      </c>
      <c r="G1808" s="1">
        <v>0</v>
      </c>
      <c r="H1808" s="1">
        <v>0</v>
      </c>
      <c r="I1808" s="1">
        <v>0</v>
      </c>
      <c r="J1808" s="1">
        <v>0</v>
      </c>
      <c r="K1808" s="1">
        <v>0</v>
      </c>
    </row>
    <row r="1809" spans="1:11" x14ac:dyDescent="0.25">
      <c r="A1809" s="2">
        <v>407</v>
      </c>
      <c r="B1809" t="s">
        <v>148</v>
      </c>
      <c r="C1809" t="s">
        <v>79</v>
      </c>
      <c r="D1809">
        <v>1</v>
      </c>
      <c r="E1809" s="1">
        <v>53629</v>
      </c>
      <c r="F1809" s="1">
        <v>53629</v>
      </c>
      <c r="G1809" s="1">
        <v>0</v>
      </c>
      <c r="H1809" s="1">
        <v>0</v>
      </c>
      <c r="I1809" s="1">
        <v>0</v>
      </c>
      <c r="J1809" s="1">
        <v>0</v>
      </c>
      <c r="K1809" s="1">
        <v>0</v>
      </c>
    </row>
    <row r="1810" spans="1:11" x14ac:dyDescent="0.25">
      <c r="A1810" s="2">
        <v>407</v>
      </c>
      <c r="B1810" t="s">
        <v>148</v>
      </c>
      <c r="C1810" t="s">
        <v>54</v>
      </c>
      <c r="D1810">
        <v>1</v>
      </c>
      <c r="E1810" s="1">
        <v>101180</v>
      </c>
      <c r="F1810" s="1">
        <v>101180</v>
      </c>
      <c r="G1810" s="1">
        <v>0</v>
      </c>
      <c r="H1810" s="1">
        <v>0</v>
      </c>
      <c r="I1810" s="1">
        <v>0</v>
      </c>
      <c r="J1810" s="1">
        <v>0</v>
      </c>
      <c r="K1810" s="1">
        <v>0</v>
      </c>
    </row>
    <row r="1811" spans="1:11" x14ac:dyDescent="0.25">
      <c r="A1811" s="2">
        <v>407</v>
      </c>
      <c r="B1811" t="s">
        <v>148</v>
      </c>
      <c r="C1811" t="s">
        <v>58</v>
      </c>
      <c r="D1811">
        <v>1</v>
      </c>
      <c r="E1811" s="1">
        <v>147879</v>
      </c>
      <c r="F1811" s="1">
        <v>147879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</row>
    <row r="1812" spans="1:11" x14ac:dyDescent="0.25">
      <c r="A1812" s="2">
        <v>407</v>
      </c>
      <c r="B1812" t="s">
        <v>148</v>
      </c>
      <c r="C1812" t="s">
        <v>251</v>
      </c>
      <c r="D1812">
        <v>0</v>
      </c>
      <c r="E1812" s="1">
        <v>2482</v>
      </c>
      <c r="F1812" s="1">
        <v>2482</v>
      </c>
      <c r="G1812" s="1">
        <v>0</v>
      </c>
      <c r="H1812" s="1">
        <v>0</v>
      </c>
      <c r="I1812" s="1">
        <v>0</v>
      </c>
      <c r="J1812" s="1">
        <v>0</v>
      </c>
      <c r="K1812" s="1">
        <v>0</v>
      </c>
    </row>
    <row r="1813" spans="1:11" x14ac:dyDescent="0.25">
      <c r="A1813" s="2">
        <v>407</v>
      </c>
      <c r="B1813" t="s">
        <v>148</v>
      </c>
      <c r="C1813" t="s">
        <v>252</v>
      </c>
      <c r="D1813">
        <v>0</v>
      </c>
      <c r="E1813" s="1">
        <v>4500</v>
      </c>
      <c r="F1813" s="1">
        <v>4500</v>
      </c>
      <c r="G1813" s="1">
        <v>0</v>
      </c>
      <c r="H1813" s="1">
        <v>0</v>
      </c>
      <c r="I1813" s="1">
        <v>0</v>
      </c>
      <c r="J1813" s="1">
        <v>0</v>
      </c>
      <c r="K1813" s="1">
        <v>0</v>
      </c>
    </row>
    <row r="1814" spans="1:11" x14ac:dyDescent="0.25">
      <c r="A1814" s="2">
        <v>407</v>
      </c>
      <c r="B1814" t="s">
        <v>148</v>
      </c>
      <c r="C1814" t="s">
        <v>263</v>
      </c>
      <c r="D1814">
        <v>0</v>
      </c>
      <c r="E1814" s="1">
        <v>8500</v>
      </c>
      <c r="F1814" s="1">
        <v>8500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</row>
    <row r="1815" spans="1:11" x14ac:dyDescent="0.25">
      <c r="A1815" s="2">
        <v>407</v>
      </c>
      <c r="B1815" t="s">
        <v>148</v>
      </c>
      <c r="C1815" t="s">
        <v>266</v>
      </c>
      <c r="D1815">
        <v>0</v>
      </c>
      <c r="E1815" s="1">
        <v>3000</v>
      </c>
      <c r="F1815" s="1">
        <v>3000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</row>
    <row r="1816" spans="1:11" x14ac:dyDescent="0.25">
      <c r="A1816" s="2">
        <v>407</v>
      </c>
      <c r="B1816" t="s">
        <v>148</v>
      </c>
      <c r="C1816" t="s">
        <v>265</v>
      </c>
      <c r="D1816">
        <v>0</v>
      </c>
      <c r="E1816" s="1">
        <v>2501</v>
      </c>
      <c r="F1816" s="1">
        <v>2000</v>
      </c>
      <c r="G1816" s="1">
        <v>501</v>
      </c>
      <c r="H1816" s="1">
        <v>0</v>
      </c>
      <c r="I1816" s="1">
        <v>0</v>
      </c>
      <c r="J1816" s="1">
        <v>0</v>
      </c>
      <c r="K1816" s="1">
        <v>0</v>
      </c>
    </row>
    <row r="1817" spans="1:11" x14ac:dyDescent="0.25">
      <c r="A1817" s="2">
        <v>407</v>
      </c>
      <c r="B1817" t="s">
        <v>148</v>
      </c>
      <c r="C1817" t="s">
        <v>248</v>
      </c>
      <c r="D1817">
        <v>0</v>
      </c>
      <c r="E1817" s="1">
        <v>1464</v>
      </c>
      <c r="F1817" s="1">
        <v>1464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</row>
    <row r="1818" spans="1:11" x14ac:dyDescent="0.25">
      <c r="A1818" s="2">
        <v>407</v>
      </c>
      <c r="B1818" t="s">
        <v>148</v>
      </c>
      <c r="C1818" t="s">
        <v>264</v>
      </c>
      <c r="D1818">
        <v>0</v>
      </c>
      <c r="E1818" s="1">
        <v>40</v>
      </c>
      <c r="F1818" s="1">
        <v>40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</row>
    <row r="1819" spans="1:11" x14ac:dyDescent="0.25">
      <c r="A1819" s="2">
        <v>407</v>
      </c>
      <c r="B1819" t="s">
        <v>148</v>
      </c>
      <c r="C1819" t="s">
        <v>296</v>
      </c>
      <c r="D1819">
        <v>0</v>
      </c>
      <c r="E1819" s="1">
        <v>10100</v>
      </c>
      <c r="F1819" s="1">
        <v>10100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</row>
    <row r="1820" spans="1:11" x14ac:dyDescent="0.25">
      <c r="A1820" s="2">
        <v>407</v>
      </c>
      <c r="B1820" t="s">
        <v>148</v>
      </c>
      <c r="C1820" t="s">
        <v>292</v>
      </c>
      <c r="D1820">
        <v>0</v>
      </c>
      <c r="E1820" s="1">
        <v>5187</v>
      </c>
      <c r="F1820" s="1">
        <v>5187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</row>
    <row r="1821" spans="1:11" x14ac:dyDescent="0.25">
      <c r="A1821" s="2">
        <v>407</v>
      </c>
      <c r="B1821" t="s">
        <v>148</v>
      </c>
      <c r="C1821" t="s">
        <v>295</v>
      </c>
      <c r="D1821">
        <v>0</v>
      </c>
      <c r="E1821" s="1">
        <v>4100</v>
      </c>
      <c r="F1821" s="1">
        <v>4100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</row>
    <row r="1822" spans="1:11" x14ac:dyDescent="0.25">
      <c r="A1822" s="2">
        <v>407</v>
      </c>
      <c r="B1822" t="s">
        <v>148</v>
      </c>
      <c r="C1822" t="s">
        <v>291</v>
      </c>
      <c r="D1822">
        <v>0</v>
      </c>
      <c r="E1822" s="1">
        <v>300</v>
      </c>
      <c r="F1822" s="1">
        <v>300</v>
      </c>
      <c r="G1822" s="1">
        <v>0</v>
      </c>
      <c r="H1822" s="1">
        <v>0</v>
      </c>
      <c r="I1822" s="1">
        <v>0</v>
      </c>
      <c r="J1822" s="1">
        <v>0</v>
      </c>
      <c r="K1822" s="1">
        <v>0</v>
      </c>
    </row>
    <row r="1823" spans="1:11" x14ac:dyDescent="0.25">
      <c r="A1823" s="2">
        <v>407</v>
      </c>
      <c r="B1823" t="s">
        <v>148</v>
      </c>
      <c r="C1823" t="s">
        <v>247</v>
      </c>
      <c r="D1823">
        <v>0</v>
      </c>
      <c r="E1823" s="1">
        <v>5367</v>
      </c>
      <c r="F1823" s="1">
        <v>5367</v>
      </c>
      <c r="G1823" s="1">
        <v>0</v>
      </c>
      <c r="H1823" s="1">
        <v>0</v>
      </c>
      <c r="I1823" s="1">
        <v>0</v>
      </c>
      <c r="J1823" s="1">
        <v>0</v>
      </c>
      <c r="K1823" s="1">
        <v>0</v>
      </c>
    </row>
    <row r="1824" spans="1:11" x14ac:dyDescent="0.25">
      <c r="A1824" s="2">
        <v>407</v>
      </c>
      <c r="B1824" t="s">
        <v>148</v>
      </c>
      <c r="C1824" t="s">
        <v>267</v>
      </c>
      <c r="D1824">
        <v>0</v>
      </c>
      <c r="E1824" s="1">
        <v>2000</v>
      </c>
      <c r="F1824" s="1">
        <v>2000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</row>
    <row r="1825" spans="1:12" x14ac:dyDescent="0.25">
      <c r="A1825" s="2">
        <v>407</v>
      </c>
      <c r="B1825" t="s">
        <v>148</v>
      </c>
      <c r="C1825" t="s">
        <v>269</v>
      </c>
      <c r="D1825">
        <v>0</v>
      </c>
      <c r="E1825" s="1">
        <v>2399</v>
      </c>
      <c r="F1825" s="1">
        <v>0</v>
      </c>
      <c r="G1825" s="1">
        <v>0</v>
      </c>
      <c r="H1825" s="1">
        <v>0</v>
      </c>
      <c r="I1825" s="1">
        <v>2399</v>
      </c>
      <c r="J1825" s="1">
        <v>0</v>
      </c>
      <c r="K1825" s="1">
        <v>0</v>
      </c>
    </row>
    <row r="1826" spans="1:12" x14ac:dyDescent="0.25">
      <c r="A1826" s="2">
        <v>407</v>
      </c>
      <c r="B1826" t="s">
        <v>148</v>
      </c>
      <c r="C1826" s="1" t="s">
        <v>320</v>
      </c>
      <c r="E1826" s="1">
        <v>134160</v>
      </c>
      <c r="F1826" s="1"/>
      <c r="G1826" s="1"/>
      <c r="H1826" s="1"/>
      <c r="I1826" s="1"/>
      <c r="J1826" s="1"/>
      <c r="K1826" s="1"/>
      <c r="L1826" s="1">
        <v>134160</v>
      </c>
    </row>
    <row r="1827" spans="1:12" x14ac:dyDescent="0.25">
      <c r="A1827" s="2">
        <v>471</v>
      </c>
      <c r="B1827" t="s">
        <v>149</v>
      </c>
      <c r="C1827" t="s">
        <v>68</v>
      </c>
      <c r="D1827">
        <v>1</v>
      </c>
      <c r="E1827" s="1">
        <v>158560</v>
      </c>
      <c r="F1827" s="1">
        <v>158560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</row>
    <row r="1828" spans="1:12" x14ac:dyDescent="0.25">
      <c r="A1828" s="2">
        <v>471</v>
      </c>
      <c r="B1828" t="s">
        <v>149</v>
      </c>
      <c r="C1828" t="s">
        <v>31</v>
      </c>
      <c r="D1828">
        <v>1</v>
      </c>
      <c r="E1828" s="1">
        <v>198942</v>
      </c>
      <c r="F1828" s="1">
        <v>198942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</row>
    <row r="1829" spans="1:12" x14ac:dyDescent="0.25">
      <c r="A1829" s="2">
        <v>471</v>
      </c>
      <c r="B1829" t="s">
        <v>149</v>
      </c>
      <c r="C1829" t="s">
        <v>41</v>
      </c>
      <c r="D1829">
        <v>3</v>
      </c>
      <c r="E1829" s="1">
        <v>341497</v>
      </c>
      <c r="F1829" s="1">
        <v>341497</v>
      </c>
      <c r="G1829" s="1">
        <v>0</v>
      </c>
      <c r="H1829" s="1">
        <v>0</v>
      </c>
      <c r="I1829" s="1">
        <v>0</v>
      </c>
      <c r="J1829" s="1">
        <v>0</v>
      </c>
      <c r="K1829" s="1">
        <v>0</v>
      </c>
    </row>
    <row r="1830" spans="1:12" x14ac:dyDescent="0.25">
      <c r="A1830" s="2">
        <v>471</v>
      </c>
      <c r="B1830" t="s">
        <v>149</v>
      </c>
      <c r="C1830" t="s">
        <v>86</v>
      </c>
      <c r="D1830">
        <v>4</v>
      </c>
      <c r="E1830" s="1">
        <v>455330</v>
      </c>
      <c r="F1830" s="1">
        <v>455330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</row>
    <row r="1831" spans="1:12" x14ac:dyDescent="0.25">
      <c r="A1831" s="2">
        <v>471</v>
      </c>
      <c r="B1831" t="s">
        <v>149</v>
      </c>
      <c r="C1831" t="s">
        <v>30</v>
      </c>
      <c r="D1831">
        <v>1</v>
      </c>
      <c r="E1831" s="1">
        <v>113832</v>
      </c>
      <c r="F1831" s="1">
        <v>113832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</row>
    <row r="1832" spans="1:12" x14ac:dyDescent="0.25">
      <c r="A1832" s="2">
        <v>471</v>
      </c>
      <c r="B1832" t="s">
        <v>149</v>
      </c>
      <c r="C1832" t="s">
        <v>14</v>
      </c>
      <c r="D1832">
        <v>4</v>
      </c>
      <c r="E1832" s="1">
        <v>455330</v>
      </c>
      <c r="F1832" s="1">
        <v>455330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</row>
    <row r="1833" spans="1:12" x14ac:dyDescent="0.25">
      <c r="A1833" s="2">
        <v>471</v>
      </c>
      <c r="B1833" t="s">
        <v>149</v>
      </c>
      <c r="C1833" t="s">
        <v>81</v>
      </c>
      <c r="D1833">
        <v>1</v>
      </c>
      <c r="E1833" s="1">
        <v>113832</v>
      </c>
      <c r="F1833" s="1">
        <v>0</v>
      </c>
      <c r="G1833" s="1">
        <v>0</v>
      </c>
      <c r="H1833" s="1">
        <v>113832</v>
      </c>
      <c r="I1833" s="1">
        <v>0</v>
      </c>
      <c r="J1833" s="1">
        <v>0</v>
      </c>
      <c r="K1833" s="1">
        <v>0</v>
      </c>
    </row>
    <row r="1834" spans="1:12" x14ac:dyDescent="0.25">
      <c r="A1834" s="2">
        <v>471</v>
      </c>
      <c r="B1834" t="s">
        <v>149</v>
      </c>
      <c r="C1834" t="s">
        <v>7</v>
      </c>
      <c r="D1834">
        <v>2</v>
      </c>
      <c r="E1834" s="1">
        <v>227665</v>
      </c>
      <c r="F1834" s="1">
        <v>227665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</row>
    <row r="1835" spans="1:12" x14ac:dyDescent="0.25">
      <c r="A1835" s="2">
        <v>471</v>
      </c>
      <c r="B1835" t="s">
        <v>149</v>
      </c>
      <c r="C1835" t="s">
        <v>21</v>
      </c>
      <c r="D1835">
        <v>1.5</v>
      </c>
      <c r="E1835" s="1">
        <v>170749</v>
      </c>
      <c r="F1835" s="1">
        <v>170749</v>
      </c>
      <c r="G1835" s="1">
        <v>0</v>
      </c>
      <c r="H1835" s="1">
        <v>0</v>
      </c>
      <c r="I1835" s="1">
        <v>0</v>
      </c>
      <c r="J1835" s="1">
        <v>0</v>
      </c>
      <c r="K1835" s="1">
        <v>0</v>
      </c>
    </row>
    <row r="1836" spans="1:12" x14ac:dyDescent="0.25">
      <c r="A1836" s="2">
        <v>471</v>
      </c>
      <c r="B1836" t="s">
        <v>149</v>
      </c>
      <c r="C1836" t="s">
        <v>59</v>
      </c>
      <c r="D1836">
        <v>2.5</v>
      </c>
      <c r="E1836" s="1">
        <v>321062</v>
      </c>
      <c r="F1836" s="1">
        <v>321062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</row>
    <row r="1837" spans="1:12" x14ac:dyDescent="0.25">
      <c r="A1837" s="2">
        <v>471</v>
      </c>
      <c r="B1837" t="s">
        <v>149</v>
      </c>
      <c r="C1837" t="s">
        <v>16</v>
      </c>
      <c r="D1837">
        <v>2</v>
      </c>
      <c r="E1837" s="1">
        <v>227665</v>
      </c>
      <c r="F1837" s="1">
        <v>227665</v>
      </c>
      <c r="G1837" s="1">
        <v>0</v>
      </c>
      <c r="H1837" s="1">
        <v>0</v>
      </c>
      <c r="I1837" s="1">
        <v>0</v>
      </c>
      <c r="J1837" s="1">
        <v>0</v>
      </c>
      <c r="K1837" s="1">
        <v>0</v>
      </c>
    </row>
    <row r="1838" spans="1:12" x14ac:dyDescent="0.25">
      <c r="A1838" s="2">
        <v>471</v>
      </c>
      <c r="B1838" t="s">
        <v>149</v>
      </c>
      <c r="C1838" t="s">
        <v>17</v>
      </c>
      <c r="D1838">
        <v>1</v>
      </c>
      <c r="E1838" s="1">
        <v>79025</v>
      </c>
      <c r="F1838" s="1">
        <v>79025</v>
      </c>
      <c r="G1838" s="1">
        <v>0</v>
      </c>
      <c r="H1838" s="1">
        <v>0</v>
      </c>
      <c r="I1838" s="1">
        <v>0</v>
      </c>
      <c r="J1838" s="1">
        <v>0</v>
      </c>
      <c r="K1838" s="1">
        <v>0</v>
      </c>
    </row>
    <row r="1839" spans="1:12" x14ac:dyDescent="0.25">
      <c r="A1839" s="2">
        <v>471</v>
      </c>
      <c r="B1839" t="s">
        <v>149</v>
      </c>
      <c r="C1839" t="s">
        <v>22</v>
      </c>
      <c r="D1839">
        <v>7</v>
      </c>
      <c r="E1839" s="1">
        <v>358311</v>
      </c>
      <c r="F1839" s="1">
        <v>358311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</row>
    <row r="1840" spans="1:12" x14ac:dyDescent="0.25">
      <c r="A1840" s="2">
        <v>471</v>
      </c>
      <c r="B1840" t="s">
        <v>149</v>
      </c>
      <c r="C1840" t="s">
        <v>20</v>
      </c>
      <c r="D1840">
        <v>1</v>
      </c>
      <c r="E1840" s="1">
        <v>60059</v>
      </c>
      <c r="F1840" s="1">
        <v>60059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</row>
    <row r="1841" spans="1:11" x14ac:dyDescent="0.25">
      <c r="A1841" s="2">
        <v>471</v>
      </c>
      <c r="B1841" t="s">
        <v>149</v>
      </c>
      <c r="C1841" t="s">
        <v>251</v>
      </c>
      <c r="D1841">
        <v>0</v>
      </c>
      <c r="E1841" s="1">
        <v>8469</v>
      </c>
      <c r="F1841" s="1">
        <v>8469</v>
      </c>
      <c r="G1841" s="1">
        <v>0</v>
      </c>
      <c r="H1841" s="1">
        <v>0</v>
      </c>
      <c r="I1841" s="1">
        <v>0</v>
      </c>
      <c r="J1841" s="1">
        <v>0</v>
      </c>
      <c r="K1841" s="1">
        <v>0</v>
      </c>
    </row>
    <row r="1842" spans="1:11" x14ac:dyDescent="0.25">
      <c r="A1842" s="2">
        <v>471</v>
      </c>
      <c r="B1842" t="s">
        <v>149</v>
      </c>
      <c r="C1842" t="s">
        <v>252</v>
      </c>
      <c r="D1842">
        <v>0</v>
      </c>
      <c r="E1842" s="1">
        <v>8683</v>
      </c>
      <c r="F1842" s="1">
        <v>8683</v>
      </c>
      <c r="G1842" s="1">
        <v>0</v>
      </c>
      <c r="H1842" s="1">
        <v>0</v>
      </c>
      <c r="I1842" s="1">
        <v>0</v>
      </c>
      <c r="J1842" s="1">
        <v>0</v>
      </c>
      <c r="K1842" s="1">
        <v>0</v>
      </c>
    </row>
    <row r="1843" spans="1:11" x14ac:dyDescent="0.25">
      <c r="A1843" s="2">
        <v>471</v>
      </c>
      <c r="B1843" t="s">
        <v>149</v>
      </c>
      <c r="C1843" t="s">
        <v>248</v>
      </c>
      <c r="D1843">
        <v>0</v>
      </c>
      <c r="E1843" s="1">
        <v>2650</v>
      </c>
      <c r="F1843" s="1">
        <v>2650</v>
      </c>
      <c r="G1843" s="1">
        <v>0</v>
      </c>
      <c r="H1843" s="1">
        <v>0</v>
      </c>
      <c r="I1843" s="1">
        <v>0</v>
      </c>
      <c r="J1843" s="1">
        <v>0</v>
      </c>
      <c r="K1843" s="1">
        <v>0</v>
      </c>
    </row>
    <row r="1844" spans="1:11" x14ac:dyDescent="0.25">
      <c r="A1844" s="2">
        <v>471</v>
      </c>
      <c r="B1844" t="s">
        <v>149</v>
      </c>
      <c r="C1844" t="s">
        <v>247</v>
      </c>
      <c r="D1844">
        <v>0</v>
      </c>
      <c r="E1844" s="1">
        <v>9714</v>
      </c>
      <c r="F1844" s="1">
        <v>9714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</row>
    <row r="1845" spans="1:11" x14ac:dyDescent="0.25">
      <c r="A1845" s="2">
        <v>471</v>
      </c>
      <c r="B1845" t="s">
        <v>149</v>
      </c>
      <c r="C1845" t="s">
        <v>288</v>
      </c>
      <c r="D1845">
        <v>0</v>
      </c>
      <c r="E1845" s="1">
        <v>6552094.3599999994</v>
      </c>
      <c r="F1845" s="1">
        <v>6003259.3599999994</v>
      </c>
      <c r="G1845" s="1">
        <v>529124</v>
      </c>
      <c r="H1845" s="1">
        <v>19711</v>
      </c>
      <c r="I1845" s="1">
        <v>0</v>
      </c>
      <c r="J1845" s="1">
        <v>0</v>
      </c>
      <c r="K1845" s="1">
        <v>0</v>
      </c>
    </row>
    <row r="1846" spans="1:11" x14ac:dyDescent="0.25">
      <c r="A1846" s="2">
        <v>471</v>
      </c>
      <c r="B1846" t="s">
        <v>149</v>
      </c>
      <c r="C1846" t="s">
        <v>284</v>
      </c>
      <c r="D1846">
        <v>0</v>
      </c>
      <c r="E1846" s="1">
        <v>14525</v>
      </c>
      <c r="F1846" s="1">
        <v>0</v>
      </c>
      <c r="G1846" s="1">
        <v>0</v>
      </c>
      <c r="H1846" s="1">
        <v>0</v>
      </c>
      <c r="I1846" s="1">
        <v>0</v>
      </c>
      <c r="J1846" s="1">
        <v>14525</v>
      </c>
      <c r="K1846" s="1">
        <v>0</v>
      </c>
    </row>
    <row r="1847" spans="1:11" x14ac:dyDescent="0.25">
      <c r="A1847" s="2">
        <v>318</v>
      </c>
      <c r="B1847" t="s">
        <v>150</v>
      </c>
      <c r="C1847" t="s">
        <v>124</v>
      </c>
      <c r="D1847">
        <v>2</v>
      </c>
      <c r="E1847" s="1">
        <v>317120</v>
      </c>
      <c r="F1847" s="1">
        <v>317120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</row>
    <row r="1848" spans="1:11" x14ac:dyDescent="0.25">
      <c r="A1848" s="2">
        <v>318</v>
      </c>
      <c r="B1848" t="s">
        <v>150</v>
      </c>
      <c r="C1848" t="s">
        <v>77</v>
      </c>
      <c r="D1848">
        <v>1</v>
      </c>
      <c r="E1848" s="1">
        <v>120467</v>
      </c>
      <c r="F1848" s="1">
        <v>120467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</row>
    <row r="1849" spans="1:11" x14ac:dyDescent="0.25">
      <c r="A1849" s="2">
        <v>318</v>
      </c>
      <c r="B1849" t="s">
        <v>150</v>
      </c>
      <c r="C1849" t="s">
        <v>31</v>
      </c>
      <c r="D1849">
        <v>1</v>
      </c>
      <c r="E1849" s="1">
        <v>198942</v>
      </c>
      <c r="F1849" s="1">
        <v>198942</v>
      </c>
      <c r="G1849" s="1">
        <v>0</v>
      </c>
      <c r="H1849" s="1">
        <v>0</v>
      </c>
      <c r="I1849" s="1">
        <v>0</v>
      </c>
      <c r="J1849" s="1">
        <v>0</v>
      </c>
      <c r="K1849" s="1">
        <v>0</v>
      </c>
    </row>
    <row r="1850" spans="1:11" x14ac:dyDescent="0.25">
      <c r="A1850" s="2">
        <v>318</v>
      </c>
      <c r="B1850" t="s">
        <v>150</v>
      </c>
      <c r="C1850" t="s">
        <v>33</v>
      </c>
      <c r="D1850">
        <v>3</v>
      </c>
      <c r="E1850" s="1">
        <v>341497</v>
      </c>
      <c r="F1850" s="1">
        <v>71989</v>
      </c>
      <c r="G1850" s="1">
        <v>0</v>
      </c>
      <c r="H1850" s="1">
        <v>0</v>
      </c>
      <c r="I1850" s="1">
        <v>269508</v>
      </c>
      <c r="J1850" s="1">
        <v>0</v>
      </c>
      <c r="K1850" s="1">
        <v>0</v>
      </c>
    </row>
    <row r="1851" spans="1:11" x14ac:dyDescent="0.25">
      <c r="A1851" s="2">
        <v>318</v>
      </c>
      <c r="B1851" t="s">
        <v>150</v>
      </c>
      <c r="C1851" t="s">
        <v>34</v>
      </c>
      <c r="D1851">
        <v>2</v>
      </c>
      <c r="E1851" s="1">
        <v>227665</v>
      </c>
      <c r="F1851" s="1">
        <v>227665</v>
      </c>
      <c r="G1851" s="1">
        <v>0</v>
      </c>
      <c r="H1851" s="1">
        <v>0</v>
      </c>
      <c r="I1851" s="1">
        <v>0</v>
      </c>
      <c r="J1851" s="1">
        <v>0</v>
      </c>
      <c r="K1851" s="1">
        <v>0</v>
      </c>
    </row>
    <row r="1852" spans="1:11" x14ac:dyDescent="0.25">
      <c r="A1852" s="2">
        <v>318</v>
      </c>
      <c r="B1852" t="s">
        <v>150</v>
      </c>
      <c r="C1852" t="s">
        <v>35</v>
      </c>
      <c r="D1852">
        <v>2</v>
      </c>
      <c r="E1852" s="1">
        <v>227665</v>
      </c>
      <c r="F1852" s="1">
        <v>227665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</row>
    <row r="1853" spans="1:11" x14ac:dyDescent="0.25">
      <c r="A1853" s="2">
        <v>318</v>
      </c>
      <c r="B1853" t="s">
        <v>150</v>
      </c>
      <c r="C1853" t="s">
        <v>26</v>
      </c>
      <c r="D1853">
        <v>2</v>
      </c>
      <c r="E1853" s="1">
        <v>227665</v>
      </c>
      <c r="F1853" s="1">
        <v>227665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</row>
    <row r="1854" spans="1:11" x14ac:dyDescent="0.25">
      <c r="A1854" s="2">
        <v>318</v>
      </c>
      <c r="B1854" t="s">
        <v>150</v>
      </c>
      <c r="C1854" t="s">
        <v>25</v>
      </c>
      <c r="D1854">
        <v>2</v>
      </c>
      <c r="E1854" s="1">
        <v>227665</v>
      </c>
      <c r="F1854" s="1">
        <v>227665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</row>
    <row r="1855" spans="1:11" x14ac:dyDescent="0.25">
      <c r="A1855" s="2">
        <v>318</v>
      </c>
      <c r="B1855" t="s">
        <v>150</v>
      </c>
      <c r="C1855" t="s">
        <v>151</v>
      </c>
      <c r="D1855">
        <v>3</v>
      </c>
      <c r="E1855" s="1">
        <v>341497</v>
      </c>
      <c r="F1855" s="1">
        <v>307187</v>
      </c>
      <c r="G1855" s="1">
        <v>34310</v>
      </c>
      <c r="H1855" s="1">
        <v>0</v>
      </c>
      <c r="I1855" s="1">
        <v>0</v>
      </c>
      <c r="J1855" s="1">
        <v>0</v>
      </c>
      <c r="K1855" s="1">
        <v>0</v>
      </c>
    </row>
    <row r="1856" spans="1:11" x14ac:dyDescent="0.25">
      <c r="A1856" s="2">
        <v>318</v>
      </c>
      <c r="B1856" t="s">
        <v>150</v>
      </c>
      <c r="C1856" t="s">
        <v>74</v>
      </c>
      <c r="D1856">
        <v>1</v>
      </c>
      <c r="E1856" s="1">
        <v>113832</v>
      </c>
      <c r="F1856" s="1">
        <v>96677</v>
      </c>
      <c r="G1856" s="1">
        <v>17155</v>
      </c>
      <c r="H1856" s="1">
        <v>0</v>
      </c>
      <c r="I1856" s="1">
        <v>0</v>
      </c>
      <c r="J1856" s="1">
        <v>0</v>
      </c>
      <c r="K1856" s="1">
        <v>0</v>
      </c>
    </row>
    <row r="1857" spans="1:11" x14ac:dyDescent="0.25">
      <c r="A1857" s="2">
        <v>318</v>
      </c>
      <c r="B1857" t="s">
        <v>150</v>
      </c>
      <c r="C1857" t="s">
        <v>28</v>
      </c>
      <c r="D1857">
        <v>2</v>
      </c>
      <c r="E1857" s="1">
        <v>227665</v>
      </c>
      <c r="F1857" s="1">
        <v>227665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</row>
    <row r="1858" spans="1:11" x14ac:dyDescent="0.25">
      <c r="A1858" s="2">
        <v>318</v>
      </c>
      <c r="B1858" t="s">
        <v>150</v>
      </c>
      <c r="C1858" t="s">
        <v>41</v>
      </c>
      <c r="D1858">
        <v>1</v>
      </c>
      <c r="E1858" s="1">
        <v>113832</v>
      </c>
      <c r="F1858" s="1">
        <v>113832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</row>
    <row r="1859" spans="1:11" x14ac:dyDescent="0.25">
      <c r="A1859" s="2">
        <v>318</v>
      </c>
      <c r="B1859" t="s">
        <v>150</v>
      </c>
      <c r="C1859" t="s">
        <v>109</v>
      </c>
      <c r="D1859">
        <v>1</v>
      </c>
      <c r="E1859" s="1">
        <v>113832</v>
      </c>
      <c r="F1859" s="1">
        <v>96677</v>
      </c>
      <c r="G1859" s="1">
        <v>17155</v>
      </c>
      <c r="H1859" s="1">
        <v>0</v>
      </c>
      <c r="I1859" s="1">
        <v>0</v>
      </c>
      <c r="J1859" s="1">
        <v>0</v>
      </c>
      <c r="K1859" s="1">
        <v>0</v>
      </c>
    </row>
    <row r="1860" spans="1:11" x14ac:dyDescent="0.25">
      <c r="A1860" s="2">
        <v>318</v>
      </c>
      <c r="B1860" t="s">
        <v>150</v>
      </c>
      <c r="C1860" t="s">
        <v>46</v>
      </c>
      <c r="D1860">
        <v>1</v>
      </c>
      <c r="E1860" s="1">
        <v>113832</v>
      </c>
      <c r="F1860" s="1">
        <v>113832</v>
      </c>
      <c r="G1860" s="1">
        <v>0</v>
      </c>
      <c r="H1860" s="1">
        <v>0</v>
      </c>
      <c r="I1860" s="1">
        <v>0</v>
      </c>
      <c r="J1860" s="1">
        <v>0</v>
      </c>
      <c r="K1860" s="1">
        <v>0</v>
      </c>
    </row>
    <row r="1861" spans="1:11" x14ac:dyDescent="0.25">
      <c r="A1861" s="2">
        <v>318</v>
      </c>
      <c r="B1861" t="s">
        <v>150</v>
      </c>
      <c r="C1861" t="s">
        <v>66</v>
      </c>
      <c r="D1861">
        <v>1</v>
      </c>
      <c r="E1861" s="1">
        <v>113832</v>
      </c>
      <c r="F1861" s="1">
        <v>113832</v>
      </c>
      <c r="G1861" s="1">
        <v>0</v>
      </c>
      <c r="H1861" s="1">
        <v>0</v>
      </c>
      <c r="I1861" s="1">
        <v>0</v>
      </c>
      <c r="J1861" s="1">
        <v>0</v>
      </c>
      <c r="K1861" s="1">
        <v>0</v>
      </c>
    </row>
    <row r="1862" spans="1:11" x14ac:dyDescent="0.25">
      <c r="A1862" s="2">
        <v>318</v>
      </c>
      <c r="B1862" t="s">
        <v>150</v>
      </c>
      <c r="C1862" t="s">
        <v>72</v>
      </c>
      <c r="D1862">
        <v>1</v>
      </c>
      <c r="E1862" s="1">
        <v>113832</v>
      </c>
      <c r="F1862" s="1">
        <v>0</v>
      </c>
      <c r="G1862" s="1">
        <v>113832</v>
      </c>
      <c r="H1862" s="1">
        <v>0</v>
      </c>
      <c r="I1862" s="1">
        <v>0</v>
      </c>
      <c r="J1862" s="1">
        <v>0</v>
      </c>
      <c r="K1862" s="1">
        <v>0</v>
      </c>
    </row>
    <row r="1863" spans="1:11" x14ac:dyDescent="0.25">
      <c r="A1863" s="2">
        <v>318</v>
      </c>
      <c r="B1863" t="s">
        <v>150</v>
      </c>
      <c r="C1863" t="s">
        <v>62</v>
      </c>
      <c r="D1863">
        <v>1</v>
      </c>
      <c r="E1863" s="1">
        <v>119483</v>
      </c>
      <c r="F1863" s="1">
        <v>119483</v>
      </c>
      <c r="G1863" s="1">
        <v>0</v>
      </c>
      <c r="H1863" s="1">
        <v>0</v>
      </c>
      <c r="I1863" s="1">
        <v>0</v>
      </c>
      <c r="J1863" s="1">
        <v>0</v>
      </c>
      <c r="K1863" s="1">
        <v>0</v>
      </c>
    </row>
    <row r="1864" spans="1:11" x14ac:dyDescent="0.25">
      <c r="A1864" s="2">
        <v>318</v>
      </c>
      <c r="B1864" t="s">
        <v>150</v>
      </c>
      <c r="C1864" t="s">
        <v>24</v>
      </c>
      <c r="D1864">
        <v>1</v>
      </c>
      <c r="E1864" s="1">
        <v>113832</v>
      </c>
      <c r="F1864" s="1">
        <v>0</v>
      </c>
      <c r="G1864" s="1">
        <v>113832</v>
      </c>
      <c r="H1864" s="1">
        <v>0</v>
      </c>
      <c r="I1864" s="1">
        <v>0</v>
      </c>
      <c r="J1864" s="1">
        <v>0</v>
      </c>
      <c r="K1864" s="1">
        <v>0</v>
      </c>
    </row>
    <row r="1865" spans="1:11" x14ac:dyDescent="0.25">
      <c r="A1865" s="2">
        <v>318</v>
      </c>
      <c r="B1865" t="s">
        <v>150</v>
      </c>
      <c r="C1865" t="s">
        <v>40</v>
      </c>
      <c r="D1865">
        <v>2</v>
      </c>
      <c r="E1865" s="1">
        <v>227665</v>
      </c>
      <c r="F1865" s="1">
        <v>210510</v>
      </c>
      <c r="G1865" s="1">
        <v>17155</v>
      </c>
      <c r="H1865" s="1">
        <v>0</v>
      </c>
      <c r="I1865" s="1">
        <v>0</v>
      </c>
      <c r="J1865" s="1">
        <v>0</v>
      </c>
      <c r="K1865" s="1">
        <v>0</v>
      </c>
    </row>
    <row r="1866" spans="1:11" x14ac:dyDescent="0.25">
      <c r="A1866" s="2">
        <v>318</v>
      </c>
      <c r="B1866" t="s">
        <v>150</v>
      </c>
      <c r="C1866" t="s">
        <v>30</v>
      </c>
      <c r="D1866">
        <v>1</v>
      </c>
      <c r="E1866" s="1">
        <v>113832</v>
      </c>
      <c r="F1866" s="1">
        <v>113832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</row>
    <row r="1867" spans="1:11" x14ac:dyDescent="0.25">
      <c r="A1867" s="2">
        <v>318</v>
      </c>
      <c r="B1867" t="s">
        <v>150</v>
      </c>
      <c r="C1867" t="s">
        <v>15</v>
      </c>
      <c r="D1867">
        <v>5</v>
      </c>
      <c r="E1867" s="1">
        <v>195832</v>
      </c>
      <c r="F1867" s="1">
        <v>195832</v>
      </c>
      <c r="G1867" s="1">
        <v>0</v>
      </c>
      <c r="H1867" s="1">
        <v>0</v>
      </c>
      <c r="I1867" s="1">
        <v>0</v>
      </c>
      <c r="J1867" s="1">
        <v>0</v>
      </c>
      <c r="K1867" s="1">
        <v>0</v>
      </c>
    </row>
    <row r="1868" spans="1:11" x14ac:dyDescent="0.25">
      <c r="A1868" s="2">
        <v>318</v>
      </c>
      <c r="B1868" t="s">
        <v>150</v>
      </c>
      <c r="C1868" t="s">
        <v>104</v>
      </c>
      <c r="D1868">
        <v>2</v>
      </c>
      <c r="E1868" s="1">
        <v>227665</v>
      </c>
      <c r="F1868" s="1">
        <v>227665</v>
      </c>
      <c r="G1868" s="1">
        <v>0</v>
      </c>
      <c r="H1868" s="1">
        <v>0</v>
      </c>
      <c r="I1868" s="1">
        <v>0</v>
      </c>
      <c r="J1868" s="1">
        <v>0</v>
      </c>
      <c r="K1868" s="1">
        <v>0</v>
      </c>
    </row>
    <row r="1869" spans="1:11" x14ac:dyDescent="0.25">
      <c r="A1869" s="2">
        <v>318</v>
      </c>
      <c r="B1869" t="s">
        <v>150</v>
      </c>
      <c r="C1869" t="s">
        <v>14</v>
      </c>
      <c r="D1869">
        <v>4</v>
      </c>
      <c r="E1869" s="1">
        <v>455330</v>
      </c>
      <c r="F1869" s="1">
        <v>455330</v>
      </c>
      <c r="G1869" s="1">
        <v>0</v>
      </c>
      <c r="H1869" s="1">
        <v>0</v>
      </c>
      <c r="I1869" s="1">
        <v>0</v>
      </c>
      <c r="J1869" s="1">
        <v>0</v>
      </c>
      <c r="K1869" s="1">
        <v>0</v>
      </c>
    </row>
    <row r="1870" spans="1:11" x14ac:dyDescent="0.25">
      <c r="A1870" s="2">
        <v>318</v>
      </c>
      <c r="B1870" t="s">
        <v>150</v>
      </c>
      <c r="C1870" t="s">
        <v>71</v>
      </c>
      <c r="D1870">
        <v>1</v>
      </c>
      <c r="E1870" s="1">
        <v>113832</v>
      </c>
      <c r="F1870" s="1">
        <v>113832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</row>
    <row r="1871" spans="1:11" x14ac:dyDescent="0.25">
      <c r="A1871" s="2">
        <v>318</v>
      </c>
      <c r="B1871" t="s">
        <v>150</v>
      </c>
      <c r="C1871" t="s">
        <v>313</v>
      </c>
      <c r="D1871">
        <v>0.05</v>
      </c>
      <c r="E1871" s="1">
        <v>7484</v>
      </c>
      <c r="F1871" s="1">
        <v>0</v>
      </c>
      <c r="G1871" s="1">
        <v>0</v>
      </c>
      <c r="H1871" s="1">
        <v>7484</v>
      </c>
      <c r="I1871" s="1">
        <v>0</v>
      </c>
      <c r="J1871" s="1">
        <v>0</v>
      </c>
      <c r="K1871" s="1">
        <v>0</v>
      </c>
    </row>
    <row r="1872" spans="1:11" x14ac:dyDescent="0.25">
      <c r="A1872" s="2">
        <v>318</v>
      </c>
      <c r="B1872" t="s">
        <v>150</v>
      </c>
      <c r="C1872" t="s">
        <v>23</v>
      </c>
      <c r="D1872">
        <v>3</v>
      </c>
      <c r="E1872" s="1">
        <v>117499</v>
      </c>
      <c r="F1872" s="1">
        <v>117499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</row>
    <row r="1873" spans="1:11" x14ac:dyDescent="0.25">
      <c r="A1873" s="2">
        <v>318</v>
      </c>
      <c r="B1873" t="s">
        <v>150</v>
      </c>
      <c r="C1873" t="s">
        <v>18</v>
      </c>
      <c r="D1873">
        <v>3</v>
      </c>
      <c r="E1873" s="1">
        <v>341497</v>
      </c>
      <c r="F1873" s="1">
        <v>341497</v>
      </c>
      <c r="G1873" s="1">
        <v>0</v>
      </c>
      <c r="H1873" s="1">
        <v>0</v>
      </c>
      <c r="I1873" s="1">
        <v>0</v>
      </c>
      <c r="J1873" s="1">
        <v>0</v>
      </c>
      <c r="K1873" s="1">
        <v>0</v>
      </c>
    </row>
    <row r="1874" spans="1:11" x14ac:dyDescent="0.25">
      <c r="A1874" s="2">
        <v>318</v>
      </c>
      <c r="B1874" t="s">
        <v>150</v>
      </c>
      <c r="C1874" t="s">
        <v>19</v>
      </c>
      <c r="D1874">
        <v>3</v>
      </c>
      <c r="E1874" s="1">
        <v>341497</v>
      </c>
      <c r="F1874" s="1">
        <v>341497</v>
      </c>
      <c r="G1874" s="1">
        <v>0</v>
      </c>
      <c r="H1874" s="1">
        <v>0</v>
      </c>
      <c r="I1874" s="1">
        <v>0</v>
      </c>
      <c r="J1874" s="1">
        <v>0</v>
      </c>
      <c r="K1874" s="1">
        <v>0</v>
      </c>
    </row>
    <row r="1875" spans="1:11" x14ac:dyDescent="0.25">
      <c r="A1875" s="2">
        <v>318</v>
      </c>
      <c r="B1875" t="s">
        <v>150</v>
      </c>
      <c r="C1875" t="s">
        <v>7</v>
      </c>
      <c r="D1875">
        <v>1</v>
      </c>
      <c r="E1875" s="1">
        <v>113832</v>
      </c>
      <c r="F1875" s="1">
        <v>0</v>
      </c>
      <c r="G1875" s="1">
        <v>113832</v>
      </c>
      <c r="H1875" s="1">
        <v>0</v>
      </c>
      <c r="I1875" s="1">
        <v>0</v>
      </c>
      <c r="J1875" s="1">
        <v>0</v>
      </c>
      <c r="K1875" s="1">
        <v>0</v>
      </c>
    </row>
    <row r="1876" spans="1:11" x14ac:dyDescent="0.25">
      <c r="A1876" s="2">
        <v>318</v>
      </c>
      <c r="B1876" t="s">
        <v>150</v>
      </c>
      <c r="C1876" t="s">
        <v>37</v>
      </c>
      <c r="D1876">
        <v>3</v>
      </c>
      <c r="E1876" s="1">
        <v>341497</v>
      </c>
      <c r="F1876" s="1">
        <v>269907</v>
      </c>
      <c r="G1876" s="1">
        <v>71590</v>
      </c>
      <c r="H1876" s="1">
        <v>0</v>
      </c>
      <c r="I1876" s="1">
        <v>0</v>
      </c>
      <c r="J1876" s="1">
        <v>0</v>
      </c>
      <c r="K1876" s="1">
        <v>0</v>
      </c>
    </row>
    <row r="1877" spans="1:11" x14ac:dyDescent="0.25">
      <c r="A1877" s="2">
        <v>318</v>
      </c>
      <c r="B1877" t="s">
        <v>150</v>
      </c>
      <c r="C1877" t="s">
        <v>12</v>
      </c>
      <c r="D1877">
        <v>1</v>
      </c>
      <c r="E1877" s="1">
        <v>113832</v>
      </c>
      <c r="F1877" s="1">
        <v>113832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</row>
    <row r="1878" spans="1:11" x14ac:dyDescent="0.25">
      <c r="A1878" s="2">
        <v>318</v>
      </c>
      <c r="B1878" t="s">
        <v>150</v>
      </c>
      <c r="C1878" t="s">
        <v>56</v>
      </c>
      <c r="D1878">
        <v>1</v>
      </c>
      <c r="E1878" s="1">
        <v>113832</v>
      </c>
      <c r="F1878" s="1">
        <v>113832</v>
      </c>
      <c r="G1878" s="1">
        <v>0</v>
      </c>
      <c r="H1878" s="1">
        <v>0</v>
      </c>
      <c r="I1878" s="1">
        <v>0</v>
      </c>
      <c r="J1878" s="1">
        <v>0</v>
      </c>
      <c r="K1878" s="1">
        <v>0</v>
      </c>
    </row>
    <row r="1879" spans="1:11" x14ac:dyDescent="0.25">
      <c r="A1879" s="2">
        <v>318</v>
      </c>
      <c r="B1879" t="s">
        <v>150</v>
      </c>
      <c r="C1879" t="s">
        <v>60</v>
      </c>
      <c r="D1879">
        <v>1</v>
      </c>
      <c r="E1879" s="1">
        <v>113832</v>
      </c>
      <c r="F1879" s="1">
        <v>113832</v>
      </c>
      <c r="G1879" s="1">
        <v>0</v>
      </c>
      <c r="H1879" s="1">
        <v>0</v>
      </c>
      <c r="I1879" s="1">
        <v>0</v>
      </c>
      <c r="J1879" s="1">
        <v>0</v>
      </c>
      <c r="K1879" s="1">
        <v>0</v>
      </c>
    </row>
    <row r="1880" spans="1:11" x14ac:dyDescent="0.25">
      <c r="A1880" s="2">
        <v>318</v>
      </c>
      <c r="B1880" t="s">
        <v>150</v>
      </c>
      <c r="C1880" t="s">
        <v>103</v>
      </c>
      <c r="D1880">
        <v>2</v>
      </c>
      <c r="E1880" s="1">
        <v>78333</v>
      </c>
      <c r="F1880" s="1">
        <v>78333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</row>
    <row r="1881" spans="1:11" x14ac:dyDescent="0.25">
      <c r="A1881" s="2">
        <v>318</v>
      </c>
      <c r="B1881" t="s">
        <v>150</v>
      </c>
      <c r="C1881" t="s">
        <v>96</v>
      </c>
      <c r="D1881">
        <v>3</v>
      </c>
      <c r="E1881" s="1">
        <v>109725</v>
      </c>
      <c r="F1881" s="1">
        <v>109725</v>
      </c>
      <c r="G1881" s="1">
        <v>0</v>
      </c>
      <c r="H1881" s="1">
        <v>0</v>
      </c>
      <c r="I1881" s="1">
        <v>0</v>
      </c>
      <c r="J1881" s="1">
        <v>0</v>
      </c>
      <c r="K1881" s="1">
        <v>0</v>
      </c>
    </row>
    <row r="1882" spans="1:11" x14ac:dyDescent="0.25">
      <c r="A1882" s="2">
        <v>318</v>
      </c>
      <c r="B1882" t="s">
        <v>150</v>
      </c>
      <c r="C1882" t="s">
        <v>45</v>
      </c>
      <c r="D1882">
        <v>1</v>
      </c>
      <c r="E1882" s="1">
        <v>70672</v>
      </c>
      <c r="F1882" s="1">
        <v>0</v>
      </c>
      <c r="G1882" s="1">
        <v>70672</v>
      </c>
      <c r="H1882" s="1">
        <v>0</v>
      </c>
      <c r="I1882" s="1">
        <v>0</v>
      </c>
      <c r="J1882" s="1">
        <v>0</v>
      </c>
      <c r="K1882" s="1">
        <v>0</v>
      </c>
    </row>
    <row r="1883" spans="1:11" x14ac:dyDescent="0.25">
      <c r="A1883" s="2">
        <v>318</v>
      </c>
      <c r="B1883" t="s">
        <v>150</v>
      </c>
      <c r="C1883" t="s">
        <v>11</v>
      </c>
      <c r="D1883">
        <v>2</v>
      </c>
      <c r="E1883" s="1">
        <v>115116</v>
      </c>
      <c r="F1883" s="1">
        <v>0</v>
      </c>
      <c r="G1883" s="1">
        <v>115116</v>
      </c>
      <c r="H1883" s="1">
        <v>0</v>
      </c>
      <c r="I1883" s="1">
        <v>0</v>
      </c>
      <c r="J1883" s="1">
        <v>0</v>
      </c>
      <c r="K1883" s="1">
        <v>0</v>
      </c>
    </row>
    <row r="1884" spans="1:11" x14ac:dyDescent="0.25">
      <c r="A1884" s="2">
        <v>318</v>
      </c>
      <c r="B1884" t="s">
        <v>150</v>
      </c>
      <c r="C1884" t="s">
        <v>42</v>
      </c>
      <c r="D1884">
        <v>2</v>
      </c>
      <c r="E1884" s="1">
        <v>143179</v>
      </c>
      <c r="F1884" s="1">
        <v>143179</v>
      </c>
      <c r="G1884" s="1">
        <v>0</v>
      </c>
      <c r="H1884" s="1">
        <v>0</v>
      </c>
      <c r="I1884" s="1">
        <v>0</v>
      </c>
      <c r="J1884" s="1">
        <v>0</v>
      </c>
      <c r="K1884" s="1">
        <v>0</v>
      </c>
    </row>
    <row r="1885" spans="1:11" x14ac:dyDescent="0.25">
      <c r="A1885" s="2">
        <v>318</v>
      </c>
      <c r="B1885" t="s">
        <v>150</v>
      </c>
      <c r="C1885" t="s">
        <v>21</v>
      </c>
      <c r="D1885">
        <v>1</v>
      </c>
      <c r="E1885" s="1">
        <v>113832</v>
      </c>
      <c r="F1885" s="1">
        <v>113832</v>
      </c>
      <c r="G1885" s="1">
        <v>0</v>
      </c>
      <c r="H1885" s="1">
        <v>0</v>
      </c>
      <c r="I1885" s="1">
        <v>0</v>
      </c>
      <c r="J1885" s="1">
        <v>0</v>
      </c>
      <c r="K1885" s="1">
        <v>0</v>
      </c>
    </row>
    <row r="1886" spans="1:11" x14ac:dyDescent="0.25">
      <c r="A1886" s="2">
        <v>318</v>
      </c>
      <c r="B1886" t="s">
        <v>150</v>
      </c>
      <c r="C1886" t="s">
        <v>122</v>
      </c>
      <c r="D1886">
        <v>1</v>
      </c>
      <c r="E1886" s="1">
        <v>113832</v>
      </c>
      <c r="F1886" s="1">
        <v>56916</v>
      </c>
      <c r="G1886" s="1">
        <v>56916</v>
      </c>
      <c r="H1886" s="1">
        <v>0</v>
      </c>
      <c r="I1886" s="1">
        <v>0</v>
      </c>
      <c r="J1886" s="1">
        <v>0</v>
      </c>
      <c r="K1886" s="1">
        <v>0</v>
      </c>
    </row>
    <row r="1887" spans="1:11" x14ac:dyDescent="0.25">
      <c r="A1887" s="2">
        <v>318</v>
      </c>
      <c r="B1887" t="s">
        <v>150</v>
      </c>
      <c r="C1887" t="s">
        <v>16</v>
      </c>
      <c r="D1887">
        <v>3</v>
      </c>
      <c r="E1887" s="1">
        <v>341497</v>
      </c>
      <c r="F1887" s="1">
        <v>227665</v>
      </c>
      <c r="G1887" s="1">
        <v>113832</v>
      </c>
      <c r="H1887" s="1">
        <v>0</v>
      </c>
      <c r="I1887" s="1">
        <v>0</v>
      </c>
      <c r="J1887" s="1">
        <v>0</v>
      </c>
      <c r="K1887" s="1">
        <v>0</v>
      </c>
    </row>
    <row r="1888" spans="1:11" x14ac:dyDescent="0.25">
      <c r="A1888" s="2">
        <v>318</v>
      </c>
      <c r="B1888" t="s">
        <v>150</v>
      </c>
      <c r="C1888" t="s">
        <v>17</v>
      </c>
      <c r="D1888">
        <v>1</v>
      </c>
      <c r="E1888" s="1">
        <v>79025</v>
      </c>
      <c r="F1888" s="1">
        <v>79025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</row>
    <row r="1889" spans="1:11" x14ac:dyDescent="0.25">
      <c r="A1889" s="2">
        <v>318</v>
      </c>
      <c r="B1889" t="s">
        <v>150</v>
      </c>
      <c r="C1889" t="s">
        <v>22</v>
      </c>
      <c r="D1889">
        <v>1</v>
      </c>
      <c r="E1889" s="1">
        <v>51187</v>
      </c>
      <c r="F1889" s="1">
        <v>51187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</row>
    <row r="1890" spans="1:11" x14ac:dyDescent="0.25">
      <c r="A1890" s="2">
        <v>318</v>
      </c>
      <c r="B1890" t="s">
        <v>150</v>
      </c>
      <c r="C1890" t="s">
        <v>20</v>
      </c>
      <c r="D1890">
        <v>2</v>
      </c>
      <c r="E1890" s="1">
        <v>120118</v>
      </c>
      <c r="F1890" s="1">
        <v>120118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</row>
    <row r="1891" spans="1:11" x14ac:dyDescent="0.25">
      <c r="A1891" s="2">
        <v>318</v>
      </c>
      <c r="B1891" t="s">
        <v>150</v>
      </c>
      <c r="C1891" t="s">
        <v>55</v>
      </c>
      <c r="D1891">
        <v>1</v>
      </c>
      <c r="E1891" s="1">
        <v>71444</v>
      </c>
      <c r="F1891" s="1">
        <v>71444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</row>
    <row r="1892" spans="1:11" x14ac:dyDescent="0.25">
      <c r="A1892" s="2">
        <v>318</v>
      </c>
      <c r="B1892" t="s">
        <v>150</v>
      </c>
      <c r="C1892" t="s">
        <v>79</v>
      </c>
      <c r="D1892">
        <v>1</v>
      </c>
      <c r="E1892" s="1">
        <v>53629</v>
      </c>
      <c r="F1892" s="1">
        <v>0</v>
      </c>
      <c r="G1892" s="1">
        <v>53629</v>
      </c>
      <c r="H1892" s="1">
        <v>0</v>
      </c>
      <c r="I1892" s="1">
        <v>0</v>
      </c>
      <c r="J1892" s="1">
        <v>0</v>
      </c>
      <c r="K1892" s="1">
        <v>0</v>
      </c>
    </row>
    <row r="1893" spans="1:11" x14ac:dyDescent="0.25">
      <c r="A1893" s="2">
        <v>318</v>
      </c>
      <c r="B1893" t="s">
        <v>150</v>
      </c>
      <c r="C1893" t="s">
        <v>58</v>
      </c>
      <c r="D1893">
        <v>1</v>
      </c>
      <c r="E1893" s="1">
        <v>147879</v>
      </c>
      <c r="F1893" s="1">
        <v>0</v>
      </c>
      <c r="G1893" s="1">
        <v>147879</v>
      </c>
      <c r="H1893" s="1">
        <v>0</v>
      </c>
      <c r="I1893" s="1">
        <v>0</v>
      </c>
      <c r="J1893" s="1">
        <v>0</v>
      </c>
      <c r="K1893" s="1">
        <v>0</v>
      </c>
    </row>
    <row r="1894" spans="1:11" x14ac:dyDescent="0.25">
      <c r="A1894" s="2">
        <v>318</v>
      </c>
      <c r="B1894" t="s">
        <v>150</v>
      </c>
      <c r="C1894" t="s">
        <v>251</v>
      </c>
      <c r="D1894">
        <v>0</v>
      </c>
      <c r="E1894" s="1">
        <v>43519</v>
      </c>
      <c r="F1894" s="1">
        <v>43519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</row>
    <row r="1895" spans="1:11" x14ac:dyDescent="0.25">
      <c r="A1895" s="2">
        <v>318</v>
      </c>
      <c r="B1895" t="s">
        <v>150</v>
      </c>
      <c r="C1895" t="s">
        <v>314</v>
      </c>
      <c r="D1895">
        <v>0</v>
      </c>
      <c r="E1895" s="1">
        <v>68000</v>
      </c>
      <c r="F1895" s="1">
        <v>40800</v>
      </c>
      <c r="G1895" s="1">
        <v>0</v>
      </c>
      <c r="H1895" s="1">
        <v>0</v>
      </c>
      <c r="I1895" s="1">
        <v>0</v>
      </c>
      <c r="J1895" s="1">
        <v>0</v>
      </c>
      <c r="K1895" s="1">
        <v>27200</v>
      </c>
    </row>
    <row r="1896" spans="1:11" x14ac:dyDescent="0.25">
      <c r="A1896" s="2">
        <v>318</v>
      </c>
      <c r="B1896" t="s">
        <v>150</v>
      </c>
      <c r="C1896" t="s">
        <v>257</v>
      </c>
      <c r="D1896">
        <v>0</v>
      </c>
      <c r="E1896" s="1">
        <v>51000</v>
      </c>
      <c r="F1896" s="1">
        <v>30600</v>
      </c>
      <c r="G1896" s="1">
        <v>0</v>
      </c>
      <c r="H1896" s="1">
        <v>0</v>
      </c>
      <c r="I1896" s="1">
        <v>0</v>
      </c>
      <c r="J1896" s="1">
        <v>0</v>
      </c>
      <c r="K1896" s="1">
        <v>20400</v>
      </c>
    </row>
    <row r="1897" spans="1:11" x14ac:dyDescent="0.25">
      <c r="A1897" s="2">
        <v>318</v>
      </c>
      <c r="B1897" t="s">
        <v>150</v>
      </c>
      <c r="C1897" t="s">
        <v>252</v>
      </c>
      <c r="D1897">
        <v>0</v>
      </c>
      <c r="E1897" s="1">
        <v>6011</v>
      </c>
      <c r="F1897" s="1">
        <v>6011</v>
      </c>
      <c r="G1897" s="1">
        <v>0</v>
      </c>
      <c r="H1897" s="1">
        <v>0</v>
      </c>
      <c r="I1897" s="1">
        <v>0</v>
      </c>
      <c r="J1897" s="1">
        <v>0</v>
      </c>
      <c r="K1897" s="1">
        <v>0</v>
      </c>
    </row>
    <row r="1898" spans="1:11" x14ac:dyDescent="0.25">
      <c r="A1898" s="2">
        <v>318</v>
      </c>
      <c r="B1898" t="s">
        <v>150</v>
      </c>
      <c r="C1898" t="s">
        <v>246</v>
      </c>
      <c r="D1898">
        <v>0</v>
      </c>
      <c r="E1898" s="1">
        <v>15325</v>
      </c>
      <c r="F1898" s="1">
        <v>15325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</row>
    <row r="1899" spans="1:11" x14ac:dyDescent="0.25">
      <c r="A1899" s="2">
        <v>318</v>
      </c>
      <c r="B1899" t="s">
        <v>150</v>
      </c>
      <c r="C1899" t="s">
        <v>259</v>
      </c>
      <c r="D1899">
        <v>0</v>
      </c>
      <c r="E1899" s="1">
        <v>3000</v>
      </c>
      <c r="F1899" s="1">
        <v>3000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</row>
    <row r="1900" spans="1:11" x14ac:dyDescent="0.25">
      <c r="A1900" s="2">
        <v>318</v>
      </c>
      <c r="B1900" t="s">
        <v>150</v>
      </c>
      <c r="C1900" t="s">
        <v>263</v>
      </c>
      <c r="D1900">
        <v>0</v>
      </c>
      <c r="E1900" s="1">
        <v>2754</v>
      </c>
      <c r="F1900" s="1">
        <v>2754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</row>
    <row r="1901" spans="1:11" x14ac:dyDescent="0.25">
      <c r="A1901" s="2">
        <v>318</v>
      </c>
      <c r="B1901" t="s">
        <v>150</v>
      </c>
      <c r="C1901" t="s">
        <v>266</v>
      </c>
      <c r="D1901">
        <v>0</v>
      </c>
      <c r="E1901" s="1">
        <v>10155</v>
      </c>
      <c r="F1901" s="1">
        <v>10155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</row>
    <row r="1902" spans="1:11" x14ac:dyDescent="0.25">
      <c r="A1902" s="2">
        <v>318</v>
      </c>
      <c r="B1902" t="s">
        <v>150</v>
      </c>
      <c r="C1902" t="s">
        <v>265</v>
      </c>
      <c r="D1902">
        <v>0</v>
      </c>
      <c r="E1902" s="1">
        <v>10000</v>
      </c>
      <c r="F1902" s="1">
        <v>10000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</row>
    <row r="1903" spans="1:11" x14ac:dyDescent="0.25">
      <c r="A1903" s="2">
        <v>318</v>
      </c>
      <c r="B1903" t="s">
        <v>150</v>
      </c>
      <c r="C1903" t="s">
        <v>248</v>
      </c>
      <c r="D1903">
        <v>0</v>
      </c>
      <c r="E1903" s="1">
        <v>2271</v>
      </c>
      <c r="F1903" s="1">
        <v>2271</v>
      </c>
      <c r="G1903" s="1">
        <v>0</v>
      </c>
      <c r="H1903" s="1">
        <v>0</v>
      </c>
      <c r="I1903" s="1">
        <v>0</v>
      </c>
      <c r="J1903" s="1">
        <v>0</v>
      </c>
      <c r="K1903" s="1">
        <v>0</v>
      </c>
    </row>
    <row r="1904" spans="1:11" x14ac:dyDescent="0.25">
      <c r="A1904" s="2">
        <v>318</v>
      </c>
      <c r="B1904" t="s">
        <v>150</v>
      </c>
      <c r="C1904" t="s">
        <v>264</v>
      </c>
      <c r="D1904">
        <v>0</v>
      </c>
      <c r="E1904" s="1">
        <v>6627</v>
      </c>
      <c r="F1904" s="1">
        <v>6627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</row>
    <row r="1905" spans="1:12" x14ac:dyDescent="0.25">
      <c r="A1905" s="2">
        <v>318</v>
      </c>
      <c r="B1905" t="s">
        <v>150</v>
      </c>
      <c r="C1905" t="s">
        <v>247</v>
      </c>
      <c r="D1905">
        <v>0</v>
      </c>
      <c r="E1905" s="1">
        <v>8327</v>
      </c>
      <c r="F1905" s="1">
        <v>8327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</row>
    <row r="1906" spans="1:12" x14ac:dyDescent="0.25">
      <c r="A1906" s="2">
        <v>318</v>
      </c>
      <c r="B1906" t="s">
        <v>150</v>
      </c>
      <c r="C1906" t="s">
        <v>269</v>
      </c>
      <c r="D1906">
        <v>0</v>
      </c>
      <c r="E1906" s="1">
        <v>4341</v>
      </c>
      <c r="F1906" s="1">
        <v>0</v>
      </c>
      <c r="G1906" s="1">
        <v>0</v>
      </c>
      <c r="H1906" s="1">
        <v>0</v>
      </c>
      <c r="I1906" s="1">
        <v>4341</v>
      </c>
      <c r="J1906" s="1">
        <v>0</v>
      </c>
      <c r="K1906" s="1">
        <v>0</v>
      </c>
    </row>
    <row r="1907" spans="1:12" x14ac:dyDescent="0.25">
      <c r="A1907" s="2">
        <v>318</v>
      </c>
      <c r="B1907" t="s">
        <v>150</v>
      </c>
      <c r="C1907" s="1" t="s">
        <v>320</v>
      </c>
      <c r="E1907" s="1">
        <v>17000</v>
      </c>
      <c r="F1907" s="1"/>
      <c r="G1907" s="1"/>
      <c r="H1907" s="1"/>
      <c r="I1907" s="1"/>
      <c r="J1907" s="1"/>
      <c r="K1907" s="1"/>
      <c r="L1907" s="1">
        <v>17000</v>
      </c>
    </row>
    <row r="1908" spans="1:12" x14ac:dyDescent="0.25">
      <c r="A1908" s="2">
        <v>238</v>
      </c>
      <c r="B1908" t="s">
        <v>152</v>
      </c>
      <c r="C1908" t="s">
        <v>31</v>
      </c>
      <c r="D1908">
        <v>1</v>
      </c>
      <c r="E1908" s="1">
        <v>198942</v>
      </c>
      <c r="F1908" s="1">
        <v>198942</v>
      </c>
      <c r="G1908" s="1">
        <v>0</v>
      </c>
      <c r="H1908" s="1">
        <v>0</v>
      </c>
      <c r="I1908" s="1">
        <v>0</v>
      </c>
      <c r="J1908" s="1">
        <v>0</v>
      </c>
      <c r="K1908" s="1">
        <v>0</v>
      </c>
    </row>
    <row r="1909" spans="1:12" x14ac:dyDescent="0.25">
      <c r="A1909" s="2">
        <v>238</v>
      </c>
      <c r="B1909" t="s">
        <v>152</v>
      </c>
      <c r="C1909" t="s">
        <v>33</v>
      </c>
      <c r="D1909">
        <v>2</v>
      </c>
      <c r="E1909" s="1">
        <v>227665</v>
      </c>
      <c r="F1909" s="1">
        <v>91828</v>
      </c>
      <c r="G1909" s="1">
        <v>0</v>
      </c>
      <c r="H1909" s="1">
        <v>0</v>
      </c>
      <c r="I1909" s="1">
        <v>135836</v>
      </c>
      <c r="J1909" s="1">
        <v>0</v>
      </c>
      <c r="K1909" s="1">
        <v>0</v>
      </c>
    </row>
    <row r="1910" spans="1:12" x14ac:dyDescent="0.25">
      <c r="A1910" s="2">
        <v>238</v>
      </c>
      <c r="B1910" t="s">
        <v>152</v>
      </c>
      <c r="C1910" t="s">
        <v>34</v>
      </c>
      <c r="D1910">
        <v>2</v>
      </c>
      <c r="E1910" s="1">
        <v>227665</v>
      </c>
      <c r="F1910" s="1">
        <v>227665</v>
      </c>
      <c r="G1910" s="1">
        <v>0</v>
      </c>
      <c r="H1910" s="1">
        <v>0</v>
      </c>
      <c r="I1910" s="1">
        <v>0</v>
      </c>
      <c r="J1910" s="1">
        <v>0</v>
      </c>
      <c r="K1910" s="1">
        <v>0</v>
      </c>
    </row>
    <row r="1911" spans="1:12" x14ac:dyDescent="0.25">
      <c r="A1911" s="2">
        <v>238</v>
      </c>
      <c r="B1911" t="s">
        <v>152</v>
      </c>
      <c r="C1911" t="s">
        <v>35</v>
      </c>
      <c r="D1911">
        <v>2</v>
      </c>
      <c r="E1911" s="1">
        <v>227665</v>
      </c>
      <c r="F1911" s="1">
        <v>227665</v>
      </c>
      <c r="G1911" s="1">
        <v>0</v>
      </c>
      <c r="H1911" s="1">
        <v>0</v>
      </c>
      <c r="I1911" s="1">
        <v>0</v>
      </c>
      <c r="J1911" s="1">
        <v>0</v>
      </c>
      <c r="K1911" s="1">
        <v>0</v>
      </c>
    </row>
    <row r="1912" spans="1:12" x14ac:dyDescent="0.25">
      <c r="A1912" s="2">
        <v>238</v>
      </c>
      <c r="B1912" t="s">
        <v>152</v>
      </c>
      <c r="C1912" t="s">
        <v>26</v>
      </c>
      <c r="D1912">
        <v>2</v>
      </c>
      <c r="E1912" s="1">
        <v>227665</v>
      </c>
      <c r="F1912" s="1">
        <v>227665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</row>
    <row r="1913" spans="1:12" x14ac:dyDescent="0.25">
      <c r="A1913" s="2">
        <v>238</v>
      </c>
      <c r="B1913" t="s">
        <v>152</v>
      </c>
      <c r="C1913" t="s">
        <v>25</v>
      </c>
      <c r="D1913">
        <v>2</v>
      </c>
      <c r="E1913" s="1">
        <v>227665</v>
      </c>
      <c r="F1913" s="1">
        <v>227665</v>
      </c>
      <c r="G1913" s="1">
        <v>0</v>
      </c>
      <c r="H1913" s="1">
        <v>0</v>
      </c>
      <c r="I1913" s="1">
        <v>0</v>
      </c>
      <c r="J1913" s="1">
        <v>0</v>
      </c>
      <c r="K1913" s="1">
        <v>0</v>
      </c>
    </row>
    <row r="1914" spans="1:12" x14ac:dyDescent="0.25">
      <c r="A1914" s="2">
        <v>238</v>
      </c>
      <c r="B1914" t="s">
        <v>152</v>
      </c>
      <c r="C1914" t="s">
        <v>116</v>
      </c>
      <c r="D1914">
        <v>1</v>
      </c>
      <c r="E1914" s="1">
        <v>113832</v>
      </c>
      <c r="F1914" s="1">
        <v>113832</v>
      </c>
      <c r="G1914" s="1">
        <v>0</v>
      </c>
      <c r="H1914" s="1">
        <v>0</v>
      </c>
      <c r="I1914" s="1">
        <v>0</v>
      </c>
      <c r="J1914" s="1">
        <v>0</v>
      </c>
      <c r="K1914" s="1">
        <v>0</v>
      </c>
    </row>
    <row r="1915" spans="1:12" x14ac:dyDescent="0.25">
      <c r="A1915" s="2">
        <v>238</v>
      </c>
      <c r="B1915" t="s">
        <v>152</v>
      </c>
      <c r="C1915" t="s">
        <v>28</v>
      </c>
      <c r="D1915">
        <v>2</v>
      </c>
      <c r="E1915" s="1">
        <v>227665</v>
      </c>
      <c r="F1915" s="1">
        <v>227665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</row>
    <row r="1916" spans="1:12" x14ac:dyDescent="0.25">
      <c r="A1916" s="2">
        <v>238</v>
      </c>
      <c r="B1916" t="s">
        <v>152</v>
      </c>
      <c r="C1916" t="s">
        <v>46</v>
      </c>
      <c r="D1916">
        <v>1</v>
      </c>
      <c r="E1916" s="1">
        <v>113832</v>
      </c>
      <c r="F1916" s="1">
        <v>22004</v>
      </c>
      <c r="G1916" s="1">
        <v>91828</v>
      </c>
      <c r="H1916" s="1">
        <v>0</v>
      </c>
      <c r="I1916" s="1">
        <v>0</v>
      </c>
      <c r="J1916" s="1">
        <v>0</v>
      </c>
      <c r="K1916" s="1">
        <v>0</v>
      </c>
    </row>
    <row r="1917" spans="1:12" x14ac:dyDescent="0.25">
      <c r="A1917" s="2">
        <v>238</v>
      </c>
      <c r="B1917" t="s">
        <v>152</v>
      </c>
      <c r="C1917" t="s">
        <v>62</v>
      </c>
      <c r="D1917">
        <v>1</v>
      </c>
      <c r="E1917" s="1">
        <v>119483</v>
      </c>
      <c r="F1917" s="1">
        <v>119483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</row>
    <row r="1918" spans="1:12" x14ac:dyDescent="0.25">
      <c r="A1918" s="2">
        <v>238</v>
      </c>
      <c r="B1918" t="s">
        <v>152</v>
      </c>
      <c r="C1918" t="s">
        <v>24</v>
      </c>
      <c r="D1918">
        <v>2</v>
      </c>
      <c r="E1918" s="1">
        <v>227665</v>
      </c>
      <c r="F1918" s="1">
        <v>227665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</row>
    <row r="1919" spans="1:12" x14ac:dyDescent="0.25">
      <c r="A1919" s="2">
        <v>238</v>
      </c>
      <c r="B1919" t="s">
        <v>152</v>
      </c>
      <c r="C1919" t="s">
        <v>40</v>
      </c>
      <c r="D1919">
        <v>0.5</v>
      </c>
      <c r="E1919" s="1">
        <v>56916</v>
      </c>
      <c r="F1919" s="1">
        <v>56916</v>
      </c>
      <c r="G1919" s="1">
        <v>0</v>
      </c>
      <c r="H1919" s="1">
        <v>0</v>
      </c>
      <c r="I1919" s="1">
        <v>0</v>
      </c>
      <c r="J1919" s="1">
        <v>0</v>
      </c>
      <c r="K1919" s="1">
        <v>0</v>
      </c>
    </row>
    <row r="1920" spans="1:12" x14ac:dyDescent="0.25">
      <c r="A1920" s="2">
        <v>238</v>
      </c>
      <c r="B1920" t="s">
        <v>152</v>
      </c>
      <c r="C1920" t="s">
        <v>30</v>
      </c>
      <c r="D1920">
        <v>1</v>
      </c>
      <c r="E1920" s="1">
        <v>113832</v>
      </c>
      <c r="F1920" s="1">
        <v>113832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</row>
    <row r="1921" spans="1:11" x14ac:dyDescent="0.25">
      <c r="A1921" s="2">
        <v>238</v>
      </c>
      <c r="B1921" t="s">
        <v>152</v>
      </c>
      <c r="C1921" t="s">
        <v>39</v>
      </c>
      <c r="D1921">
        <v>1</v>
      </c>
      <c r="E1921" s="1">
        <v>113832</v>
      </c>
      <c r="F1921" s="1">
        <v>113832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</row>
    <row r="1922" spans="1:11" x14ac:dyDescent="0.25">
      <c r="A1922" s="2">
        <v>238</v>
      </c>
      <c r="B1922" t="s">
        <v>152</v>
      </c>
      <c r="C1922" t="s">
        <v>15</v>
      </c>
      <c r="D1922">
        <v>6</v>
      </c>
      <c r="E1922" s="1">
        <v>234999</v>
      </c>
      <c r="F1922" s="1">
        <v>234999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</row>
    <row r="1923" spans="1:11" x14ac:dyDescent="0.25">
      <c r="A1923" s="2">
        <v>238</v>
      </c>
      <c r="B1923" t="s">
        <v>152</v>
      </c>
      <c r="C1923" t="s">
        <v>52</v>
      </c>
      <c r="D1923">
        <v>2</v>
      </c>
      <c r="E1923" s="1">
        <v>227665</v>
      </c>
      <c r="F1923" s="1">
        <v>227665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</row>
    <row r="1924" spans="1:11" x14ac:dyDescent="0.25">
      <c r="A1924" s="2">
        <v>238</v>
      </c>
      <c r="B1924" t="s">
        <v>152</v>
      </c>
      <c r="C1924" t="s">
        <v>50</v>
      </c>
      <c r="D1924">
        <v>1</v>
      </c>
      <c r="E1924" s="1">
        <v>113832</v>
      </c>
      <c r="F1924" s="1">
        <v>113832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</row>
    <row r="1925" spans="1:11" x14ac:dyDescent="0.25">
      <c r="A1925" s="2">
        <v>238</v>
      </c>
      <c r="B1925" t="s">
        <v>152</v>
      </c>
      <c r="C1925" t="s">
        <v>14</v>
      </c>
      <c r="D1925">
        <v>3</v>
      </c>
      <c r="E1925" s="1">
        <v>341497</v>
      </c>
      <c r="F1925" s="1">
        <v>341497</v>
      </c>
      <c r="G1925" s="1">
        <v>0</v>
      </c>
      <c r="H1925" s="1">
        <v>0</v>
      </c>
      <c r="I1925" s="1">
        <v>0</v>
      </c>
      <c r="J1925" s="1">
        <v>0</v>
      </c>
      <c r="K1925" s="1">
        <v>0</v>
      </c>
    </row>
    <row r="1926" spans="1:11" x14ac:dyDescent="0.25">
      <c r="A1926" s="2">
        <v>238</v>
      </c>
      <c r="B1926" t="s">
        <v>152</v>
      </c>
      <c r="C1926" t="s">
        <v>313</v>
      </c>
      <c r="D1926">
        <v>0.05</v>
      </c>
      <c r="E1926" s="1">
        <v>7484</v>
      </c>
      <c r="F1926" s="1">
        <v>2061</v>
      </c>
      <c r="G1926" s="1">
        <v>0</v>
      </c>
      <c r="H1926" s="1">
        <v>5423</v>
      </c>
      <c r="I1926" s="1">
        <v>0</v>
      </c>
      <c r="J1926" s="1">
        <v>0</v>
      </c>
      <c r="K1926" s="1">
        <v>0</v>
      </c>
    </row>
    <row r="1927" spans="1:11" x14ac:dyDescent="0.25">
      <c r="A1927" s="2">
        <v>238</v>
      </c>
      <c r="B1927" t="s">
        <v>152</v>
      </c>
      <c r="C1927" t="s">
        <v>23</v>
      </c>
      <c r="D1927">
        <v>3</v>
      </c>
      <c r="E1927" s="1">
        <v>117499</v>
      </c>
      <c r="F1927" s="1">
        <v>117499</v>
      </c>
      <c r="G1927" s="1">
        <v>0</v>
      </c>
      <c r="H1927" s="1">
        <v>0</v>
      </c>
      <c r="I1927" s="1">
        <v>0</v>
      </c>
      <c r="J1927" s="1">
        <v>0</v>
      </c>
      <c r="K1927" s="1">
        <v>0</v>
      </c>
    </row>
    <row r="1928" spans="1:11" x14ac:dyDescent="0.25">
      <c r="A1928" s="2">
        <v>238</v>
      </c>
      <c r="B1928" t="s">
        <v>152</v>
      </c>
      <c r="C1928" t="s">
        <v>18</v>
      </c>
      <c r="D1928">
        <v>1</v>
      </c>
      <c r="E1928" s="1">
        <v>113832</v>
      </c>
      <c r="F1928" s="1">
        <v>113832</v>
      </c>
      <c r="G1928" s="1">
        <v>0</v>
      </c>
      <c r="H1928" s="1">
        <v>0</v>
      </c>
      <c r="I1928" s="1">
        <v>0</v>
      </c>
      <c r="J1928" s="1">
        <v>0</v>
      </c>
      <c r="K1928" s="1">
        <v>0</v>
      </c>
    </row>
    <row r="1929" spans="1:11" x14ac:dyDescent="0.25">
      <c r="A1929" s="2">
        <v>238</v>
      </c>
      <c r="B1929" t="s">
        <v>152</v>
      </c>
      <c r="C1929" t="s">
        <v>49</v>
      </c>
      <c r="D1929">
        <v>1</v>
      </c>
      <c r="E1929" s="1">
        <v>113832</v>
      </c>
      <c r="F1929" s="1">
        <v>113832</v>
      </c>
      <c r="G1929" s="1">
        <v>0</v>
      </c>
      <c r="H1929" s="1">
        <v>0</v>
      </c>
      <c r="I1929" s="1">
        <v>0</v>
      </c>
      <c r="J1929" s="1">
        <v>0</v>
      </c>
      <c r="K1929" s="1">
        <v>0</v>
      </c>
    </row>
    <row r="1930" spans="1:11" x14ac:dyDescent="0.25">
      <c r="A1930" s="2">
        <v>238</v>
      </c>
      <c r="B1930" t="s">
        <v>152</v>
      </c>
      <c r="C1930" t="s">
        <v>19</v>
      </c>
      <c r="D1930">
        <v>1</v>
      </c>
      <c r="E1930" s="1">
        <v>113832</v>
      </c>
      <c r="F1930" s="1">
        <v>113832</v>
      </c>
      <c r="G1930" s="1">
        <v>0</v>
      </c>
      <c r="H1930" s="1">
        <v>0</v>
      </c>
      <c r="I1930" s="1">
        <v>0</v>
      </c>
      <c r="J1930" s="1">
        <v>0</v>
      </c>
      <c r="K1930" s="1">
        <v>0</v>
      </c>
    </row>
    <row r="1931" spans="1:11" x14ac:dyDescent="0.25">
      <c r="A1931" s="2">
        <v>238</v>
      </c>
      <c r="B1931" t="s">
        <v>152</v>
      </c>
      <c r="C1931" t="s">
        <v>37</v>
      </c>
      <c r="D1931">
        <v>1</v>
      </c>
      <c r="E1931" s="1">
        <v>113832</v>
      </c>
      <c r="F1931" s="1">
        <v>113832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</row>
    <row r="1932" spans="1:11" x14ac:dyDescent="0.25">
      <c r="A1932" s="2">
        <v>238</v>
      </c>
      <c r="B1932" t="s">
        <v>152</v>
      </c>
      <c r="C1932" t="s">
        <v>12</v>
      </c>
      <c r="D1932">
        <v>0.5</v>
      </c>
      <c r="E1932" s="1">
        <v>56916</v>
      </c>
      <c r="F1932" s="1">
        <v>0</v>
      </c>
      <c r="G1932" s="1">
        <v>56916</v>
      </c>
      <c r="H1932" s="1">
        <v>0</v>
      </c>
      <c r="I1932" s="1">
        <v>0</v>
      </c>
      <c r="J1932" s="1">
        <v>0</v>
      </c>
      <c r="K1932" s="1">
        <v>0</v>
      </c>
    </row>
    <row r="1933" spans="1:11" x14ac:dyDescent="0.25">
      <c r="A1933" s="2">
        <v>238</v>
      </c>
      <c r="B1933" t="s">
        <v>152</v>
      </c>
      <c r="C1933" t="s">
        <v>60</v>
      </c>
      <c r="D1933">
        <v>0.5</v>
      </c>
      <c r="E1933" s="1">
        <v>56916</v>
      </c>
      <c r="F1933" s="1">
        <v>0</v>
      </c>
      <c r="G1933" s="1">
        <v>56916</v>
      </c>
      <c r="H1933" s="1">
        <v>0</v>
      </c>
      <c r="I1933" s="1">
        <v>0</v>
      </c>
      <c r="J1933" s="1">
        <v>0</v>
      </c>
      <c r="K1933" s="1">
        <v>0</v>
      </c>
    </row>
    <row r="1934" spans="1:11" x14ac:dyDescent="0.25">
      <c r="A1934" s="2">
        <v>238</v>
      </c>
      <c r="B1934" t="s">
        <v>152</v>
      </c>
      <c r="C1934" t="s">
        <v>32</v>
      </c>
      <c r="D1934">
        <v>2</v>
      </c>
      <c r="E1934" s="1">
        <v>78333</v>
      </c>
      <c r="F1934" s="1">
        <v>10443</v>
      </c>
      <c r="G1934" s="1">
        <v>67890</v>
      </c>
      <c r="H1934" s="1">
        <v>0</v>
      </c>
      <c r="I1934" s="1">
        <v>0</v>
      </c>
      <c r="J1934" s="1">
        <v>0</v>
      </c>
      <c r="K1934" s="1">
        <v>0</v>
      </c>
    </row>
    <row r="1935" spans="1:11" x14ac:dyDescent="0.25">
      <c r="A1935" s="2">
        <v>238</v>
      </c>
      <c r="B1935" t="s">
        <v>152</v>
      </c>
      <c r="C1935" t="s">
        <v>11</v>
      </c>
      <c r="D1935">
        <v>1</v>
      </c>
      <c r="E1935" s="1">
        <v>57558</v>
      </c>
      <c r="F1935" s="1">
        <v>0</v>
      </c>
      <c r="G1935" s="1">
        <v>57558</v>
      </c>
      <c r="H1935" s="1">
        <v>0</v>
      </c>
      <c r="I1935" s="1">
        <v>0</v>
      </c>
      <c r="J1935" s="1">
        <v>0</v>
      </c>
      <c r="K1935" s="1">
        <v>0</v>
      </c>
    </row>
    <row r="1936" spans="1:11" x14ac:dyDescent="0.25">
      <c r="A1936" s="2">
        <v>238</v>
      </c>
      <c r="B1936" t="s">
        <v>152</v>
      </c>
      <c r="C1936" t="s">
        <v>21</v>
      </c>
      <c r="D1936">
        <v>1</v>
      </c>
      <c r="E1936" s="1">
        <v>113832</v>
      </c>
      <c r="F1936" s="1">
        <v>113832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</row>
    <row r="1937" spans="1:11" x14ac:dyDescent="0.25">
      <c r="A1937" s="2">
        <v>238</v>
      </c>
      <c r="B1937" t="s">
        <v>152</v>
      </c>
      <c r="C1937" t="s">
        <v>16</v>
      </c>
      <c r="D1937">
        <v>1</v>
      </c>
      <c r="E1937" s="1">
        <v>113832</v>
      </c>
      <c r="F1937" s="1">
        <v>113832</v>
      </c>
      <c r="G1937" s="1">
        <v>0</v>
      </c>
      <c r="H1937" s="1">
        <v>0</v>
      </c>
      <c r="I1937" s="1">
        <v>0</v>
      </c>
      <c r="J1937" s="1">
        <v>0</v>
      </c>
      <c r="K1937" s="1">
        <v>0</v>
      </c>
    </row>
    <row r="1938" spans="1:11" x14ac:dyDescent="0.25">
      <c r="A1938" s="2">
        <v>238</v>
      </c>
      <c r="B1938" t="s">
        <v>152</v>
      </c>
      <c r="C1938" t="s">
        <v>17</v>
      </c>
      <c r="D1938">
        <v>1</v>
      </c>
      <c r="E1938" s="1">
        <v>79025</v>
      </c>
      <c r="F1938" s="1">
        <v>79025</v>
      </c>
      <c r="G1938" s="1">
        <v>0</v>
      </c>
      <c r="H1938" s="1">
        <v>0</v>
      </c>
      <c r="I1938" s="1">
        <v>0</v>
      </c>
      <c r="J1938" s="1">
        <v>0</v>
      </c>
      <c r="K1938" s="1">
        <v>0</v>
      </c>
    </row>
    <row r="1939" spans="1:11" x14ac:dyDescent="0.25">
      <c r="A1939" s="2">
        <v>238</v>
      </c>
      <c r="B1939" t="s">
        <v>152</v>
      </c>
      <c r="C1939" t="s">
        <v>22</v>
      </c>
      <c r="D1939">
        <v>1</v>
      </c>
      <c r="E1939" s="1">
        <v>51187</v>
      </c>
      <c r="F1939" s="1">
        <v>51187</v>
      </c>
      <c r="G1939" s="1">
        <v>0</v>
      </c>
      <c r="H1939" s="1">
        <v>0</v>
      </c>
      <c r="I1939" s="1">
        <v>0</v>
      </c>
      <c r="J1939" s="1">
        <v>0</v>
      </c>
      <c r="K1939" s="1">
        <v>0</v>
      </c>
    </row>
    <row r="1940" spans="1:11" x14ac:dyDescent="0.25">
      <c r="A1940" s="2">
        <v>238</v>
      </c>
      <c r="B1940" t="s">
        <v>152</v>
      </c>
      <c r="C1940" t="s">
        <v>20</v>
      </c>
      <c r="D1940">
        <v>1</v>
      </c>
      <c r="E1940" s="1">
        <v>60059</v>
      </c>
      <c r="F1940" s="1">
        <v>60059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</row>
    <row r="1941" spans="1:11" x14ac:dyDescent="0.25">
      <c r="A1941" s="2">
        <v>238</v>
      </c>
      <c r="B1941" t="s">
        <v>152</v>
      </c>
      <c r="C1941" t="s">
        <v>79</v>
      </c>
      <c r="D1941">
        <v>2</v>
      </c>
      <c r="E1941" s="1">
        <v>107258</v>
      </c>
      <c r="F1941" s="1">
        <v>0</v>
      </c>
      <c r="G1941" s="1">
        <v>107258</v>
      </c>
      <c r="H1941" s="1">
        <v>0</v>
      </c>
      <c r="I1941" s="1">
        <v>0</v>
      </c>
      <c r="J1941" s="1">
        <v>0</v>
      </c>
      <c r="K1941" s="1">
        <v>0</v>
      </c>
    </row>
    <row r="1942" spans="1:11" x14ac:dyDescent="0.25">
      <c r="A1942" s="2">
        <v>238</v>
      </c>
      <c r="B1942" t="s">
        <v>152</v>
      </c>
      <c r="C1942" t="s">
        <v>251</v>
      </c>
      <c r="D1942">
        <v>0</v>
      </c>
      <c r="E1942" s="1">
        <v>11255</v>
      </c>
      <c r="F1942" s="1">
        <v>11255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</row>
    <row r="1943" spans="1:11" x14ac:dyDescent="0.25">
      <c r="A1943" s="2">
        <v>238</v>
      </c>
      <c r="B1943" t="s">
        <v>152</v>
      </c>
      <c r="C1943" t="s">
        <v>314</v>
      </c>
      <c r="D1943">
        <v>0</v>
      </c>
      <c r="E1943" s="1">
        <v>47600</v>
      </c>
      <c r="F1943" s="1">
        <v>27200</v>
      </c>
      <c r="G1943" s="1">
        <v>0</v>
      </c>
      <c r="H1943" s="1">
        <v>0</v>
      </c>
      <c r="I1943" s="1">
        <v>0</v>
      </c>
      <c r="J1943" s="1">
        <v>0</v>
      </c>
      <c r="K1943" s="1">
        <v>20400</v>
      </c>
    </row>
    <row r="1944" spans="1:11" x14ac:dyDescent="0.25">
      <c r="A1944" s="2">
        <v>238</v>
      </c>
      <c r="B1944" t="s">
        <v>152</v>
      </c>
      <c r="C1944" t="s">
        <v>257</v>
      </c>
      <c r="D1944">
        <v>0</v>
      </c>
      <c r="E1944" s="1">
        <v>30600</v>
      </c>
      <c r="F1944" s="1">
        <v>17000</v>
      </c>
      <c r="G1944" s="1">
        <v>0</v>
      </c>
      <c r="H1944" s="1">
        <v>0</v>
      </c>
      <c r="I1944" s="1">
        <v>0</v>
      </c>
      <c r="J1944" s="1">
        <v>0</v>
      </c>
      <c r="K1944" s="1">
        <v>13600</v>
      </c>
    </row>
    <row r="1945" spans="1:11" x14ac:dyDescent="0.25">
      <c r="A1945" s="2">
        <v>238</v>
      </c>
      <c r="B1945" t="s">
        <v>152</v>
      </c>
      <c r="C1945" t="s">
        <v>252</v>
      </c>
      <c r="D1945">
        <v>0</v>
      </c>
      <c r="E1945" s="1">
        <v>1933</v>
      </c>
      <c r="F1945" s="1">
        <v>1933</v>
      </c>
      <c r="G1945" s="1">
        <v>0</v>
      </c>
      <c r="H1945" s="1">
        <v>0</v>
      </c>
      <c r="I1945" s="1">
        <v>0</v>
      </c>
      <c r="J1945" s="1">
        <v>0</v>
      </c>
      <c r="K1945" s="1">
        <v>0</v>
      </c>
    </row>
    <row r="1946" spans="1:11" x14ac:dyDescent="0.25">
      <c r="A1946" s="2">
        <v>238</v>
      </c>
      <c r="B1946" t="s">
        <v>152</v>
      </c>
      <c r="C1946" t="s">
        <v>246</v>
      </c>
      <c r="D1946">
        <v>0</v>
      </c>
      <c r="E1946" s="1">
        <v>15325</v>
      </c>
      <c r="F1946" s="1">
        <v>15325</v>
      </c>
      <c r="G1946" s="1">
        <v>0</v>
      </c>
      <c r="H1946" s="1">
        <v>0</v>
      </c>
      <c r="I1946" s="1">
        <v>0</v>
      </c>
      <c r="J1946" s="1">
        <v>0</v>
      </c>
      <c r="K1946" s="1">
        <v>0</v>
      </c>
    </row>
    <row r="1947" spans="1:11" x14ac:dyDescent="0.25">
      <c r="A1947" s="2">
        <v>238</v>
      </c>
      <c r="B1947" t="s">
        <v>152</v>
      </c>
      <c r="C1947" t="s">
        <v>263</v>
      </c>
      <c r="D1947">
        <v>0</v>
      </c>
      <c r="E1947" s="1">
        <v>10000</v>
      </c>
      <c r="F1947" s="1">
        <v>0</v>
      </c>
      <c r="G1947" s="1">
        <v>10000</v>
      </c>
      <c r="H1947" s="1">
        <v>0</v>
      </c>
      <c r="I1947" s="1">
        <v>0</v>
      </c>
      <c r="J1947" s="1">
        <v>0</v>
      </c>
      <c r="K1947" s="1">
        <v>0</v>
      </c>
    </row>
    <row r="1948" spans="1:11" x14ac:dyDescent="0.25">
      <c r="A1948" s="2">
        <v>238</v>
      </c>
      <c r="B1948" t="s">
        <v>152</v>
      </c>
      <c r="C1948" t="s">
        <v>266</v>
      </c>
      <c r="D1948">
        <v>0</v>
      </c>
      <c r="E1948" s="1">
        <v>5600</v>
      </c>
      <c r="F1948" s="1">
        <v>5600</v>
      </c>
      <c r="G1948" s="1">
        <v>0</v>
      </c>
      <c r="H1948" s="1">
        <v>0</v>
      </c>
      <c r="I1948" s="1">
        <v>0</v>
      </c>
      <c r="J1948" s="1">
        <v>0</v>
      </c>
      <c r="K1948" s="1">
        <v>0</v>
      </c>
    </row>
    <row r="1949" spans="1:11" x14ac:dyDescent="0.25">
      <c r="A1949" s="2">
        <v>238</v>
      </c>
      <c r="B1949" t="s">
        <v>152</v>
      </c>
      <c r="C1949" t="s">
        <v>265</v>
      </c>
      <c r="D1949">
        <v>0</v>
      </c>
      <c r="E1949" s="1">
        <v>34000</v>
      </c>
      <c r="F1949" s="1">
        <v>0</v>
      </c>
      <c r="G1949" s="1">
        <v>34000</v>
      </c>
      <c r="H1949" s="1">
        <v>0</v>
      </c>
      <c r="I1949" s="1">
        <v>0</v>
      </c>
      <c r="J1949" s="1">
        <v>0</v>
      </c>
      <c r="K1949" s="1">
        <v>0</v>
      </c>
    </row>
    <row r="1950" spans="1:11" x14ac:dyDescent="0.25">
      <c r="A1950" s="2">
        <v>238</v>
      </c>
      <c r="B1950" t="s">
        <v>152</v>
      </c>
      <c r="C1950" t="s">
        <v>262</v>
      </c>
      <c r="D1950">
        <v>0</v>
      </c>
      <c r="E1950" s="1">
        <v>16000</v>
      </c>
      <c r="F1950" s="1">
        <v>0</v>
      </c>
      <c r="G1950" s="1">
        <v>16000</v>
      </c>
      <c r="H1950" s="1">
        <v>0</v>
      </c>
      <c r="I1950" s="1">
        <v>0</v>
      </c>
      <c r="J1950" s="1">
        <v>0</v>
      </c>
      <c r="K1950" s="1">
        <v>0</v>
      </c>
    </row>
    <row r="1951" spans="1:11" x14ac:dyDescent="0.25">
      <c r="A1951" s="2">
        <v>238</v>
      </c>
      <c r="B1951" t="s">
        <v>152</v>
      </c>
      <c r="C1951" t="s">
        <v>248</v>
      </c>
      <c r="D1951">
        <v>0</v>
      </c>
      <c r="E1951" s="1">
        <v>1145</v>
      </c>
      <c r="F1951" s="1">
        <v>1145</v>
      </c>
      <c r="G1951" s="1">
        <v>0</v>
      </c>
      <c r="H1951" s="1">
        <v>0</v>
      </c>
      <c r="I1951" s="1">
        <v>0</v>
      </c>
      <c r="J1951" s="1">
        <v>0</v>
      </c>
      <c r="K1951" s="1">
        <v>0</v>
      </c>
    </row>
    <row r="1952" spans="1:11" x14ac:dyDescent="0.25">
      <c r="A1952" s="2">
        <v>238</v>
      </c>
      <c r="B1952" t="s">
        <v>152</v>
      </c>
      <c r="C1952" t="s">
        <v>282</v>
      </c>
      <c r="D1952">
        <v>0</v>
      </c>
      <c r="E1952" s="1">
        <v>20000</v>
      </c>
      <c r="F1952" s="1">
        <v>0</v>
      </c>
      <c r="G1952" s="1">
        <v>20000</v>
      </c>
      <c r="H1952" s="1">
        <v>0</v>
      </c>
      <c r="I1952" s="1">
        <v>0</v>
      </c>
      <c r="J1952" s="1">
        <v>0</v>
      </c>
      <c r="K1952" s="1">
        <v>0</v>
      </c>
    </row>
    <row r="1953" spans="1:11" x14ac:dyDescent="0.25">
      <c r="A1953" s="2">
        <v>238</v>
      </c>
      <c r="B1953" t="s">
        <v>152</v>
      </c>
      <c r="C1953" t="s">
        <v>300</v>
      </c>
      <c r="D1953">
        <v>0</v>
      </c>
      <c r="E1953" s="1">
        <v>8141</v>
      </c>
      <c r="F1953" s="1">
        <v>0</v>
      </c>
      <c r="G1953" s="1">
        <v>8141</v>
      </c>
      <c r="H1953" s="1">
        <v>0</v>
      </c>
      <c r="I1953" s="1">
        <v>0</v>
      </c>
      <c r="J1953" s="1">
        <v>0</v>
      </c>
      <c r="K1953" s="1">
        <v>0</v>
      </c>
    </row>
    <row r="1954" spans="1:11" x14ac:dyDescent="0.25">
      <c r="A1954" s="2">
        <v>238</v>
      </c>
      <c r="B1954" t="s">
        <v>152</v>
      </c>
      <c r="C1954" t="s">
        <v>264</v>
      </c>
      <c r="D1954">
        <v>0</v>
      </c>
      <c r="E1954" s="1">
        <v>6000</v>
      </c>
      <c r="F1954" s="1">
        <v>0</v>
      </c>
      <c r="G1954" s="1">
        <v>6000</v>
      </c>
      <c r="H1954" s="1">
        <v>0</v>
      </c>
      <c r="I1954" s="1">
        <v>0</v>
      </c>
      <c r="J1954" s="1">
        <v>0</v>
      </c>
      <c r="K1954" s="1">
        <v>0</v>
      </c>
    </row>
    <row r="1955" spans="1:11" x14ac:dyDescent="0.25">
      <c r="A1955" s="2">
        <v>238</v>
      </c>
      <c r="B1955" t="s">
        <v>152</v>
      </c>
      <c r="C1955" t="s">
        <v>260</v>
      </c>
      <c r="D1955">
        <v>0</v>
      </c>
      <c r="E1955" s="1">
        <v>500</v>
      </c>
      <c r="F1955" s="1">
        <v>0</v>
      </c>
      <c r="G1955" s="1">
        <v>500</v>
      </c>
      <c r="H1955" s="1">
        <v>0</v>
      </c>
      <c r="I1955" s="1">
        <v>0</v>
      </c>
      <c r="J1955" s="1">
        <v>0</v>
      </c>
      <c r="K1955" s="1">
        <v>0</v>
      </c>
    </row>
    <row r="1956" spans="1:11" x14ac:dyDescent="0.25">
      <c r="A1956" s="2">
        <v>238</v>
      </c>
      <c r="B1956" t="s">
        <v>152</v>
      </c>
      <c r="C1956" t="s">
        <v>261</v>
      </c>
      <c r="D1956">
        <v>0</v>
      </c>
      <c r="E1956" s="1">
        <v>20000</v>
      </c>
      <c r="F1956" s="1">
        <v>0</v>
      </c>
      <c r="G1956" s="1">
        <v>20000</v>
      </c>
      <c r="H1956" s="1">
        <v>0</v>
      </c>
      <c r="I1956" s="1">
        <v>0</v>
      </c>
      <c r="J1956" s="1">
        <v>0</v>
      </c>
      <c r="K1956" s="1">
        <v>0</v>
      </c>
    </row>
    <row r="1957" spans="1:11" x14ac:dyDescent="0.25">
      <c r="A1957" s="2">
        <v>238</v>
      </c>
      <c r="B1957" t="s">
        <v>152</v>
      </c>
      <c r="C1957" t="s">
        <v>278</v>
      </c>
      <c r="D1957">
        <v>0</v>
      </c>
      <c r="E1957" s="1">
        <v>8000</v>
      </c>
      <c r="F1957" s="1">
        <v>0</v>
      </c>
      <c r="G1957" s="1">
        <v>8000</v>
      </c>
      <c r="H1957" s="1">
        <v>0</v>
      </c>
      <c r="I1957" s="1">
        <v>0</v>
      </c>
      <c r="J1957" s="1">
        <v>0</v>
      </c>
      <c r="K1957" s="1">
        <v>0</v>
      </c>
    </row>
    <row r="1958" spans="1:11" x14ac:dyDescent="0.25">
      <c r="A1958" s="2">
        <v>238</v>
      </c>
      <c r="B1958" t="s">
        <v>152</v>
      </c>
      <c r="C1958" t="s">
        <v>247</v>
      </c>
      <c r="D1958">
        <v>0</v>
      </c>
      <c r="E1958" s="1">
        <v>4197</v>
      </c>
      <c r="F1958" s="1">
        <v>4197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</row>
    <row r="1959" spans="1:11" x14ac:dyDescent="0.25">
      <c r="A1959" s="2">
        <v>238</v>
      </c>
      <c r="B1959" t="s">
        <v>152</v>
      </c>
      <c r="C1959" t="s">
        <v>267</v>
      </c>
      <c r="D1959">
        <v>0</v>
      </c>
      <c r="E1959" s="1">
        <v>5000</v>
      </c>
      <c r="F1959" s="1">
        <v>0</v>
      </c>
      <c r="G1959" s="1">
        <v>5000</v>
      </c>
      <c r="H1959" s="1">
        <v>0</v>
      </c>
      <c r="I1959" s="1">
        <v>0</v>
      </c>
      <c r="J1959" s="1">
        <v>0</v>
      </c>
      <c r="K1959" s="1">
        <v>0</v>
      </c>
    </row>
    <row r="1960" spans="1:11" x14ac:dyDescent="0.25">
      <c r="A1960" s="2">
        <v>238</v>
      </c>
      <c r="B1960" t="s">
        <v>152</v>
      </c>
      <c r="C1960" t="s">
        <v>269</v>
      </c>
      <c r="D1960">
        <v>0</v>
      </c>
      <c r="E1960" s="1">
        <v>2188</v>
      </c>
      <c r="F1960" s="1">
        <v>0</v>
      </c>
      <c r="G1960" s="1">
        <v>0</v>
      </c>
      <c r="H1960" s="1">
        <v>0</v>
      </c>
      <c r="I1960" s="1">
        <v>2188</v>
      </c>
      <c r="J1960" s="1">
        <v>0</v>
      </c>
      <c r="K1960" s="1">
        <v>0</v>
      </c>
    </row>
    <row r="1961" spans="1:11" x14ac:dyDescent="0.25">
      <c r="A1961" s="2">
        <v>239</v>
      </c>
      <c r="B1961" t="s">
        <v>153</v>
      </c>
      <c r="C1961" t="s">
        <v>68</v>
      </c>
      <c r="D1961">
        <v>1</v>
      </c>
      <c r="E1961" s="1">
        <v>158560</v>
      </c>
      <c r="F1961" s="1">
        <v>158560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</row>
    <row r="1962" spans="1:11" x14ac:dyDescent="0.25">
      <c r="A1962" s="2">
        <v>239</v>
      </c>
      <c r="B1962" t="s">
        <v>153</v>
      </c>
      <c r="C1962" t="s">
        <v>31</v>
      </c>
      <c r="D1962">
        <v>1</v>
      </c>
      <c r="E1962" s="1">
        <v>198942</v>
      </c>
      <c r="F1962" s="1">
        <v>198942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</row>
    <row r="1963" spans="1:11" x14ac:dyDescent="0.25">
      <c r="A1963" s="2">
        <v>239</v>
      </c>
      <c r="B1963" t="s">
        <v>153</v>
      </c>
      <c r="C1963" t="s">
        <v>33</v>
      </c>
      <c r="D1963">
        <v>3</v>
      </c>
      <c r="E1963" s="1">
        <v>341497</v>
      </c>
      <c r="F1963" s="1">
        <v>86428</v>
      </c>
      <c r="G1963" s="1">
        <v>169346</v>
      </c>
      <c r="H1963" s="1">
        <v>0</v>
      </c>
      <c r="I1963" s="1">
        <v>85723</v>
      </c>
      <c r="J1963" s="1">
        <v>0</v>
      </c>
      <c r="K1963" s="1">
        <v>0</v>
      </c>
    </row>
    <row r="1964" spans="1:11" x14ac:dyDescent="0.25">
      <c r="A1964" s="2">
        <v>239</v>
      </c>
      <c r="B1964" t="s">
        <v>153</v>
      </c>
      <c r="C1964" t="s">
        <v>34</v>
      </c>
      <c r="D1964">
        <v>2</v>
      </c>
      <c r="E1964" s="1">
        <v>227665</v>
      </c>
      <c r="F1964" s="1">
        <v>227665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</row>
    <row r="1965" spans="1:11" x14ac:dyDescent="0.25">
      <c r="A1965" s="2">
        <v>239</v>
      </c>
      <c r="B1965" t="s">
        <v>153</v>
      </c>
      <c r="C1965" t="s">
        <v>35</v>
      </c>
      <c r="D1965">
        <v>2</v>
      </c>
      <c r="E1965" s="1">
        <v>227665</v>
      </c>
      <c r="F1965" s="1">
        <v>227665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</row>
    <row r="1966" spans="1:11" x14ac:dyDescent="0.25">
      <c r="A1966" s="2">
        <v>239</v>
      </c>
      <c r="B1966" t="s">
        <v>153</v>
      </c>
      <c r="C1966" t="s">
        <v>26</v>
      </c>
      <c r="D1966">
        <v>2</v>
      </c>
      <c r="E1966" s="1">
        <v>227665</v>
      </c>
      <c r="F1966" s="1">
        <v>227665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</row>
    <row r="1967" spans="1:11" x14ac:dyDescent="0.25">
      <c r="A1967" s="2">
        <v>239</v>
      </c>
      <c r="B1967" t="s">
        <v>153</v>
      </c>
      <c r="C1967" t="s">
        <v>25</v>
      </c>
      <c r="D1967">
        <v>2</v>
      </c>
      <c r="E1967" s="1">
        <v>227665</v>
      </c>
      <c r="F1967" s="1">
        <v>227665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</row>
    <row r="1968" spans="1:11" x14ac:dyDescent="0.25">
      <c r="A1968" s="2">
        <v>239</v>
      </c>
      <c r="B1968" t="s">
        <v>153</v>
      </c>
      <c r="C1968" t="s">
        <v>28</v>
      </c>
      <c r="D1968">
        <v>3</v>
      </c>
      <c r="E1968" s="1">
        <v>341497</v>
      </c>
      <c r="F1968" s="1">
        <v>341497</v>
      </c>
      <c r="G1968" s="1">
        <v>0</v>
      </c>
      <c r="H1968" s="1">
        <v>0</v>
      </c>
      <c r="I1968" s="1">
        <v>0</v>
      </c>
      <c r="J1968" s="1">
        <v>0</v>
      </c>
      <c r="K1968" s="1">
        <v>0</v>
      </c>
    </row>
    <row r="1969" spans="1:11" x14ac:dyDescent="0.25">
      <c r="A1969" s="2">
        <v>239</v>
      </c>
      <c r="B1969" t="s">
        <v>153</v>
      </c>
      <c r="C1969" t="s">
        <v>24</v>
      </c>
      <c r="D1969">
        <v>0.8</v>
      </c>
      <c r="E1969" s="1">
        <v>91066</v>
      </c>
      <c r="F1969" s="1">
        <v>0</v>
      </c>
      <c r="G1969" s="1">
        <v>91066</v>
      </c>
      <c r="H1969" s="1">
        <v>0</v>
      </c>
      <c r="I1969" s="1">
        <v>0</v>
      </c>
      <c r="J1969" s="1">
        <v>0</v>
      </c>
      <c r="K1969" s="1">
        <v>0</v>
      </c>
    </row>
    <row r="1970" spans="1:11" x14ac:dyDescent="0.25">
      <c r="A1970" s="2">
        <v>239</v>
      </c>
      <c r="B1970" t="s">
        <v>153</v>
      </c>
      <c r="C1970" t="s">
        <v>40</v>
      </c>
      <c r="D1970">
        <v>1</v>
      </c>
      <c r="E1970" s="1">
        <v>113832</v>
      </c>
      <c r="F1970" s="1">
        <v>0</v>
      </c>
      <c r="G1970" s="1">
        <v>113832</v>
      </c>
      <c r="H1970" s="1">
        <v>0</v>
      </c>
      <c r="I1970" s="1">
        <v>0</v>
      </c>
      <c r="J1970" s="1">
        <v>0</v>
      </c>
      <c r="K1970" s="1">
        <v>0</v>
      </c>
    </row>
    <row r="1971" spans="1:11" x14ac:dyDescent="0.25">
      <c r="A1971" s="2">
        <v>239</v>
      </c>
      <c r="B1971" t="s">
        <v>153</v>
      </c>
      <c r="C1971" t="s">
        <v>30</v>
      </c>
      <c r="D1971">
        <v>1</v>
      </c>
      <c r="E1971" s="1">
        <v>113832</v>
      </c>
      <c r="F1971" s="1">
        <v>113832</v>
      </c>
      <c r="G1971" s="1">
        <v>0</v>
      </c>
      <c r="H1971" s="1">
        <v>0</v>
      </c>
      <c r="I1971" s="1">
        <v>0</v>
      </c>
      <c r="J1971" s="1">
        <v>0</v>
      </c>
      <c r="K1971" s="1">
        <v>0</v>
      </c>
    </row>
    <row r="1972" spans="1:11" x14ac:dyDescent="0.25">
      <c r="A1972" s="2">
        <v>239</v>
      </c>
      <c r="B1972" t="s">
        <v>153</v>
      </c>
      <c r="C1972" t="s">
        <v>15</v>
      </c>
      <c r="D1972">
        <v>6</v>
      </c>
      <c r="E1972" s="1">
        <v>234999</v>
      </c>
      <c r="F1972" s="1">
        <v>234999</v>
      </c>
      <c r="G1972" s="1">
        <v>0</v>
      </c>
      <c r="H1972" s="1">
        <v>0</v>
      </c>
      <c r="I1972" s="1">
        <v>0</v>
      </c>
      <c r="J1972" s="1">
        <v>0</v>
      </c>
      <c r="K1972" s="1">
        <v>0</v>
      </c>
    </row>
    <row r="1973" spans="1:11" x14ac:dyDescent="0.25">
      <c r="A1973" s="2">
        <v>239</v>
      </c>
      <c r="B1973" t="s">
        <v>153</v>
      </c>
      <c r="C1973" t="s">
        <v>52</v>
      </c>
      <c r="D1973">
        <v>2</v>
      </c>
      <c r="E1973" s="1">
        <v>227665</v>
      </c>
      <c r="F1973" s="1">
        <v>227665</v>
      </c>
      <c r="G1973" s="1">
        <v>0</v>
      </c>
      <c r="H1973" s="1">
        <v>0</v>
      </c>
      <c r="I1973" s="1">
        <v>0</v>
      </c>
      <c r="J1973" s="1">
        <v>0</v>
      </c>
      <c r="K1973" s="1">
        <v>0</v>
      </c>
    </row>
    <row r="1974" spans="1:11" x14ac:dyDescent="0.25">
      <c r="A1974" s="2">
        <v>239</v>
      </c>
      <c r="B1974" t="s">
        <v>153</v>
      </c>
      <c r="C1974" t="s">
        <v>50</v>
      </c>
      <c r="D1974">
        <v>1</v>
      </c>
      <c r="E1974" s="1">
        <v>113832</v>
      </c>
      <c r="F1974" s="1">
        <v>113832</v>
      </c>
      <c r="G1974" s="1">
        <v>0</v>
      </c>
      <c r="H1974" s="1">
        <v>0</v>
      </c>
      <c r="I1974" s="1">
        <v>0</v>
      </c>
      <c r="J1974" s="1">
        <v>0</v>
      </c>
      <c r="K1974" s="1">
        <v>0</v>
      </c>
    </row>
    <row r="1975" spans="1:11" x14ac:dyDescent="0.25">
      <c r="A1975" s="2">
        <v>239</v>
      </c>
      <c r="B1975" t="s">
        <v>153</v>
      </c>
      <c r="C1975" t="s">
        <v>14</v>
      </c>
      <c r="D1975">
        <v>4</v>
      </c>
      <c r="E1975" s="1">
        <v>455330</v>
      </c>
      <c r="F1975" s="1">
        <v>455330</v>
      </c>
      <c r="G1975" s="1">
        <v>0</v>
      </c>
      <c r="H1975" s="1">
        <v>0</v>
      </c>
      <c r="I1975" s="1">
        <v>0</v>
      </c>
      <c r="J1975" s="1">
        <v>0</v>
      </c>
      <c r="K1975" s="1">
        <v>0</v>
      </c>
    </row>
    <row r="1976" spans="1:11" x14ac:dyDescent="0.25">
      <c r="A1976" s="2">
        <v>239</v>
      </c>
      <c r="B1976" t="s">
        <v>153</v>
      </c>
      <c r="C1976" t="s">
        <v>51</v>
      </c>
      <c r="D1976">
        <v>1</v>
      </c>
      <c r="E1976" s="1">
        <v>113832</v>
      </c>
      <c r="F1976" s="1">
        <v>113832</v>
      </c>
      <c r="G1976" s="1">
        <v>0</v>
      </c>
      <c r="H1976" s="1">
        <v>0</v>
      </c>
      <c r="I1976" s="1">
        <v>0</v>
      </c>
      <c r="J1976" s="1">
        <v>0</v>
      </c>
      <c r="K1976" s="1">
        <v>0</v>
      </c>
    </row>
    <row r="1977" spans="1:11" x14ac:dyDescent="0.25">
      <c r="A1977" s="2">
        <v>239</v>
      </c>
      <c r="B1977" t="s">
        <v>153</v>
      </c>
      <c r="C1977" t="s">
        <v>315</v>
      </c>
      <c r="D1977">
        <v>0.5</v>
      </c>
      <c r="E1977" s="1">
        <v>56916</v>
      </c>
      <c r="F1977" s="1">
        <v>2691</v>
      </c>
      <c r="G1977" s="1">
        <v>0</v>
      </c>
      <c r="H1977" s="1">
        <v>54226</v>
      </c>
      <c r="I1977" s="1">
        <v>0</v>
      </c>
      <c r="J1977" s="1">
        <v>0</v>
      </c>
      <c r="K1977" s="1">
        <v>0</v>
      </c>
    </row>
    <row r="1978" spans="1:11" x14ac:dyDescent="0.25">
      <c r="A1978" s="2">
        <v>239</v>
      </c>
      <c r="B1978" t="s">
        <v>153</v>
      </c>
      <c r="C1978" t="s">
        <v>81</v>
      </c>
      <c r="D1978">
        <v>5</v>
      </c>
      <c r="E1978" s="1">
        <v>569162</v>
      </c>
      <c r="F1978" s="1">
        <v>26905</v>
      </c>
      <c r="G1978" s="1">
        <v>0</v>
      </c>
      <c r="H1978" s="1">
        <v>542257</v>
      </c>
      <c r="I1978" s="1">
        <v>0</v>
      </c>
      <c r="J1978" s="1">
        <v>0</v>
      </c>
      <c r="K1978" s="1">
        <v>0</v>
      </c>
    </row>
    <row r="1979" spans="1:11" x14ac:dyDescent="0.25">
      <c r="A1979" s="2">
        <v>239</v>
      </c>
      <c r="B1979" t="s">
        <v>153</v>
      </c>
      <c r="C1979" t="s">
        <v>23</v>
      </c>
      <c r="D1979">
        <v>5</v>
      </c>
      <c r="E1979" s="1">
        <v>195832</v>
      </c>
      <c r="F1979" s="1">
        <v>195832</v>
      </c>
      <c r="G1979" s="1">
        <v>0</v>
      </c>
      <c r="H1979" s="1">
        <v>0</v>
      </c>
      <c r="I1979" s="1">
        <v>0</v>
      </c>
      <c r="J1979" s="1">
        <v>0</v>
      </c>
      <c r="K1979" s="1">
        <v>0</v>
      </c>
    </row>
    <row r="1980" spans="1:11" x14ac:dyDescent="0.25">
      <c r="A1980" s="2">
        <v>239</v>
      </c>
      <c r="B1980" t="s">
        <v>153</v>
      </c>
      <c r="C1980" t="s">
        <v>18</v>
      </c>
      <c r="D1980">
        <v>2</v>
      </c>
      <c r="E1980" s="1">
        <v>227665</v>
      </c>
      <c r="F1980" s="1">
        <v>227665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</row>
    <row r="1981" spans="1:11" x14ac:dyDescent="0.25">
      <c r="A1981" s="2">
        <v>239</v>
      </c>
      <c r="B1981" t="s">
        <v>153</v>
      </c>
      <c r="C1981" t="s">
        <v>49</v>
      </c>
      <c r="D1981">
        <v>1</v>
      </c>
      <c r="E1981" s="1">
        <v>113832</v>
      </c>
      <c r="F1981" s="1">
        <v>113832</v>
      </c>
      <c r="G1981" s="1">
        <v>0</v>
      </c>
      <c r="H1981" s="1">
        <v>0</v>
      </c>
      <c r="I1981" s="1">
        <v>0</v>
      </c>
      <c r="J1981" s="1">
        <v>0</v>
      </c>
      <c r="K1981" s="1">
        <v>0</v>
      </c>
    </row>
    <row r="1982" spans="1:11" x14ac:dyDescent="0.25">
      <c r="A1982" s="2">
        <v>239</v>
      </c>
      <c r="B1982" t="s">
        <v>153</v>
      </c>
      <c r="C1982" t="s">
        <v>19</v>
      </c>
      <c r="D1982">
        <v>2</v>
      </c>
      <c r="E1982" s="1">
        <v>227665</v>
      </c>
      <c r="F1982" s="1">
        <v>227665</v>
      </c>
      <c r="G1982" s="1">
        <v>0</v>
      </c>
      <c r="H1982" s="1">
        <v>0</v>
      </c>
      <c r="I1982" s="1">
        <v>0</v>
      </c>
      <c r="J1982" s="1">
        <v>0</v>
      </c>
      <c r="K1982" s="1">
        <v>0</v>
      </c>
    </row>
    <row r="1983" spans="1:11" x14ac:dyDescent="0.25">
      <c r="A1983" s="2">
        <v>239</v>
      </c>
      <c r="B1983" t="s">
        <v>153</v>
      </c>
      <c r="C1983" t="s">
        <v>7</v>
      </c>
      <c r="D1983">
        <v>1</v>
      </c>
      <c r="E1983" s="1">
        <v>113832</v>
      </c>
      <c r="F1983" s="1">
        <v>113832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</row>
    <row r="1984" spans="1:11" x14ac:dyDescent="0.25">
      <c r="A1984" s="2">
        <v>239</v>
      </c>
      <c r="B1984" t="s">
        <v>153</v>
      </c>
      <c r="C1984" t="s">
        <v>37</v>
      </c>
      <c r="D1984">
        <v>1</v>
      </c>
      <c r="E1984" s="1">
        <v>113832</v>
      </c>
      <c r="F1984" s="1">
        <v>113832</v>
      </c>
      <c r="G1984" s="1">
        <v>0</v>
      </c>
      <c r="H1984" s="1">
        <v>0</v>
      </c>
      <c r="I1984" s="1">
        <v>0</v>
      </c>
      <c r="J1984" s="1">
        <v>0</v>
      </c>
      <c r="K1984" s="1">
        <v>0</v>
      </c>
    </row>
    <row r="1985" spans="1:11" x14ac:dyDescent="0.25">
      <c r="A1985" s="2">
        <v>239</v>
      </c>
      <c r="B1985" t="s">
        <v>153</v>
      </c>
      <c r="C1985" t="s">
        <v>12</v>
      </c>
      <c r="D1985">
        <v>1</v>
      </c>
      <c r="E1985" s="1">
        <v>113832</v>
      </c>
      <c r="F1985" s="1">
        <v>113832</v>
      </c>
      <c r="G1985" s="1">
        <v>0</v>
      </c>
      <c r="H1985" s="1">
        <v>0</v>
      </c>
      <c r="I1985" s="1">
        <v>0</v>
      </c>
      <c r="J1985" s="1">
        <v>0</v>
      </c>
      <c r="K1985" s="1">
        <v>0</v>
      </c>
    </row>
    <row r="1986" spans="1:11" x14ac:dyDescent="0.25">
      <c r="A1986" s="2">
        <v>239</v>
      </c>
      <c r="B1986" t="s">
        <v>153</v>
      </c>
      <c r="C1986" t="s">
        <v>103</v>
      </c>
      <c r="D1986">
        <v>1</v>
      </c>
      <c r="E1986" s="1">
        <v>39166</v>
      </c>
      <c r="F1986" s="1">
        <v>16400</v>
      </c>
      <c r="G1986" s="1">
        <v>22766</v>
      </c>
      <c r="H1986" s="1">
        <v>0</v>
      </c>
      <c r="I1986" s="1">
        <v>0</v>
      </c>
      <c r="J1986" s="1">
        <v>0</v>
      </c>
      <c r="K1986" s="1">
        <v>0</v>
      </c>
    </row>
    <row r="1987" spans="1:11" x14ac:dyDescent="0.25">
      <c r="A1987" s="2">
        <v>239</v>
      </c>
      <c r="B1987" t="s">
        <v>153</v>
      </c>
      <c r="C1987" t="s">
        <v>32</v>
      </c>
      <c r="D1987">
        <v>3</v>
      </c>
      <c r="E1987" s="1">
        <v>117499</v>
      </c>
      <c r="F1987" s="1">
        <v>8613</v>
      </c>
      <c r="G1987" s="1">
        <v>0</v>
      </c>
      <c r="H1987" s="1">
        <v>108886</v>
      </c>
      <c r="I1987" s="1">
        <v>0</v>
      </c>
      <c r="J1987" s="1">
        <v>0</v>
      </c>
      <c r="K1987" s="1">
        <v>0</v>
      </c>
    </row>
    <row r="1988" spans="1:11" x14ac:dyDescent="0.25">
      <c r="A1988" s="2">
        <v>239</v>
      </c>
      <c r="B1988" t="s">
        <v>153</v>
      </c>
      <c r="C1988" t="s">
        <v>11</v>
      </c>
      <c r="D1988">
        <v>1</v>
      </c>
      <c r="E1988" s="1">
        <v>57558</v>
      </c>
      <c r="F1988" s="1">
        <v>57558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</row>
    <row r="1989" spans="1:11" x14ac:dyDescent="0.25">
      <c r="A1989" s="2">
        <v>239</v>
      </c>
      <c r="B1989" t="s">
        <v>153</v>
      </c>
      <c r="C1989" t="s">
        <v>21</v>
      </c>
      <c r="D1989">
        <v>1</v>
      </c>
      <c r="E1989" s="1">
        <v>113832</v>
      </c>
      <c r="F1989" s="1">
        <v>113832</v>
      </c>
      <c r="G1989" s="1">
        <v>0</v>
      </c>
      <c r="H1989" s="1">
        <v>0</v>
      </c>
      <c r="I1989" s="1">
        <v>0</v>
      </c>
      <c r="J1989" s="1">
        <v>0</v>
      </c>
      <c r="K1989" s="1">
        <v>0</v>
      </c>
    </row>
    <row r="1990" spans="1:11" x14ac:dyDescent="0.25">
      <c r="A1990" s="2">
        <v>239</v>
      </c>
      <c r="B1990" t="s">
        <v>153</v>
      </c>
      <c r="C1990" t="s">
        <v>16</v>
      </c>
      <c r="D1990">
        <v>1</v>
      </c>
      <c r="E1990" s="1">
        <v>113832</v>
      </c>
      <c r="F1990" s="1">
        <v>113832</v>
      </c>
      <c r="G1990" s="1">
        <v>0</v>
      </c>
      <c r="H1990" s="1">
        <v>0</v>
      </c>
      <c r="I1990" s="1">
        <v>0</v>
      </c>
      <c r="J1990" s="1">
        <v>0</v>
      </c>
      <c r="K1990" s="1">
        <v>0</v>
      </c>
    </row>
    <row r="1991" spans="1:11" x14ac:dyDescent="0.25">
      <c r="A1991" s="2">
        <v>239</v>
      </c>
      <c r="B1991" t="s">
        <v>153</v>
      </c>
      <c r="C1991" t="s">
        <v>17</v>
      </c>
      <c r="D1991">
        <v>1</v>
      </c>
      <c r="E1991" s="1">
        <v>79025</v>
      </c>
      <c r="F1991" s="1">
        <v>79025</v>
      </c>
      <c r="G1991" s="1">
        <v>0</v>
      </c>
      <c r="H1991" s="1">
        <v>0</v>
      </c>
      <c r="I1991" s="1">
        <v>0</v>
      </c>
      <c r="J1991" s="1">
        <v>0</v>
      </c>
      <c r="K1991" s="1">
        <v>0</v>
      </c>
    </row>
    <row r="1992" spans="1:11" x14ac:dyDescent="0.25">
      <c r="A1992" s="2">
        <v>239</v>
      </c>
      <c r="B1992" t="s">
        <v>153</v>
      </c>
      <c r="C1992" t="s">
        <v>22</v>
      </c>
      <c r="D1992">
        <v>2</v>
      </c>
      <c r="E1992" s="1">
        <v>102375</v>
      </c>
      <c r="F1992" s="1">
        <v>102375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</row>
    <row r="1993" spans="1:11" x14ac:dyDescent="0.25">
      <c r="A1993" s="2">
        <v>239</v>
      </c>
      <c r="B1993" t="s">
        <v>153</v>
      </c>
      <c r="C1993" t="s">
        <v>20</v>
      </c>
      <c r="D1993">
        <v>1</v>
      </c>
      <c r="E1993" s="1">
        <v>60059</v>
      </c>
      <c r="F1993" s="1">
        <v>60059</v>
      </c>
      <c r="G1993" s="1">
        <v>0</v>
      </c>
      <c r="H1993" s="1">
        <v>0</v>
      </c>
      <c r="I1993" s="1">
        <v>0</v>
      </c>
      <c r="J1993" s="1">
        <v>0</v>
      </c>
      <c r="K1993" s="1">
        <v>0</v>
      </c>
    </row>
    <row r="1994" spans="1:11" x14ac:dyDescent="0.25">
      <c r="A1994" s="2">
        <v>239</v>
      </c>
      <c r="B1994" t="s">
        <v>153</v>
      </c>
      <c r="C1994" t="s">
        <v>4</v>
      </c>
      <c r="D1994">
        <v>2</v>
      </c>
      <c r="E1994" s="1">
        <v>143922</v>
      </c>
      <c r="F1994" s="1">
        <v>143922</v>
      </c>
      <c r="G1994" s="1">
        <v>0</v>
      </c>
      <c r="H1994" s="1">
        <v>0</v>
      </c>
      <c r="I1994" s="1">
        <v>0</v>
      </c>
      <c r="J1994" s="1">
        <v>0</v>
      </c>
      <c r="K1994" s="1">
        <v>0</v>
      </c>
    </row>
    <row r="1995" spans="1:11" x14ac:dyDescent="0.25">
      <c r="A1995" s="2">
        <v>239</v>
      </c>
      <c r="B1995" t="s">
        <v>153</v>
      </c>
      <c r="C1995" t="s">
        <v>314</v>
      </c>
      <c r="D1995">
        <v>0</v>
      </c>
      <c r="E1995" s="1">
        <v>47600</v>
      </c>
      <c r="F1995" s="1">
        <v>27200</v>
      </c>
      <c r="G1995" s="1">
        <v>0</v>
      </c>
      <c r="H1995" s="1">
        <v>0</v>
      </c>
      <c r="I1995" s="1">
        <v>0</v>
      </c>
      <c r="J1995" s="1">
        <v>0</v>
      </c>
      <c r="K1995" s="1">
        <v>20400</v>
      </c>
    </row>
    <row r="1996" spans="1:11" x14ac:dyDescent="0.25">
      <c r="A1996" s="2">
        <v>239</v>
      </c>
      <c r="B1996" t="s">
        <v>153</v>
      </c>
      <c r="C1996" t="s">
        <v>257</v>
      </c>
      <c r="D1996">
        <v>0</v>
      </c>
      <c r="E1996" s="1">
        <v>30600</v>
      </c>
      <c r="F1996" s="1">
        <v>17000</v>
      </c>
      <c r="G1996" s="1">
        <v>0</v>
      </c>
      <c r="H1996" s="1">
        <v>0</v>
      </c>
      <c r="I1996" s="1">
        <v>0</v>
      </c>
      <c r="J1996" s="1">
        <v>0</v>
      </c>
      <c r="K1996" s="1">
        <v>13600</v>
      </c>
    </row>
    <row r="1997" spans="1:11" x14ac:dyDescent="0.25">
      <c r="A1997" s="2">
        <v>239</v>
      </c>
      <c r="B1997" t="s">
        <v>153</v>
      </c>
      <c r="C1997" t="s">
        <v>252</v>
      </c>
      <c r="D1997">
        <v>0</v>
      </c>
      <c r="E1997" s="1">
        <v>5524</v>
      </c>
      <c r="F1997" s="1">
        <v>5524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</row>
    <row r="1998" spans="1:11" x14ac:dyDescent="0.25">
      <c r="A1998" s="2">
        <v>239</v>
      </c>
      <c r="B1998" t="s">
        <v>153</v>
      </c>
      <c r="C1998" t="s">
        <v>246</v>
      </c>
      <c r="D1998">
        <v>0</v>
      </c>
      <c r="E1998" s="1">
        <v>15325</v>
      </c>
      <c r="F1998" s="1">
        <v>15325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</row>
    <row r="1999" spans="1:11" x14ac:dyDescent="0.25">
      <c r="A1999" s="2">
        <v>239</v>
      </c>
      <c r="B1999" t="s">
        <v>153</v>
      </c>
      <c r="C1999" t="s">
        <v>263</v>
      </c>
      <c r="D1999">
        <v>0</v>
      </c>
      <c r="E1999" s="1">
        <v>56000</v>
      </c>
      <c r="F1999" s="1">
        <v>56000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</row>
    <row r="2000" spans="1:11" x14ac:dyDescent="0.25">
      <c r="A2000" s="2">
        <v>239</v>
      </c>
      <c r="B2000" t="s">
        <v>153</v>
      </c>
      <c r="C2000" t="s">
        <v>266</v>
      </c>
      <c r="D2000">
        <v>0</v>
      </c>
      <c r="E2000" s="1">
        <v>3000</v>
      </c>
      <c r="F2000" s="1">
        <v>3000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</row>
    <row r="2001" spans="1:12" x14ac:dyDescent="0.25">
      <c r="A2001" s="2">
        <v>239</v>
      </c>
      <c r="B2001" t="s">
        <v>153</v>
      </c>
      <c r="C2001" t="s">
        <v>265</v>
      </c>
      <c r="D2001">
        <v>0</v>
      </c>
      <c r="E2001" s="1">
        <v>9373</v>
      </c>
      <c r="F2001" s="1">
        <v>9373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</row>
    <row r="2002" spans="1:12" x14ac:dyDescent="0.25">
      <c r="A2002" s="2">
        <v>239</v>
      </c>
      <c r="B2002" t="s">
        <v>153</v>
      </c>
      <c r="C2002" t="s">
        <v>248</v>
      </c>
      <c r="D2002">
        <v>0</v>
      </c>
      <c r="E2002" s="1">
        <v>1615</v>
      </c>
      <c r="F2002" s="1">
        <v>1615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</row>
    <row r="2003" spans="1:12" x14ac:dyDescent="0.25">
      <c r="A2003" s="2">
        <v>239</v>
      </c>
      <c r="B2003" t="s">
        <v>153</v>
      </c>
      <c r="C2003" t="s">
        <v>247</v>
      </c>
      <c r="D2003">
        <v>0</v>
      </c>
      <c r="E2003" s="1">
        <v>5919</v>
      </c>
      <c r="F2003" s="1">
        <v>5919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</row>
    <row r="2004" spans="1:12" x14ac:dyDescent="0.25">
      <c r="A2004" s="2">
        <v>239</v>
      </c>
      <c r="B2004" t="s">
        <v>153</v>
      </c>
      <c r="C2004" t="s">
        <v>267</v>
      </c>
      <c r="D2004">
        <v>0</v>
      </c>
      <c r="E2004" s="1">
        <v>1000</v>
      </c>
      <c r="F2004" s="1">
        <v>1000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</row>
    <row r="2005" spans="1:12" x14ac:dyDescent="0.25">
      <c r="A2005" s="2">
        <v>239</v>
      </c>
      <c r="B2005" t="s">
        <v>153</v>
      </c>
      <c r="C2005" t="s">
        <v>269</v>
      </c>
      <c r="D2005">
        <v>0</v>
      </c>
      <c r="E2005" s="1">
        <v>1381</v>
      </c>
      <c r="F2005" s="1">
        <v>0</v>
      </c>
      <c r="G2005" s="1">
        <v>0</v>
      </c>
      <c r="H2005" s="1">
        <v>0</v>
      </c>
      <c r="I2005" s="1">
        <v>1381</v>
      </c>
      <c r="J2005" s="1">
        <v>0</v>
      </c>
      <c r="K2005" s="1">
        <v>0</v>
      </c>
    </row>
    <row r="2006" spans="1:12" x14ac:dyDescent="0.25">
      <c r="A2006" s="2">
        <v>239</v>
      </c>
      <c r="B2006" t="s">
        <v>153</v>
      </c>
      <c r="C2006" s="1" t="s">
        <v>320</v>
      </c>
      <c r="E2006" s="1">
        <v>21000</v>
      </c>
      <c r="F2006" s="1"/>
      <c r="G2006" s="1"/>
      <c r="H2006" s="1"/>
      <c r="I2006" s="1"/>
      <c r="J2006" s="1"/>
      <c r="K2006" s="1"/>
      <c r="L2006" s="1">
        <v>21000</v>
      </c>
    </row>
    <row r="2007" spans="1:12" x14ac:dyDescent="0.25">
      <c r="A2007" s="2">
        <v>227</v>
      </c>
      <c r="B2007" t="s">
        <v>154</v>
      </c>
      <c r="C2007" t="s">
        <v>155</v>
      </c>
      <c r="D2007">
        <v>1</v>
      </c>
      <c r="E2007" s="1">
        <v>158560</v>
      </c>
      <c r="F2007" s="1">
        <v>158560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</row>
    <row r="2008" spans="1:12" x14ac:dyDescent="0.25">
      <c r="A2008" s="2">
        <v>227</v>
      </c>
      <c r="B2008" t="s">
        <v>154</v>
      </c>
      <c r="C2008" t="s">
        <v>77</v>
      </c>
      <c r="D2008">
        <v>1</v>
      </c>
      <c r="E2008" s="1">
        <v>120467</v>
      </c>
      <c r="F2008" s="1">
        <v>0</v>
      </c>
      <c r="G2008" s="1">
        <v>120467</v>
      </c>
      <c r="H2008" s="1">
        <v>0</v>
      </c>
      <c r="I2008" s="1">
        <v>0</v>
      </c>
      <c r="J2008" s="1">
        <v>0</v>
      </c>
      <c r="K2008" s="1">
        <v>0</v>
      </c>
    </row>
    <row r="2009" spans="1:12" x14ac:dyDescent="0.25">
      <c r="A2009" s="2">
        <v>227</v>
      </c>
      <c r="B2009" t="s">
        <v>154</v>
      </c>
      <c r="C2009" t="s">
        <v>31</v>
      </c>
      <c r="D2009">
        <v>1</v>
      </c>
      <c r="E2009" s="1">
        <v>198942</v>
      </c>
      <c r="F2009" s="1">
        <v>198942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</row>
    <row r="2010" spans="1:12" x14ac:dyDescent="0.25">
      <c r="A2010" s="2">
        <v>227</v>
      </c>
      <c r="B2010" t="s">
        <v>154</v>
      </c>
      <c r="C2010" t="s">
        <v>33</v>
      </c>
      <c r="D2010">
        <v>3</v>
      </c>
      <c r="E2010" s="1">
        <v>341497</v>
      </c>
      <c r="F2010" s="1">
        <v>196894</v>
      </c>
      <c r="G2010" s="1">
        <v>0</v>
      </c>
      <c r="H2010" s="1">
        <v>0</v>
      </c>
      <c r="I2010" s="1">
        <v>144604</v>
      </c>
      <c r="J2010" s="1">
        <v>0</v>
      </c>
      <c r="K2010" s="1">
        <v>0</v>
      </c>
    </row>
    <row r="2011" spans="1:12" x14ac:dyDescent="0.25">
      <c r="A2011" s="2">
        <v>227</v>
      </c>
      <c r="B2011" t="s">
        <v>154</v>
      </c>
      <c r="C2011" t="s">
        <v>34</v>
      </c>
      <c r="D2011">
        <v>3</v>
      </c>
      <c r="E2011" s="1">
        <v>341497</v>
      </c>
      <c r="F2011" s="1">
        <v>341497</v>
      </c>
      <c r="G2011" s="1">
        <v>0</v>
      </c>
      <c r="H2011" s="1">
        <v>0</v>
      </c>
      <c r="I2011" s="1">
        <v>0</v>
      </c>
      <c r="J2011" s="1">
        <v>0</v>
      </c>
      <c r="K2011" s="1">
        <v>0</v>
      </c>
    </row>
    <row r="2012" spans="1:12" x14ac:dyDescent="0.25">
      <c r="A2012" s="2">
        <v>227</v>
      </c>
      <c r="B2012" t="s">
        <v>154</v>
      </c>
      <c r="C2012" t="s">
        <v>35</v>
      </c>
      <c r="D2012">
        <v>2</v>
      </c>
      <c r="E2012" s="1">
        <v>227665</v>
      </c>
      <c r="F2012" s="1">
        <v>227665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</row>
    <row r="2013" spans="1:12" x14ac:dyDescent="0.25">
      <c r="A2013" s="2">
        <v>227</v>
      </c>
      <c r="B2013" t="s">
        <v>154</v>
      </c>
      <c r="C2013" t="s">
        <v>26</v>
      </c>
      <c r="D2013">
        <v>3</v>
      </c>
      <c r="E2013" s="1">
        <v>341497</v>
      </c>
      <c r="F2013" s="1">
        <v>341497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</row>
    <row r="2014" spans="1:12" x14ac:dyDescent="0.25">
      <c r="A2014" s="2">
        <v>227</v>
      </c>
      <c r="B2014" t="s">
        <v>154</v>
      </c>
      <c r="C2014" t="s">
        <v>25</v>
      </c>
      <c r="D2014">
        <v>2</v>
      </c>
      <c r="E2014" s="1">
        <v>227665</v>
      </c>
      <c r="F2014" s="1">
        <v>227665</v>
      </c>
      <c r="G2014" s="1">
        <v>0</v>
      </c>
      <c r="H2014" s="1">
        <v>0</v>
      </c>
      <c r="I2014" s="1">
        <v>0</v>
      </c>
      <c r="J2014" s="1">
        <v>0</v>
      </c>
      <c r="K2014" s="1">
        <v>0</v>
      </c>
    </row>
    <row r="2015" spans="1:12" x14ac:dyDescent="0.25">
      <c r="A2015" s="2">
        <v>227</v>
      </c>
      <c r="B2015" t="s">
        <v>154</v>
      </c>
      <c r="C2015" t="s">
        <v>28</v>
      </c>
      <c r="D2015">
        <v>3</v>
      </c>
      <c r="E2015" s="1">
        <v>341497</v>
      </c>
      <c r="F2015" s="1">
        <v>341497</v>
      </c>
      <c r="G2015" s="1">
        <v>0</v>
      </c>
      <c r="H2015" s="1">
        <v>0</v>
      </c>
      <c r="I2015" s="1">
        <v>0</v>
      </c>
      <c r="J2015" s="1">
        <v>0</v>
      </c>
      <c r="K2015" s="1">
        <v>0</v>
      </c>
    </row>
    <row r="2016" spans="1:12" x14ac:dyDescent="0.25">
      <c r="A2016" s="2">
        <v>227</v>
      </c>
      <c r="B2016" t="s">
        <v>154</v>
      </c>
      <c r="C2016" t="s">
        <v>87</v>
      </c>
      <c r="D2016">
        <v>1</v>
      </c>
      <c r="E2016" s="1">
        <v>113832</v>
      </c>
      <c r="F2016" s="1">
        <v>113832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</row>
    <row r="2017" spans="1:11" x14ac:dyDescent="0.25">
      <c r="A2017" s="2">
        <v>227</v>
      </c>
      <c r="B2017" t="s">
        <v>154</v>
      </c>
      <c r="C2017" t="s">
        <v>142</v>
      </c>
      <c r="D2017">
        <v>2</v>
      </c>
      <c r="E2017" s="1">
        <v>227665</v>
      </c>
      <c r="F2017" s="1">
        <v>227665</v>
      </c>
      <c r="G2017" s="1">
        <v>0</v>
      </c>
      <c r="H2017" s="1">
        <v>0</v>
      </c>
      <c r="I2017" s="1">
        <v>0</v>
      </c>
      <c r="J2017" s="1">
        <v>0</v>
      </c>
      <c r="K2017" s="1">
        <v>0</v>
      </c>
    </row>
    <row r="2018" spans="1:11" x14ac:dyDescent="0.25">
      <c r="A2018" s="2">
        <v>227</v>
      </c>
      <c r="B2018" t="s">
        <v>154</v>
      </c>
      <c r="C2018" t="s">
        <v>24</v>
      </c>
      <c r="D2018">
        <v>1</v>
      </c>
      <c r="E2018" s="1">
        <v>113832</v>
      </c>
      <c r="F2018" s="1">
        <v>5381</v>
      </c>
      <c r="G2018" s="1">
        <v>0</v>
      </c>
      <c r="H2018" s="1">
        <v>108451</v>
      </c>
      <c r="I2018" s="1">
        <v>0</v>
      </c>
      <c r="J2018" s="1">
        <v>0</v>
      </c>
      <c r="K2018" s="1">
        <v>0</v>
      </c>
    </row>
    <row r="2019" spans="1:11" x14ac:dyDescent="0.25">
      <c r="A2019" s="2">
        <v>227</v>
      </c>
      <c r="B2019" t="s">
        <v>154</v>
      </c>
      <c r="C2019" t="s">
        <v>40</v>
      </c>
      <c r="D2019">
        <v>1</v>
      </c>
      <c r="E2019" s="1">
        <v>113832</v>
      </c>
      <c r="F2019" s="1">
        <v>113832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</row>
    <row r="2020" spans="1:11" x14ac:dyDescent="0.25">
      <c r="A2020" s="2">
        <v>227</v>
      </c>
      <c r="B2020" t="s">
        <v>154</v>
      </c>
      <c r="C2020" t="s">
        <v>30</v>
      </c>
      <c r="D2020">
        <v>1</v>
      </c>
      <c r="E2020" s="1">
        <v>113832</v>
      </c>
      <c r="F2020" s="1">
        <v>113832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</row>
    <row r="2021" spans="1:11" x14ac:dyDescent="0.25">
      <c r="A2021" s="2">
        <v>227</v>
      </c>
      <c r="B2021" t="s">
        <v>154</v>
      </c>
      <c r="C2021" t="s">
        <v>39</v>
      </c>
      <c r="D2021">
        <v>1</v>
      </c>
      <c r="E2021" s="1">
        <v>113832</v>
      </c>
      <c r="F2021" s="1">
        <v>113832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</row>
    <row r="2022" spans="1:11" x14ac:dyDescent="0.25">
      <c r="A2022" s="2">
        <v>227</v>
      </c>
      <c r="B2022" t="s">
        <v>154</v>
      </c>
      <c r="C2022" t="s">
        <v>15</v>
      </c>
      <c r="D2022">
        <v>5</v>
      </c>
      <c r="E2022" s="1">
        <v>195832</v>
      </c>
      <c r="F2022" s="1">
        <v>195832</v>
      </c>
      <c r="G2022" s="1">
        <v>0</v>
      </c>
      <c r="H2022" s="1">
        <v>0</v>
      </c>
      <c r="I2022" s="1">
        <v>0</v>
      </c>
      <c r="J2022" s="1">
        <v>0</v>
      </c>
      <c r="K2022" s="1">
        <v>0</v>
      </c>
    </row>
    <row r="2023" spans="1:11" x14ac:dyDescent="0.25">
      <c r="A2023" s="2">
        <v>227</v>
      </c>
      <c r="B2023" t="s">
        <v>154</v>
      </c>
      <c r="C2023" t="s">
        <v>104</v>
      </c>
      <c r="D2023">
        <v>2</v>
      </c>
      <c r="E2023" s="1">
        <v>227665</v>
      </c>
      <c r="F2023" s="1">
        <v>227665</v>
      </c>
      <c r="G2023" s="1">
        <v>0</v>
      </c>
      <c r="H2023" s="1">
        <v>0</v>
      </c>
      <c r="I2023" s="1">
        <v>0</v>
      </c>
      <c r="J2023" s="1">
        <v>0</v>
      </c>
      <c r="K2023" s="1">
        <v>0</v>
      </c>
    </row>
    <row r="2024" spans="1:11" x14ac:dyDescent="0.25">
      <c r="A2024" s="2">
        <v>227</v>
      </c>
      <c r="B2024" t="s">
        <v>154</v>
      </c>
      <c r="C2024" t="s">
        <v>14</v>
      </c>
      <c r="D2024">
        <v>3</v>
      </c>
      <c r="E2024" s="1">
        <v>341497</v>
      </c>
      <c r="F2024" s="1">
        <v>287379</v>
      </c>
      <c r="G2024" s="1">
        <v>54118</v>
      </c>
      <c r="H2024" s="1">
        <v>0</v>
      </c>
      <c r="I2024" s="1">
        <v>0</v>
      </c>
      <c r="J2024" s="1">
        <v>0</v>
      </c>
      <c r="K2024" s="1">
        <v>0</v>
      </c>
    </row>
    <row r="2025" spans="1:11" x14ac:dyDescent="0.25">
      <c r="A2025" s="2">
        <v>227</v>
      </c>
      <c r="B2025" t="s">
        <v>154</v>
      </c>
      <c r="C2025" t="s">
        <v>71</v>
      </c>
      <c r="D2025">
        <v>1</v>
      </c>
      <c r="E2025" s="1">
        <v>113832</v>
      </c>
      <c r="F2025" s="1">
        <v>113832</v>
      </c>
      <c r="G2025" s="1">
        <v>0</v>
      </c>
      <c r="H2025" s="1">
        <v>0</v>
      </c>
      <c r="I2025" s="1">
        <v>0</v>
      </c>
      <c r="J2025" s="1">
        <v>0</v>
      </c>
      <c r="K2025" s="1">
        <v>0</v>
      </c>
    </row>
    <row r="2026" spans="1:11" x14ac:dyDescent="0.25">
      <c r="A2026" s="2">
        <v>227</v>
      </c>
      <c r="B2026" t="s">
        <v>154</v>
      </c>
      <c r="C2026" t="s">
        <v>315</v>
      </c>
      <c r="D2026">
        <v>1</v>
      </c>
      <c r="E2026" s="1">
        <v>113832</v>
      </c>
      <c r="F2026" s="1">
        <v>5381</v>
      </c>
      <c r="G2026" s="1">
        <v>0</v>
      </c>
      <c r="H2026" s="1">
        <v>108451</v>
      </c>
      <c r="I2026" s="1">
        <v>0</v>
      </c>
      <c r="J2026" s="1">
        <v>0</v>
      </c>
      <c r="K2026" s="1">
        <v>0</v>
      </c>
    </row>
    <row r="2027" spans="1:11" x14ac:dyDescent="0.25">
      <c r="A2027" s="2">
        <v>227</v>
      </c>
      <c r="B2027" t="s">
        <v>154</v>
      </c>
      <c r="C2027" t="s">
        <v>81</v>
      </c>
      <c r="D2027">
        <v>9</v>
      </c>
      <c r="E2027" s="1">
        <v>1024492.05</v>
      </c>
      <c r="F2027" s="1">
        <v>48429</v>
      </c>
      <c r="G2027" s="1">
        <v>0</v>
      </c>
      <c r="H2027" s="1">
        <v>976063</v>
      </c>
      <c r="I2027" s="1">
        <v>0</v>
      </c>
      <c r="J2027" s="1">
        <v>0</v>
      </c>
      <c r="K2027" s="1">
        <v>0</v>
      </c>
    </row>
    <row r="2028" spans="1:11" x14ac:dyDescent="0.25">
      <c r="A2028" s="2">
        <v>227</v>
      </c>
      <c r="B2028" t="s">
        <v>154</v>
      </c>
      <c r="C2028" t="s">
        <v>23</v>
      </c>
      <c r="D2028">
        <v>6</v>
      </c>
      <c r="E2028" s="1">
        <v>234999</v>
      </c>
      <c r="F2028" s="1">
        <v>39166</v>
      </c>
      <c r="G2028" s="1">
        <v>195833</v>
      </c>
      <c r="H2028" s="1">
        <v>0</v>
      </c>
      <c r="I2028" s="1">
        <v>0</v>
      </c>
      <c r="J2028" s="1">
        <v>0</v>
      </c>
      <c r="K2028" s="1">
        <v>0</v>
      </c>
    </row>
    <row r="2029" spans="1:11" x14ac:dyDescent="0.25">
      <c r="A2029" s="2">
        <v>227</v>
      </c>
      <c r="B2029" t="s">
        <v>154</v>
      </c>
      <c r="C2029" t="s">
        <v>18</v>
      </c>
      <c r="D2029">
        <v>2</v>
      </c>
      <c r="E2029" s="1">
        <v>227665</v>
      </c>
      <c r="F2029" s="1">
        <v>227665</v>
      </c>
      <c r="G2029" s="1">
        <v>0</v>
      </c>
      <c r="H2029" s="1">
        <v>0</v>
      </c>
      <c r="I2029" s="1">
        <v>0</v>
      </c>
      <c r="J2029" s="1">
        <v>0</v>
      </c>
      <c r="K2029" s="1">
        <v>0</v>
      </c>
    </row>
    <row r="2030" spans="1:11" x14ac:dyDescent="0.25">
      <c r="A2030" s="2">
        <v>227</v>
      </c>
      <c r="B2030" t="s">
        <v>154</v>
      </c>
      <c r="C2030" t="s">
        <v>19</v>
      </c>
      <c r="D2030">
        <v>3</v>
      </c>
      <c r="E2030" s="1">
        <v>341497</v>
      </c>
      <c r="F2030" s="1">
        <v>341497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</row>
    <row r="2031" spans="1:11" x14ac:dyDescent="0.25">
      <c r="A2031" s="2">
        <v>227</v>
      </c>
      <c r="B2031" t="s">
        <v>154</v>
      </c>
      <c r="C2031" t="s">
        <v>7</v>
      </c>
      <c r="D2031">
        <v>1</v>
      </c>
      <c r="E2031" s="1">
        <v>113832</v>
      </c>
      <c r="F2031" s="1">
        <v>113832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</row>
    <row r="2032" spans="1:11" x14ac:dyDescent="0.25">
      <c r="A2032" s="2">
        <v>227</v>
      </c>
      <c r="B2032" t="s">
        <v>154</v>
      </c>
      <c r="C2032" t="s">
        <v>37</v>
      </c>
      <c r="D2032">
        <v>2</v>
      </c>
      <c r="E2032" s="1">
        <v>227665</v>
      </c>
      <c r="F2032" s="1">
        <v>227665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</row>
    <row r="2033" spans="1:11" x14ac:dyDescent="0.25">
      <c r="A2033" s="2">
        <v>227</v>
      </c>
      <c r="B2033" t="s">
        <v>154</v>
      </c>
      <c r="C2033" t="s">
        <v>12</v>
      </c>
      <c r="D2033">
        <v>1</v>
      </c>
      <c r="E2033" s="1">
        <v>113832</v>
      </c>
      <c r="F2033" s="1">
        <v>113832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</row>
    <row r="2034" spans="1:11" x14ac:dyDescent="0.25">
      <c r="A2034" s="2">
        <v>227</v>
      </c>
      <c r="B2034" t="s">
        <v>154</v>
      </c>
      <c r="C2034" t="s">
        <v>60</v>
      </c>
      <c r="D2034">
        <v>1</v>
      </c>
      <c r="E2034" s="1">
        <v>113832</v>
      </c>
      <c r="F2034" s="1">
        <v>113832</v>
      </c>
      <c r="G2034" s="1">
        <v>0</v>
      </c>
      <c r="H2034" s="1">
        <v>0</v>
      </c>
      <c r="I2034" s="1">
        <v>0</v>
      </c>
      <c r="J2034" s="1">
        <v>0</v>
      </c>
      <c r="K2034" s="1">
        <v>0</v>
      </c>
    </row>
    <row r="2035" spans="1:11" x14ac:dyDescent="0.25">
      <c r="A2035" s="2">
        <v>227</v>
      </c>
      <c r="B2035" t="s">
        <v>154</v>
      </c>
      <c r="C2035" t="s">
        <v>32</v>
      </c>
      <c r="D2035">
        <v>3</v>
      </c>
      <c r="E2035" s="1">
        <v>117499</v>
      </c>
      <c r="F2035" s="1">
        <v>117499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</row>
    <row r="2036" spans="1:11" x14ac:dyDescent="0.25">
      <c r="A2036" s="2">
        <v>227</v>
      </c>
      <c r="B2036" t="s">
        <v>154</v>
      </c>
      <c r="C2036" t="s">
        <v>11</v>
      </c>
      <c r="D2036">
        <v>2</v>
      </c>
      <c r="E2036" s="1">
        <v>115116</v>
      </c>
      <c r="F2036" s="1">
        <v>0</v>
      </c>
      <c r="G2036" s="1">
        <v>115116</v>
      </c>
      <c r="H2036" s="1">
        <v>0</v>
      </c>
      <c r="I2036" s="1">
        <v>0</v>
      </c>
      <c r="J2036" s="1">
        <v>0</v>
      </c>
      <c r="K2036" s="1">
        <v>0</v>
      </c>
    </row>
    <row r="2037" spans="1:11" x14ac:dyDescent="0.25">
      <c r="A2037" s="2">
        <v>227</v>
      </c>
      <c r="B2037" t="s">
        <v>154</v>
      </c>
      <c r="C2037" t="s">
        <v>21</v>
      </c>
      <c r="D2037">
        <v>1</v>
      </c>
      <c r="E2037" s="1">
        <v>113832</v>
      </c>
      <c r="F2037" s="1">
        <v>113832</v>
      </c>
      <c r="G2037" s="1">
        <v>0</v>
      </c>
      <c r="H2037" s="1">
        <v>0</v>
      </c>
      <c r="I2037" s="1">
        <v>0</v>
      </c>
      <c r="J2037" s="1">
        <v>0</v>
      </c>
      <c r="K2037" s="1">
        <v>0</v>
      </c>
    </row>
    <row r="2038" spans="1:11" x14ac:dyDescent="0.25">
      <c r="A2038" s="2">
        <v>227</v>
      </c>
      <c r="B2038" t="s">
        <v>154</v>
      </c>
      <c r="C2038" t="s">
        <v>16</v>
      </c>
      <c r="D2038">
        <v>2</v>
      </c>
      <c r="E2038" s="1">
        <v>227665</v>
      </c>
      <c r="F2038" s="1">
        <v>227665</v>
      </c>
      <c r="G2038" s="1">
        <v>0</v>
      </c>
      <c r="H2038" s="1">
        <v>0</v>
      </c>
      <c r="I2038" s="1">
        <v>0</v>
      </c>
      <c r="J2038" s="1">
        <v>0</v>
      </c>
      <c r="K2038" s="1">
        <v>0</v>
      </c>
    </row>
    <row r="2039" spans="1:11" x14ac:dyDescent="0.25">
      <c r="A2039" s="2">
        <v>227</v>
      </c>
      <c r="B2039" t="s">
        <v>154</v>
      </c>
      <c r="C2039" t="s">
        <v>17</v>
      </c>
      <c r="D2039">
        <v>1</v>
      </c>
      <c r="E2039" s="1">
        <v>79025</v>
      </c>
      <c r="F2039" s="1">
        <v>79025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</row>
    <row r="2040" spans="1:11" x14ac:dyDescent="0.25">
      <c r="A2040" s="2">
        <v>227</v>
      </c>
      <c r="B2040" t="s">
        <v>154</v>
      </c>
      <c r="C2040" t="s">
        <v>22</v>
      </c>
      <c r="D2040">
        <v>1</v>
      </c>
      <c r="E2040" s="1">
        <v>51187</v>
      </c>
      <c r="F2040" s="1">
        <v>51187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</row>
    <row r="2041" spans="1:11" x14ac:dyDescent="0.25">
      <c r="A2041" s="2">
        <v>227</v>
      </c>
      <c r="B2041" t="s">
        <v>154</v>
      </c>
      <c r="C2041" t="s">
        <v>20</v>
      </c>
      <c r="D2041">
        <v>2</v>
      </c>
      <c r="E2041" s="1">
        <v>120118</v>
      </c>
      <c r="F2041" s="1">
        <v>120118</v>
      </c>
      <c r="G2041" s="1">
        <v>0</v>
      </c>
      <c r="H2041" s="1">
        <v>0</v>
      </c>
      <c r="I2041" s="1">
        <v>0</v>
      </c>
      <c r="J2041" s="1">
        <v>0</v>
      </c>
      <c r="K2041" s="1">
        <v>0</v>
      </c>
    </row>
    <row r="2042" spans="1:11" x14ac:dyDescent="0.25">
      <c r="A2042" s="2">
        <v>227</v>
      </c>
      <c r="B2042" t="s">
        <v>154</v>
      </c>
      <c r="C2042" t="s">
        <v>4</v>
      </c>
      <c r="D2042">
        <v>1</v>
      </c>
      <c r="E2042" s="1">
        <v>71961</v>
      </c>
      <c r="F2042" s="1">
        <v>71961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</row>
    <row r="2043" spans="1:11" x14ac:dyDescent="0.25">
      <c r="A2043" s="2">
        <v>227</v>
      </c>
      <c r="B2043" t="s">
        <v>154</v>
      </c>
      <c r="C2043" t="s">
        <v>58</v>
      </c>
      <c r="D2043">
        <v>1</v>
      </c>
      <c r="E2043" s="1">
        <v>147879</v>
      </c>
      <c r="F2043" s="1">
        <v>147879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</row>
    <row r="2044" spans="1:11" x14ac:dyDescent="0.25">
      <c r="A2044" s="2">
        <v>227</v>
      </c>
      <c r="B2044" t="s">
        <v>154</v>
      </c>
      <c r="C2044" t="s">
        <v>251</v>
      </c>
      <c r="D2044">
        <v>0</v>
      </c>
      <c r="E2044" s="1">
        <v>15000</v>
      </c>
      <c r="F2044" s="1">
        <v>15000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</row>
    <row r="2045" spans="1:11" x14ac:dyDescent="0.25">
      <c r="A2045" s="2">
        <v>227</v>
      </c>
      <c r="B2045" t="s">
        <v>154</v>
      </c>
      <c r="C2045" t="s">
        <v>252</v>
      </c>
      <c r="D2045">
        <v>0</v>
      </c>
      <c r="E2045" s="1">
        <v>10000</v>
      </c>
      <c r="F2045" s="1">
        <v>10000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</row>
    <row r="2046" spans="1:11" x14ac:dyDescent="0.25">
      <c r="A2046" s="2">
        <v>227</v>
      </c>
      <c r="B2046" t="s">
        <v>154</v>
      </c>
      <c r="C2046" t="s">
        <v>246</v>
      </c>
      <c r="D2046">
        <v>0</v>
      </c>
      <c r="E2046" s="1">
        <v>15325</v>
      </c>
      <c r="F2046" s="1">
        <v>15325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</row>
    <row r="2047" spans="1:11" x14ac:dyDescent="0.25">
      <c r="A2047" s="2">
        <v>227</v>
      </c>
      <c r="B2047" t="s">
        <v>154</v>
      </c>
      <c r="C2047" t="s">
        <v>263</v>
      </c>
      <c r="D2047">
        <v>0</v>
      </c>
      <c r="E2047" s="1">
        <v>40000</v>
      </c>
      <c r="F2047" s="1">
        <v>40000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</row>
    <row r="2048" spans="1:11" x14ac:dyDescent="0.25">
      <c r="A2048" s="2">
        <v>227</v>
      </c>
      <c r="B2048" t="s">
        <v>154</v>
      </c>
      <c r="C2048" t="s">
        <v>266</v>
      </c>
      <c r="D2048">
        <v>0</v>
      </c>
      <c r="E2048" s="1">
        <v>4000</v>
      </c>
      <c r="F2048" s="1">
        <v>4000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</row>
    <row r="2049" spans="1:12" x14ac:dyDescent="0.25">
      <c r="A2049" s="2">
        <v>227</v>
      </c>
      <c r="B2049" t="s">
        <v>154</v>
      </c>
      <c r="C2049" t="s">
        <v>265</v>
      </c>
      <c r="D2049">
        <v>0</v>
      </c>
      <c r="E2049" s="1">
        <v>11965</v>
      </c>
      <c r="F2049" s="1">
        <v>11965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</row>
    <row r="2050" spans="1:12" x14ac:dyDescent="0.25">
      <c r="A2050" s="2">
        <v>227</v>
      </c>
      <c r="B2050" t="s">
        <v>154</v>
      </c>
      <c r="C2050" t="s">
        <v>262</v>
      </c>
      <c r="D2050">
        <v>0</v>
      </c>
      <c r="E2050" s="1">
        <v>9297</v>
      </c>
      <c r="F2050" s="1">
        <v>9297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</row>
    <row r="2051" spans="1:12" x14ac:dyDescent="0.25">
      <c r="A2051" s="2">
        <v>227</v>
      </c>
      <c r="B2051" t="s">
        <v>154</v>
      </c>
      <c r="C2051" t="s">
        <v>248</v>
      </c>
      <c r="D2051">
        <v>0</v>
      </c>
      <c r="E2051" s="1">
        <v>1669</v>
      </c>
      <c r="F2051" s="1">
        <v>1669</v>
      </c>
      <c r="G2051" s="1">
        <v>0</v>
      </c>
      <c r="H2051" s="1">
        <v>0</v>
      </c>
      <c r="I2051" s="1">
        <v>0</v>
      </c>
      <c r="J2051" s="1">
        <v>0</v>
      </c>
      <c r="K2051" s="1">
        <v>0</v>
      </c>
    </row>
    <row r="2052" spans="1:12" x14ac:dyDescent="0.25">
      <c r="A2052" s="2">
        <v>227</v>
      </c>
      <c r="B2052" t="s">
        <v>154</v>
      </c>
      <c r="C2052" t="s">
        <v>247</v>
      </c>
      <c r="D2052">
        <v>0</v>
      </c>
      <c r="E2052" s="1">
        <v>6120</v>
      </c>
      <c r="F2052" s="1">
        <v>6120</v>
      </c>
      <c r="G2052" s="1">
        <v>0</v>
      </c>
      <c r="H2052" s="1">
        <v>0</v>
      </c>
      <c r="I2052" s="1">
        <v>0</v>
      </c>
      <c r="J2052" s="1">
        <v>0</v>
      </c>
      <c r="K2052" s="1">
        <v>0</v>
      </c>
    </row>
    <row r="2053" spans="1:12" x14ac:dyDescent="0.25">
      <c r="A2053" s="2">
        <v>227</v>
      </c>
      <c r="B2053" t="s">
        <v>154</v>
      </c>
      <c r="C2053" t="s">
        <v>270</v>
      </c>
      <c r="D2053">
        <v>0</v>
      </c>
      <c r="E2053" s="1">
        <v>5000</v>
      </c>
      <c r="F2053" s="1">
        <v>5000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</row>
    <row r="2054" spans="1:12" x14ac:dyDescent="0.25">
      <c r="A2054" s="2">
        <v>227</v>
      </c>
      <c r="B2054" t="s">
        <v>154</v>
      </c>
      <c r="C2054" t="s">
        <v>267</v>
      </c>
      <c r="D2054">
        <v>0</v>
      </c>
      <c r="E2054" s="1">
        <v>5464</v>
      </c>
      <c r="F2054" s="1">
        <v>5464</v>
      </c>
      <c r="G2054" s="1">
        <v>0</v>
      </c>
      <c r="H2054" s="1">
        <v>0</v>
      </c>
      <c r="I2054" s="1">
        <v>0</v>
      </c>
      <c r="J2054" s="1">
        <v>0</v>
      </c>
      <c r="K2054" s="1">
        <v>0</v>
      </c>
    </row>
    <row r="2055" spans="1:12" x14ac:dyDescent="0.25">
      <c r="A2055" s="2">
        <v>227</v>
      </c>
      <c r="B2055" t="s">
        <v>154</v>
      </c>
      <c r="C2055" t="s">
        <v>277</v>
      </c>
      <c r="D2055">
        <v>0</v>
      </c>
      <c r="E2055" s="1">
        <v>5000</v>
      </c>
      <c r="F2055" s="1">
        <v>5000</v>
      </c>
      <c r="G2055" s="1">
        <v>0</v>
      </c>
      <c r="H2055" s="1">
        <v>0</v>
      </c>
      <c r="I2055" s="1">
        <v>0</v>
      </c>
      <c r="J2055" s="1">
        <v>0</v>
      </c>
      <c r="K2055" s="1">
        <v>0</v>
      </c>
    </row>
    <row r="2056" spans="1:12" x14ac:dyDescent="0.25">
      <c r="A2056" s="2">
        <v>227</v>
      </c>
      <c r="B2056" t="s">
        <v>154</v>
      </c>
      <c r="C2056" t="s">
        <v>268</v>
      </c>
      <c r="D2056">
        <v>0</v>
      </c>
      <c r="E2056" s="1">
        <v>2500</v>
      </c>
      <c r="F2056" s="1">
        <v>2500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</row>
    <row r="2057" spans="1:12" x14ac:dyDescent="0.25">
      <c r="A2057" s="2">
        <v>227</v>
      </c>
      <c r="B2057" t="s">
        <v>154</v>
      </c>
      <c r="C2057" t="s">
        <v>269</v>
      </c>
      <c r="D2057">
        <v>0</v>
      </c>
      <c r="E2057" s="1">
        <v>2329</v>
      </c>
      <c r="F2057" s="1">
        <v>0</v>
      </c>
      <c r="G2057" s="1">
        <v>0</v>
      </c>
      <c r="H2057" s="1">
        <v>0</v>
      </c>
      <c r="I2057" s="1">
        <v>2329</v>
      </c>
      <c r="J2057" s="1">
        <v>0</v>
      </c>
      <c r="K2057" s="1">
        <v>0</v>
      </c>
    </row>
    <row r="2058" spans="1:12" x14ac:dyDescent="0.25">
      <c r="A2058" s="2">
        <v>227</v>
      </c>
      <c r="B2058" t="s">
        <v>154</v>
      </c>
      <c r="C2058" s="1" t="s">
        <v>320</v>
      </c>
      <c r="E2058" s="1">
        <v>20000</v>
      </c>
      <c r="F2058" s="1"/>
      <c r="G2058" s="1"/>
      <c r="H2058" s="1"/>
      <c r="I2058" s="1"/>
      <c r="J2058" s="1"/>
      <c r="K2058" s="1"/>
      <c r="L2058" s="1">
        <v>20000</v>
      </c>
    </row>
    <row r="2059" spans="1:12" x14ac:dyDescent="0.25">
      <c r="A2059" s="2">
        <v>246</v>
      </c>
      <c r="B2059" t="s">
        <v>156</v>
      </c>
      <c r="C2059" t="s">
        <v>68</v>
      </c>
      <c r="D2059">
        <v>2</v>
      </c>
      <c r="E2059" s="1">
        <v>317120</v>
      </c>
      <c r="F2059" s="1">
        <v>317120</v>
      </c>
      <c r="G2059" s="1">
        <v>0</v>
      </c>
      <c r="H2059" s="1">
        <v>0</v>
      </c>
      <c r="I2059" s="1">
        <v>0</v>
      </c>
      <c r="J2059" s="1">
        <v>0</v>
      </c>
      <c r="K2059" s="1">
        <v>0</v>
      </c>
    </row>
    <row r="2060" spans="1:12" x14ac:dyDescent="0.25">
      <c r="A2060" s="2">
        <v>246</v>
      </c>
      <c r="B2060" t="s">
        <v>156</v>
      </c>
      <c r="C2060" t="s">
        <v>31</v>
      </c>
      <c r="D2060">
        <v>1</v>
      </c>
      <c r="E2060" s="1">
        <v>198942</v>
      </c>
      <c r="F2060" s="1">
        <v>198942</v>
      </c>
      <c r="G2060" s="1">
        <v>0</v>
      </c>
      <c r="H2060" s="1">
        <v>0</v>
      </c>
      <c r="I2060" s="1">
        <v>0</v>
      </c>
      <c r="J2060" s="1">
        <v>0</v>
      </c>
      <c r="K2060" s="1">
        <v>0</v>
      </c>
    </row>
    <row r="2061" spans="1:12" x14ac:dyDescent="0.25">
      <c r="A2061" s="2">
        <v>246</v>
      </c>
      <c r="B2061" t="s">
        <v>156</v>
      </c>
      <c r="C2061" t="s">
        <v>74</v>
      </c>
      <c r="D2061">
        <v>4</v>
      </c>
      <c r="E2061" s="1">
        <v>455330</v>
      </c>
      <c r="F2061" s="1">
        <v>455330</v>
      </c>
      <c r="G2061" s="1">
        <v>0</v>
      </c>
      <c r="H2061" s="1">
        <v>0</v>
      </c>
      <c r="I2061" s="1">
        <v>0</v>
      </c>
      <c r="J2061" s="1">
        <v>0</v>
      </c>
      <c r="K2061" s="1">
        <v>0</v>
      </c>
    </row>
    <row r="2062" spans="1:12" x14ac:dyDescent="0.25">
      <c r="A2062" s="2">
        <v>246</v>
      </c>
      <c r="B2062" t="s">
        <v>156</v>
      </c>
      <c r="C2062" t="s">
        <v>41</v>
      </c>
      <c r="D2062">
        <v>4</v>
      </c>
      <c r="E2062" s="1">
        <v>455330</v>
      </c>
      <c r="F2062" s="1">
        <v>455330</v>
      </c>
      <c r="G2062" s="1">
        <v>0</v>
      </c>
      <c r="H2062" s="1">
        <v>0</v>
      </c>
      <c r="I2062" s="1">
        <v>0</v>
      </c>
      <c r="J2062" s="1">
        <v>0</v>
      </c>
      <c r="K2062" s="1">
        <v>0</v>
      </c>
    </row>
    <row r="2063" spans="1:12" x14ac:dyDescent="0.25">
      <c r="A2063" s="2">
        <v>246</v>
      </c>
      <c r="B2063" t="s">
        <v>156</v>
      </c>
      <c r="C2063" t="s">
        <v>95</v>
      </c>
      <c r="D2063">
        <v>1</v>
      </c>
      <c r="E2063" s="1">
        <v>113832</v>
      </c>
      <c r="F2063" s="1">
        <v>67626</v>
      </c>
      <c r="G2063" s="1">
        <v>0</v>
      </c>
      <c r="H2063" s="1">
        <v>46206</v>
      </c>
      <c r="I2063" s="1">
        <v>0</v>
      </c>
      <c r="J2063" s="1">
        <v>0</v>
      </c>
      <c r="K2063" s="1">
        <v>0</v>
      </c>
    </row>
    <row r="2064" spans="1:12" x14ac:dyDescent="0.25">
      <c r="A2064" s="2">
        <v>246</v>
      </c>
      <c r="B2064" t="s">
        <v>156</v>
      </c>
      <c r="C2064" t="s">
        <v>46</v>
      </c>
      <c r="D2064">
        <v>5</v>
      </c>
      <c r="E2064" s="1">
        <v>569162</v>
      </c>
      <c r="F2064" s="1">
        <v>569162</v>
      </c>
      <c r="G2064" s="1">
        <v>0</v>
      </c>
      <c r="H2064" s="1">
        <v>0</v>
      </c>
      <c r="I2064" s="1">
        <v>0</v>
      </c>
      <c r="J2064" s="1">
        <v>0</v>
      </c>
      <c r="K2064" s="1">
        <v>0</v>
      </c>
    </row>
    <row r="2065" spans="1:11" x14ac:dyDescent="0.25">
      <c r="A2065" s="2">
        <v>246</v>
      </c>
      <c r="B2065" t="s">
        <v>156</v>
      </c>
      <c r="C2065" t="s">
        <v>66</v>
      </c>
      <c r="D2065">
        <v>5</v>
      </c>
      <c r="E2065" s="1">
        <v>569162</v>
      </c>
      <c r="F2065" s="1">
        <v>569162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</row>
    <row r="2066" spans="1:11" x14ac:dyDescent="0.25">
      <c r="A2066" s="2">
        <v>246</v>
      </c>
      <c r="B2066" t="s">
        <v>156</v>
      </c>
      <c r="C2066" t="s">
        <v>85</v>
      </c>
      <c r="D2066">
        <v>1</v>
      </c>
      <c r="E2066" s="1">
        <v>113832</v>
      </c>
      <c r="F2066" s="1">
        <v>113832</v>
      </c>
      <c r="G2066" s="1">
        <v>0</v>
      </c>
      <c r="H2066" s="1">
        <v>0</v>
      </c>
      <c r="I2066" s="1">
        <v>0</v>
      </c>
      <c r="J2066" s="1">
        <v>0</v>
      </c>
      <c r="K2066" s="1">
        <v>0</v>
      </c>
    </row>
    <row r="2067" spans="1:11" x14ac:dyDescent="0.25">
      <c r="A2067" s="2">
        <v>246</v>
      </c>
      <c r="B2067" t="s">
        <v>156</v>
      </c>
      <c r="C2067" t="s">
        <v>76</v>
      </c>
      <c r="D2067">
        <v>1</v>
      </c>
      <c r="E2067" s="1">
        <v>59075</v>
      </c>
      <c r="F2067" s="1">
        <v>59075</v>
      </c>
      <c r="G2067" s="1">
        <v>0</v>
      </c>
      <c r="H2067" s="1">
        <v>0</v>
      </c>
      <c r="I2067" s="1">
        <v>0</v>
      </c>
      <c r="J2067" s="1">
        <v>0</v>
      </c>
      <c r="K2067" s="1">
        <v>0</v>
      </c>
    </row>
    <row r="2068" spans="1:11" x14ac:dyDescent="0.25">
      <c r="A2068" s="2">
        <v>246</v>
      </c>
      <c r="B2068" t="s">
        <v>156</v>
      </c>
      <c r="C2068" t="s">
        <v>62</v>
      </c>
      <c r="D2068">
        <v>1</v>
      </c>
      <c r="E2068" s="1">
        <v>119483</v>
      </c>
      <c r="F2068" s="1">
        <v>119483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</row>
    <row r="2069" spans="1:11" x14ac:dyDescent="0.25">
      <c r="A2069" s="2">
        <v>246</v>
      </c>
      <c r="B2069" t="s">
        <v>156</v>
      </c>
      <c r="C2069" t="s">
        <v>24</v>
      </c>
      <c r="D2069">
        <v>1</v>
      </c>
      <c r="E2069" s="1">
        <v>113832</v>
      </c>
      <c r="F2069" s="1">
        <v>0</v>
      </c>
      <c r="G2069" s="1">
        <v>0</v>
      </c>
      <c r="H2069" s="1">
        <v>113832</v>
      </c>
      <c r="I2069" s="1">
        <v>0</v>
      </c>
      <c r="J2069" s="1">
        <v>0</v>
      </c>
      <c r="K2069" s="1">
        <v>0</v>
      </c>
    </row>
    <row r="2070" spans="1:11" x14ac:dyDescent="0.25">
      <c r="A2070" s="2">
        <v>246</v>
      </c>
      <c r="B2070" t="s">
        <v>156</v>
      </c>
      <c r="C2070" t="s">
        <v>30</v>
      </c>
      <c r="D2070">
        <v>1</v>
      </c>
      <c r="E2070" s="1">
        <v>113832</v>
      </c>
      <c r="F2070" s="1">
        <v>113832</v>
      </c>
      <c r="G2070" s="1">
        <v>0</v>
      </c>
      <c r="H2070" s="1">
        <v>0</v>
      </c>
      <c r="I2070" s="1">
        <v>0</v>
      </c>
      <c r="J2070" s="1">
        <v>0</v>
      </c>
      <c r="K2070" s="1">
        <v>0</v>
      </c>
    </row>
    <row r="2071" spans="1:11" x14ac:dyDescent="0.25">
      <c r="A2071" s="2">
        <v>246</v>
      </c>
      <c r="B2071" t="s">
        <v>156</v>
      </c>
      <c r="C2071" t="s">
        <v>15</v>
      </c>
      <c r="D2071">
        <v>7</v>
      </c>
      <c r="E2071" s="1">
        <v>274165</v>
      </c>
      <c r="F2071" s="1">
        <v>274165</v>
      </c>
      <c r="G2071" s="1">
        <v>0</v>
      </c>
      <c r="H2071" s="1">
        <v>0</v>
      </c>
      <c r="I2071" s="1">
        <v>0</v>
      </c>
      <c r="J2071" s="1">
        <v>0</v>
      </c>
      <c r="K2071" s="1">
        <v>0</v>
      </c>
    </row>
    <row r="2072" spans="1:11" x14ac:dyDescent="0.25">
      <c r="A2072" s="2">
        <v>246</v>
      </c>
      <c r="B2072" t="s">
        <v>156</v>
      </c>
      <c r="C2072" t="s">
        <v>52</v>
      </c>
      <c r="D2072">
        <v>2</v>
      </c>
      <c r="E2072" s="1">
        <v>227665</v>
      </c>
      <c r="F2072" s="1">
        <v>227665</v>
      </c>
      <c r="G2072" s="1">
        <v>0</v>
      </c>
      <c r="H2072" s="1">
        <v>0</v>
      </c>
      <c r="I2072" s="1">
        <v>0</v>
      </c>
      <c r="J2072" s="1">
        <v>0</v>
      </c>
      <c r="K2072" s="1">
        <v>0</v>
      </c>
    </row>
    <row r="2073" spans="1:11" x14ac:dyDescent="0.25">
      <c r="A2073" s="2">
        <v>246</v>
      </c>
      <c r="B2073" t="s">
        <v>156</v>
      </c>
      <c r="C2073" t="s">
        <v>157</v>
      </c>
      <c r="D2073">
        <v>1</v>
      </c>
      <c r="E2073" s="1">
        <v>113832</v>
      </c>
      <c r="F2073" s="1">
        <v>113832</v>
      </c>
      <c r="G2073" s="1">
        <v>0</v>
      </c>
      <c r="H2073" s="1">
        <v>0</v>
      </c>
      <c r="I2073" s="1">
        <v>0</v>
      </c>
      <c r="J2073" s="1">
        <v>0</v>
      </c>
      <c r="K2073" s="1">
        <v>0</v>
      </c>
    </row>
    <row r="2074" spans="1:11" x14ac:dyDescent="0.25">
      <c r="A2074" s="2">
        <v>246</v>
      </c>
      <c r="B2074" t="s">
        <v>156</v>
      </c>
      <c r="C2074" t="s">
        <v>14</v>
      </c>
      <c r="D2074">
        <v>6</v>
      </c>
      <c r="E2074" s="1">
        <v>682995</v>
      </c>
      <c r="F2074" s="1">
        <v>682995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</row>
    <row r="2075" spans="1:11" x14ac:dyDescent="0.25">
      <c r="A2075" s="2">
        <v>246</v>
      </c>
      <c r="B2075" t="s">
        <v>156</v>
      </c>
      <c r="C2075" t="s">
        <v>70</v>
      </c>
      <c r="D2075">
        <v>2</v>
      </c>
      <c r="E2075" s="1">
        <v>227665</v>
      </c>
      <c r="F2075" s="1">
        <v>227665</v>
      </c>
      <c r="G2075" s="1">
        <v>0</v>
      </c>
      <c r="H2075" s="1">
        <v>0</v>
      </c>
      <c r="I2075" s="1">
        <v>0</v>
      </c>
      <c r="J2075" s="1">
        <v>0</v>
      </c>
      <c r="K2075" s="1">
        <v>0</v>
      </c>
    </row>
    <row r="2076" spans="1:11" x14ac:dyDescent="0.25">
      <c r="A2076" s="2">
        <v>246</v>
      </c>
      <c r="B2076" t="s">
        <v>156</v>
      </c>
      <c r="C2076" t="s">
        <v>81</v>
      </c>
      <c r="D2076">
        <v>1</v>
      </c>
      <c r="E2076" s="1">
        <v>113832</v>
      </c>
      <c r="F2076" s="1">
        <v>0</v>
      </c>
      <c r="G2076" s="1">
        <v>0</v>
      </c>
      <c r="H2076" s="1">
        <v>113832</v>
      </c>
      <c r="I2076" s="1">
        <v>0</v>
      </c>
      <c r="J2076" s="1">
        <v>0</v>
      </c>
      <c r="K2076" s="1">
        <v>0</v>
      </c>
    </row>
    <row r="2077" spans="1:11" x14ac:dyDescent="0.25">
      <c r="A2077" s="2">
        <v>246</v>
      </c>
      <c r="B2077" t="s">
        <v>156</v>
      </c>
      <c r="C2077" t="s">
        <v>37</v>
      </c>
      <c r="D2077">
        <v>2</v>
      </c>
      <c r="E2077" s="1">
        <v>227665</v>
      </c>
      <c r="F2077" s="1">
        <v>227665</v>
      </c>
      <c r="G2077" s="1">
        <v>0</v>
      </c>
      <c r="H2077" s="1">
        <v>0</v>
      </c>
      <c r="I2077" s="1">
        <v>0</v>
      </c>
      <c r="J2077" s="1">
        <v>0</v>
      </c>
      <c r="K2077" s="1">
        <v>0</v>
      </c>
    </row>
    <row r="2078" spans="1:11" x14ac:dyDescent="0.25">
      <c r="A2078" s="2">
        <v>246</v>
      </c>
      <c r="B2078" t="s">
        <v>156</v>
      </c>
      <c r="C2078" t="s">
        <v>12</v>
      </c>
      <c r="D2078">
        <v>2</v>
      </c>
      <c r="E2078" s="1">
        <v>227665</v>
      </c>
      <c r="F2078" s="1">
        <v>227665</v>
      </c>
      <c r="G2078" s="1">
        <v>0</v>
      </c>
      <c r="H2078" s="1">
        <v>0</v>
      </c>
      <c r="I2078" s="1">
        <v>0</v>
      </c>
      <c r="J2078" s="1">
        <v>0</v>
      </c>
      <c r="K2078" s="1">
        <v>0</v>
      </c>
    </row>
    <row r="2079" spans="1:11" x14ac:dyDescent="0.25">
      <c r="A2079" s="2">
        <v>246</v>
      </c>
      <c r="B2079" t="s">
        <v>156</v>
      </c>
      <c r="C2079" t="s">
        <v>56</v>
      </c>
      <c r="D2079">
        <v>1</v>
      </c>
      <c r="E2079" s="1">
        <v>113832</v>
      </c>
      <c r="F2079" s="1">
        <v>113832</v>
      </c>
      <c r="G2079" s="1">
        <v>0</v>
      </c>
      <c r="H2079" s="1">
        <v>0</v>
      </c>
      <c r="I2079" s="1">
        <v>0</v>
      </c>
      <c r="J2079" s="1">
        <v>0</v>
      </c>
      <c r="K2079" s="1">
        <v>0</v>
      </c>
    </row>
    <row r="2080" spans="1:11" x14ac:dyDescent="0.25">
      <c r="A2080" s="2">
        <v>246</v>
      </c>
      <c r="B2080" t="s">
        <v>156</v>
      </c>
      <c r="C2080" t="s">
        <v>60</v>
      </c>
      <c r="D2080">
        <v>3</v>
      </c>
      <c r="E2080" s="1">
        <v>341497</v>
      </c>
      <c r="F2080" s="1">
        <v>341497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</row>
    <row r="2081" spans="1:11" x14ac:dyDescent="0.25">
      <c r="A2081" s="2">
        <v>246</v>
      </c>
      <c r="B2081" t="s">
        <v>156</v>
      </c>
      <c r="C2081" t="s">
        <v>45</v>
      </c>
      <c r="D2081">
        <v>1</v>
      </c>
      <c r="E2081" s="1">
        <v>70672</v>
      </c>
      <c r="F2081" s="1">
        <v>70672</v>
      </c>
      <c r="G2081" s="1">
        <v>0</v>
      </c>
      <c r="H2081" s="1">
        <v>0</v>
      </c>
      <c r="I2081" s="1">
        <v>0</v>
      </c>
      <c r="J2081" s="1">
        <v>0</v>
      </c>
      <c r="K2081" s="1">
        <v>0</v>
      </c>
    </row>
    <row r="2082" spans="1:11" x14ac:dyDescent="0.25">
      <c r="A2082" s="2">
        <v>246</v>
      </c>
      <c r="B2082" t="s">
        <v>156</v>
      </c>
      <c r="C2082" t="s">
        <v>21</v>
      </c>
      <c r="D2082">
        <v>1</v>
      </c>
      <c r="E2082" s="1">
        <v>113832</v>
      </c>
      <c r="F2082" s="1">
        <v>113832</v>
      </c>
      <c r="G2082" s="1">
        <v>0</v>
      </c>
      <c r="H2082" s="1">
        <v>0</v>
      </c>
      <c r="I2082" s="1">
        <v>0</v>
      </c>
      <c r="J2082" s="1">
        <v>0</v>
      </c>
      <c r="K2082" s="1">
        <v>0</v>
      </c>
    </row>
    <row r="2083" spans="1:11" x14ac:dyDescent="0.25">
      <c r="A2083" s="2">
        <v>246</v>
      </c>
      <c r="B2083" t="s">
        <v>156</v>
      </c>
      <c r="C2083" t="s">
        <v>5</v>
      </c>
      <c r="D2083">
        <v>1</v>
      </c>
      <c r="E2083" s="1">
        <v>105009</v>
      </c>
      <c r="F2083" s="1">
        <v>0</v>
      </c>
      <c r="G2083" s="1">
        <v>90291</v>
      </c>
      <c r="H2083" s="1">
        <v>14718</v>
      </c>
      <c r="I2083" s="1">
        <v>0</v>
      </c>
      <c r="J2083" s="1">
        <v>0</v>
      </c>
      <c r="K2083" s="1">
        <v>0</v>
      </c>
    </row>
    <row r="2084" spans="1:11" x14ac:dyDescent="0.25">
      <c r="A2084" s="2">
        <v>246</v>
      </c>
      <c r="B2084" t="s">
        <v>156</v>
      </c>
      <c r="C2084" t="s">
        <v>122</v>
      </c>
      <c r="D2084">
        <v>1</v>
      </c>
      <c r="E2084" s="1">
        <v>113832</v>
      </c>
      <c r="F2084" s="1">
        <v>113832</v>
      </c>
      <c r="G2084" s="1">
        <v>0</v>
      </c>
      <c r="H2084" s="1">
        <v>0</v>
      </c>
      <c r="I2084" s="1">
        <v>0</v>
      </c>
      <c r="J2084" s="1">
        <v>0</v>
      </c>
      <c r="K2084" s="1">
        <v>0</v>
      </c>
    </row>
    <row r="2085" spans="1:11" x14ac:dyDescent="0.25">
      <c r="A2085" s="2">
        <v>246</v>
      </c>
      <c r="B2085" t="s">
        <v>156</v>
      </c>
      <c r="C2085" t="s">
        <v>16</v>
      </c>
      <c r="D2085">
        <v>2</v>
      </c>
      <c r="E2085" s="1">
        <v>227665</v>
      </c>
      <c r="F2085" s="1">
        <v>227665</v>
      </c>
      <c r="G2085" s="1">
        <v>0</v>
      </c>
      <c r="H2085" s="1">
        <v>0</v>
      </c>
      <c r="I2085" s="1">
        <v>0</v>
      </c>
      <c r="J2085" s="1">
        <v>0</v>
      </c>
      <c r="K2085" s="1">
        <v>0</v>
      </c>
    </row>
    <row r="2086" spans="1:11" x14ac:dyDescent="0.25">
      <c r="A2086" s="2">
        <v>246</v>
      </c>
      <c r="B2086" t="s">
        <v>156</v>
      </c>
      <c r="C2086" t="s">
        <v>17</v>
      </c>
      <c r="D2086">
        <v>1</v>
      </c>
      <c r="E2086" s="1">
        <v>79025</v>
      </c>
      <c r="F2086" s="1">
        <v>79025</v>
      </c>
      <c r="G2086" s="1">
        <v>0</v>
      </c>
      <c r="H2086" s="1">
        <v>0</v>
      </c>
      <c r="I2086" s="1">
        <v>0</v>
      </c>
      <c r="J2086" s="1">
        <v>0</v>
      </c>
      <c r="K2086" s="1">
        <v>0</v>
      </c>
    </row>
    <row r="2087" spans="1:11" x14ac:dyDescent="0.25">
      <c r="A2087" s="2">
        <v>246</v>
      </c>
      <c r="B2087" t="s">
        <v>156</v>
      </c>
      <c r="C2087" t="s">
        <v>22</v>
      </c>
      <c r="D2087">
        <v>1</v>
      </c>
      <c r="E2087" s="1">
        <v>51187</v>
      </c>
      <c r="F2087" s="1">
        <v>51187</v>
      </c>
      <c r="G2087" s="1">
        <v>0</v>
      </c>
      <c r="H2087" s="1">
        <v>0</v>
      </c>
      <c r="I2087" s="1">
        <v>0</v>
      </c>
      <c r="J2087" s="1">
        <v>0</v>
      </c>
      <c r="K2087" s="1">
        <v>0</v>
      </c>
    </row>
    <row r="2088" spans="1:11" x14ac:dyDescent="0.25">
      <c r="A2088" s="2">
        <v>246</v>
      </c>
      <c r="B2088" t="s">
        <v>156</v>
      </c>
      <c r="C2088" t="s">
        <v>20</v>
      </c>
      <c r="D2088">
        <v>2</v>
      </c>
      <c r="E2088" s="1">
        <v>120118</v>
      </c>
      <c r="F2088" s="1">
        <v>120118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</row>
    <row r="2089" spans="1:11" x14ac:dyDescent="0.25">
      <c r="A2089" s="2">
        <v>246</v>
      </c>
      <c r="B2089" t="s">
        <v>156</v>
      </c>
      <c r="C2089" t="s">
        <v>79</v>
      </c>
      <c r="D2089">
        <v>2</v>
      </c>
      <c r="E2089" s="1">
        <v>107258</v>
      </c>
      <c r="F2089" s="1">
        <v>107258</v>
      </c>
      <c r="G2089" s="1">
        <v>0</v>
      </c>
      <c r="H2089" s="1">
        <v>0</v>
      </c>
      <c r="I2089" s="1">
        <v>0</v>
      </c>
      <c r="J2089" s="1">
        <v>0</v>
      </c>
      <c r="K2089" s="1">
        <v>0</v>
      </c>
    </row>
    <row r="2090" spans="1:11" x14ac:dyDescent="0.25">
      <c r="A2090" s="2">
        <v>246</v>
      </c>
      <c r="B2090" t="s">
        <v>156</v>
      </c>
      <c r="C2090" t="s">
        <v>8</v>
      </c>
      <c r="D2090">
        <v>1</v>
      </c>
      <c r="E2090" s="1">
        <v>116262</v>
      </c>
      <c r="F2090" s="1">
        <v>0</v>
      </c>
      <c r="G2090" s="1">
        <v>116262</v>
      </c>
      <c r="H2090" s="1">
        <v>0</v>
      </c>
      <c r="I2090" s="1">
        <v>0</v>
      </c>
      <c r="J2090" s="1">
        <v>0</v>
      </c>
      <c r="K2090" s="1">
        <v>0</v>
      </c>
    </row>
    <row r="2091" spans="1:11" x14ac:dyDescent="0.25">
      <c r="A2091" s="2">
        <v>246</v>
      </c>
      <c r="B2091" t="s">
        <v>156</v>
      </c>
      <c r="C2091" t="s">
        <v>251</v>
      </c>
      <c r="D2091">
        <v>0</v>
      </c>
      <c r="E2091" s="1">
        <v>37517</v>
      </c>
      <c r="F2091" s="1">
        <v>37517</v>
      </c>
      <c r="G2091" s="1">
        <v>0</v>
      </c>
      <c r="H2091" s="1">
        <v>0</v>
      </c>
      <c r="I2091" s="1">
        <v>0</v>
      </c>
      <c r="J2091" s="1">
        <v>0</v>
      </c>
      <c r="K2091" s="1">
        <v>0</v>
      </c>
    </row>
    <row r="2092" spans="1:11" x14ac:dyDescent="0.25">
      <c r="A2092" s="2">
        <v>246</v>
      </c>
      <c r="B2092" t="s">
        <v>156</v>
      </c>
      <c r="C2092" t="s">
        <v>252</v>
      </c>
      <c r="D2092">
        <v>0</v>
      </c>
      <c r="E2092" s="1">
        <v>2038</v>
      </c>
      <c r="F2092" s="1">
        <v>2038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</row>
    <row r="2093" spans="1:11" x14ac:dyDescent="0.25">
      <c r="A2093" s="2">
        <v>246</v>
      </c>
      <c r="B2093" t="s">
        <v>156</v>
      </c>
      <c r="C2093" t="s">
        <v>266</v>
      </c>
      <c r="D2093">
        <v>0</v>
      </c>
      <c r="E2093" s="1">
        <v>1000</v>
      </c>
      <c r="F2093" s="1">
        <v>1000</v>
      </c>
      <c r="G2093" s="1">
        <v>0</v>
      </c>
      <c r="H2093" s="1">
        <v>0</v>
      </c>
      <c r="I2093" s="1">
        <v>0</v>
      </c>
      <c r="J2093" s="1">
        <v>0</v>
      </c>
      <c r="K2093" s="1">
        <v>0</v>
      </c>
    </row>
    <row r="2094" spans="1:11" x14ac:dyDescent="0.25">
      <c r="A2094" s="2">
        <v>246</v>
      </c>
      <c r="B2094" t="s">
        <v>156</v>
      </c>
      <c r="C2094" t="s">
        <v>248</v>
      </c>
      <c r="D2094">
        <v>0</v>
      </c>
      <c r="E2094" s="1">
        <v>2536</v>
      </c>
      <c r="F2094" s="1">
        <v>2536</v>
      </c>
      <c r="G2094" s="1">
        <v>0</v>
      </c>
      <c r="H2094" s="1">
        <v>0</v>
      </c>
      <c r="I2094" s="1">
        <v>0</v>
      </c>
      <c r="J2094" s="1">
        <v>0</v>
      </c>
      <c r="K2094" s="1">
        <v>0</v>
      </c>
    </row>
    <row r="2095" spans="1:11" x14ac:dyDescent="0.25">
      <c r="A2095" s="2">
        <v>246</v>
      </c>
      <c r="B2095" t="s">
        <v>156</v>
      </c>
      <c r="C2095" t="s">
        <v>247</v>
      </c>
      <c r="D2095">
        <v>0</v>
      </c>
      <c r="E2095" s="1">
        <v>9296</v>
      </c>
      <c r="F2095" s="1">
        <v>9296</v>
      </c>
      <c r="G2095" s="1">
        <v>0</v>
      </c>
      <c r="H2095" s="1">
        <v>0</v>
      </c>
      <c r="I2095" s="1">
        <v>0</v>
      </c>
      <c r="J2095" s="1">
        <v>0</v>
      </c>
      <c r="K2095" s="1">
        <v>0</v>
      </c>
    </row>
    <row r="2096" spans="1:11" x14ac:dyDescent="0.25">
      <c r="A2096" s="2">
        <v>246</v>
      </c>
      <c r="B2096" t="s">
        <v>156</v>
      </c>
      <c r="C2096" t="s">
        <v>284</v>
      </c>
      <c r="D2096">
        <v>0</v>
      </c>
      <c r="E2096" s="1">
        <v>13900</v>
      </c>
      <c r="F2096" s="1">
        <v>0</v>
      </c>
      <c r="G2096" s="1">
        <v>0</v>
      </c>
      <c r="H2096" s="1">
        <v>0</v>
      </c>
      <c r="I2096" s="1">
        <v>0</v>
      </c>
      <c r="J2096" s="1">
        <v>13900</v>
      </c>
      <c r="K2096" s="1">
        <v>0</v>
      </c>
    </row>
    <row r="2097" spans="1:12" x14ac:dyDescent="0.25">
      <c r="A2097" s="2">
        <v>246</v>
      </c>
      <c r="B2097" t="s">
        <v>156</v>
      </c>
      <c r="C2097" s="1" t="s">
        <v>320</v>
      </c>
      <c r="E2097" s="1">
        <v>10960</v>
      </c>
      <c r="F2097" s="1"/>
      <c r="G2097" s="1"/>
      <c r="H2097" s="1"/>
      <c r="I2097" s="1"/>
      <c r="J2097" s="1"/>
      <c r="K2097" s="1"/>
      <c r="L2097" s="1">
        <v>10960</v>
      </c>
    </row>
    <row r="2098" spans="1:12" x14ac:dyDescent="0.25">
      <c r="A2098" s="2">
        <v>413</v>
      </c>
      <c r="B2098" t="s">
        <v>158</v>
      </c>
      <c r="C2098" t="s">
        <v>68</v>
      </c>
      <c r="D2098">
        <v>2</v>
      </c>
      <c r="E2098" s="1">
        <v>317120</v>
      </c>
      <c r="F2098" s="1">
        <v>0</v>
      </c>
      <c r="G2098" s="1">
        <v>317120</v>
      </c>
      <c r="H2098" s="1">
        <v>0</v>
      </c>
      <c r="I2098" s="1">
        <v>0</v>
      </c>
      <c r="J2098" s="1">
        <v>0</v>
      </c>
      <c r="K2098" s="1">
        <v>0</v>
      </c>
    </row>
    <row r="2099" spans="1:12" x14ac:dyDescent="0.25">
      <c r="A2099" s="2">
        <v>413</v>
      </c>
      <c r="B2099" t="s">
        <v>158</v>
      </c>
      <c r="C2099" t="s">
        <v>77</v>
      </c>
      <c r="D2099">
        <v>2</v>
      </c>
      <c r="E2099" s="1">
        <v>240933</v>
      </c>
      <c r="F2099" s="1">
        <v>0</v>
      </c>
      <c r="G2099" s="1">
        <v>240933</v>
      </c>
      <c r="H2099" s="1">
        <v>0</v>
      </c>
      <c r="I2099" s="1">
        <v>0</v>
      </c>
      <c r="J2099" s="1">
        <v>0</v>
      </c>
      <c r="K2099" s="1">
        <v>0</v>
      </c>
    </row>
    <row r="2100" spans="1:12" x14ac:dyDescent="0.25">
      <c r="A2100" s="2">
        <v>413</v>
      </c>
      <c r="B2100" t="s">
        <v>158</v>
      </c>
      <c r="C2100" t="s">
        <v>31</v>
      </c>
      <c r="D2100">
        <v>1</v>
      </c>
      <c r="E2100" s="1">
        <v>198942</v>
      </c>
      <c r="F2100" s="1">
        <v>198942</v>
      </c>
      <c r="G2100" s="1">
        <v>0</v>
      </c>
      <c r="H2100" s="1">
        <v>0</v>
      </c>
      <c r="I2100" s="1">
        <v>0</v>
      </c>
      <c r="J2100" s="1">
        <v>0</v>
      </c>
      <c r="K2100" s="1">
        <v>0</v>
      </c>
    </row>
    <row r="2101" spans="1:12" x14ac:dyDescent="0.25">
      <c r="A2101" s="2">
        <v>413</v>
      </c>
      <c r="B2101" t="s">
        <v>158</v>
      </c>
      <c r="C2101" t="s">
        <v>74</v>
      </c>
      <c r="D2101">
        <v>4</v>
      </c>
      <c r="E2101" s="1">
        <v>455330</v>
      </c>
      <c r="F2101" s="1">
        <v>222081</v>
      </c>
      <c r="G2101" s="1">
        <v>0</v>
      </c>
      <c r="H2101" s="1">
        <v>0</v>
      </c>
      <c r="I2101" s="1">
        <v>233249</v>
      </c>
      <c r="J2101" s="1">
        <v>0</v>
      </c>
      <c r="K2101" s="1">
        <v>0</v>
      </c>
    </row>
    <row r="2102" spans="1:12" x14ac:dyDescent="0.25">
      <c r="A2102" s="2">
        <v>413</v>
      </c>
      <c r="B2102" t="s">
        <v>158</v>
      </c>
      <c r="C2102" t="s">
        <v>41</v>
      </c>
      <c r="D2102">
        <v>4</v>
      </c>
      <c r="E2102" s="1">
        <v>455330</v>
      </c>
      <c r="F2102" s="1">
        <v>455330</v>
      </c>
      <c r="G2102" s="1">
        <v>0</v>
      </c>
      <c r="H2102" s="1">
        <v>0</v>
      </c>
      <c r="I2102" s="1">
        <v>0</v>
      </c>
      <c r="J2102" s="1">
        <v>0</v>
      </c>
      <c r="K2102" s="1">
        <v>0</v>
      </c>
    </row>
    <row r="2103" spans="1:12" x14ac:dyDescent="0.25">
      <c r="A2103" s="2">
        <v>413</v>
      </c>
      <c r="B2103" t="s">
        <v>158</v>
      </c>
      <c r="C2103" t="s">
        <v>99</v>
      </c>
      <c r="D2103">
        <v>1</v>
      </c>
      <c r="E2103" s="1">
        <v>113832</v>
      </c>
      <c r="F2103" s="1">
        <v>113832</v>
      </c>
      <c r="G2103" s="1">
        <v>0</v>
      </c>
      <c r="H2103" s="1">
        <v>0</v>
      </c>
      <c r="I2103" s="1">
        <v>0</v>
      </c>
      <c r="J2103" s="1">
        <v>0</v>
      </c>
      <c r="K2103" s="1">
        <v>0</v>
      </c>
    </row>
    <row r="2104" spans="1:12" x14ac:dyDescent="0.25">
      <c r="A2104" s="2">
        <v>413</v>
      </c>
      <c r="B2104" t="s">
        <v>158</v>
      </c>
      <c r="C2104" t="s">
        <v>46</v>
      </c>
      <c r="D2104">
        <v>4</v>
      </c>
      <c r="E2104" s="1">
        <v>455330</v>
      </c>
      <c r="F2104" s="1">
        <v>455330</v>
      </c>
      <c r="G2104" s="1">
        <v>0</v>
      </c>
      <c r="H2104" s="1">
        <v>0</v>
      </c>
      <c r="I2104" s="1">
        <v>0</v>
      </c>
      <c r="J2104" s="1">
        <v>0</v>
      </c>
      <c r="K2104" s="1">
        <v>0</v>
      </c>
    </row>
    <row r="2105" spans="1:12" x14ac:dyDescent="0.25">
      <c r="A2105" s="2">
        <v>413</v>
      </c>
      <c r="B2105" t="s">
        <v>158</v>
      </c>
      <c r="C2105" t="s">
        <v>66</v>
      </c>
      <c r="D2105">
        <v>4</v>
      </c>
      <c r="E2105" s="1">
        <v>455330</v>
      </c>
      <c r="F2105" s="1">
        <v>455330</v>
      </c>
      <c r="G2105" s="1">
        <v>0</v>
      </c>
      <c r="H2105" s="1">
        <v>0</v>
      </c>
      <c r="I2105" s="1">
        <v>0</v>
      </c>
      <c r="J2105" s="1">
        <v>0</v>
      </c>
      <c r="K2105" s="1">
        <v>0</v>
      </c>
    </row>
    <row r="2106" spans="1:12" x14ac:dyDescent="0.25">
      <c r="A2106" s="2">
        <v>413</v>
      </c>
      <c r="B2106" t="s">
        <v>158</v>
      </c>
      <c r="C2106" t="s">
        <v>84</v>
      </c>
      <c r="D2106">
        <v>1</v>
      </c>
      <c r="E2106" s="1">
        <v>113832</v>
      </c>
      <c r="F2106" s="1">
        <v>113832</v>
      </c>
      <c r="G2106" s="1">
        <v>0</v>
      </c>
      <c r="H2106" s="1">
        <v>0</v>
      </c>
      <c r="I2106" s="1">
        <v>0</v>
      </c>
      <c r="J2106" s="1">
        <v>0</v>
      </c>
      <c r="K2106" s="1">
        <v>0</v>
      </c>
    </row>
    <row r="2107" spans="1:12" x14ac:dyDescent="0.25">
      <c r="A2107" s="2">
        <v>413</v>
      </c>
      <c r="B2107" t="s">
        <v>158</v>
      </c>
      <c r="C2107" t="s">
        <v>83</v>
      </c>
      <c r="D2107">
        <v>1</v>
      </c>
      <c r="E2107" s="1">
        <v>113832</v>
      </c>
      <c r="F2107" s="1">
        <v>113832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</row>
    <row r="2108" spans="1:12" x14ac:dyDescent="0.25">
      <c r="A2108" s="2">
        <v>413</v>
      </c>
      <c r="B2108" t="s">
        <v>158</v>
      </c>
      <c r="C2108" t="s">
        <v>24</v>
      </c>
      <c r="D2108">
        <v>1</v>
      </c>
      <c r="E2108" s="1">
        <v>113832</v>
      </c>
      <c r="F2108" s="1">
        <v>113832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</row>
    <row r="2109" spans="1:12" x14ac:dyDescent="0.25">
      <c r="A2109" s="2">
        <v>413</v>
      </c>
      <c r="B2109" t="s">
        <v>158</v>
      </c>
      <c r="C2109" t="s">
        <v>40</v>
      </c>
      <c r="D2109">
        <v>1</v>
      </c>
      <c r="E2109" s="1">
        <v>113832</v>
      </c>
      <c r="F2109" s="1">
        <v>113832</v>
      </c>
      <c r="G2109" s="1">
        <v>0</v>
      </c>
      <c r="H2109" s="1">
        <v>0</v>
      </c>
      <c r="I2109" s="1">
        <v>0</v>
      </c>
      <c r="J2109" s="1">
        <v>0</v>
      </c>
      <c r="K2109" s="1">
        <v>0</v>
      </c>
    </row>
    <row r="2110" spans="1:12" x14ac:dyDescent="0.25">
      <c r="A2110" s="2">
        <v>413</v>
      </c>
      <c r="B2110" t="s">
        <v>158</v>
      </c>
      <c r="C2110" t="s">
        <v>30</v>
      </c>
      <c r="D2110">
        <v>1</v>
      </c>
      <c r="E2110" s="1">
        <v>113832</v>
      </c>
      <c r="F2110" s="1">
        <v>113832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</row>
    <row r="2111" spans="1:12" x14ac:dyDescent="0.25">
      <c r="A2111" s="2">
        <v>413</v>
      </c>
      <c r="B2111" t="s">
        <v>158</v>
      </c>
      <c r="C2111" t="s">
        <v>15</v>
      </c>
      <c r="D2111">
        <v>4</v>
      </c>
      <c r="E2111" s="1">
        <v>156666</v>
      </c>
      <c r="F2111" s="1">
        <v>156666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</row>
    <row r="2112" spans="1:12" x14ac:dyDescent="0.25">
      <c r="A2112" s="2">
        <v>413</v>
      </c>
      <c r="B2112" t="s">
        <v>158</v>
      </c>
      <c r="C2112" t="s">
        <v>13</v>
      </c>
      <c r="D2112">
        <v>2</v>
      </c>
      <c r="E2112" s="1">
        <v>115116</v>
      </c>
      <c r="F2112" s="1">
        <v>115116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</row>
    <row r="2113" spans="1:11" x14ac:dyDescent="0.25">
      <c r="A2113" s="2">
        <v>413</v>
      </c>
      <c r="B2113" t="s">
        <v>158</v>
      </c>
      <c r="C2113" t="s">
        <v>29</v>
      </c>
      <c r="D2113">
        <v>2</v>
      </c>
      <c r="E2113" s="1">
        <v>227665</v>
      </c>
      <c r="F2113" s="1">
        <v>227665</v>
      </c>
      <c r="G2113" s="1">
        <v>0</v>
      </c>
      <c r="H2113" s="1">
        <v>0</v>
      </c>
      <c r="I2113" s="1">
        <v>0</v>
      </c>
      <c r="J2113" s="1">
        <v>0</v>
      </c>
      <c r="K2113" s="1">
        <v>0</v>
      </c>
    </row>
    <row r="2114" spans="1:11" x14ac:dyDescent="0.25">
      <c r="A2114" s="2">
        <v>413</v>
      </c>
      <c r="B2114" t="s">
        <v>158</v>
      </c>
      <c r="C2114" t="s">
        <v>14</v>
      </c>
      <c r="D2114">
        <v>6</v>
      </c>
      <c r="E2114" s="1">
        <v>682995</v>
      </c>
      <c r="F2114" s="1">
        <v>682995</v>
      </c>
      <c r="G2114" s="1">
        <v>0</v>
      </c>
      <c r="H2114" s="1">
        <v>0</v>
      </c>
      <c r="I2114" s="1">
        <v>0</v>
      </c>
      <c r="J2114" s="1">
        <v>0</v>
      </c>
      <c r="K2114" s="1">
        <v>0</v>
      </c>
    </row>
    <row r="2115" spans="1:11" x14ac:dyDescent="0.25">
      <c r="A2115" s="2">
        <v>413</v>
      </c>
      <c r="B2115" t="s">
        <v>158</v>
      </c>
      <c r="C2115" t="s">
        <v>71</v>
      </c>
      <c r="D2115">
        <v>2</v>
      </c>
      <c r="E2115" s="1">
        <v>227665</v>
      </c>
      <c r="F2115" s="1">
        <v>227665</v>
      </c>
      <c r="G2115" s="1">
        <v>0</v>
      </c>
      <c r="H2115" s="1">
        <v>0</v>
      </c>
      <c r="I2115" s="1">
        <v>0</v>
      </c>
      <c r="J2115" s="1">
        <v>0</v>
      </c>
      <c r="K2115" s="1">
        <v>0</v>
      </c>
    </row>
    <row r="2116" spans="1:11" x14ac:dyDescent="0.25">
      <c r="A2116" s="2">
        <v>413</v>
      </c>
      <c r="B2116" t="s">
        <v>158</v>
      </c>
      <c r="C2116" t="s">
        <v>313</v>
      </c>
      <c r="D2116">
        <v>0.27</v>
      </c>
      <c r="E2116" s="1">
        <v>41486</v>
      </c>
      <c r="F2116" s="1">
        <v>0</v>
      </c>
      <c r="G2116" s="1">
        <v>0</v>
      </c>
      <c r="H2116" s="1">
        <v>41486</v>
      </c>
      <c r="I2116" s="1">
        <v>0</v>
      </c>
      <c r="J2116" s="1">
        <v>0</v>
      </c>
      <c r="K2116" s="1">
        <v>0</v>
      </c>
    </row>
    <row r="2117" spans="1:11" x14ac:dyDescent="0.25">
      <c r="A2117" s="2">
        <v>413</v>
      </c>
      <c r="B2117" t="s">
        <v>158</v>
      </c>
      <c r="C2117" t="s">
        <v>7</v>
      </c>
      <c r="D2117">
        <v>1</v>
      </c>
      <c r="E2117" s="1">
        <v>113832</v>
      </c>
      <c r="F2117" s="1">
        <v>113832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</row>
    <row r="2118" spans="1:11" x14ac:dyDescent="0.25">
      <c r="A2118" s="2">
        <v>413</v>
      </c>
      <c r="B2118" t="s">
        <v>158</v>
      </c>
      <c r="C2118" t="s">
        <v>37</v>
      </c>
      <c r="D2118">
        <v>2</v>
      </c>
      <c r="E2118" s="1">
        <v>227665</v>
      </c>
      <c r="F2118" s="1">
        <v>227665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</row>
    <row r="2119" spans="1:11" x14ac:dyDescent="0.25">
      <c r="A2119" s="2">
        <v>413</v>
      </c>
      <c r="B2119" t="s">
        <v>158</v>
      </c>
      <c r="C2119" t="s">
        <v>60</v>
      </c>
      <c r="D2119">
        <v>0.5</v>
      </c>
      <c r="E2119" s="1">
        <v>56916</v>
      </c>
      <c r="F2119" s="1">
        <v>56916</v>
      </c>
      <c r="G2119" s="1">
        <v>0</v>
      </c>
      <c r="H2119" s="1">
        <v>0</v>
      </c>
      <c r="I2119" s="1">
        <v>0</v>
      </c>
      <c r="J2119" s="1">
        <v>0</v>
      </c>
      <c r="K2119" s="1">
        <v>0</v>
      </c>
    </row>
    <row r="2120" spans="1:11" x14ac:dyDescent="0.25">
      <c r="A2120" s="2">
        <v>413</v>
      </c>
      <c r="B2120" t="s">
        <v>158</v>
      </c>
      <c r="C2120" t="s">
        <v>103</v>
      </c>
      <c r="D2120">
        <v>1</v>
      </c>
      <c r="E2120" s="1">
        <v>39166</v>
      </c>
      <c r="F2120" s="1">
        <v>39166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</row>
    <row r="2121" spans="1:11" x14ac:dyDescent="0.25">
      <c r="A2121" s="2">
        <v>413</v>
      </c>
      <c r="B2121" t="s">
        <v>158</v>
      </c>
      <c r="C2121" t="s">
        <v>45</v>
      </c>
      <c r="D2121">
        <v>1</v>
      </c>
      <c r="E2121" s="1">
        <v>70672</v>
      </c>
      <c r="F2121" s="1">
        <v>70672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</row>
    <row r="2122" spans="1:11" x14ac:dyDescent="0.25">
      <c r="A2122" s="2">
        <v>413</v>
      </c>
      <c r="B2122" t="s">
        <v>158</v>
      </c>
      <c r="C2122" t="s">
        <v>11</v>
      </c>
      <c r="D2122">
        <v>1</v>
      </c>
      <c r="E2122" s="1">
        <v>57558</v>
      </c>
      <c r="F2122" s="1">
        <v>0</v>
      </c>
      <c r="G2122" s="1">
        <v>57558</v>
      </c>
      <c r="H2122" s="1">
        <v>0</v>
      </c>
      <c r="I2122" s="1">
        <v>0</v>
      </c>
      <c r="J2122" s="1">
        <v>0</v>
      </c>
      <c r="K2122" s="1">
        <v>0</v>
      </c>
    </row>
    <row r="2123" spans="1:11" x14ac:dyDescent="0.25">
      <c r="A2123" s="2">
        <v>413</v>
      </c>
      <c r="B2123" t="s">
        <v>158</v>
      </c>
      <c r="C2123" t="s">
        <v>42</v>
      </c>
      <c r="D2123">
        <v>1</v>
      </c>
      <c r="E2123" s="1">
        <v>71590</v>
      </c>
      <c r="F2123" s="1">
        <v>71590</v>
      </c>
      <c r="G2123" s="1">
        <v>0</v>
      </c>
      <c r="H2123" s="1">
        <v>0</v>
      </c>
      <c r="I2123" s="1">
        <v>0</v>
      </c>
      <c r="J2123" s="1">
        <v>0</v>
      </c>
      <c r="K2123" s="1">
        <v>0</v>
      </c>
    </row>
    <row r="2124" spans="1:11" x14ac:dyDescent="0.25">
      <c r="A2124" s="2">
        <v>413</v>
      </c>
      <c r="B2124" t="s">
        <v>158</v>
      </c>
      <c r="C2124" t="s">
        <v>21</v>
      </c>
      <c r="D2124">
        <v>1</v>
      </c>
      <c r="E2124" s="1">
        <v>113832</v>
      </c>
      <c r="F2124" s="1">
        <v>113832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</row>
    <row r="2125" spans="1:11" x14ac:dyDescent="0.25">
      <c r="A2125" s="2">
        <v>413</v>
      </c>
      <c r="B2125" t="s">
        <v>158</v>
      </c>
      <c r="C2125" t="s">
        <v>5</v>
      </c>
      <c r="D2125">
        <v>1</v>
      </c>
      <c r="E2125" s="1">
        <v>105009</v>
      </c>
      <c r="F2125" s="1">
        <v>105009</v>
      </c>
      <c r="G2125" s="1">
        <v>0</v>
      </c>
      <c r="H2125" s="1">
        <v>0</v>
      </c>
      <c r="I2125" s="1">
        <v>0</v>
      </c>
      <c r="J2125" s="1">
        <v>0</v>
      </c>
      <c r="K2125" s="1">
        <v>0</v>
      </c>
    </row>
    <row r="2126" spans="1:11" x14ac:dyDescent="0.25">
      <c r="A2126" s="2">
        <v>413</v>
      </c>
      <c r="B2126" t="s">
        <v>158</v>
      </c>
      <c r="C2126" t="s">
        <v>122</v>
      </c>
      <c r="D2126">
        <v>1</v>
      </c>
      <c r="E2126" s="1">
        <v>113832</v>
      </c>
      <c r="F2126" s="1">
        <v>113832</v>
      </c>
      <c r="G2126" s="1">
        <v>0</v>
      </c>
      <c r="H2126" s="1">
        <v>0</v>
      </c>
      <c r="I2126" s="1">
        <v>0</v>
      </c>
      <c r="J2126" s="1">
        <v>0</v>
      </c>
      <c r="K2126" s="1">
        <v>0</v>
      </c>
    </row>
    <row r="2127" spans="1:11" x14ac:dyDescent="0.25">
      <c r="A2127" s="2">
        <v>413</v>
      </c>
      <c r="B2127" t="s">
        <v>158</v>
      </c>
      <c r="C2127" t="s">
        <v>16</v>
      </c>
      <c r="D2127">
        <v>4</v>
      </c>
      <c r="E2127" s="1">
        <v>455330</v>
      </c>
      <c r="F2127" s="1">
        <v>455330</v>
      </c>
      <c r="G2127" s="1">
        <v>0</v>
      </c>
      <c r="H2127" s="1">
        <v>0</v>
      </c>
      <c r="I2127" s="1">
        <v>0</v>
      </c>
      <c r="J2127" s="1">
        <v>0</v>
      </c>
      <c r="K2127" s="1">
        <v>0</v>
      </c>
    </row>
    <row r="2128" spans="1:11" x14ac:dyDescent="0.25">
      <c r="A2128" s="2">
        <v>413</v>
      </c>
      <c r="B2128" t="s">
        <v>158</v>
      </c>
      <c r="C2128" t="s">
        <v>17</v>
      </c>
      <c r="D2128">
        <v>1</v>
      </c>
      <c r="E2128" s="1">
        <v>79025</v>
      </c>
      <c r="F2128" s="1">
        <v>79025</v>
      </c>
      <c r="G2128" s="1">
        <v>0</v>
      </c>
      <c r="H2128" s="1">
        <v>0</v>
      </c>
      <c r="I2128" s="1">
        <v>0</v>
      </c>
      <c r="J2128" s="1">
        <v>0</v>
      </c>
      <c r="K2128" s="1">
        <v>0</v>
      </c>
    </row>
    <row r="2129" spans="1:11" x14ac:dyDescent="0.25">
      <c r="A2129" s="2">
        <v>413</v>
      </c>
      <c r="B2129" t="s">
        <v>158</v>
      </c>
      <c r="C2129" t="s">
        <v>22</v>
      </c>
      <c r="D2129">
        <v>2</v>
      </c>
      <c r="E2129" s="1">
        <v>102375</v>
      </c>
      <c r="F2129" s="1">
        <v>102375</v>
      </c>
      <c r="G2129" s="1">
        <v>0</v>
      </c>
      <c r="H2129" s="1">
        <v>0</v>
      </c>
      <c r="I2129" s="1">
        <v>0</v>
      </c>
      <c r="J2129" s="1">
        <v>0</v>
      </c>
      <c r="K2129" s="1">
        <v>0</v>
      </c>
    </row>
    <row r="2130" spans="1:11" x14ac:dyDescent="0.25">
      <c r="A2130" s="2">
        <v>413</v>
      </c>
      <c r="B2130" t="s">
        <v>158</v>
      </c>
      <c r="C2130" t="s">
        <v>20</v>
      </c>
      <c r="D2130">
        <v>3</v>
      </c>
      <c r="E2130" s="1">
        <v>180176</v>
      </c>
      <c r="F2130" s="1">
        <v>180176</v>
      </c>
      <c r="G2130" s="1">
        <v>0</v>
      </c>
      <c r="H2130" s="1">
        <v>0</v>
      </c>
      <c r="I2130" s="1">
        <v>0</v>
      </c>
      <c r="J2130" s="1">
        <v>0</v>
      </c>
      <c r="K2130" s="1">
        <v>0</v>
      </c>
    </row>
    <row r="2131" spans="1:11" x14ac:dyDescent="0.25">
      <c r="A2131" s="2">
        <v>413</v>
      </c>
      <c r="B2131" t="s">
        <v>158</v>
      </c>
      <c r="C2131" t="s">
        <v>57</v>
      </c>
      <c r="D2131">
        <v>1</v>
      </c>
      <c r="E2131" s="1">
        <v>105009</v>
      </c>
      <c r="F2131" s="1">
        <v>105009</v>
      </c>
      <c r="G2131" s="1">
        <v>0</v>
      </c>
      <c r="H2131" s="1">
        <v>0</v>
      </c>
      <c r="I2131" s="1">
        <v>0</v>
      </c>
      <c r="J2131" s="1">
        <v>0</v>
      </c>
      <c r="K2131" s="1">
        <v>0</v>
      </c>
    </row>
    <row r="2132" spans="1:11" x14ac:dyDescent="0.25">
      <c r="A2132" s="2">
        <v>413</v>
      </c>
      <c r="B2132" t="s">
        <v>158</v>
      </c>
      <c r="C2132" t="s">
        <v>4</v>
      </c>
      <c r="D2132">
        <v>2</v>
      </c>
      <c r="E2132" s="1">
        <v>143922</v>
      </c>
      <c r="F2132" s="1">
        <v>0</v>
      </c>
      <c r="G2132" s="1">
        <v>143922</v>
      </c>
      <c r="H2132" s="1">
        <v>0</v>
      </c>
      <c r="I2132" s="1">
        <v>0</v>
      </c>
      <c r="J2132" s="1">
        <v>0</v>
      </c>
      <c r="K2132" s="1">
        <v>0</v>
      </c>
    </row>
    <row r="2133" spans="1:11" x14ac:dyDescent="0.25">
      <c r="A2133" s="2">
        <v>413</v>
      </c>
      <c r="B2133" t="s">
        <v>158</v>
      </c>
      <c r="C2133" t="s">
        <v>47</v>
      </c>
      <c r="D2133">
        <v>1</v>
      </c>
      <c r="E2133" s="1">
        <v>92386</v>
      </c>
      <c r="F2133" s="1">
        <v>92386</v>
      </c>
      <c r="G2133" s="1">
        <v>0</v>
      </c>
      <c r="H2133" s="1">
        <v>0</v>
      </c>
      <c r="I2133" s="1">
        <v>0</v>
      </c>
      <c r="J2133" s="1">
        <v>0</v>
      </c>
      <c r="K2133" s="1">
        <v>0</v>
      </c>
    </row>
    <row r="2134" spans="1:11" x14ac:dyDescent="0.25">
      <c r="A2134" s="2">
        <v>413</v>
      </c>
      <c r="B2134" t="s">
        <v>158</v>
      </c>
      <c r="C2134" t="s">
        <v>58</v>
      </c>
      <c r="D2134">
        <v>1</v>
      </c>
      <c r="E2134" s="1">
        <v>147879</v>
      </c>
      <c r="F2134" s="1">
        <v>0</v>
      </c>
      <c r="G2134" s="1">
        <v>147879</v>
      </c>
      <c r="H2134" s="1">
        <v>0</v>
      </c>
      <c r="I2134" s="1">
        <v>0</v>
      </c>
      <c r="J2134" s="1">
        <v>0</v>
      </c>
      <c r="K2134" s="1">
        <v>0</v>
      </c>
    </row>
    <row r="2135" spans="1:11" x14ac:dyDescent="0.25">
      <c r="A2135" s="2">
        <v>413</v>
      </c>
      <c r="B2135" t="s">
        <v>158</v>
      </c>
      <c r="C2135" t="s">
        <v>251</v>
      </c>
      <c r="D2135">
        <v>0</v>
      </c>
      <c r="E2135" s="1">
        <v>12000</v>
      </c>
      <c r="F2135" s="1">
        <v>12000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</row>
    <row r="2136" spans="1:11" x14ac:dyDescent="0.25">
      <c r="A2136" s="2">
        <v>413</v>
      </c>
      <c r="B2136" t="s">
        <v>158</v>
      </c>
      <c r="C2136" t="s">
        <v>314</v>
      </c>
      <c r="D2136">
        <v>0</v>
      </c>
      <c r="E2136" s="1">
        <v>30600</v>
      </c>
      <c r="F2136" s="1">
        <v>23800</v>
      </c>
      <c r="G2136" s="1">
        <v>0</v>
      </c>
      <c r="H2136" s="1">
        <v>0</v>
      </c>
      <c r="I2136" s="1">
        <v>0</v>
      </c>
      <c r="J2136" s="1">
        <v>0</v>
      </c>
      <c r="K2136" s="1">
        <v>6800</v>
      </c>
    </row>
    <row r="2137" spans="1:11" x14ac:dyDescent="0.25">
      <c r="A2137" s="2">
        <v>413</v>
      </c>
      <c r="B2137" t="s">
        <v>158</v>
      </c>
      <c r="C2137" t="s">
        <v>257</v>
      </c>
      <c r="D2137">
        <v>0</v>
      </c>
      <c r="E2137" s="1">
        <v>20400</v>
      </c>
      <c r="F2137" s="1">
        <v>13600</v>
      </c>
      <c r="G2137" s="1">
        <v>0</v>
      </c>
      <c r="H2137" s="1">
        <v>0</v>
      </c>
      <c r="I2137" s="1">
        <v>0</v>
      </c>
      <c r="J2137" s="1">
        <v>0</v>
      </c>
      <c r="K2137" s="1">
        <v>6800</v>
      </c>
    </row>
    <row r="2138" spans="1:11" x14ac:dyDescent="0.25">
      <c r="A2138" s="2">
        <v>413</v>
      </c>
      <c r="B2138" t="s">
        <v>158</v>
      </c>
      <c r="C2138" t="s">
        <v>252</v>
      </c>
      <c r="D2138">
        <v>0</v>
      </c>
      <c r="E2138" s="1">
        <v>12695</v>
      </c>
      <c r="F2138" s="1">
        <v>12695</v>
      </c>
      <c r="G2138" s="1">
        <v>0</v>
      </c>
      <c r="H2138" s="1">
        <v>0</v>
      </c>
      <c r="I2138" s="1">
        <v>0</v>
      </c>
      <c r="J2138" s="1">
        <v>0</v>
      </c>
      <c r="K2138" s="1">
        <v>0</v>
      </c>
    </row>
    <row r="2139" spans="1:11" x14ac:dyDescent="0.25">
      <c r="A2139" s="2">
        <v>413</v>
      </c>
      <c r="B2139" t="s">
        <v>158</v>
      </c>
      <c r="C2139" t="s">
        <v>263</v>
      </c>
      <c r="D2139">
        <v>0</v>
      </c>
      <c r="E2139" s="1">
        <v>138739</v>
      </c>
      <c r="F2139" s="1">
        <v>138739</v>
      </c>
      <c r="G2139" s="1">
        <v>0</v>
      </c>
      <c r="H2139" s="1">
        <v>0</v>
      </c>
      <c r="I2139" s="1">
        <v>0</v>
      </c>
      <c r="J2139" s="1">
        <v>0</v>
      </c>
      <c r="K2139" s="1">
        <v>0</v>
      </c>
    </row>
    <row r="2140" spans="1:11" x14ac:dyDescent="0.25">
      <c r="A2140" s="2">
        <v>413</v>
      </c>
      <c r="B2140" t="s">
        <v>158</v>
      </c>
      <c r="C2140" t="s">
        <v>266</v>
      </c>
      <c r="D2140">
        <v>0</v>
      </c>
      <c r="E2140" s="1">
        <v>20985</v>
      </c>
      <c r="F2140" s="1">
        <v>20985</v>
      </c>
      <c r="G2140" s="1">
        <v>0</v>
      </c>
      <c r="H2140" s="1">
        <v>0</v>
      </c>
      <c r="I2140" s="1">
        <v>0</v>
      </c>
      <c r="J2140" s="1">
        <v>0</v>
      </c>
      <c r="K2140" s="1">
        <v>0</v>
      </c>
    </row>
    <row r="2141" spans="1:11" x14ac:dyDescent="0.25">
      <c r="A2141" s="2">
        <v>413</v>
      </c>
      <c r="B2141" t="s">
        <v>158</v>
      </c>
      <c r="C2141" t="s">
        <v>265</v>
      </c>
      <c r="D2141">
        <v>0</v>
      </c>
      <c r="E2141" s="1">
        <v>25000</v>
      </c>
      <c r="F2141" s="1">
        <v>25000</v>
      </c>
      <c r="G2141" s="1">
        <v>0</v>
      </c>
      <c r="H2141" s="1">
        <v>0</v>
      </c>
      <c r="I2141" s="1">
        <v>0</v>
      </c>
      <c r="J2141" s="1">
        <v>0</v>
      </c>
      <c r="K2141" s="1">
        <v>0</v>
      </c>
    </row>
    <row r="2142" spans="1:11" x14ac:dyDescent="0.25">
      <c r="A2142" s="2">
        <v>413</v>
      </c>
      <c r="B2142" t="s">
        <v>158</v>
      </c>
      <c r="C2142" t="s">
        <v>248</v>
      </c>
      <c r="D2142">
        <v>0</v>
      </c>
      <c r="E2142" s="1">
        <v>1966</v>
      </c>
      <c r="F2142" s="1">
        <v>1966</v>
      </c>
      <c r="G2142" s="1">
        <v>0</v>
      </c>
      <c r="H2142" s="1">
        <v>0</v>
      </c>
      <c r="I2142" s="1">
        <v>0</v>
      </c>
      <c r="J2142" s="1">
        <v>0</v>
      </c>
      <c r="K2142" s="1">
        <v>0</v>
      </c>
    </row>
    <row r="2143" spans="1:11" x14ac:dyDescent="0.25">
      <c r="A2143" s="2">
        <v>413</v>
      </c>
      <c r="B2143" t="s">
        <v>158</v>
      </c>
      <c r="C2143" t="s">
        <v>282</v>
      </c>
      <c r="D2143">
        <v>0</v>
      </c>
      <c r="E2143" s="1">
        <v>5322</v>
      </c>
      <c r="F2143" s="1">
        <v>4000</v>
      </c>
      <c r="G2143" s="1">
        <v>1322</v>
      </c>
      <c r="H2143" s="1">
        <v>0</v>
      </c>
      <c r="I2143" s="1">
        <v>0</v>
      </c>
      <c r="J2143" s="1">
        <v>0</v>
      </c>
      <c r="K2143" s="1">
        <v>0</v>
      </c>
    </row>
    <row r="2144" spans="1:11" x14ac:dyDescent="0.25">
      <c r="A2144" s="2">
        <v>413</v>
      </c>
      <c r="B2144" t="s">
        <v>158</v>
      </c>
      <c r="C2144" t="s">
        <v>264</v>
      </c>
      <c r="D2144">
        <v>0</v>
      </c>
      <c r="E2144" s="1">
        <v>7000</v>
      </c>
      <c r="F2144" s="1">
        <v>7000</v>
      </c>
      <c r="G2144" s="1">
        <v>0</v>
      </c>
      <c r="H2144" s="1">
        <v>0</v>
      </c>
      <c r="I2144" s="1">
        <v>0</v>
      </c>
      <c r="J2144" s="1">
        <v>0</v>
      </c>
      <c r="K2144" s="1">
        <v>0</v>
      </c>
    </row>
    <row r="2145" spans="1:12" x14ac:dyDescent="0.25">
      <c r="A2145" s="2">
        <v>413</v>
      </c>
      <c r="B2145" t="s">
        <v>158</v>
      </c>
      <c r="C2145" t="s">
        <v>247</v>
      </c>
      <c r="D2145">
        <v>0</v>
      </c>
      <c r="E2145" s="1">
        <v>7206</v>
      </c>
      <c r="F2145" s="1">
        <v>7206</v>
      </c>
      <c r="G2145" s="1">
        <v>0</v>
      </c>
      <c r="H2145" s="1">
        <v>0</v>
      </c>
      <c r="I2145" s="1">
        <v>0</v>
      </c>
      <c r="J2145" s="1">
        <v>0</v>
      </c>
      <c r="K2145" s="1">
        <v>0</v>
      </c>
    </row>
    <row r="2146" spans="1:12" x14ac:dyDescent="0.25">
      <c r="A2146" s="2">
        <v>413</v>
      </c>
      <c r="B2146" t="s">
        <v>158</v>
      </c>
      <c r="C2146" t="s">
        <v>270</v>
      </c>
      <c r="D2146">
        <v>0</v>
      </c>
      <c r="E2146" s="1">
        <v>5000</v>
      </c>
      <c r="F2146" s="1">
        <v>5000</v>
      </c>
      <c r="G2146" s="1">
        <v>0</v>
      </c>
      <c r="H2146" s="1">
        <v>0</v>
      </c>
      <c r="I2146" s="1">
        <v>0</v>
      </c>
      <c r="J2146" s="1">
        <v>0</v>
      </c>
      <c r="K2146" s="1">
        <v>0</v>
      </c>
    </row>
    <row r="2147" spans="1:12" x14ac:dyDescent="0.25">
      <c r="A2147" s="2">
        <v>413</v>
      </c>
      <c r="B2147" t="s">
        <v>158</v>
      </c>
      <c r="C2147" t="s">
        <v>267</v>
      </c>
      <c r="D2147">
        <v>0</v>
      </c>
      <c r="E2147" s="1">
        <v>5480</v>
      </c>
      <c r="F2147" s="1">
        <v>5480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</row>
    <row r="2148" spans="1:12" x14ac:dyDescent="0.25">
      <c r="A2148" s="2">
        <v>413</v>
      </c>
      <c r="B2148" t="s">
        <v>158</v>
      </c>
      <c r="C2148" t="s">
        <v>281</v>
      </c>
      <c r="D2148">
        <v>0</v>
      </c>
      <c r="E2148" s="1">
        <v>6000</v>
      </c>
      <c r="F2148" s="1">
        <v>0</v>
      </c>
      <c r="G2148" s="1">
        <v>6000</v>
      </c>
      <c r="H2148" s="1">
        <v>0</v>
      </c>
      <c r="I2148" s="1">
        <v>0</v>
      </c>
      <c r="J2148" s="1">
        <v>0</v>
      </c>
      <c r="K2148" s="1">
        <v>0</v>
      </c>
    </row>
    <row r="2149" spans="1:12" x14ac:dyDescent="0.25">
      <c r="A2149" s="2">
        <v>413</v>
      </c>
      <c r="B2149" t="s">
        <v>158</v>
      </c>
      <c r="C2149" t="s">
        <v>277</v>
      </c>
      <c r="D2149">
        <v>0</v>
      </c>
      <c r="E2149" s="1">
        <v>10000</v>
      </c>
      <c r="F2149" s="1">
        <v>10000</v>
      </c>
      <c r="G2149" s="1">
        <v>0</v>
      </c>
      <c r="H2149" s="1">
        <v>0</v>
      </c>
      <c r="I2149" s="1">
        <v>0</v>
      </c>
      <c r="J2149" s="1">
        <v>0</v>
      </c>
      <c r="K2149" s="1">
        <v>0</v>
      </c>
    </row>
    <row r="2150" spans="1:12" x14ac:dyDescent="0.25">
      <c r="A2150" s="2">
        <v>413</v>
      </c>
      <c r="B2150" t="s">
        <v>158</v>
      </c>
      <c r="C2150" t="s">
        <v>269</v>
      </c>
      <c r="D2150">
        <v>0</v>
      </c>
      <c r="E2150" s="1">
        <v>3757</v>
      </c>
      <c r="F2150" s="1">
        <v>0</v>
      </c>
      <c r="G2150" s="1">
        <v>0</v>
      </c>
      <c r="H2150" s="1">
        <v>0</v>
      </c>
      <c r="I2150" s="1">
        <v>3757</v>
      </c>
      <c r="J2150" s="1">
        <v>0</v>
      </c>
      <c r="K2150" s="1">
        <v>0</v>
      </c>
    </row>
    <row r="2151" spans="1:12" x14ac:dyDescent="0.25">
      <c r="A2151" s="2">
        <v>413</v>
      </c>
      <c r="B2151" t="s">
        <v>158</v>
      </c>
      <c r="C2151" s="1" t="s">
        <v>320</v>
      </c>
      <c r="E2151" s="1">
        <v>131763</v>
      </c>
      <c r="F2151" s="1"/>
      <c r="G2151" s="1"/>
      <c r="H2151" s="1"/>
      <c r="I2151" s="1"/>
      <c r="J2151" s="1"/>
      <c r="K2151" s="1"/>
      <c r="L2151" s="1">
        <v>131763</v>
      </c>
    </row>
    <row r="2152" spans="1:12" x14ac:dyDescent="0.25">
      <c r="A2152" s="2">
        <v>258</v>
      </c>
      <c r="B2152" t="s">
        <v>159</v>
      </c>
      <c r="C2152" t="s">
        <v>68</v>
      </c>
      <c r="D2152">
        <v>1</v>
      </c>
      <c r="E2152" s="1">
        <v>158560</v>
      </c>
      <c r="F2152" s="1">
        <v>158560</v>
      </c>
      <c r="G2152" s="1">
        <v>0</v>
      </c>
      <c r="H2152" s="1">
        <v>0</v>
      </c>
      <c r="I2152" s="1">
        <v>0</v>
      </c>
      <c r="J2152" s="1">
        <v>0</v>
      </c>
      <c r="K2152" s="1">
        <v>0</v>
      </c>
    </row>
    <row r="2153" spans="1:12" x14ac:dyDescent="0.25">
      <c r="A2153" s="2">
        <v>258</v>
      </c>
      <c r="B2153" t="s">
        <v>159</v>
      </c>
      <c r="C2153" t="s">
        <v>31</v>
      </c>
      <c r="D2153">
        <v>1</v>
      </c>
      <c r="E2153" s="1">
        <v>198942</v>
      </c>
      <c r="F2153" s="1">
        <v>198942</v>
      </c>
      <c r="G2153" s="1">
        <v>0</v>
      </c>
      <c r="H2153" s="1">
        <v>0</v>
      </c>
      <c r="I2153" s="1">
        <v>0</v>
      </c>
      <c r="J2153" s="1">
        <v>0</v>
      </c>
      <c r="K2153" s="1">
        <v>0</v>
      </c>
    </row>
    <row r="2154" spans="1:12" x14ac:dyDescent="0.25">
      <c r="A2154" s="2">
        <v>258</v>
      </c>
      <c r="B2154" t="s">
        <v>159</v>
      </c>
      <c r="C2154" t="s">
        <v>33</v>
      </c>
      <c r="D2154">
        <v>2</v>
      </c>
      <c r="E2154" s="1">
        <v>227665</v>
      </c>
      <c r="F2154" s="1">
        <v>227665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</row>
    <row r="2155" spans="1:12" x14ac:dyDescent="0.25">
      <c r="A2155" s="2">
        <v>258</v>
      </c>
      <c r="B2155" t="s">
        <v>159</v>
      </c>
      <c r="C2155" t="s">
        <v>34</v>
      </c>
      <c r="D2155">
        <v>3</v>
      </c>
      <c r="E2155" s="1">
        <v>341497</v>
      </c>
      <c r="F2155" s="1">
        <v>341497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</row>
    <row r="2156" spans="1:12" x14ac:dyDescent="0.25">
      <c r="A2156" s="2">
        <v>258</v>
      </c>
      <c r="B2156" t="s">
        <v>159</v>
      </c>
      <c r="C2156" t="s">
        <v>35</v>
      </c>
      <c r="D2156">
        <v>2</v>
      </c>
      <c r="E2156" s="1">
        <v>227665</v>
      </c>
      <c r="F2156" s="1">
        <v>227665</v>
      </c>
      <c r="G2156" s="1">
        <v>0</v>
      </c>
      <c r="H2156" s="1">
        <v>0</v>
      </c>
      <c r="I2156" s="1">
        <v>0</v>
      </c>
      <c r="J2156" s="1">
        <v>0</v>
      </c>
      <c r="K2156" s="1">
        <v>0</v>
      </c>
    </row>
    <row r="2157" spans="1:12" x14ac:dyDescent="0.25">
      <c r="A2157" s="2">
        <v>258</v>
      </c>
      <c r="B2157" t="s">
        <v>159</v>
      </c>
      <c r="C2157" t="s">
        <v>26</v>
      </c>
      <c r="D2157">
        <v>2</v>
      </c>
      <c r="E2157" s="1">
        <v>227665</v>
      </c>
      <c r="F2157" s="1">
        <v>208734</v>
      </c>
      <c r="G2157" s="1">
        <v>0</v>
      </c>
      <c r="H2157" s="1">
        <v>18931</v>
      </c>
      <c r="I2157" s="1">
        <v>0</v>
      </c>
      <c r="J2157" s="1">
        <v>0</v>
      </c>
      <c r="K2157" s="1">
        <v>0</v>
      </c>
    </row>
    <row r="2158" spans="1:12" x14ac:dyDescent="0.25">
      <c r="A2158" s="2">
        <v>258</v>
      </c>
      <c r="B2158" t="s">
        <v>159</v>
      </c>
      <c r="C2158" t="s">
        <v>25</v>
      </c>
      <c r="D2158">
        <v>2</v>
      </c>
      <c r="E2158" s="1">
        <v>227665</v>
      </c>
      <c r="F2158" s="1">
        <v>227665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</row>
    <row r="2159" spans="1:12" x14ac:dyDescent="0.25">
      <c r="A2159" s="2">
        <v>258</v>
      </c>
      <c r="B2159" t="s">
        <v>159</v>
      </c>
      <c r="C2159" t="s">
        <v>28</v>
      </c>
      <c r="D2159">
        <v>3</v>
      </c>
      <c r="E2159" s="1">
        <v>341497</v>
      </c>
      <c r="F2159" s="1">
        <v>341497</v>
      </c>
      <c r="G2159" s="1">
        <v>0</v>
      </c>
      <c r="H2159" s="1">
        <v>0</v>
      </c>
      <c r="I2159" s="1">
        <v>0</v>
      </c>
      <c r="J2159" s="1">
        <v>0</v>
      </c>
      <c r="K2159" s="1">
        <v>0</v>
      </c>
    </row>
    <row r="2160" spans="1:12" x14ac:dyDescent="0.25">
      <c r="A2160" s="2">
        <v>258</v>
      </c>
      <c r="B2160" t="s">
        <v>159</v>
      </c>
      <c r="C2160" t="s">
        <v>41</v>
      </c>
      <c r="D2160">
        <v>1</v>
      </c>
      <c r="E2160" s="1">
        <v>113832</v>
      </c>
      <c r="F2160" s="1">
        <v>113832</v>
      </c>
      <c r="G2160" s="1">
        <v>0</v>
      </c>
      <c r="H2160" s="1">
        <v>0</v>
      </c>
      <c r="I2160" s="1">
        <v>0</v>
      </c>
      <c r="J2160" s="1">
        <v>0</v>
      </c>
      <c r="K2160" s="1">
        <v>0</v>
      </c>
    </row>
    <row r="2161" spans="1:11" x14ac:dyDescent="0.25">
      <c r="A2161" s="2">
        <v>258</v>
      </c>
      <c r="B2161" t="s">
        <v>159</v>
      </c>
      <c r="C2161" t="s">
        <v>109</v>
      </c>
      <c r="D2161">
        <v>1</v>
      </c>
      <c r="E2161" s="1">
        <v>113832</v>
      </c>
      <c r="F2161" s="1">
        <v>33357</v>
      </c>
      <c r="G2161" s="1">
        <v>80475</v>
      </c>
      <c r="H2161" s="1">
        <v>0</v>
      </c>
      <c r="I2161" s="1">
        <v>0</v>
      </c>
      <c r="J2161" s="1">
        <v>0</v>
      </c>
      <c r="K2161" s="1">
        <v>0</v>
      </c>
    </row>
    <row r="2162" spans="1:11" x14ac:dyDescent="0.25">
      <c r="A2162" s="2">
        <v>258</v>
      </c>
      <c r="B2162" t="s">
        <v>159</v>
      </c>
      <c r="C2162" t="s">
        <v>44</v>
      </c>
      <c r="D2162">
        <v>1</v>
      </c>
      <c r="E2162" s="1">
        <v>113832</v>
      </c>
      <c r="F2162" s="1">
        <v>113832</v>
      </c>
      <c r="G2162" s="1">
        <v>0</v>
      </c>
      <c r="H2162" s="1">
        <v>0</v>
      </c>
      <c r="I2162" s="1">
        <v>0</v>
      </c>
      <c r="J2162" s="1">
        <v>0</v>
      </c>
      <c r="K2162" s="1">
        <v>0</v>
      </c>
    </row>
    <row r="2163" spans="1:11" x14ac:dyDescent="0.25">
      <c r="A2163" s="2">
        <v>258</v>
      </c>
      <c r="B2163" t="s">
        <v>159</v>
      </c>
      <c r="C2163" t="s">
        <v>30</v>
      </c>
      <c r="D2163">
        <v>1</v>
      </c>
      <c r="E2163" s="1">
        <v>113832</v>
      </c>
      <c r="F2163" s="1">
        <v>113832</v>
      </c>
      <c r="G2163" s="1">
        <v>0</v>
      </c>
      <c r="H2163" s="1">
        <v>0</v>
      </c>
      <c r="I2163" s="1">
        <v>0</v>
      </c>
      <c r="J2163" s="1">
        <v>0</v>
      </c>
      <c r="K2163" s="1">
        <v>0</v>
      </c>
    </row>
    <row r="2164" spans="1:11" x14ac:dyDescent="0.25">
      <c r="A2164" s="2">
        <v>258</v>
      </c>
      <c r="B2164" t="s">
        <v>159</v>
      </c>
      <c r="C2164" t="s">
        <v>15</v>
      </c>
      <c r="D2164">
        <v>6</v>
      </c>
      <c r="E2164" s="1">
        <v>234999</v>
      </c>
      <c r="F2164" s="1">
        <v>234999</v>
      </c>
      <c r="G2164" s="1">
        <v>0</v>
      </c>
      <c r="H2164" s="1">
        <v>0</v>
      </c>
      <c r="I2164" s="1">
        <v>0</v>
      </c>
      <c r="J2164" s="1">
        <v>0</v>
      </c>
      <c r="K2164" s="1">
        <v>0</v>
      </c>
    </row>
    <row r="2165" spans="1:11" x14ac:dyDescent="0.25">
      <c r="A2165" s="2">
        <v>258</v>
      </c>
      <c r="B2165" t="s">
        <v>159</v>
      </c>
      <c r="C2165" t="s">
        <v>52</v>
      </c>
      <c r="D2165">
        <v>2</v>
      </c>
      <c r="E2165" s="1">
        <v>227665</v>
      </c>
      <c r="F2165" s="1">
        <v>227665</v>
      </c>
      <c r="G2165" s="1">
        <v>0</v>
      </c>
      <c r="H2165" s="1">
        <v>0</v>
      </c>
      <c r="I2165" s="1">
        <v>0</v>
      </c>
      <c r="J2165" s="1">
        <v>0</v>
      </c>
      <c r="K2165" s="1">
        <v>0</v>
      </c>
    </row>
    <row r="2166" spans="1:11" x14ac:dyDescent="0.25">
      <c r="A2166" s="2">
        <v>258</v>
      </c>
      <c r="B2166" t="s">
        <v>159</v>
      </c>
      <c r="C2166" t="s">
        <v>50</v>
      </c>
      <c r="D2166">
        <v>1</v>
      </c>
      <c r="E2166" s="1">
        <v>113832</v>
      </c>
      <c r="F2166" s="1">
        <v>113832</v>
      </c>
      <c r="G2166" s="1">
        <v>0</v>
      </c>
      <c r="H2166" s="1">
        <v>0</v>
      </c>
      <c r="I2166" s="1">
        <v>0</v>
      </c>
      <c r="J2166" s="1">
        <v>0</v>
      </c>
      <c r="K2166" s="1">
        <v>0</v>
      </c>
    </row>
    <row r="2167" spans="1:11" x14ac:dyDescent="0.25">
      <c r="A2167" s="2">
        <v>258</v>
      </c>
      <c r="B2167" t="s">
        <v>159</v>
      </c>
      <c r="C2167" t="s">
        <v>14</v>
      </c>
      <c r="D2167">
        <v>3</v>
      </c>
      <c r="E2167" s="1">
        <v>341497</v>
      </c>
      <c r="F2167" s="1">
        <v>341497</v>
      </c>
      <c r="G2167" s="1">
        <v>0</v>
      </c>
      <c r="H2167" s="1">
        <v>0</v>
      </c>
      <c r="I2167" s="1">
        <v>0</v>
      </c>
      <c r="J2167" s="1">
        <v>0</v>
      </c>
      <c r="K2167" s="1">
        <v>0</v>
      </c>
    </row>
    <row r="2168" spans="1:11" x14ac:dyDescent="0.25">
      <c r="A2168" s="2">
        <v>258</v>
      </c>
      <c r="B2168" t="s">
        <v>159</v>
      </c>
      <c r="C2168" t="s">
        <v>81</v>
      </c>
      <c r="D2168">
        <v>3</v>
      </c>
      <c r="E2168" s="1">
        <v>341497</v>
      </c>
      <c r="F2168" s="1">
        <v>16143</v>
      </c>
      <c r="G2168" s="1">
        <v>0</v>
      </c>
      <c r="H2168" s="1">
        <v>325354</v>
      </c>
      <c r="I2168" s="1">
        <v>0</v>
      </c>
      <c r="J2168" s="1">
        <v>0</v>
      </c>
      <c r="K2168" s="1">
        <v>0</v>
      </c>
    </row>
    <row r="2169" spans="1:11" x14ac:dyDescent="0.25">
      <c r="A2169" s="2">
        <v>258</v>
      </c>
      <c r="B2169" t="s">
        <v>159</v>
      </c>
      <c r="C2169" t="s">
        <v>23</v>
      </c>
      <c r="D2169">
        <v>2</v>
      </c>
      <c r="E2169" s="1">
        <v>78333</v>
      </c>
      <c r="F2169" s="1">
        <v>78333</v>
      </c>
      <c r="G2169" s="1">
        <v>0</v>
      </c>
      <c r="H2169" s="1">
        <v>0</v>
      </c>
      <c r="I2169" s="1">
        <v>0</v>
      </c>
      <c r="J2169" s="1">
        <v>0</v>
      </c>
      <c r="K2169" s="1">
        <v>0</v>
      </c>
    </row>
    <row r="2170" spans="1:11" x14ac:dyDescent="0.25">
      <c r="A2170" s="2">
        <v>258</v>
      </c>
      <c r="B2170" t="s">
        <v>159</v>
      </c>
      <c r="C2170" t="s">
        <v>19</v>
      </c>
      <c r="D2170">
        <v>2</v>
      </c>
      <c r="E2170" s="1">
        <v>227665</v>
      </c>
      <c r="F2170" s="1">
        <v>227665</v>
      </c>
      <c r="G2170" s="1">
        <v>0</v>
      </c>
      <c r="H2170" s="1">
        <v>0</v>
      </c>
      <c r="I2170" s="1">
        <v>0</v>
      </c>
      <c r="J2170" s="1">
        <v>0</v>
      </c>
      <c r="K2170" s="1">
        <v>0</v>
      </c>
    </row>
    <row r="2171" spans="1:11" x14ac:dyDescent="0.25">
      <c r="A2171" s="2">
        <v>258</v>
      </c>
      <c r="B2171" t="s">
        <v>159</v>
      </c>
      <c r="C2171" t="s">
        <v>7</v>
      </c>
      <c r="D2171">
        <v>1</v>
      </c>
      <c r="E2171" s="1">
        <v>113832</v>
      </c>
      <c r="F2171" s="1">
        <v>113832</v>
      </c>
      <c r="G2171" s="1">
        <v>0</v>
      </c>
      <c r="H2171" s="1">
        <v>0</v>
      </c>
      <c r="I2171" s="1">
        <v>0</v>
      </c>
      <c r="J2171" s="1">
        <v>0</v>
      </c>
      <c r="K2171" s="1">
        <v>0</v>
      </c>
    </row>
    <row r="2172" spans="1:11" x14ac:dyDescent="0.25">
      <c r="A2172" s="2">
        <v>258</v>
      </c>
      <c r="B2172" t="s">
        <v>159</v>
      </c>
      <c r="C2172" t="s">
        <v>37</v>
      </c>
      <c r="D2172">
        <v>1.5</v>
      </c>
      <c r="E2172" s="1">
        <v>170749</v>
      </c>
      <c r="F2172" s="1">
        <v>143306</v>
      </c>
      <c r="G2172" s="1">
        <v>0</v>
      </c>
      <c r="H2172" s="1">
        <v>27443</v>
      </c>
      <c r="I2172" s="1">
        <v>0</v>
      </c>
      <c r="J2172" s="1">
        <v>0</v>
      </c>
      <c r="K2172" s="1">
        <v>0</v>
      </c>
    </row>
    <row r="2173" spans="1:11" x14ac:dyDescent="0.25">
      <c r="A2173" s="2">
        <v>258</v>
      </c>
      <c r="B2173" t="s">
        <v>159</v>
      </c>
      <c r="C2173" t="s">
        <v>12</v>
      </c>
      <c r="D2173">
        <v>1</v>
      </c>
      <c r="E2173" s="1">
        <v>113832</v>
      </c>
      <c r="F2173" s="1">
        <v>113832</v>
      </c>
      <c r="G2173" s="1">
        <v>0</v>
      </c>
      <c r="H2173" s="1">
        <v>0</v>
      </c>
      <c r="I2173" s="1">
        <v>0</v>
      </c>
      <c r="J2173" s="1">
        <v>0</v>
      </c>
      <c r="K2173" s="1">
        <v>0</v>
      </c>
    </row>
    <row r="2174" spans="1:11" x14ac:dyDescent="0.25">
      <c r="A2174" s="2">
        <v>258</v>
      </c>
      <c r="B2174" t="s">
        <v>159</v>
      </c>
      <c r="C2174" t="s">
        <v>10</v>
      </c>
      <c r="D2174">
        <v>1</v>
      </c>
      <c r="E2174" s="1">
        <v>45584</v>
      </c>
      <c r="F2174" s="1">
        <v>45584</v>
      </c>
      <c r="G2174" s="1">
        <v>0</v>
      </c>
      <c r="H2174" s="1">
        <v>0</v>
      </c>
      <c r="I2174" s="1">
        <v>0</v>
      </c>
      <c r="J2174" s="1">
        <v>0</v>
      </c>
      <c r="K2174" s="1">
        <v>0</v>
      </c>
    </row>
    <row r="2175" spans="1:11" x14ac:dyDescent="0.25">
      <c r="A2175" s="2">
        <v>258</v>
      </c>
      <c r="B2175" t="s">
        <v>159</v>
      </c>
      <c r="C2175" t="s">
        <v>32</v>
      </c>
      <c r="D2175">
        <v>3</v>
      </c>
      <c r="E2175" s="1">
        <v>117499</v>
      </c>
      <c r="F2175" s="1">
        <v>111704</v>
      </c>
      <c r="G2175" s="1">
        <v>0</v>
      </c>
      <c r="H2175" s="1">
        <v>5796</v>
      </c>
      <c r="I2175" s="1">
        <v>0</v>
      </c>
      <c r="J2175" s="1">
        <v>0</v>
      </c>
      <c r="K2175" s="1">
        <v>0</v>
      </c>
    </row>
    <row r="2176" spans="1:11" x14ac:dyDescent="0.25">
      <c r="A2176" s="2">
        <v>258</v>
      </c>
      <c r="B2176" t="s">
        <v>159</v>
      </c>
      <c r="C2176" t="s">
        <v>96</v>
      </c>
      <c r="D2176">
        <v>5</v>
      </c>
      <c r="E2176" s="1">
        <v>182875</v>
      </c>
      <c r="F2176" s="1">
        <v>142861</v>
      </c>
      <c r="G2176" s="1">
        <v>0</v>
      </c>
      <c r="H2176" s="1">
        <v>40014</v>
      </c>
      <c r="I2176" s="1">
        <v>0</v>
      </c>
      <c r="J2176" s="1">
        <v>0</v>
      </c>
      <c r="K2176" s="1">
        <v>0</v>
      </c>
    </row>
    <row r="2177" spans="1:12" x14ac:dyDescent="0.25">
      <c r="A2177" s="2">
        <v>258</v>
      </c>
      <c r="B2177" t="s">
        <v>159</v>
      </c>
      <c r="C2177" t="s">
        <v>21</v>
      </c>
      <c r="D2177">
        <v>1</v>
      </c>
      <c r="E2177" s="1">
        <v>113832</v>
      </c>
      <c r="F2177" s="1">
        <v>113832</v>
      </c>
      <c r="G2177" s="1">
        <v>0</v>
      </c>
      <c r="H2177" s="1">
        <v>0</v>
      </c>
      <c r="I2177" s="1">
        <v>0</v>
      </c>
      <c r="J2177" s="1">
        <v>0</v>
      </c>
      <c r="K2177" s="1">
        <v>0</v>
      </c>
    </row>
    <row r="2178" spans="1:12" x14ac:dyDescent="0.25">
      <c r="A2178" s="2">
        <v>258</v>
      </c>
      <c r="B2178" t="s">
        <v>159</v>
      </c>
      <c r="C2178" t="s">
        <v>16</v>
      </c>
      <c r="D2178">
        <v>1</v>
      </c>
      <c r="E2178" s="1">
        <v>113832</v>
      </c>
      <c r="F2178" s="1">
        <v>113832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</row>
    <row r="2179" spans="1:12" x14ac:dyDescent="0.25">
      <c r="A2179" s="2">
        <v>258</v>
      </c>
      <c r="B2179" t="s">
        <v>159</v>
      </c>
      <c r="C2179" t="s">
        <v>17</v>
      </c>
      <c r="D2179">
        <v>1</v>
      </c>
      <c r="E2179" s="1">
        <v>79025</v>
      </c>
      <c r="F2179" s="1">
        <v>79025</v>
      </c>
      <c r="G2179" s="1">
        <v>0</v>
      </c>
      <c r="H2179" s="1">
        <v>0</v>
      </c>
      <c r="I2179" s="1">
        <v>0</v>
      </c>
      <c r="J2179" s="1">
        <v>0</v>
      </c>
      <c r="K2179" s="1">
        <v>0</v>
      </c>
    </row>
    <row r="2180" spans="1:12" x14ac:dyDescent="0.25">
      <c r="A2180" s="2">
        <v>258</v>
      </c>
      <c r="B2180" t="s">
        <v>159</v>
      </c>
      <c r="C2180" t="s">
        <v>22</v>
      </c>
      <c r="D2180">
        <v>2</v>
      </c>
      <c r="E2180" s="1">
        <v>102375</v>
      </c>
      <c r="F2180" s="1">
        <v>102375</v>
      </c>
      <c r="G2180" s="1">
        <v>0</v>
      </c>
      <c r="H2180" s="1">
        <v>0</v>
      </c>
      <c r="I2180" s="1">
        <v>0</v>
      </c>
      <c r="J2180" s="1">
        <v>0</v>
      </c>
      <c r="K2180" s="1">
        <v>0</v>
      </c>
    </row>
    <row r="2181" spans="1:12" x14ac:dyDescent="0.25">
      <c r="A2181" s="2">
        <v>258</v>
      </c>
      <c r="B2181" t="s">
        <v>159</v>
      </c>
      <c r="C2181" t="s">
        <v>20</v>
      </c>
      <c r="D2181">
        <v>1</v>
      </c>
      <c r="E2181" s="1">
        <v>60059</v>
      </c>
      <c r="F2181" s="1">
        <v>60059</v>
      </c>
      <c r="G2181" s="1">
        <v>0</v>
      </c>
      <c r="H2181" s="1">
        <v>0</v>
      </c>
      <c r="I2181" s="1">
        <v>0</v>
      </c>
      <c r="J2181" s="1">
        <v>0</v>
      </c>
      <c r="K2181" s="1">
        <v>0</v>
      </c>
    </row>
    <row r="2182" spans="1:12" x14ac:dyDescent="0.25">
      <c r="A2182" s="2">
        <v>258</v>
      </c>
      <c r="B2182" t="s">
        <v>159</v>
      </c>
      <c r="C2182" t="s">
        <v>47</v>
      </c>
      <c r="D2182">
        <v>1</v>
      </c>
      <c r="E2182" s="1">
        <v>92386</v>
      </c>
      <c r="F2182" s="1">
        <v>92386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</row>
    <row r="2183" spans="1:12" x14ac:dyDescent="0.25">
      <c r="A2183" s="2">
        <v>258</v>
      </c>
      <c r="B2183" t="s">
        <v>159</v>
      </c>
      <c r="C2183" t="s">
        <v>79</v>
      </c>
      <c r="D2183">
        <v>1</v>
      </c>
      <c r="E2183" s="1">
        <v>53629</v>
      </c>
      <c r="F2183" s="1">
        <v>53629</v>
      </c>
      <c r="G2183" s="1">
        <v>0</v>
      </c>
      <c r="H2183" s="1">
        <v>0</v>
      </c>
      <c r="I2183" s="1">
        <v>0</v>
      </c>
      <c r="J2183" s="1">
        <v>0</v>
      </c>
      <c r="K2183" s="1">
        <v>0</v>
      </c>
    </row>
    <row r="2184" spans="1:12" x14ac:dyDescent="0.25">
      <c r="A2184" s="2">
        <v>258</v>
      </c>
      <c r="B2184" t="s">
        <v>159</v>
      </c>
      <c r="C2184" t="s">
        <v>251</v>
      </c>
      <c r="D2184">
        <v>0</v>
      </c>
      <c r="E2184" s="1">
        <v>2311</v>
      </c>
      <c r="F2184" s="1">
        <v>2311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</row>
    <row r="2185" spans="1:12" x14ac:dyDescent="0.25">
      <c r="A2185" s="2">
        <v>258</v>
      </c>
      <c r="B2185" t="s">
        <v>159</v>
      </c>
      <c r="C2185" t="s">
        <v>252</v>
      </c>
      <c r="D2185">
        <v>0</v>
      </c>
      <c r="E2185" s="1">
        <v>1639</v>
      </c>
      <c r="F2185" s="1">
        <v>1639</v>
      </c>
      <c r="G2185" s="1">
        <v>0</v>
      </c>
      <c r="H2185" s="1">
        <v>0</v>
      </c>
      <c r="I2185" s="1">
        <v>0</v>
      </c>
      <c r="J2185" s="1">
        <v>0</v>
      </c>
      <c r="K2185" s="1">
        <v>0</v>
      </c>
    </row>
    <row r="2186" spans="1:12" x14ac:dyDescent="0.25">
      <c r="A2186" s="2">
        <v>258</v>
      </c>
      <c r="B2186" t="s">
        <v>159</v>
      </c>
      <c r="C2186" t="s">
        <v>266</v>
      </c>
      <c r="D2186">
        <v>0</v>
      </c>
      <c r="E2186" s="1">
        <v>3846</v>
      </c>
      <c r="F2186" s="1">
        <v>3846</v>
      </c>
      <c r="G2186" s="1">
        <v>0</v>
      </c>
      <c r="H2186" s="1">
        <v>0</v>
      </c>
      <c r="I2186" s="1">
        <v>0</v>
      </c>
      <c r="J2186" s="1">
        <v>0</v>
      </c>
      <c r="K2186" s="1">
        <v>0</v>
      </c>
    </row>
    <row r="2187" spans="1:12" x14ac:dyDescent="0.25">
      <c r="A2187" s="2">
        <v>258</v>
      </c>
      <c r="B2187" t="s">
        <v>159</v>
      </c>
      <c r="C2187" t="s">
        <v>248</v>
      </c>
      <c r="D2187">
        <v>0</v>
      </c>
      <c r="E2187" s="1">
        <v>1615</v>
      </c>
      <c r="F2187" s="1">
        <v>1615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</row>
    <row r="2188" spans="1:12" x14ac:dyDescent="0.25">
      <c r="A2188" s="2">
        <v>258</v>
      </c>
      <c r="B2188" t="s">
        <v>159</v>
      </c>
      <c r="C2188" t="s">
        <v>247</v>
      </c>
      <c r="D2188">
        <v>0</v>
      </c>
      <c r="E2188" s="1">
        <v>5919</v>
      </c>
      <c r="F2188" s="1">
        <v>5919</v>
      </c>
      <c r="G2188" s="1">
        <v>0</v>
      </c>
      <c r="H2188" s="1">
        <v>0</v>
      </c>
      <c r="I2188" s="1">
        <v>0</v>
      </c>
      <c r="J2188" s="1">
        <v>0</v>
      </c>
      <c r="K2188" s="1">
        <v>0</v>
      </c>
    </row>
    <row r="2189" spans="1:12" x14ac:dyDescent="0.25">
      <c r="A2189" s="2">
        <v>258</v>
      </c>
      <c r="B2189" t="s">
        <v>159</v>
      </c>
      <c r="C2189" t="s">
        <v>287</v>
      </c>
      <c r="D2189">
        <v>0</v>
      </c>
      <c r="E2189" s="1">
        <v>638</v>
      </c>
      <c r="F2189" s="1">
        <v>638</v>
      </c>
      <c r="G2189" s="1">
        <v>0</v>
      </c>
      <c r="H2189" s="1">
        <v>0</v>
      </c>
      <c r="I2189" s="1">
        <v>0</v>
      </c>
      <c r="J2189" s="1">
        <v>0</v>
      </c>
      <c r="K2189" s="1">
        <v>0</v>
      </c>
    </row>
    <row r="2190" spans="1:12" x14ac:dyDescent="0.25">
      <c r="A2190" s="2">
        <v>258</v>
      </c>
      <c r="B2190" t="s">
        <v>159</v>
      </c>
      <c r="C2190" t="s">
        <v>284</v>
      </c>
      <c r="D2190">
        <v>0</v>
      </c>
      <c r="E2190" s="1">
        <v>8850</v>
      </c>
      <c r="F2190" s="1">
        <v>0</v>
      </c>
      <c r="G2190" s="1">
        <v>0</v>
      </c>
      <c r="H2190" s="1">
        <v>0</v>
      </c>
      <c r="I2190" s="1">
        <v>0</v>
      </c>
      <c r="J2190" s="1">
        <v>8850</v>
      </c>
      <c r="K2190" s="1">
        <v>0</v>
      </c>
    </row>
    <row r="2191" spans="1:12" x14ac:dyDescent="0.25">
      <c r="A2191" s="2">
        <v>258</v>
      </c>
      <c r="B2191" t="s">
        <v>159</v>
      </c>
      <c r="C2191" s="1" t="s">
        <v>320</v>
      </c>
      <c r="E2191" s="1">
        <v>45000</v>
      </c>
      <c r="F2191" s="1"/>
      <c r="G2191" s="1"/>
      <c r="H2191" s="1"/>
      <c r="I2191" s="1"/>
      <c r="J2191" s="1"/>
      <c r="K2191" s="1"/>
      <c r="L2191" s="1">
        <v>45000</v>
      </c>
    </row>
    <row r="2192" spans="1:12" x14ac:dyDescent="0.25">
      <c r="A2192" s="2">
        <v>249</v>
      </c>
      <c r="B2192" t="s">
        <v>160</v>
      </c>
      <c r="C2192" t="s">
        <v>68</v>
      </c>
      <c r="D2192">
        <v>1</v>
      </c>
      <c r="E2192" s="1">
        <v>158560</v>
      </c>
      <c r="F2192" s="1">
        <v>158560</v>
      </c>
      <c r="G2192" s="1">
        <v>0</v>
      </c>
      <c r="H2192" s="1">
        <v>0</v>
      </c>
      <c r="I2192" s="1">
        <v>0</v>
      </c>
      <c r="J2192" s="1">
        <v>0</v>
      </c>
      <c r="K2192" s="1">
        <v>0</v>
      </c>
    </row>
    <row r="2193" spans="1:11" x14ac:dyDescent="0.25">
      <c r="A2193" s="2">
        <v>249</v>
      </c>
      <c r="B2193" t="s">
        <v>160</v>
      </c>
      <c r="C2193" t="s">
        <v>77</v>
      </c>
      <c r="D2193">
        <v>1</v>
      </c>
      <c r="E2193" s="1">
        <v>120467</v>
      </c>
      <c r="F2193" s="1">
        <v>120467</v>
      </c>
      <c r="G2193" s="1">
        <v>0</v>
      </c>
      <c r="H2193" s="1">
        <v>0</v>
      </c>
      <c r="I2193" s="1">
        <v>0</v>
      </c>
      <c r="J2193" s="1">
        <v>0</v>
      </c>
      <c r="K2193" s="1">
        <v>0</v>
      </c>
    </row>
    <row r="2194" spans="1:11" x14ac:dyDescent="0.25">
      <c r="A2194" s="2">
        <v>249</v>
      </c>
      <c r="B2194" t="s">
        <v>160</v>
      </c>
      <c r="C2194" t="s">
        <v>31</v>
      </c>
      <c r="D2194">
        <v>1</v>
      </c>
      <c r="E2194" s="1">
        <v>198942</v>
      </c>
      <c r="F2194" s="1">
        <v>198942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</row>
    <row r="2195" spans="1:11" x14ac:dyDescent="0.25">
      <c r="A2195" s="2">
        <v>249</v>
      </c>
      <c r="B2195" t="s">
        <v>160</v>
      </c>
      <c r="C2195" t="s">
        <v>33</v>
      </c>
      <c r="D2195">
        <v>3</v>
      </c>
      <c r="E2195" s="1">
        <v>341497</v>
      </c>
      <c r="F2195" s="1">
        <v>0</v>
      </c>
      <c r="G2195" s="1">
        <v>341497</v>
      </c>
      <c r="H2195" s="1">
        <v>0</v>
      </c>
      <c r="I2195" s="1">
        <v>0</v>
      </c>
      <c r="J2195" s="1">
        <v>0</v>
      </c>
      <c r="K2195" s="1">
        <v>0</v>
      </c>
    </row>
    <row r="2196" spans="1:11" x14ac:dyDescent="0.25">
      <c r="A2196" s="2">
        <v>249</v>
      </c>
      <c r="B2196" t="s">
        <v>160</v>
      </c>
      <c r="C2196" t="s">
        <v>34</v>
      </c>
      <c r="D2196">
        <v>3</v>
      </c>
      <c r="E2196" s="1">
        <v>341497</v>
      </c>
      <c r="F2196" s="1">
        <v>0</v>
      </c>
      <c r="G2196" s="1">
        <v>341497</v>
      </c>
      <c r="H2196" s="1">
        <v>0</v>
      </c>
      <c r="I2196" s="1">
        <v>0</v>
      </c>
      <c r="J2196" s="1">
        <v>0</v>
      </c>
      <c r="K2196" s="1">
        <v>0</v>
      </c>
    </row>
    <row r="2197" spans="1:11" x14ac:dyDescent="0.25">
      <c r="A2197" s="2">
        <v>249</v>
      </c>
      <c r="B2197" t="s">
        <v>160</v>
      </c>
      <c r="C2197" t="s">
        <v>35</v>
      </c>
      <c r="D2197">
        <v>2</v>
      </c>
      <c r="E2197" s="1">
        <v>227665</v>
      </c>
      <c r="F2197" s="1">
        <v>42853</v>
      </c>
      <c r="G2197" s="1">
        <v>27869</v>
      </c>
      <c r="H2197" s="1">
        <v>0</v>
      </c>
      <c r="I2197" s="1">
        <v>156943</v>
      </c>
      <c r="J2197" s="1">
        <v>0</v>
      </c>
      <c r="K2197" s="1">
        <v>0</v>
      </c>
    </row>
    <row r="2198" spans="1:11" x14ac:dyDescent="0.25">
      <c r="A2198" s="2">
        <v>249</v>
      </c>
      <c r="B2198" t="s">
        <v>160</v>
      </c>
      <c r="C2198" t="s">
        <v>26</v>
      </c>
      <c r="D2198">
        <v>2</v>
      </c>
      <c r="E2198" s="1">
        <v>227665</v>
      </c>
      <c r="F2198" s="1">
        <v>227665</v>
      </c>
      <c r="G2198" s="1">
        <v>0</v>
      </c>
      <c r="H2198" s="1">
        <v>0</v>
      </c>
      <c r="I2198" s="1">
        <v>0</v>
      </c>
      <c r="J2198" s="1">
        <v>0</v>
      </c>
      <c r="K2198" s="1">
        <v>0</v>
      </c>
    </row>
    <row r="2199" spans="1:11" x14ac:dyDescent="0.25">
      <c r="A2199" s="2">
        <v>249</v>
      </c>
      <c r="B2199" t="s">
        <v>160</v>
      </c>
      <c r="C2199" t="s">
        <v>25</v>
      </c>
      <c r="D2199">
        <v>3</v>
      </c>
      <c r="E2199" s="1">
        <v>341497</v>
      </c>
      <c r="F2199" s="1">
        <v>341497</v>
      </c>
      <c r="G2199" s="1">
        <v>0</v>
      </c>
      <c r="H2199" s="1">
        <v>0</v>
      </c>
      <c r="I2199" s="1">
        <v>0</v>
      </c>
      <c r="J2199" s="1">
        <v>0</v>
      </c>
      <c r="K2199" s="1">
        <v>0</v>
      </c>
    </row>
    <row r="2200" spans="1:11" x14ac:dyDescent="0.25">
      <c r="A2200" s="2">
        <v>249</v>
      </c>
      <c r="B2200" t="s">
        <v>160</v>
      </c>
      <c r="C2200" t="s">
        <v>28</v>
      </c>
      <c r="D2200">
        <v>3</v>
      </c>
      <c r="E2200" s="1">
        <v>341497</v>
      </c>
      <c r="F2200" s="1">
        <v>341497</v>
      </c>
      <c r="G2200" s="1">
        <v>0</v>
      </c>
      <c r="H2200" s="1">
        <v>0</v>
      </c>
      <c r="I2200" s="1">
        <v>0</v>
      </c>
      <c r="J2200" s="1">
        <v>0</v>
      </c>
      <c r="K2200" s="1">
        <v>0</v>
      </c>
    </row>
    <row r="2201" spans="1:11" x14ac:dyDescent="0.25">
      <c r="A2201" s="2">
        <v>249</v>
      </c>
      <c r="B2201" t="s">
        <v>160</v>
      </c>
      <c r="C2201" t="s">
        <v>87</v>
      </c>
      <c r="D2201">
        <v>1</v>
      </c>
      <c r="E2201" s="1">
        <v>113832</v>
      </c>
      <c r="F2201" s="1">
        <v>113832</v>
      </c>
      <c r="G2201" s="1">
        <v>0</v>
      </c>
      <c r="H2201" s="1">
        <v>0</v>
      </c>
      <c r="I2201" s="1">
        <v>0</v>
      </c>
      <c r="J2201" s="1">
        <v>0</v>
      </c>
      <c r="K2201" s="1">
        <v>0</v>
      </c>
    </row>
    <row r="2202" spans="1:11" x14ac:dyDescent="0.25">
      <c r="A2202" s="2">
        <v>249</v>
      </c>
      <c r="B2202" t="s">
        <v>160</v>
      </c>
      <c r="C2202" t="s">
        <v>24</v>
      </c>
      <c r="D2202">
        <v>1</v>
      </c>
      <c r="E2202" s="1">
        <v>113832</v>
      </c>
      <c r="F2202" s="1">
        <v>113832</v>
      </c>
      <c r="G2202" s="1">
        <v>0</v>
      </c>
      <c r="H2202" s="1">
        <v>0</v>
      </c>
      <c r="I2202" s="1">
        <v>0</v>
      </c>
      <c r="J2202" s="1">
        <v>0</v>
      </c>
      <c r="K2202" s="1">
        <v>0</v>
      </c>
    </row>
    <row r="2203" spans="1:11" x14ac:dyDescent="0.25">
      <c r="A2203" s="2">
        <v>249</v>
      </c>
      <c r="B2203" t="s">
        <v>160</v>
      </c>
      <c r="C2203" t="s">
        <v>40</v>
      </c>
      <c r="D2203">
        <v>1</v>
      </c>
      <c r="E2203" s="1">
        <v>113832</v>
      </c>
      <c r="F2203" s="1">
        <v>113832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</row>
    <row r="2204" spans="1:11" x14ac:dyDescent="0.25">
      <c r="A2204" s="2">
        <v>249</v>
      </c>
      <c r="B2204" t="s">
        <v>160</v>
      </c>
      <c r="C2204" t="s">
        <v>30</v>
      </c>
      <c r="D2204">
        <v>1</v>
      </c>
      <c r="E2204" s="1">
        <v>113832</v>
      </c>
      <c r="F2204" s="1">
        <v>113832</v>
      </c>
      <c r="G2204" s="1">
        <v>0</v>
      </c>
      <c r="H2204" s="1">
        <v>0</v>
      </c>
      <c r="I2204" s="1">
        <v>0</v>
      </c>
      <c r="J2204" s="1">
        <v>0</v>
      </c>
      <c r="K2204" s="1">
        <v>0</v>
      </c>
    </row>
    <row r="2205" spans="1:11" x14ac:dyDescent="0.25">
      <c r="A2205" s="2">
        <v>249</v>
      </c>
      <c r="B2205" t="s">
        <v>160</v>
      </c>
      <c r="C2205" t="s">
        <v>39</v>
      </c>
      <c r="D2205">
        <v>2</v>
      </c>
      <c r="E2205" s="1">
        <v>227665</v>
      </c>
      <c r="F2205" s="1">
        <v>227665</v>
      </c>
      <c r="G2205" s="1">
        <v>0</v>
      </c>
      <c r="H2205" s="1">
        <v>0</v>
      </c>
      <c r="I2205" s="1">
        <v>0</v>
      </c>
      <c r="J2205" s="1">
        <v>0</v>
      </c>
      <c r="K2205" s="1">
        <v>0</v>
      </c>
    </row>
    <row r="2206" spans="1:11" x14ac:dyDescent="0.25">
      <c r="A2206" s="2">
        <v>249</v>
      </c>
      <c r="B2206" t="s">
        <v>160</v>
      </c>
      <c r="C2206" t="s">
        <v>15</v>
      </c>
      <c r="D2206">
        <v>1</v>
      </c>
      <c r="E2206" s="1">
        <v>39166</v>
      </c>
      <c r="F2206" s="1">
        <v>39166</v>
      </c>
      <c r="G2206" s="1">
        <v>0</v>
      </c>
      <c r="H2206" s="1">
        <v>0</v>
      </c>
      <c r="I2206" s="1">
        <v>0</v>
      </c>
      <c r="J2206" s="1">
        <v>0</v>
      </c>
      <c r="K2206" s="1">
        <v>0</v>
      </c>
    </row>
    <row r="2207" spans="1:11" x14ac:dyDescent="0.25">
      <c r="A2207" s="2">
        <v>249</v>
      </c>
      <c r="B2207" t="s">
        <v>160</v>
      </c>
      <c r="C2207" t="s">
        <v>14</v>
      </c>
      <c r="D2207">
        <v>3</v>
      </c>
      <c r="E2207" s="1">
        <v>341497</v>
      </c>
      <c r="F2207" s="1">
        <v>341497</v>
      </c>
      <c r="G2207" s="1">
        <v>0</v>
      </c>
      <c r="H2207" s="1">
        <v>0</v>
      </c>
      <c r="I2207" s="1">
        <v>0</v>
      </c>
      <c r="J2207" s="1">
        <v>0</v>
      </c>
      <c r="K2207" s="1">
        <v>0</v>
      </c>
    </row>
    <row r="2208" spans="1:11" x14ac:dyDescent="0.25">
      <c r="A2208" s="2">
        <v>249</v>
      </c>
      <c r="B2208" t="s">
        <v>160</v>
      </c>
      <c r="C2208" t="s">
        <v>71</v>
      </c>
      <c r="D2208">
        <v>1</v>
      </c>
      <c r="E2208" s="1">
        <v>113832</v>
      </c>
      <c r="F2208" s="1">
        <v>113832</v>
      </c>
      <c r="G2208" s="1">
        <v>0</v>
      </c>
      <c r="H2208" s="1">
        <v>0</v>
      </c>
      <c r="I2208" s="1">
        <v>0</v>
      </c>
      <c r="J2208" s="1">
        <v>0</v>
      </c>
      <c r="K2208" s="1">
        <v>0</v>
      </c>
    </row>
    <row r="2209" spans="1:11" x14ac:dyDescent="0.25">
      <c r="A2209" s="2">
        <v>249</v>
      </c>
      <c r="B2209" t="s">
        <v>160</v>
      </c>
      <c r="C2209" t="s">
        <v>313</v>
      </c>
      <c r="D2209">
        <v>0.05</v>
      </c>
      <c r="E2209" s="1">
        <v>7484</v>
      </c>
      <c r="F2209" s="1">
        <v>2061</v>
      </c>
      <c r="G2209" s="1">
        <v>0</v>
      </c>
      <c r="H2209" s="1">
        <v>5423</v>
      </c>
      <c r="I2209" s="1">
        <v>0</v>
      </c>
      <c r="J2209" s="1">
        <v>0</v>
      </c>
      <c r="K2209" s="1">
        <v>0</v>
      </c>
    </row>
    <row r="2210" spans="1:11" x14ac:dyDescent="0.25">
      <c r="A2210" s="2">
        <v>249</v>
      </c>
      <c r="B2210" t="s">
        <v>160</v>
      </c>
      <c r="C2210" t="s">
        <v>23</v>
      </c>
      <c r="D2210">
        <v>4</v>
      </c>
      <c r="E2210" s="1">
        <v>156666</v>
      </c>
      <c r="F2210" s="1">
        <v>156666</v>
      </c>
      <c r="G2210" s="1">
        <v>0</v>
      </c>
      <c r="H2210" s="1">
        <v>0</v>
      </c>
      <c r="I2210" s="1">
        <v>0</v>
      </c>
      <c r="J2210" s="1">
        <v>0</v>
      </c>
      <c r="K2210" s="1">
        <v>0</v>
      </c>
    </row>
    <row r="2211" spans="1:11" x14ac:dyDescent="0.25">
      <c r="A2211" s="2">
        <v>249</v>
      </c>
      <c r="B2211" t="s">
        <v>160</v>
      </c>
      <c r="C2211" t="s">
        <v>18</v>
      </c>
      <c r="D2211">
        <v>2</v>
      </c>
      <c r="E2211" s="1">
        <v>227665</v>
      </c>
      <c r="F2211" s="1">
        <v>227665</v>
      </c>
      <c r="G2211" s="1">
        <v>0</v>
      </c>
      <c r="H2211" s="1">
        <v>0</v>
      </c>
      <c r="I2211" s="1">
        <v>0</v>
      </c>
      <c r="J2211" s="1">
        <v>0</v>
      </c>
      <c r="K2211" s="1">
        <v>0</v>
      </c>
    </row>
    <row r="2212" spans="1:11" x14ac:dyDescent="0.25">
      <c r="A2212" s="2">
        <v>249</v>
      </c>
      <c r="B2212" t="s">
        <v>160</v>
      </c>
      <c r="C2212" t="s">
        <v>19</v>
      </c>
      <c r="D2212">
        <v>2</v>
      </c>
      <c r="E2212" s="1">
        <v>227665</v>
      </c>
      <c r="F2212" s="1">
        <v>227665</v>
      </c>
      <c r="G2212" s="1">
        <v>0</v>
      </c>
      <c r="H2212" s="1">
        <v>0</v>
      </c>
      <c r="I2212" s="1">
        <v>0</v>
      </c>
      <c r="J2212" s="1">
        <v>0</v>
      </c>
      <c r="K2212" s="1">
        <v>0</v>
      </c>
    </row>
    <row r="2213" spans="1:11" x14ac:dyDescent="0.25">
      <c r="A2213" s="2">
        <v>249</v>
      </c>
      <c r="B2213" t="s">
        <v>160</v>
      </c>
      <c r="C2213" t="s">
        <v>37</v>
      </c>
      <c r="D2213">
        <v>1.5</v>
      </c>
      <c r="E2213" s="1">
        <v>170749</v>
      </c>
      <c r="F2213" s="1">
        <v>170749</v>
      </c>
      <c r="G2213" s="1">
        <v>0</v>
      </c>
      <c r="H2213" s="1">
        <v>0</v>
      </c>
      <c r="I2213" s="1">
        <v>0</v>
      </c>
      <c r="J2213" s="1">
        <v>0</v>
      </c>
      <c r="K2213" s="1">
        <v>0</v>
      </c>
    </row>
    <row r="2214" spans="1:11" x14ac:dyDescent="0.25">
      <c r="A2214" s="2">
        <v>249</v>
      </c>
      <c r="B2214" t="s">
        <v>160</v>
      </c>
      <c r="C2214" t="s">
        <v>12</v>
      </c>
      <c r="D2214">
        <v>1</v>
      </c>
      <c r="E2214" s="1">
        <v>113832</v>
      </c>
      <c r="F2214" s="1">
        <v>113832</v>
      </c>
      <c r="G2214" s="1">
        <v>0</v>
      </c>
      <c r="H2214" s="1">
        <v>0</v>
      </c>
      <c r="I2214" s="1">
        <v>0</v>
      </c>
      <c r="J2214" s="1">
        <v>0</v>
      </c>
      <c r="K2214" s="1">
        <v>0</v>
      </c>
    </row>
    <row r="2215" spans="1:11" x14ac:dyDescent="0.25">
      <c r="A2215" s="2">
        <v>249</v>
      </c>
      <c r="B2215" t="s">
        <v>160</v>
      </c>
      <c r="C2215" t="s">
        <v>56</v>
      </c>
      <c r="D2215">
        <v>1</v>
      </c>
      <c r="E2215" s="1">
        <v>113832</v>
      </c>
      <c r="F2215" s="1">
        <v>113832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</row>
    <row r="2216" spans="1:11" x14ac:dyDescent="0.25">
      <c r="A2216" s="2">
        <v>249</v>
      </c>
      <c r="B2216" t="s">
        <v>160</v>
      </c>
      <c r="C2216" t="s">
        <v>103</v>
      </c>
      <c r="D2216">
        <v>3.9999999999999996</v>
      </c>
      <c r="E2216" s="1">
        <v>156666</v>
      </c>
      <c r="F2216" s="1">
        <v>156666</v>
      </c>
      <c r="G2216" s="1">
        <v>0</v>
      </c>
      <c r="H2216" s="1">
        <v>0</v>
      </c>
      <c r="I2216" s="1">
        <v>0</v>
      </c>
      <c r="J2216" s="1">
        <v>0</v>
      </c>
      <c r="K2216" s="1">
        <v>0</v>
      </c>
    </row>
    <row r="2217" spans="1:11" x14ac:dyDescent="0.25">
      <c r="A2217" s="2">
        <v>249</v>
      </c>
      <c r="B2217" t="s">
        <v>160</v>
      </c>
      <c r="C2217" t="s">
        <v>32</v>
      </c>
      <c r="D2217">
        <v>3</v>
      </c>
      <c r="E2217" s="1">
        <v>117499</v>
      </c>
      <c r="F2217" s="1">
        <v>117499</v>
      </c>
      <c r="G2217" s="1">
        <v>0</v>
      </c>
      <c r="H2217" s="1">
        <v>0</v>
      </c>
      <c r="I2217" s="1">
        <v>0</v>
      </c>
      <c r="J2217" s="1">
        <v>0</v>
      </c>
      <c r="K2217" s="1">
        <v>0</v>
      </c>
    </row>
    <row r="2218" spans="1:11" x14ac:dyDescent="0.25">
      <c r="A2218" s="2">
        <v>249</v>
      </c>
      <c r="B2218" t="s">
        <v>160</v>
      </c>
      <c r="C2218" t="s">
        <v>45</v>
      </c>
      <c r="D2218">
        <v>1</v>
      </c>
      <c r="E2218" s="1">
        <v>70672</v>
      </c>
      <c r="F2218" s="1">
        <v>70672</v>
      </c>
      <c r="G2218" s="1">
        <v>0</v>
      </c>
      <c r="H2218" s="1">
        <v>0</v>
      </c>
      <c r="I2218" s="1">
        <v>0</v>
      </c>
      <c r="J2218" s="1">
        <v>0</v>
      </c>
      <c r="K2218" s="1">
        <v>0</v>
      </c>
    </row>
    <row r="2219" spans="1:11" x14ac:dyDescent="0.25">
      <c r="A2219" s="2">
        <v>249</v>
      </c>
      <c r="B2219" t="s">
        <v>160</v>
      </c>
      <c r="C2219" t="s">
        <v>11</v>
      </c>
      <c r="D2219">
        <v>2</v>
      </c>
      <c r="E2219" s="1">
        <v>115116</v>
      </c>
      <c r="F2219" s="1">
        <v>115116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</row>
    <row r="2220" spans="1:11" x14ac:dyDescent="0.25">
      <c r="A2220" s="2">
        <v>249</v>
      </c>
      <c r="B2220" t="s">
        <v>160</v>
      </c>
      <c r="C2220" t="s">
        <v>21</v>
      </c>
      <c r="D2220">
        <v>1</v>
      </c>
      <c r="E2220" s="1">
        <v>113832</v>
      </c>
      <c r="F2220" s="1">
        <v>113832</v>
      </c>
      <c r="G2220" s="1">
        <v>0</v>
      </c>
      <c r="H2220" s="1">
        <v>0</v>
      </c>
      <c r="I2220" s="1">
        <v>0</v>
      </c>
      <c r="J2220" s="1">
        <v>0</v>
      </c>
      <c r="K2220" s="1">
        <v>0</v>
      </c>
    </row>
    <row r="2221" spans="1:11" x14ac:dyDescent="0.25">
      <c r="A2221" s="2">
        <v>249</v>
      </c>
      <c r="B2221" t="s">
        <v>160</v>
      </c>
      <c r="C2221" t="s">
        <v>5</v>
      </c>
      <c r="D2221">
        <v>0.48</v>
      </c>
      <c r="E2221" s="1">
        <v>50404</v>
      </c>
      <c r="F2221" s="1">
        <v>50404</v>
      </c>
      <c r="G2221" s="1">
        <v>0</v>
      </c>
      <c r="H2221" s="1">
        <v>0</v>
      </c>
      <c r="I2221" s="1">
        <v>0</v>
      </c>
      <c r="J2221" s="1">
        <v>0</v>
      </c>
      <c r="K2221" s="1">
        <v>0</v>
      </c>
    </row>
    <row r="2222" spans="1:11" x14ac:dyDescent="0.25">
      <c r="A2222" s="2">
        <v>249</v>
      </c>
      <c r="B2222" t="s">
        <v>160</v>
      </c>
      <c r="C2222" t="s">
        <v>16</v>
      </c>
      <c r="D2222">
        <v>2</v>
      </c>
      <c r="E2222" s="1">
        <v>227665</v>
      </c>
      <c r="F2222" s="1">
        <v>227665</v>
      </c>
      <c r="G2222" s="1">
        <v>0</v>
      </c>
      <c r="H2222" s="1">
        <v>0</v>
      </c>
      <c r="I2222" s="1">
        <v>0</v>
      </c>
      <c r="J2222" s="1">
        <v>0</v>
      </c>
      <c r="K2222" s="1">
        <v>0</v>
      </c>
    </row>
    <row r="2223" spans="1:11" x14ac:dyDescent="0.25">
      <c r="A2223" s="2">
        <v>249</v>
      </c>
      <c r="B2223" t="s">
        <v>160</v>
      </c>
      <c r="C2223" t="s">
        <v>17</v>
      </c>
      <c r="D2223">
        <v>1</v>
      </c>
      <c r="E2223" s="1">
        <v>79025</v>
      </c>
      <c r="F2223" s="1">
        <v>79025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</row>
    <row r="2224" spans="1:11" x14ac:dyDescent="0.25">
      <c r="A2224" s="2">
        <v>249</v>
      </c>
      <c r="B2224" t="s">
        <v>160</v>
      </c>
      <c r="C2224" t="s">
        <v>22</v>
      </c>
      <c r="D2224">
        <v>2</v>
      </c>
      <c r="E2224" s="1">
        <v>102375</v>
      </c>
      <c r="F2224" s="1">
        <v>102375</v>
      </c>
      <c r="G2224" s="1">
        <v>0</v>
      </c>
      <c r="H2224" s="1">
        <v>0</v>
      </c>
      <c r="I2224" s="1">
        <v>0</v>
      </c>
      <c r="J2224" s="1">
        <v>0</v>
      </c>
      <c r="K2224" s="1">
        <v>0</v>
      </c>
    </row>
    <row r="2225" spans="1:11" x14ac:dyDescent="0.25">
      <c r="A2225" s="2">
        <v>249</v>
      </c>
      <c r="B2225" t="s">
        <v>160</v>
      </c>
      <c r="C2225" t="s">
        <v>20</v>
      </c>
      <c r="D2225">
        <v>1</v>
      </c>
      <c r="E2225" s="1">
        <v>60059</v>
      </c>
      <c r="F2225" s="1">
        <v>60059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</row>
    <row r="2226" spans="1:11" x14ac:dyDescent="0.25">
      <c r="A2226" s="2">
        <v>249</v>
      </c>
      <c r="B2226" t="s">
        <v>160</v>
      </c>
      <c r="C2226" t="s">
        <v>4</v>
      </c>
      <c r="D2226">
        <v>1</v>
      </c>
      <c r="E2226" s="1">
        <v>71961</v>
      </c>
      <c r="F2226" s="1">
        <v>71961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</row>
    <row r="2227" spans="1:11" x14ac:dyDescent="0.25">
      <c r="A2227" s="2">
        <v>249</v>
      </c>
      <c r="B2227" t="s">
        <v>160</v>
      </c>
      <c r="C2227" t="s">
        <v>8</v>
      </c>
      <c r="D2227">
        <v>1</v>
      </c>
      <c r="E2227" s="1">
        <v>116262</v>
      </c>
      <c r="F2227" s="1">
        <v>116262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</row>
    <row r="2228" spans="1:11" x14ac:dyDescent="0.25">
      <c r="A2228" s="2">
        <v>249</v>
      </c>
      <c r="B2228" t="s">
        <v>160</v>
      </c>
      <c r="C2228" t="s">
        <v>251</v>
      </c>
      <c r="D2228">
        <v>0</v>
      </c>
      <c r="E2228" s="1">
        <v>8600</v>
      </c>
      <c r="F2228" s="1">
        <v>8600</v>
      </c>
      <c r="G2228" s="1">
        <v>0</v>
      </c>
      <c r="H2228" s="1">
        <v>0</v>
      </c>
      <c r="I2228" s="1">
        <v>0</v>
      </c>
      <c r="J2228" s="1">
        <v>0</v>
      </c>
      <c r="K2228" s="1">
        <v>0</v>
      </c>
    </row>
    <row r="2229" spans="1:11" x14ac:dyDescent="0.25">
      <c r="A2229" s="2">
        <v>249</v>
      </c>
      <c r="B2229" t="s">
        <v>160</v>
      </c>
      <c r="C2229" t="s">
        <v>314</v>
      </c>
      <c r="D2229">
        <v>0</v>
      </c>
      <c r="E2229" s="1">
        <v>51000</v>
      </c>
      <c r="F2229" s="1">
        <v>30600</v>
      </c>
      <c r="G2229" s="1">
        <v>0</v>
      </c>
      <c r="H2229" s="1">
        <v>0</v>
      </c>
      <c r="I2229" s="1">
        <v>0</v>
      </c>
      <c r="J2229" s="1">
        <v>0</v>
      </c>
      <c r="K2229" s="1">
        <v>20400</v>
      </c>
    </row>
    <row r="2230" spans="1:11" x14ac:dyDescent="0.25">
      <c r="A2230" s="2">
        <v>249</v>
      </c>
      <c r="B2230" t="s">
        <v>160</v>
      </c>
      <c r="C2230" t="s">
        <v>257</v>
      </c>
      <c r="D2230">
        <v>0</v>
      </c>
      <c r="E2230" s="1">
        <v>40800</v>
      </c>
      <c r="F2230" s="1">
        <v>20400</v>
      </c>
      <c r="G2230" s="1">
        <v>0</v>
      </c>
      <c r="H2230" s="1">
        <v>0</v>
      </c>
      <c r="I2230" s="1">
        <v>0</v>
      </c>
      <c r="J2230" s="1">
        <v>0</v>
      </c>
      <c r="K2230" s="1">
        <v>20400</v>
      </c>
    </row>
    <row r="2231" spans="1:11" x14ac:dyDescent="0.25">
      <c r="A2231" s="2">
        <v>249</v>
      </c>
      <c r="B2231" t="s">
        <v>160</v>
      </c>
      <c r="C2231" t="s">
        <v>252</v>
      </c>
      <c r="D2231">
        <v>0</v>
      </c>
      <c r="E2231" s="1">
        <v>5001</v>
      </c>
      <c r="F2231" s="1">
        <v>5001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</row>
    <row r="2232" spans="1:11" x14ac:dyDescent="0.25">
      <c r="A2232" s="2">
        <v>249</v>
      </c>
      <c r="B2232" t="s">
        <v>160</v>
      </c>
      <c r="C2232" t="s">
        <v>246</v>
      </c>
      <c r="D2232">
        <v>0</v>
      </c>
      <c r="E2232" s="1">
        <v>15325</v>
      </c>
      <c r="F2232" s="1">
        <v>15325</v>
      </c>
      <c r="G2232" s="1">
        <v>0</v>
      </c>
      <c r="H2232" s="1">
        <v>0</v>
      </c>
      <c r="I2232" s="1">
        <v>0</v>
      </c>
      <c r="J2232" s="1">
        <v>0</v>
      </c>
      <c r="K2232" s="1">
        <v>0</v>
      </c>
    </row>
    <row r="2233" spans="1:11" x14ac:dyDescent="0.25">
      <c r="A2233" s="2">
        <v>249</v>
      </c>
      <c r="B2233" t="s">
        <v>160</v>
      </c>
      <c r="C2233" t="s">
        <v>263</v>
      </c>
      <c r="D2233">
        <v>0</v>
      </c>
      <c r="E2233" s="1">
        <v>30000</v>
      </c>
      <c r="F2233" s="1">
        <v>30000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</row>
    <row r="2234" spans="1:11" x14ac:dyDescent="0.25">
      <c r="A2234" s="2">
        <v>249</v>
      </c>
      <c r="B2234" t="s">
        <v>160</v>
      </c>
      <c r="C2234" t="s">
        <v>266</v>
      </c>
      <c r="D2234">
        <v>0</v>
      </c>
      <c r="E2234" s="1">
        <v>7595</v>
      </c>
      <c r="F2234" s="1">
        <v>7595</v>
      </c>
      <c r="G2234" s="1">
        <v>0</v>
      </c>
      <c r="H2234" s="1">
        <v>0</v>
      </c>
      <c r="I2234" s="1">
        <v>0</v>
      </c>
      <c r="J2234" s="1">
        <v>0</v>
      </c>
      <c r="K2234" s="1">
        <v>0</v>
      </c>
    </row>
    <row r="2235" spans="1:11" x14ac:dyDescent="0.25">
      <c r="A2235" s="2">
        <v>249</v>
      </c>
      <c r="B2235" t="s">
        <v>160</v>
      </c>
      <c r="C2235" t="s">
        <v>279</v>
      </c>
      <c r="D2235">
        <v>0</v>
      </c>
      <c r="E2235" s="1">
        <v>13948</v>
      </c>
      <c r="F2235" s="1">
        <v>13948</v>
      </c>
      <c r="G2235" s="1">
        <v>0</v>
      </c>
      <c r="H2235" s="1">
        <v>0</v>
      </c>
      <c r="I2235" s="1">
        <v>0</v>
      </c>
      <c r="J2235" s="1">
        <v>0</v>
      </c>
      <c r="K2235" s="1">
        <v>0</v>
      </c>
    </row>
    <row r="2236" spans="1:11" x14ac:dyDescent="0.25">
      <c r="A2236" s="2">
        <v>249</v>
      </c>
      <c r="B2236" t="s">
        <v>160</v>
      </c>
      <c r="C2236" t="s">
        <v>265</v>
      </c>
      <c r="D2236">
        <v>0</v>
      </c>
      <c r="E2236" s="1">
        <v>6046</v>
      </c>
      <c r="F2236" s="1">
        <v>6046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</row>
    <row r="2237" spans="1:11" x14ac:dyDescent="0.25">
      <c r="A2237" s="2">
        <v>249</v>
      </c>
      <c r="B2237" t="s">
        <v>160</v>
      </c>
      <c r="C2237" t="s">
        <v>248</v>
      </c>
      <c r="D2237">
        <v>0</v>
      </c>
      <c r="E2237" s="1">
        <v>1323</v>
      </c>
      <c r="F2237" s="1">
        <v>1323</v>
      </c>
      <c r="G2237" s="1">
        <v>0</v>
      </c>
      <c r="H2237" s="1">
        <v>0</v>
      </c>
      <c r="I2237" s="1">
        <v>0</v>
      </c>
      <c r="J2237" s="1">
        <v>0</v>
      </c>
      <c r="K2237" s="1">
        <v>0</v>
      </c>
    </row>
    <row r="2238" spans="1:11" x14ac:dyDescent="0.25">
      <c r="A2238" s="2">
        <v>249</v>
      </c>
      <c r="B2238" t="s">
        <v>160</v>
      </c>
      <c r="C2238" t="s">
        <v>264</v>
      </c>
      <c r="D2238">
        <v>0</v>
      </c>
      <c r="E2238" s="1">
        <v>10341</v>
      </c>
      <c r="F2238" s="1">
        <v>10341</v>
      </c>
      <c r="G2238" s="1">
        <v>0</v>
      </c>
      <c r="H2238" s="1">
        <v>0</v>
      </c>
      <c r="I2238" s="1">
        <v>0</v>
      </c>
      <c r="J2238" s="1">
        <v>0</v>
      </c>
      <c r="K2238" s="1">
        <v>0</v>
      </c>
    </row>
    <row r="2239" spans="1:11" x14ac:dyDescent="0.25">
      <c r="A2239" s="2">
        <v>249</v>
      </c>
      <c r="B2239" t="s">
        <v>160</v>
      </c>
      <c r="C2239" t="s">
        <v>247</v>
      </c>
      <c r="D2239">
        <v>0</v>
      </c>
      <c r="E2239" s="1">
        <v>4849</v>
      </c>
      <c r="F2239" s="1">
        <v>4849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</row>
    <row r="2240" spans="1:11" x14ac:dyDescent="0.25">
      <c r="A2240" s="2">
        <v>249</v>
      </c>
      <c r="B2240" t="s">
        <v>160</v>
      </c>
      <c r="C2240" t="s">
        <v>269</v>
      </c>
      <c r="D2240">
        <v>0</v>
      </c>
      <c r="E2240" s="1">
        <v>2528</v>
      </c>
      <c r="F2240" s="1">
        <v>0</v>
      </c>
      <c r="G2240" s="1">
        <v>0</v>
      </c>
      <c r="H2240" s="1">
        <v>0</v>
      </c>
      <c r="I2240" s="1">
        <v>2528</v>
      </c>
      <c r="J2240" s="1">
        <v>0</v>
      </c>
      <c r="K2240" s="1">
        <v>0</v>
      </c>
    </row>
    <row r="2241" spans="1:12" x14ac:dyDescent="0.25">
      <c r="A2241" s="2">
        <v>249</v>
      </c>
      <c r="B2241" t="s">
        <v>160</v>
      </c>
      <c r="C2241" s="1" t="s">
        <v>320</v>
      </c>
      <c r="E2241" s="1">
        <v>68840</v>
      </c>
      <c r="F2241" s="1"/>
      <c r="G2241" s="1"/>
      <c r="H2241" s="1"/>
      <c r="I2241" s="1"/>
      <c r="J2241" s="1"/>
      <c r="K2241" s="1"/>
      <c r="L2241" s="1">
        <v>68840</v>
      </c>
    </row>
    <row r="2242" spans="1:12" x14ac:dyDescent="0.25">
      <c r="A2242" s="2">
        <v>251</v>
      </c>
      <c r="B2242" t="s">
        <v>161</v>
      </c>
      <c r="C2242" t="s">
        <v>114</v>
      </c>
      <c r="D2242">
        <v>1</v>
      </c>
      <c r="E2242" s="1">
        <v>158560</v>
      </c>
      <c r="F2242" s="1">
        <v>158560</v>
      </c>
      <c r="G2242" s="1">
        <v>0</v>
      </c>
      <c r="H2242" s="1">
        <v>0</v>
      </c>
      <c r="I2242" s="1">
        <v>0</v>
      </c>
      <c r="J2242" s="1">
        <v>0</v>
      </c>
      <c r="K2242" s="1">
        <v>0</v>
      </c>
    </row>
    <row r="2243" spans="1:12" x14ac:dyDescent="0.25">
      <c r="A2243" s="2">
        <v>251</v>
      </c>
      <c r="B2243" t="s">
        <v>161</v>
      </c>
      <c r="C2243" t="s">
        <v>31</v>
      </c>
      <c r="D2243">
        <v>1</v>
      </c>
      <c r="E2243" s="1">
        <v>198942</v>
      </c>
      <c r="F2243" s="1">
        <v>198942</v>
      </c>
      <c r="G2243" s="1">
        <v>0</v>
      </c>
      <c r="H2243" s="1">
        <v>0</v>
      </c>
      <c r="I2243" s="1">
        <v>0</v>
      </c>
      <c r="J2243" s="1">
        <v>0</v>
      </c>
      <c r="K2243" s="1">
        <v>0</v>
      </c>
    </row>
    <row r="2244" spans="1:12" x14ac:dyDescent="0.25">
      <c r="A2244" s="2">
        <v>251</v>
      </c>
      <c r="B2244" t="s">
        <v>161</v>
      </c>
      <c r="C2244" t="s">
        <v>33</v>
      </c>
      <c r="D2244">
        <v>2</v>
      </c>
      <c r="E2244" s="1">
        <v>227665</v>
      </c>
      <c r="F2244" s="1">
        <v>76134</v>
      </c>
      <c r="G2244" s="1">
        <v>0</v>
      </c>
      <c r="H2244" s="1">
        <v>0</v>
      </c>
      <c r="I2244" s="1">
        <v>151531</v>
      </c>
      <c r="J2244" s="1">
        <v>0</v>
      </c>
      <c r="K2244" s="1">
        <v>0</v>
      </c>
    </row>
    <row r="2245" spans="1:12" x14ac:dyDescent="0.25">
      <c r="A2245" s="2">
        <v>251</v>
      </c>
      <c r="B2245" t="s">
        <v>161</v>
      </c>
      <c r="C2245" t="s">
        <v>34</v>
      </c>
      <c r="D2245">
        <v>2</v>
      </c>
      <c r="E2245" s="1">
        <v>227665</v>
      </c>
      <c r="F2245" s="1">
        <v>227665</v>
      </c>
      <c r="G2245" s="1">
        <v>0</v>
      </c>
      <c r="H2245" s="1">
        <v>0</v>
      </c>
      <c r="I2245" s="1">
        <v>0</v>
      </c>
      <c r="J2245" s="1">
        <v>0</v>
      </c>
      <c r="K2245" s="1">
        <v>0</v>
      </c>
    </row>
    <row r="2246" spans="1:12" x14ac:dyDescent="0.25">
      <c r="A2246" s="2">
        <v>251</v>
      </c>
      <c r="B2246" t="s">
        <v>161</v>
      </c>
      <c r="C2246" t="s">
        <v>35</v>
      </c>
      <c r="D2246">
        <v>2</v>
      </c>
      <c r="E2246" s="1">
        <v>227665</v>
      </c>
      <c r="F2246" s="1">
        <v>227665</v>
      </c>
      <c r="G2246" s="1">
        <v>0</v>
      </c>
      <c r="H2246" s="1">
        <v>0</v>
      </c>
      <c r="I2246" s="1">
        <v>0</v>
      </c>
      <c r="J2246" s="1">
        <v>0</v>
      </c>
      <c r="K2246" s="1">
        <v>0</v>
      </c>
    </row>
    <row r="2247" spans="1:12" x14ac:dyDescent="0.25">
      <c r="A2247" s="2">
        <v>251</v>
      </c>
      <c r="B2247" t="s">
        <v>161</v>
      </c>
      <c r="C2247" t="s">
        <v>26</v>
      </c>
      <c r="D2247">
        <v>2</v>
      </c>
      <c r="E2247" s="1">
        <v>227665</v>
      </c>
      <c r="F2247" s="1">
        <v>227665</v>
      </c>
      <c r="G2247" s="1">
        <v>0</v>
      </c>
      <c r="H2247" s="1">
        <v>0</v>
      </c>
      <c r="I2247" s="1">
        <v>0</v>
      </c>
      <c r="J2247" s="1">
        <v>0</v>
      </c>
      <c r="K2247" s="1">
        <v>0</v>
      </c>
    </row>
    <row r="2248" spans="1:12" x14ac:dyDescent="0.25">
      <c r="A2248" s="2">
        <v>251</v>
      </c>
      <c r="B2248" t="s">
        <v>161</v>
      </c>
      <c r="C2248" t="s">
        <v>25</v>
      </c>
      <c r="D2248">
        <v>2</v>
      </c>
      <c r="E2248" s="1">
        <v>227665</v>
      </c>
      <c r="F2248" s="1">
        <v>227665</v>
      </c>
      <c r="G2248" s="1">
        <v>0</v>
      </c>
      <c r="H2248" s="1">
        <v>0</v>
      </c>
      <c r="I2248" s="1">
        <v>0</v>
      </c>
      <c r="J2248" s="1">
        <v>0</v>
      </c>
      <c r="K2248" s="1">
        <v>0</v>
      </c>
    </row>
    <row r="2249" spans="1:12" x14ac:dyDescent="0.25">
      <c r="A2249" s="2">
        <v>251</v>
      </c>
      <c r="B2249" t="s">
        <v>161</v>
      </c>
      <c r="C2249" t="s">
        <v>28</v>
      </c>
      <c r="D2249">
        <v>2</v>
      </c>
      <c r="E2249" s="1">
        <v>227665</v>
      </c>
      <c r="F2249" s="1">
        <v>0</v>
      </c>
      <c r="G2249" s="1">
        <v>227665</v>
      </c>
      <c r="H2249" s="1">
        <v>0</v>
      </c>
      <c r="I2249" s="1">
        <v>0</v>
      </c>
      <c r="J2249" s="1">
        <v>0</v>
      </c>
      <c r="K2249" s="1">
        <v>0</v>
      </c>
    </row>
    <row r="2250" spans="1:12" x14ac:dyDescent="0.25">
      <c r="A2250" s="2">
        <v>251</v>
      </c>
      <c r="B2250" t="s">
        <v>161</v>
      </c>
      <c r="C2250" t="s">
        <v>72</v>
      </c>
      <c r="D2250">
        <v>1</v>
      </c>
      <c r="E2250" s="1">
        <v>113832</v>
      </c>
      <c r="F2250" s="1">
        <v>0</v>
      </c>
      <c r="G2250" s="1">
        <v>113832</v>
      </c>
      <c r="H2250" s="1">
        <v>0</v>
      </c>
      <c r="I2250" s="1">
        <v>0</v>
      </c>
      <c r="J2250" s="1">
        <v>0</v>
      </c>
      <c r="K2250" s="1">
        <v>0</v>
      </c>
    </row>
    <row r="2251" spans="1:12" x14ac:dyDescent="0.25">
      <c r="A2251" s="2">
        <v>251</v>
      </c>
      <c r="B2251" t="s">
        <v>161</v>
      </c>
      <c r="C2251" t="s">
        <v>24</v>
      </c>
      <c r="D2251">
        <v>1</v>
      </c>
      <c r="E2251" s="1">
        <v>113832</v>
      </c>
      <c r="F2251" s="1">
        <v>0</v>
      </c>
      <c r="G2251" s="1">
        <v>113832</v>
      </c>
      <c r="H2251" s="1">
        <v>0</v>
      </c>
      <c r="I2251" s="1">
        <v>0</v>
      </c>
      <c r="J2251" s="1">
        <v>0</v>
      </c>
      <c r="K2251" s="1">
        <v>0</v>
      </c>
    </row>
    <row r="2252" spans="1:12" x14ac:dyDescent="0.25">
      <c r="A2252" s="2">
        <v>251</v>
      </c>
      <c r="B2252" t="s">
        <v>161</v>
      </c>
      <c r="C2252" t="s">
        <v>112</v>
      </c>
      <c r="D2252">
        <v>2</v>
      </c>
      <c r="E2252" s="1">
        <v>227665</v>
      </c>
      <c r="F2252" s="1">
        <v>227665</v>
      </c>
      <c r="G2252" s="1">
        <v>0</v>
      </c>
      <c r="H2252" s="1">
        <v>0</v>
      </c>
      <c r="I2252" s="1">
        <v>0</v>
      </c>
      <c r="J2252" s="1">
        <v>0</v>
      </c>
      <c r="K2252" s="1">
        <v>0</v>
      </c>
    </row>
    <row r="2253" spans="1:12" x14ac:dyDescent="0.25">
      <c r="A2253" s="2">
        <v>251</v>
      </c>
      <c r="B2253" t="s">
        <v>161</v>
      </c>
      <c r="C2253" t="s">
        <v>30</v>
      </c>
      <c r="D2253">
        <v>1</v>
      </c>
      <c r="E2253" s="1">
        <v>113832</v>
      </c>
      <c r="F2253" s="1">
        <v>113832</v>
      </c>
      <c r="G2253" s="1">
        <v>0</v>
      </c>
      <c r="H2253" s="1">
        <v>0</v>
      </c>
      <c r="I2253" s="1">
        <v>0</v>
      </c>
      <c r="J2253" s="1">
        <v>0</v>
      </c>
      <c r="K2253" s="1">
        <v>0</v>
      </c>
    </row>
    <row r="2254" spans="1:12" x14ac:dyDescent="0.25">
      <c r="A2254" s="2">
        <v>251</v>
      </c>
      <c r="B2254" t="s">
        <v>161</v>
      </c>
      <c r="C2254" t="s">
        <v>15</v>
      </c>
      <c r="D2254">
        <v>12</v>
      </c>
      <c r="E2254" s="1">
        <v>469997</v>
      </c>
      <c r="F2254" s="1">
        <v>469997</v>
      </c>
      <c r="G2254" s="1">
        <v>0</v>
      </c>
      <c r="H2254" s="1">
        <v>0</v>
      </c>
      <c r="I2254" s="1">
        <v>0</v>
      </c>
      <c r="J2254" s="1">
        <v>0</v>
      </c>
      <c r="K2254" s="1">
        <v>0</v>
      </c>
    </row>
    <row r="2255" spans="1:12" x14ac:dyDescent="0.25">
      <c r="A2255" s="2">
        <v>251</v>
      </c>
      <c r="B2255" t="s">
        <v>161</v>
      </c>
      <c r="C2255" t="s">
        <v>162</v>
      </c>
      <c r="D2255">
        <v>1</v>
      </c>
      <c r="E2255" s="1">
        <v>119483</v>
      </c>
      <c r="F2255" s="1">
        <v>119483</v>
      </c>
      <c r="G2255" s="1">
        <v>0</v>
      </c>
      <c r="H2255" s="1">
        <v>0</v>
      </c>
      <c r="I2255" s="1">
        <v>0</v>
      </c>
      <c r="J2255" s="1">
        <v>0</v>
      </c>
      <c r="K2255" s="1">
        <v>0</v>
      </c>
    </row>
    <row r="2256" spans="1:12" x14ac:dyDescent="0.25">
      <c r="A2256" s="2">
        <v>251</v>
      </c>
      <c r="B2256" t="s">
        <v>161</v>
      </c>
      <c r="C2256" t="s">
        <v>52</v>
      </c>
      <c r="D2256">
        <v>4</v>
      </c>
      <c r="E2256" s="1">
        <v>455330</v>
      </c>
      <c r="F2256" s="1">
        <v>455330</v>
      </c>
      <c r="G2256" s="1">
        <v>0</v>
      </c>
      <c r="H2256" s="1">
        <v>0</v>
      </c>
      <c r="I2256" s="1">
        <v>0</v>
      </c>
      <c r="J2256" s="1">
        <v>0</v>
      </c>
      <c r="K2256" s="1">
        <v>0</v>
      </c>
    </row>
    <row r="2257" spans="1:11" x14ac:dyDescent="0.25">
      <c r="A2257" s="2">
        <v>251</v>
      </c>
      <c r="B2257" t="s">
        <v>161</v>
      </c>
      <c r="C2257" t="s">
        <v>50</v>
      </c>
      <c r="D2257">
        <v>2</v>
      </c>
      <c r="E2257" s="1">
        <v>227665</v>
      </c>
      <c r="F2257" s="1">
        <v>227665</v>
      </c>
      <c r="G2257" s="1">
        <v>0</v>
      </c>
      <c r="H2257" s="1">
        <v>0</v>
      </c>
      <c r="I2257" s="1">
        <v>0</v>
      </c>
      <c r="J2257" s="1">
        <v>0</v>
      </c>
      <c r="K2257" s="1">
        <v>0</v>
      </c>
    </row>
    <row r="2258" spans="1:11" x14ac:dyDescent="0.25">
      <c r="A2258" s="2">
        <v>251</v>
      </c>
      <c r="B2258" t="s">
        <v>161</v>
      </c>
      <c r="C2258" t="s">
        <v>14</v>
      </c>
      <c r="D2258">
        <v>2</v>
      </c>
      <c r="E2258" s="1">
        <v>227665</v>
      </c>
      <c r="F2258" s="1">
        <v>227665</v>
      </c>
      <c r="G2258" s="1">
        <v>0</v>
      </c>
      <c r="H2258" s="1">
        <v>0</v>
      </c>
      <c r="I2258" s="1">
        <v>0</v>
      </c>
      <c r="J2258" s="1">
        <v>0</v>
      </c>
      <c r="K2258" s="1">
        <v>0</v>
      </c>
    </row>
    <row r="2259" spans="1:11" x14ac:dyDescent="0.25">
      <c r="A2259" s="2">
        <v>251</v>
      </c>
      <c r="B2259" t="s">
        <v>161</v>
      </c>
      <c r="C2259" t="s">
        <v>313</v>
      </c>
      <c r="D2259">
        <v>0.27</v>
      </c>
      <c r="E2259" s="1">
        <v>41486</v>
      </c>
      <c r="F2259" s="1">
        <v>12204</v>
      </c>
      <c r="G2259" s="1">
        <v>0</v>
      </c>
      <c r="H2259" s="1">
        <v>29282</v>
      </c>
      <c r="I2259" s="1">
        <v>0</v>
      </c>
      <c r="J2259" s="1">
        <v>0</v>
      </c>
      <c r="K2259" s="1">
        <v>0</v>
      </c>
    </row>
    <row r="2260" spans="1:11" x14ac:dyDescent="0.25">
      <c r="A2260" s="2">
        <v>251</v>
      </c>
      <c r="B2260" t="s">
        <v>161</v>
      </c>
      <c r="C2260" t="s">
        <v>23</v>
      </c>
      <c r="D2260">
        <v>4</v>
      </c>
      <c r="E2260" s="1">
        <v>156666</v>
      </c>
      <c r="F2260" s="1">
        <v>156666</v>
      </c>
      <c r="G2260" s="1">
        <v>0</v>
      </c>
      <c r="H2260" s="1">
        <v>0</v>
      </c>
      <c r="I2260" s="1">
        <v>0</v>
      </c>
      <c r="J2260" s="1">
        <v>0</v>
      </c>
      <c r="K2260" s="1">
        <v>0</v>
      </c>
    </row>
    <row r="2261" spans="1:11" x14ac:dyDescent="0.25">
      <c r="A2261" s="2">
        <v>251</v>
      </c>
      <c r="B2261" t="s">
        <v>161</v>
      </c>
      <c r="C2261" t="s">
        <v>18</v>
      </c>
      <c r="D2261">
        <v>2</v>
      </c>
      <c r="E2261" s="1">
        <v>227665</v>
      </c>
      <c r="F2261" s="1">
        <v>227665</v>
      </c>
      <c r="G2261" s="1">
        <v>0</v>
      </c>
      <c r="H2261" s="1">
        <v>0</v>
      </c>
      <c r="I2261" s="1">
        <v>0</v>
      </c>
      <c r="J2261" s="1">
        <v>0</v>
      </c>
      <c r="K2261" s="1">
        <v>0</v>
      </c>
    </row>
    <row r="2262" spans="1:11" x14ac:dyDescent="0.25">
      <c r="A2262" s="2">
        <v>251</v>
      </c>
      <c r="B2262" t="s">
        <v>161</v>
      </c>
      <c r="C2262" t="s">
        <v>19</v>
      </c>
      <c r="D2262">
        <v>1</v>
      </c>
      <c r="E2262" s="1">
        <v>113832</v>
      </c>
      <c r="F2262" s="1">
        <v>113832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</row>
    <row r="2263" spans="1:11" x14ac:dyDescent="0.25">
      <c r="A2263" s="2">
        <v>251</v>
      </c>
      <c r="B2263" t="s">
        <v>161</v>
      </c>
      <c r="C2263" t="s">
        <v>102</v>
      </c>
      <c r="D2263">
        <v>1</v>
      </c>
      <c r="E2263" s="1">
        <v>113832</v>
      </c>
      <c r="F2263" s="1">
        <v>113832</v>
      </c>
      <c r="G2263" s="1">
        <v>0</v>
      </c>
      <c r="H2263" s="1">
        <v>0</v>
      </c>
      <c r="I2263" s="1">
        <v>0</v>
      </c>
      <c r="J2263" s="1">
        <v>0</v>
      </c>
      <c r="K2263" s="1">
        <v>0</v>
      </c>
    </row>
    <row r="2264" spans="1:11" x14ac:dyDescent="0.25">
      <c r="A2264" s="2">
        <v>251</v>
      </c>
      <c r="B2264" t="s">
        <v>161</v>
      </c>
      <c r="C2264" t="s">
        <v>7</v>
      </c>
      <c r="D2264">
        <v>1</v>
      </c>
      <c r="E2264" s="1">
        <v>113832</v>
      </c>
      <c r="F2264" s="1">
        <v>113832</v>
      </c>
      <c r="G2264" s="1">
        <v>0</v>
      </c>
      <c r="H2264" s="1">
        <v>0</v>
      </c>
      <c r="I2264" s="1">
        <v>0</v>
      </c>
      <c r="J2264" s="1">
        <v>0</v>
      </c>
      <c r="K2264" s="1">
        <v>0</v>
      </c>
    </row>
    <row r="2265" spans="1:11" x14ac:dyDescent="0.25">
      <c r="A2265" s="2">
        <v>251</v>
      </c>
      <c r="B2265" t="s">
        <v>161</v>
      </c>
      <c r="C2265" t="s">
        <v>37</v>
      </c>
      <c r="D2265">
        <v>1</v>
      </c>
      <c r="E2265" s="1">
        <v>113832</v>
      </c>
      <c r="F2265" s="1">
        <v>113832</v>
      </c>
      <c r="G2265" s="1">
        <v>0</v>
      </c>
      <c r="H2265" s="1">
        <v>0</v>
      </c>
      <c r="I2265" s="1">
        <v>0</v>
      </c>
      <c r="J2265" s="1">
        <v>0</v>
      </c>
      <c r="K2265" s="1">
        <v>0</v>
      </c>
    </row>
    <row r="2266" spans="1:11" x14ac:dyDescent="0.25">
      <c r="A2266" s="2">
        <v>251</v>
      </c>
      <c r="B2266" t="s">
        <v>161</v>
      </c>
      <c r="C2266" t="s">
        <v>12</v>
      </c>
      <c r="D2266">
        <v>1</v>
      </c>
      <c r="E2266" s="1">
        <v>113832</v>
      </c>
      <c r="F2266" s="1">
        <v>113832</v>
      </c>
      <c r="G2266" s="1">
        <v>0</v>
      </c>
      <c r="H2266" s="1">
        <v>0</v>
      </c>
      <c r="I2266" s="1">
        <v>0</v>
      </c>
      <c r="J2266" s="1">
        <v>0</v>
      </c>
      <c r="K2266" s="1">
        <v>0</v>
      </c>
    </row>
    <row r="2267" spans="1:11" x14ac:dyDescent="0.25">
      <c r="A2267" s="2">
        <v>251</v>
      </c>
      <c r="B2267" t="s">
        <v>161</v>
      </c>
      <c r="C2267" t="s">
        <v>96</v>
      </c>
      <c r="D2267">
        <v>2</v>
      </c>
      <c r="E2267" s="1">
        <v>73150</v>
      </c>
      <c r="F2267" s="1">
        <v>73150</v>
      </c>
      <c r="G2267" s="1">
        <v>0</v>
      </c>
      <c r="H2267" s="1">
        <v>0</v>
      </c>
      <c r="I2267" s="1">
        <v>0</v>
      </c>
      <c r="J2267" s="1">
        <v>0</v>
      </c>
      <c r="K2267" s="1">
        <v>0</v>
      </c>
    </row>
    <row r="2268" spans="1:11" x14ac:dyDescent="0.25">
      <c r="A2268" s="2">
        <v>251</v>
      </c>
      <c r="B2268" t="s">
        <v>161</v>
      </c>
      <c r="C2268" t="s">
        <v>11</v>
      </c>
      <c r="D2268">
        <v>1</v>
      </c>
      <c r="E2268" s="1">
        <v>57558</v>
      </c>
      <c r="F2268" s="1">
        <v>0</v>
      </c>
      <c r="G2268" s="1">
        <v>57558</v>
      </c>
      <c r="H2268" s="1">
        <v>0</v>
      </c>
      <c r="I2268" s="1">
        <v>0</v>
      </c>
      <c r="J2268" s="1">
        <v>0</v>
      </c>
      <c r="K2268" s="1">
        <v>0</v>
      </c>
    </row>
    <row r="2269" spans="1:11" x14ac:dyDescent="0.25">
      <c r="A2269" s="2">
        <v>251</v>
      </c>
      <c r="B2269" t="s">
        <v>161</v>
      </c>
      <c r="C2269" t="s">
        <v>21</v>
      </c>
      <c r="D2269">
        <v>1</v>
      </c>
      <c r="E2269" s="1">
        <v>113832</v>
      </c>
      <c r="F2269" s="1">
        <v>113832</v>
      </c>
      <c r="G2269" s="1">
        <v>0</v>
      </c>
      <c r="H2269" s="1">
        <v>0</v>
      </c>
      <c r="I2269" s="1">
        <v>0</v>
      </c>
      <c r="J2269" s="1">
        <v>0</v>
      </c>
      <c r="K2269" s="1">
        <v>0</v>
      </c>
    </row>
    <row r="2270" spans="1:11" x14ac:dyDescent="0.25">
      <c r="A2270" s="2">
        <v>251</v>
      </c>
      <c r="B2270" t="s">
        <v>161</v>
      </c>
      <c r="C2270" t="s">
        <v>16</v>
      </c>
      <c r="D2270">
        <v>1</v>
      </c>
      <c r="E2270" s="1">
        <v>113832</v>
      </c>
      <c r="F2270" s="1">
        <v>113832</v>
      </c>
      <c r="G2270" s="1">
        <v>0</v>
      </c>
      <c r="H2270" s="1">
        <v>0</v>
      </c>
      <c r="I2270" s="1">
        <v>0</v>
      </c>
      <c r="J2270" s="1">
        <v>0</v>
      </c>
      <c r="K2270" s="1">
        <v>0</v>
      </c>
    </row>
    <row r="2271" spans="1:11" x14ac:dyDescent="0.25">
      <c r="A2271" s="2">
        <v>251</v>
      </c>
      <c r="B2271" t="s">
        <v>161</v>
      </c>
      <c r="C2271" t="s">
        <v>17</v>
      </c>
      <c r="D2271">
        <v>1</v>
      </c>
      <c r="E2271" s="1">
        <v>79025</v>
      </c>
      <c r="F2271" s="1">
        <v>79025</v>
      </c>
      <c r="G2271" s="1">
        <v>0</v>
      </c>
      <c r="H2271" s="1">
        <v>0</v>
      </c>
      <c r="I2271" s="1">
        <v>0</v>
      </c>
      <c r="J2271" s="1">
        <v>0</v>
      </c>
      <c r="K2271" s="1">
        <v>0</v>
      </c>
    </row>
    <row r="2272" spans="1:11" x14ac:dyDescent="0.25">
      <c r="A2272" s="2">
        <v>251</v>
      </c>
      <c r="B2272" t="s">
        <v>161</v>
      </c>
      <c r="C2272" t="s">
        <v>20</v>
      </c>
      <c r="D2272">
        <v>2</v>
      </c>
      <c r="E2272" s="1">
        <v>120118</v>
      </c>
      <c r="F2272" s="1">
        <v>111246</v>
      </c>
      <c r="G2272" s="1">
        <v>8872</v>
      </c>
      <c r="H2272" s="1">
        <v>0</v>
      </c>
      <c r="I2272" s="1">
        <v>0</v>
      </c>
      <c r="J2272" s="1">
        <v>0</v>
      </c>
      <c r="K2272" s="1">
        <v>0</v>
      </c>
    </row>
    <row r="2273" spans="1:11" x14ac:dyDescent="0.25">
      <c r="A2273" s="2">
        <v>251</v>
      </c>
      <c r="B2273" t="s">
        <v>161</v>
      </c>
      <c r="C2273" t="s">
        <v>4</v>
      </c>
      <c r="D2273">
        <v>1</v>
      </c>
      <c r="E2273" s="1">
        <v>71961</v>
      </c>
      <c r="F2273" s="1">
        <v>71961</v>
      </c>
      <c r="G2273" s="1">
        <v>0</v>
      </c>
      <c r="H2273" s="1">
        <v>0</v>
      </c>
      <c r="I2273" s="1">
        <v>0</v>
      </c>
      <c r="J2273" s="1">
        <v>0</v>
      </c>
      <c r="K2273" s="1">
        <v>0</v>
      </c>
    </row>
    <row r="2274" spans="1:11" x14ac:dyDescent="0.25">
      <c r="A2274" s="2">
        <v>251</v>
      </c>
      <c r="B2274" t="s">
        <v>161</v>
      </c>
      <c r="C2274" t="s">
        <v>79</v>
      </c>
      <c r="D2274">
        <v>0.5</v>
      </c>
      <c r="E2274" s="1">
        <v>26814</v>
      </c>
      <c r="F2274" s="1">
        <v>26814</v>
      </c>
      <c r="G2274" s="1">
        <v>0</v>
      </c>
      <c r="H2274" s="1">
        <v>0</v>
      </c>
      <c r="I2274" s="1">
        <v>0</v>
      </c>
      <c r="J2274" s="1">
        <v>0</v>
      </c>
      <c r="K2274" s="1">
        <v>0</v>
      </c>
    </row>
    <row r="2275" spans="1:11" x14ac:dyDescent="0.25">
      <c r="A2275" s="2">
        <v>251</v>
      </c>
      <c r="B2275" t="s">
        <v>161</v>
      </c>
      <c r="C2275" t="s">
        <v>58</v>
      </c>
      <c r="D2275">
        <v>1</v>
      </c>
      <c r="E2275" s="1">
        <v>147879</v>
      </c>
      <c r="F2275" s="1">
        <v>147879</v>
      </c>
      <c r="G2275" s="1">
        <v>0</v>
      </c>
      <c r="H2275" s="1">
        <v>0</v>
      </c>
      <c r="I2275" s="1">
        <v>0</v>
      </c>
      <c r="J2275" s="1">
        <v>0</v>
      </c>
      <c r="K2275" s="1">
        <v>0</v>
      </c>
    </row>
    <row r="2276" spans="1:11" x14ac:dyDescent="0.25">
      <c r="A2276" s="2">
        <v>251</v>
      </c>
      <c r="B2276" t="s">
        <v>161</v>
      </c>
      <c r="C2276" t="s">
        <v>251</v>
      </c>
      <c r="D2276">
        <v>0</v>
      </c>
      <c r="E2276" s="1">
        <v>10851</v>
      </c>
      <c r="F2276" s="1">
        <v>10851</v>
      </c>
      <c r="G2276" s="1">
        <v>0</v>
      </c>
      <c r="H2276" s="1">
        <v>0</v>
      </c>
      <c r="I2276" s="1">
        <v>0</v>
      </c>
      <c r="J2276" s="1">
        <v>0</v>
      </c>
      <c r="K2276" s="1">
        <v>0</v>
      </c>
    </row>
    <row r="2277" spans="1:11" x14ac:dyDescent="0.25">
      <c r="A2277" s="2">
        <v>251</v>
      </c>
      <c r="B2277" t="s">
        <v>161</v>
      </c>
      <c r="C2277" t="s">
        <v>314</v>
      </c>
      <c r="D2277">
        <v>0</v>
      </c>
      <c r="E2277" s="1">
        <v>47600</v>
      </c>
      <c r="F2277" s="1">
        <v>27200</v>
      </c>
      <c r="G2277" s="1">
        <v>0</v>
      </c>
      <c r="H2277" s="1">
        <v>0</v>
      </c>
      <c r="I2277" s="1">
        <v>0</v>
      </c>
      <c r="J2277" s="1">
        <v>0</v>
      </c>
      <c r="K2277" s="1">
        <v>20400</v>
      </c>
    </row>
    <row r="2278" spans="1:11" x14ac:dyDescent="0.25">
      <c r="A2278" s="2">
        <v>251</v>
      </c>
      <c r="B2278" t="s">
        <v>161</v>
      </c>
      <c r="C2278" t="s">
        <v>257</v>
      </c>
      <c r="D2278">
        <v>0</v>
      </c>
      <c r="E2278" s="1">
        <v>30600</v>
      </c>
      <c r="F2278" s="1">
        <v>17000</v>
      </c>
      <c r="G2278" s="1">
        <v>0</v>
      </c>
      <c r="H2278" s="1">
        <v>0</v>
      </c>
      <c r="I2278" s="1">
        <v>0</v>
      </c>
      <c r="J2278" s="1">
        <v>0</v>
      </c>
      <c r="K2278" s="1">
        <v>13600</v>
      </c>
    </row>
    <row r="2279" spans="1:11" x14ac:dyDescent="0.25">
      <c r="A2279" s="2">
        <v>251</v>
      </c>
      <c r="B2279" t="s">
        <v>161</v>
      </c>
      <c r="C2279" t="s">
        <v>252</v>
      </c>
      <c r="D2279">
        <v>0</v>
      </c>
      <c r="E2279" s="1">
        <v>10000</v>
      </c>
      <c r="F2279" s="1">
        <v>10000</v>
      </c>
      <c r="G2279" s="1">
        <v>0</v>
      </c>
      <c r="H2279" s="1">
        <v>0</v>
      </c>
      <c r="I2279" s="1">
        <v>0</v>
      </c>
      <c r="J2279" s="1">
        <v>0</v>
      </c>
      <c r="K2279" s="1">
        <v>0</v>
      </c>
    </row>
    <row r="2280" spans="1:11" x14ac:dyDescent="0.25">
      <c r="A2280" s="2">
        <v>251</v>
      </c>
      <c r="B2280" t="s">
        <v>161</v>
      </c>
      <c r="C2280" t="s">
        <v>263</v>
      </c>
      <c r="D2280">
        <v>0</v>
      </c>
      <c r="E2280" s="1">
        <v>150300</v>
      </c>
      <c r="F2280" s="1">
        <v>150300</v>
      </c>
      <c r="G2280" s="1">
        <v>0</v>
      </c>
      <c r="H2280" s="1">
        <v>0</v>
      </c>
      <c r="I2280" s="1">
        <v>0</v>
      </c>
      <c r="J2280" s="1">
        <v>0</v>
      </c>
      <c r="K2280" s="1">
        <v>0</v>
      </c>
    </row>
    <row r="2281" spans="1:11" x14ac:dyDescent="0.25">
      <c r="A2281" s="2">
        <v>251</v>
      </c>
      <c r="B2281" t="s">
        <v>161</v>
      </c>
      <c r="C2281" t="s">
        <v>266</v>
      </c>
      <c r="D2281">
        <v>0</v>
      </c>
      <c r="E2281" s="1">
        <v>10826</v>
      </c>
      <c r="F2281" s="1">
        <v>7700</v>
      </c>
      <c r="G2281" s="1">
        <v>3125</v>
      </c>
      <c r="H2281" s="1">
        <v>0</v>
      </c>
      <c r="I2281" s="1">
        <v>0</v>
      </c>
      <c r="J2281" s="1">
        <v>0</v>
      </c>
      <c r="K2281" s="1">
        <v>0</v>
      </c>
    </row>
    <row r="2282" spans="1:11" x14ac:dyDescent="0.25">
      <c r="A2282" s="2">
        <v>251</v>
      </c>
      <c r="B2282" t="s">
        <v>161</v>
      </c>
      <c r="C2282" t="s">
        <v>265</v>
      </c>
      <c r="D2282">
        <v>0</v>
      </c>
      <c r="E2282" s="1">
        <v>10750</v>
      </c>
      <c r="F2282" s="1">
        <v>10750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</row>
    <row r="2283" spans="1:11" x14ac:dyDescent="0.25">
      <c r="A2283" s="2">
        <v>251</v>
      </c>
      <c r="B2283" t="s">
        <v>161</v>
      </c>
      <c r="C2283" t="s">
        <v>262</v>
      </c>
      <c r="D2283">
        <v>0</v>
      </c>
      <c r="E2283" s="1">
        <v>21499</v>
      </c>
      <c r="F2283" s="1">
        <v>21499</v>
      </c>
      <c r="G2283" s="1">
        <v>0</v>
      </c>
      <c r="H2283" s="1">
        <v>0</v>
      </c>
      <c r="I2283" s="1">
        <v>0</v>
      </c>
      <c r="J2283" s="1">
        <v>0</v>
      </c>
      <c r="K2283" s="1">
        <v>0</v>
      </c>
    </row>
    <row r="2284" spans="1:11" x14ac:dyDescent="0.25">
      <c r="A2284" s="2">
        <v>251</v>
      </c>
      <c r="B2284" t="s">
        <v>161</v>
      </c>
      <c r="C2284" t="s">
        <v>248</v>
      </c>
      <c r="D2284">
        <v>0</v>
      </c>
      <c r="E2284" s="1">
        <v>1277</v>
      </c>
      <c r="F2284" s="1">
        <v>1277</v>
      </c>
      <c r="G2284" s="1">
        <v>0</v>
      </c>
      <c r="H2284" s="1">
        <v>0</v>
      </c>
      <c r="I2284" s="1">
        <v>0</v>
      </c>
      <c r="J2284" s="1">
        <v>0</v>
      </c>
      <c r="K2284" s="1">
        <v>0</v>
      </c>
    </row>
    <row r="2285" spans="1:11" x14ac:dyDescent="0.25">
      <c r="A2285" s="2">
        <v>251</v>
      </c>
      <c r="B2285" t="s">
        <v>161</v>
      </c>
      <c r="C2285" t="s">
        <v>261</v>
      </c>
      <c r="D2285">
        <v>0</v>
      </c>
      <c r="E2285" s="1">
        <v>16124</v>
      </c>
      <c r="F2285" s="1">
        <v>12556</v>
      </c>
      <c r="G2285" s="1">
        <v>3568</v>
      </c>
      <c r="H2285" s="1">
        <v>0</v>
      </c>
      <c r="I2285" s="1">
        <v>0</v>
      </c>
      <c r="J2285" s="1">
        <v>0</v>
      </c>
      <c r="K2285" s="1">
        <v>0</v>
      </c>
    </row>
    <row r="2286" spans="1:11" x14ac:dyDescent="0.25">
      <c r="A2286" s="2">
        <v>251</v>
      </c>
      <c r="B2286" t="s">
        <v>161</v>
      </c>
      <c r="C2286" t="s">
        <v>247</v>
      </c>
      <c r="D2286">
        <v>0</v>
      </c>
      <c r="E2286" s="1">
        <v>4682</v>
      </c>
      <c r="F2286" s="1">
        <v>4682</v>
      </c>
      <c r="G2286" s="1">
        <v>0</v>
      </c>
      <c r="H2286" s="1">
        <v>0</v>
      </c>
      <c r="I2286" s="1">
        <v>0</v>
      </c>
      <c r="J2286" s="1">
        <v>0</v>
      </c>
      <c r="K2286" s="1">
        <v>0</v>
      </c>
    </row>
    <row r="2287" spans="1:11" x14ac:dyDescent="0.25">
      <c r="A2287" s="2">
        <v>251</v>
      </c>
      <c r="B2287" t="s">
        <v>161</v>
      </c>
      <c r="C2287" t="s">
        <v>269</v>
      </c>
      <c r="D2287">
        <v>0</v>
      </c>
      <c r="E2287" s="1">
        <v>2441</v>
      </c>
      <c r="F2287" s="1">
        <v>0</v>
      </c>
      <c r="G2287" s="1">
        <v>0</v>
      </c>
      <c r="H2287" s="1">
        <v>0</v>
      </c>
      <c r="I2287" s="1">
        <v>2441</v>
      </c>
      <c r="J2287" s="1">
        <v>0</v>
      </c>
      <c r="K2287" s="1">
        <v>0</v>
      </c>
    </row>
    <row r="2288" spans="1:11" x14ac:dyDescent="0.25">
      <c r="A2288" s="2">
        <v>252</v>
      </c>
      <c r="B2288" t="s">
        <v>163</v>
      </c>
      <c r="C2288" t="s">
        <v>68</v>
      </c>
      <c r="D2288">
        <v>1</v>
      </c>
      <c r="E2288" s="1">
        <v>158560</v>
      </c>
      <c r="F2288" s="1">
        <v>158560</v>
      </c>
      <c r="G2288" s="1">
        <v>0</v>
      </c>
      <c r="H2288" s="1">
        <v>0</v>
      </c>
      <c r="I2288" s="1">
        <v>0</v>
      </c>
      <c r="J2288" s="1">
        <v>0</v>
      </c>
      <c r="K2288" s="1">
        <v>0</v>
      </c>
    </row>
    <row r="2289" spans="1:11" x14ac:dyDescent="0.25">
      <c r="A2289" s="2">
        <v>252</v>
      </c>
      <c r="B2289" t="s">
        <v>163</v>
      </c>
      <c r="C2289" t="s">
        <v>31</v>
      </c>
      <c r="D2289">
        <v>1</v>
      </c>
      <c r="E2289" s="1">
        <v>198942</v>
      </c>
      <c r="F2289" s="1">
        <v>198942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</row>
    <row r="2290" spans="1:11" x14ac:dyDescent="0.25">
      <c r="A2290" s="2">
        <v>252</v>
      </c>
      <c r="B2290" t="s">
        <v>163</v>
      </c>
      <c r="C2290" t="s">
        <v>33</v>
      </c>
      <c r="D2290">
        <v>3</v>
      </c>
      <c r="E2290" s="1">
        <v>341497</v>
      </c>
      <c r="F2290" s="1">
        <v>341497</v>
      </c>
      <c r="G2290" s="1">
        <v>0</v>
      </c>
      <c r="H2290" s="1">
        <v>0</v>
      </c>
      <c r="I2290" s="1">
        <v>0</v>
      </c>
      <c r="J2290" s="1">
        <v>0</v>
      </c>
      <c r="K2290" s="1">
        <v>0</v>
      </c>
    </row>
    <row r="2291" spans="1:11" x14ac:dyDescent="0.25">
      <c r="A2291" s="2">
        <v>252</v>
      </c>
      <c r="B2291" t="s">
        <v>163</v>
      </c>
      <c r="C2291" t="s">
        <v>34</v>
      </c>
      <c r="D2291">
        <v>3</v>
      </c>
      <c r="E2291" s="1">
        <v>341497</v>
      </c>
      <c r="F2291" s="1">
        <v>341497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</row>
    <row r="2292" spans="1:11" x14ac:dyDescent="0.25">
      <c r="A2292" s="2">
        <v>252</v>
      </c>
      <c r="B2292" t="s">
        <v>163</v>
      </c>
      <c r="C2292" t="s">
        <v>35</v>
      </c>
      <c r="D2292">
        <v>3</v>
      </c>
      <c r="E2292" s="1">
        <v>341497</v>
      </c>
      <c r="F2292" s="1">
        <v>341497</v>
      </c>
      <c r="G2292" s="1">
        <v>0</v>
      </c>
      <c r="H2292" s="1">
        <v>0</v>
      </c>
      <c r="I2292" s="1">
        <v>0</v>
      </c>
      <c r="J2292" s="1">
        <v>0</v>
      </c>
      <c r="K2292" s="1">
        <v>0</v>
      </c>
    </row>
    <row r="2293" spans="1:11" x14ac:dyDescent="0.25">
      <c r="A2293" s="2">
        <v>252</v>
      </c>
      <c r="B2293" t="s">
        <v>163</v>
      </c>
      <c r="C2293" t="s">
        <v>26</v>
      </c>
      <c r="D2293">
        <v>3</v>
      </c>
      <c r="E2293" s="1">
        <v>341497</v>
      </c>
      <c r="F2293" s="1">
        <v>341497</v>
      </c>
      <c r="G2293" s="1">
        <v>0</v>
      </c>
      <c r="H2293" s="1">
        <v>0</v>
      </c>
      <c r="I2293" s="1">
        <v>0</v>
      </c>
      <c r="J2293" s="1">
        <v>0</v>
      </c>
      <c r="K2293" s="1">
        <v>0</v>
      </c>
    </row>
    <row r="2294" spans="1:11" x14ac:dyDescent="0.25">
      <c r="A2294" s="2">
        <v>252</v>
      </c>
      <c r="B2294" t="s">
        <v>163</v>
      </c>
      <c r="C2294" t="s">
        <v>25</v>
      </c>
      <c r="D2294">
        <v>3</v>
      </c>
      <c r="E2294" s="1">
        <v>341497</v>
      </c>
      <c r="F2294" s="1">
        <v>341497</v>
      </c>
      <c r="G2294" s="1">
        <v>0</v>
      </c>
      <c r="H2294" s="1">
        <v>0</v>
      </c>
      <c r="I2294" s="1">
        <v>0</v>
      </c>
      <c r="J2294" s="1">
        <v>0</v>
      </c>
      <c r="K2294" s="1">
        <v>0</v>
      </c>
    </row>
    <row r="2295" spans="1:11" x14ac:dyDescent="0.25">
      <c r="A2295" s="2">
        <v>252</v>
      </c>
      <c r="B2295" t="s">
        <v>163</v>
      </c>
      <c r="C2295" t="s">
        <v>28</v>
      </c>
      <c r="D2295">
        <v>3</v>
      </c>
      <c r="E2295" s="1">
        <v>341497</v>
      </c>
      <c r="F2295" s="1">
        <v>341497</v>
      </c>
      <c r="G2295" s="1">
        <v>0</v>
      </c>
      <c r="H2295" s="1">
        <v>0</v>
      </c>
      <c r="I2295" s="1">
        <v>0</v>
      </c>
      <c r="J2295" s="1">
        <v>0</v>
      </c>
      <c r="K2295" s="1">
        <v>0</v>
      </c>
    </row>
    <row r="2296" spans="1:11" x14ac:dyDescent="0.25">
      <c r="A2296" s="2">
        <v>252</v>
      </c>
      <c r="B2296" t="s">
        <v>163</v>
      </c>
      <c r="C2296" t="s">
        <v>109</v>
      </c>
      <c r="D2296">
        <v>1.5</v>
      </c>
      <c r="E2296" s="1">
        <v>170749</v>
      </c>
      <c r="F2296" s="1">
        <v>170749</v>
      </c>
      <c r="G2296" s="1">
        <v>0</v>
      </c>
      <c r="H2296" s="1">
        <v>0</v>
      </c>
      <c r="I2296" s="1">
        <v>0</v>
      </c>
      <c r="J2296" s="1">
        <v>0</v>
      </c>
      <c r="K2296" s="1">
        <v>0</v>
      </c>
    </row>
    <row r="2297" spans="1:11" x14ac:dyDescent="0.25">
      <c r="A2297" s="2">
        <v>252</v>
      </c>
      <c r="B2297" t="s">
        <v>163</v>
      </c>
      <c r="C2297" t="s">
        <v>24</v>
      </c>
      <c r="D2297">
        <v>0.8</v>
      </c>
      <c r="E2297" s="1">
        <v>91066</v>
      </c>
      <c r="F2297" s="1">
        <v>91066</v>
      </c>
      <c r="G2297" s="1">
        <v>0</v>
      </c>
      <c r="H2297" s="1">
        <v>0</v>
      </c>
      <c r="I2297" s="1">
        <v>0</v>
      </c>
      <c r="J2297" s="1">
        <v>0</v>
      </c>
      <c r="K2297" s="1">
        <v>0</v>
      </c>
    </row>
    <row r="2298" spans="1:11" x14ac:dyDescent="0.25">
      <c r="A2298" s="2">
        <v>252</v>
      </c>
      <c r="B2298" t="s">
        <v>163</v>
      </c>
      <c r="C2298" t="s">
        <v>40</v>
      </c>
      <c r="D2298">
        <v>1</v>
      </c>
      <c r="E2298" s="1">
        <v>113832</v>
      </c>
      <c r="F2298" s="1">
        <v>113832</v>
      </c>
      <c r="G2298" s="1">
        <v>0</v>
      </c>
      <c r="H2298" s="1">
        <v>0</v>
      </c>
      <c r="I2298" s="1">
        <v>0</v>
      </c>
      <c r="J2298" s="1">
        <v>0</v>
      </c>
      <c r="K2298" s="1">
        <v>0</v>
      </c>
    </row>
    <row r="2299" spans="1:11" x14ac:dyDescent="0.25">
      <c r="A2299" s="2">
        <v>252</v>
      </c>
      <c r="B2299" t="s">
        <v>163</v>
      </c>
      <c r="C2299" t="s">
        <v>30</v>
      </c>
      <c r="D2299">
        <v>1</v>
      </c>
      <c r="E2299" s="1">
        <v>113832</v>
      </c>
      <c r="F2299" s="1">
        <v>113832</v>
      </c>
      <c r="G2299" s="1">
        <v>0</v>
      </c>
      <c r="H2299" s="1">
        <v>0</v>
      </c>
      <c r="I2299" s="1">
        <v>0</v>
      </c>
      <c r="J2299" s="1">
        <v>0</v>
      </c>
      <c r="K2299" s="1">
        <v>0</v>
      </c>
    </row>
    <row r="2300" spans="1:11" x14ac:dyDescent="0.25">
      <c r="A2300" s="2">
        <v>252</v>
      </c>
      <c r="B2300" t="s">
        <v>163</v>
      </c>
      <c r="C2300" t="s">
        <v>14</v>
      </c>
      <c r="D2300">
        <v>3</v>
      </c>
      <c r="E2300" s="1">
        <v>341497</v>
      </c>
      <c r="F2300" s="1">
        <v>341497</v>
      </c>
      <c r="G2300" s="1">
        <v>0</v>
      </c>
      <c r="H2300" s="1">
        <v>0</v>
      </c>
      <c r="I2300" s="1">
        <v>0</v>
      </c>
      <c r="J2300" s="1">
        <v>0</v>
      </c>
      <c r="K2300" s="1">
        <v>0</v>
      </c>
    </row>
    <row r="2301" spans="1:11" x14ac:dyDescent="0.25">
      <c r="A2301" s="2">
        <v>252</v>
      </c>
      <c r="B2301" t="s">
        <v>163</v>
      </c>
      <c r="C2301" t="s">
        <v>81</v>
      </c>
      <c r="D2301">
        <v>2</v>
      </c>
      <c r="E2301" s="1">
        <v>227665</v>
      </c>
      <c r="F2301" s="1">
        <v>10762</v>
      </c>
      <c r="G2301" s="1">
        <v>0</v>
      </c>
      <c r="H2301" s="1">
        <v>216903</v>
      </c>
      <c r="I2301" s="1">
        <v>0</v>
      </c>
      <c r="J2301" s="1">
        <v>0</v>
      </c>
      <c r="K2301" s="1">
        <v>0</v>
      </c>
    </row>
    <row r="2302" spans="1:11" x14ac:dyDescent="0.25">
      <c r="A2302" s="2">
        <v>252</v>
      </c>
      <c r="B2302" t="s">
        <v>163</v>
      </c>
      <c r="C2302" t="s">
        <v>23</v>
      </c>
      <c r="D2302">
        <v>2</v>
      </c>
      <c r="E2302" s="1">
        <v>78333</v>
      </c>
      <c r="F2302" s="1">
        <v>78333</v>
      </c>
      <c r="G2302" s="1">
        <v>0</v>
      </c>
      <c r="H2302" s="1">
        <v>0</v>
      </c>
      <c r="I2302" s="1">
        <v>0</v>
      </c>
      <c r="J2302" s="1">
        <v>0</v>
      </c>
      <c r="K2302" s="1">
        <v>0</v>
      </c>
    </row>
    <row r="2303" spans="1:11" x14ac:dyDescent="0.25">
      <c r="A2303" s="2">
        <v>252</v>
      </c>
      <c r="B2303" t="s">
        <v>163</v>
      </c>
      <c r="C2303" t="s">
        <v>19</v>
      </c>
      <c r="D2303">
        <v>2</v>
      </c>
      <c r="E2303" s="1">
        <v>227665</v>
      </c>
      <c r="F2303" s="1">
        <v>227665</v>
      </c>
      <c r="G2303" s="1">
        <v>0</v>
      </c>
      <c r="H2303" s="1">
        <v>0</v>
      </c>
      <c r="I2303" s="1">
        <v>0</v>
      </c>
      <c r="J2303" s="1">
        <v>0</v>
      </c>
      <c r="K2303" s="1">
        <v>0</v>
      </c>
    </row>
    <row r="2304" spans="1:11" x14ac:dyDescent="0.25">
      <c r="A2304" s="2">
        <v>252</v>
      </c>
      <c r="B2304" t="s">
        <v>163</v>
      </c>
      <c r="C2304" t="s">
        <v>7</v>
      </c>
      <c r="D2304">
        <v>1</v>
      </c>
      <c r="E2304" s="1">
        <v>113832</v>
      </c>
      <c r="F2304" s="1">
        <v>113832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</row>
    <row r="2305" spans="1:11" x14ac:dyDescent="0.25">
      <c r="A2305" s="2">
        <v>252</v>
      </c>
      <c r="B2305" t="s">
        <v>163</v>
      </c>
      <c r="C2305" t="s">
        <v>37</v>
      </c>
      <c r="D2305">
        <v>2</v>
      </c>
      <c r="E2305" s="1">
        <v>227665</v>
      </c>
      <c r="F2305" s="1">
        <v>173439</v>
      </c>
      <c r="G2305" s="1">
        <v>0</v>
      </c>
      <c r="H2305" s="1">
        <v>54226</v>
      </c>
      <c r="I2305" s="1">
        <v>0</v>
      </c>
      <c r="J2305" s="1">
        <v>0</v>
      </c>
      <c r="K2305" s="1">
        <v>0</v>
      </c>
    </row>
    <row r="2306" spans="1:11" x14ac:dyDescent="0.25">
      <c r="A2306" s="2">
        <v>252</v>
      </c>
      <c r="B2306" t="s">
        <v>163</v>
      </c>
      <c r="C2306" t="s">
        <v>12</v>
      </c>
      <c r="D2306">
        <v>1</v>
      </c>
      <c r="E2306" s="1">
        <v>113832</v>
      </c>
      <c r="F2306" s="1">
        <v>113832</v>
      </c>
      <c r="G2306" s="1">
        <v>0</v>
      </c>
      <c r="H2306" s="1">
        <v>0</v>
      </c>
      <c r="I2306" s="1">
        <v>0</v>
      </c>
      <c r="J2306" s="1">
        <v>0</v>
      </c>
      <c r="K2306" s="1">
        <v>0</v>
      </c>
    </row>
    <row r="2307" spans="1:11" x14ac:dyDescent="0.25">
      <c r="A2307" s="2">
        <v>252</v>
      </c>
      <c r="B2307" t="s">
        <v>163</v>
      </c>
      <c r="C2307" t="s">
        <v>103</v>
      </c>
      <c r="D2307">
        <v>4</v>
      </c>
      <c r="E2307" s="1">
        <v>156666</v>
      </c>
      <c r="F2307" s="1">
        <v>41319</v>
      </c>
      <c r="G2307" s="1">
        <v>115347</v>
      </c>
      <c r="H2307" s="1">
        <v>0</v>
      </c>
      <c r="I2307" s="1">
        <v>0</v>
      </c>
      <c r="J2307" s="1">
        <v>0</v>
      </c>
      <c r="K2307" s="1">
        <v>0</v>
      </c>
    </row>
    <row r="2308" spans="1:11" x14ac:dyDescent="0.25">
      <c r="A2308" s="2">
        <v>252</v>
      </c>
      <c r="B2308" t="s">
        <v>163</v>
      </c>
      <c r="C2308" t="s">
        <v>11</v>
      </c>
      <c r="D2308">
        <v>1</v>
      </c>
      <c r="E2308" s="1">
        <v>57558</v>
      </c>
      <c r="F2308" s="1">
        <v>57558</v>
      </c>
      <c r="G2308" s="1">
        <v>0</v>
      </c>
      <c r="H2308" s="1">
        <v>0</v>
      </c>
      <c r="I2308" s="1">
        <v>0</v>
      </c>
      <c r="J2308" s="1">
        <v>0</v>
      </c>
      <c r="K2308" s="1">
        <v>0</v>
      </c>
    </row>
    <row r="2309" spans="1:11" x14ac:dyDescent="0.25">
      <c r="A2309" s="2">
        <v>252</v>
      </c>
      <c r="B2309" t="s">
        <v>163</v>
      </c>
      <c r="C2309" t="s">
        <v>21</v>
      </c>
      <c r="D2309">
        <v>1</v>
      </c>
      <c r="E2309" s="1">
        <v>113832</v>
      </c>
      <c r="F2309" s="1">
        <v>113832</v>
      </c>
      <c r="G2309" s="1">
        <v>0</v>
      </c>
      <c r="H2309" s="1">
        <v>0</v>
      </c>
      <c r="I2309" s="1">
        <v>0</v>
      </c>
      <c r="J2309" s="1">
        <v>0</v>
      </c>
      <c r="K2309" s="1">
        <v>0</v>
      </c>
    </row>
    <row r="2310" spans="1:11" x14ac:dyDescent="0.25">
      <c r="A2310" s="2">
        <v>252</v>
      </c>
      <c r="B2310" t="s">
        <v>163</v>
      </c>
      <c r="C2310" t="s">
        <v>16</v>
      </c>
      <c r="D2310">
        <v>1</v>
      </c>
      <c r="E2310" s="1">
        <v>113832</v>
      </c>
      <c r="F2310" s="1">
        <v>113832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</row>
    <row r="2311" spans="1:11" x14ac:dyDescent="0.25">
      <c r="A2311" s="2">
        <v>252</v>
      </c>
      <c r="B2311" t="s">
        <v>163</v>
      </c>
      <c r="C2311" t="s">
        <v>17</v>
      </c>
      <c r="D2311">
        <v>1</v>
      </c>
      <c r="E2311" s="1">
        <v>79025</v>
      </c>
      <c r="F2311" s="1">
        <v>79025</v>
      </c>
      <c r="G2311" s="1">
        <v>0</v>
      </c>
      <c r="H2311" s="1">
        <v>0</v>
      </c>
      <c r="I2311" s="1">
        <v>0</v>
      </c>
      <c r="J2311" s="1">
        <v>0</v>
      </c>
      <c r="K2311" s="1">
        <v>0</v>
      </c>
    </row>
    <row r="2312" spans="1:11" x14ac:dyDescent="0.25">
      <c r="A2312" s="2">
        <v>252</v>
      </c>
      <c r="B2312" t="s">
        <v>163</v>
      </c>
      <c r="C2312" t="s">
        <v>20</v>
      </c>
      <c r="D2312">
        <v>3</v>
      </c>
      <c r="E2312" s="1">
        <v>180176</v>
      </c>
      <c r="F2312" s="1">
        <v>180176</v>
      </c>
      <c r="G2312" s="1">
        <v>0</v>
      </c>
      <c r="H2312" s="1">
        <v>0</v>
      </c>
      <c r="I2312" s="1">
        <v>0</v>
      </c>
      <c r="J2312" s="1">
        <v>0</v>
      </c>
      <c r="K2312" s="1">
        <v>0</v>
      </c>
    </row>
    <row r="2313" spans="1:11" x14ac:dyDescent="0.25">
      <c r="A2313" s="2">
        <v>252</v>
      </c>
      <c r="B2313" t="s">
        <v>163</v>
      </c>
      <c r="C2313" t="s">
        <v>55</v>
      </c>
      <c r="D2313">
        <v>1</v>
      </c>
      <c r="E2313" s="1">
        <v>71444</v>
      </c>
      <c r="F2313" s="1">
        <v>71444</v>
      </c>
      <c r="G2313" s="1">
        <v>0</v>
      </c>
      <c r="H2313" s="1">
        <v>0</v>
      </c>
      <c r="I2313" s="1">
        <v>0</v>
      </c>
      <c r="J2313" s="1">
        <v>0</v>
      </c>
      <c r="K2313" s="1">
        <v>0</v>
      </c>
    </row>
    <row r="2314" spans="1:11" x14ac:dyDescent="0.25">
      <c r="A2314" s="2">
        <v>252</v>
      </c>
      <c r="B2314" t="s">
        <v>163</v>
      </c>
      <c r="C2314" t="s">
        <v>79</v>
      </c>
      <c r="D2314">
        <v>1.4</v>
      </c>
      <c r="E2314" s="1">
        <v>75080</v>
      </c>
      <c r="F2314" s="1">
        <v>75080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</row>
    <row r="2315" spans="1:11" x14ac:dyDescent="0.25">
      <c r="A2315" s="2">
        <v>252</v>
      </c>
      <c r="B2315" t="s">
        <v>163</v>
      </c>
      <c r="C2315" t="s">
        <v>8</v>
      </c>
      <c r="D2315">
        <v>1</v>
      </c>
      <c r="E2315" s="1">
        <v>116262</v>
      </c>
      <c r="F2315" s="1">
        <v>116262</v>
      </c>
      <c r="G2315" s="1">
        <v>0</v>
      </c>
      <c r="H2315" s="1">
        <v>0</v>
      </c>
      <c r="I2315" s="1">
        <v>0</v>
      </c>
      <c r="J2315" s="1">
        <v>0</v>
      </c>
      <c r="K2315" s="1">
        <v>0</v>
      </c>
    </row>
    <row r="2316" spans="1:11" x14ac:dyDescent="0.25">
      <c r="A2316" s="2">
        <v>252</v>
      </c>
      <c r="B2316" t="s">
        <v>163</v>
      </c>
      <c r="C2316" t="s">
        <v>251</v>
      </c>
      <c r="D2316">
        <v>0</v>
      </c>
      <c r="E2316" s="1">
        <v>3689</v>
      </c>
      <c r="F2316" s="1">
        <v>3689</v>
      </c>
      <c r="G2316" s="1">
        <v>0</v>
      </c>
      <c r="H2316" s="1">
        <v>0</v>
      </c>
      <c r="I2316" s="1">
        <v>0</v>
      </c>
      <c r="J2316" s="1">
        <v>0</v>
      </c>
      <c r="K2316" s="1">
        <v>0</v>
      </c>
    </row>
    <row r="2317" spans="1:11" x14ac:dyDescent="0.25">
      <c r="A2317" s="2">
        <v>252</v>
      </c>
      <c r="B2317" t="s">
        <v>163</v>
      </c>
      <c r="C2317" t="s">
        <v>252</v>
      </c>
      <c r="D2317">
        <v>0</v>
      </c>
      <c r="E2317" s="1">
        <v>2341</v>
      </c>
      <c r="F2317" s="1">
        <v>2341</v>
      </c>
      <c r="G2317" s="1">
        <v>0</v>
      </c>
      <c r="H2317" s="1">
        <v>0</v>
      </c>
      <c r="I2317" s="1">
        <v>0</v>
      </c>
      <c r="J2317" s="1">
        <v>0</v>
      </c>
      <c r="K2317" s="1">
        <v>0</v>
      </c>
    </row>
    <row r="2318" spans="1:11" x14ac:dyDescent="0.25">
      <c r="A2318" s="2">
        <v>252</v>
      </c>
      <c r="B2318" t="s">
        <v>163</v>
      </c>
      <c r="C2318" t="s">
        <v>266</v>
      </c>
      <c r="D2318">
        <v>0</v>
      </c>
      <c r="E2318" s="1">
        <v>5748</v>
      </c>
      <c r="F2318" s="1">
        <v>5748</v>
      </c>
      <c r="G2318" s="1">
        <v>0</v>
      </c>
      <c r="H2318" s="1">
        <v>0</v>
      </c>
      <c r="I2318" s="1">
        <v>0</v>
      </c>
      <c r="J2318" s="1">
        <v>0</v>
      </c>
      <c r="K2318" s="1">
        <v>0</v>
      </c>
    </row>
    <row r="2319" spans="1:11" x14ac:dyDescent="0.25">
      <c r="A2319" s="2">
        <v>252</v>
      </c>
      <c r="B2319" t="s">
        <v>163</v>
      </c>
      <c r="C2319" t="s">
        <v>265</v>
      </c>
      <c r="D2319">
        <v>0</v>
      </c>
      <c r="E2319" s="1">
        <v>7525</v>
      </c>
      <c r="F2319" s="1">
        <v>7524</v>
      </c>
      <c r="G2319" s="1">
        <v>1</v>
      </c>
      <c r="H2319" s="1">
        <v>0</v>
      </c>
      <c r="I2319" s="1">
        <v>0</v>
      </c>
      <c r="J2319" s="1">
        <v>0</v>
      </c>
      <c r="K2319" s="1">
        <v>0</v>
      </c>
    </row>
    <row r="2320" spans="1:11" x14ac:dyDescent="0.25">
      <c r="A2320" s="2">
        <v>252</v>
      </c>
      <c r="B2320" t="s">
        <v>163</v>
      </c>
      <c r="C2320" t="s">
        <v>248</v>
      </c>
      <c r="D2320">
        <v>0</v>
      </c>
      <c r="E2320" s="1">
        <v>1729</v>
      </c>
      <c r="F2320" s="1">
        <v>1729</v>
      </c>
      <c r="G2320" s="1">
        <v>0</v>
      </c>
      <c r="H2320" s="1">
        <v>0</v>
      </c>
      <c r="I2320" s="1">
        <v>0</v>
      </c>
      <c r="J2320" s="1">
        <v>0</v>
      </c>
      <c r="K2320" s="1">
        <v>0</v>
      </c>
    </row>
    <row r="2321" spans="1:12" x14ac:dyDescent="0.25">
      <c r="A2321" s="2">
        <v>252</v>
      </c>
      <c r="B2321" t="s">
        <v>163</v>
      </c>
      <c r="C2321" t="s">
        <v>247</v>
      </c>
      <c r="D2321">
        <v>0</v>
      </c>
      <c r="E2321" s="1">
        <v>6337</v>
      </c>
      <c r="F2321" s="1">
        <v>6337</v>
      </c>
      <c r="G2321" s="1">
        <v>0</v>
      </c>
      <c r="H2321" s="1">
        <v>0</v>
      </c>
      <c r="I2321" s="1">
        <v>0</v>
      </c>
      <c r="J2321" s="1">
        <v>0</v>
      </c>
      <c r="K2321" s="1">
        <v>0</v>
      </c>
    </row>
    <row r="2322" spans="1:12" x14ac:dyDescent="0.25">
      <c r="A2322" s="2">
        <v>252</v>
      </c>
      <c r="B2322" t="s">
        <v>163</v>
      </c>
      <c r="C2322" t="s">
        <v>284</v>
      </c>
      <c r="D2322">
        <v>0</v>
      </c>
      <c r="E2322" s="1">
        <v>9475</v>
      </c>
      <c r="F2322" s="1">
        <v>0</v>
      </c>
      <c r="G2322" s="1">
        <v>0</v>
      </c>
      <c r="H2322" s="1">
        <v>0</v>
      </c>
      <c r="I2322" s="1">
        <v>0</v>
      </c>
      <c r="J2322" s="1">
        <v>9475</v>
      </c>
      <c r="K2322" s="1">
        <v>0</v>
      </c>
    </row>
    <row r="2323" spans="1:12" x14ac:dyDescent="0.25">
      <c r="A2323" s="2">
        <v>252</v>
      </c>
      <c r="B2323" t="s">
        <v>163</v>
      </c>
      <c r="C2323" s="1" t="s">
        <v>320</v>
      </c>
      <c r="E2323" s="1">
        <v>52000</v>
      </c>
      <c r="F2323" s="1"/>
      <c r="G2323" s="1"/>
      <c r="H2323" s="1"/>
      <c r="I2323" s="1"/>
      <c r="J2323" s="1"/>
      <c r="K2323" s="1"/>
      <c r="L2323" s="1">
        <v>52000</v>
      </c>
    </row>
    <row r="2324" spans="1:12" x14ac:dyDescent="0.25">
      <c r="A2324" s="2">
        <v>1071</v>
      </c>
      <c r="B2324" t="s">
        <v>164</v>
      </c>
      <c r="C2324" t="s">
        <v>124</v>
      </c>
      <c r="D2324">
        <v>1</v>
      </c>
      <c r="E2324" s="1">
        <v>158560</v>
      </c>
      <c r="F2324" s="1">
        <v>158560</v>
      </c>
      <c r="G2324" s="1">
        <v>0</v>
      </c>
      <c r="H2324" s="1">
        <v>0</v>
      </c>
      <c r="I2324" s="1">
        <v>0</v>
      </c>
      <c r="J2324" s="1">
        <v>0</v>
      </c>
      <c r="K2324" s="1">
        <v>0</v>
      </c>
    </row>
    <row r="2325" spans="1:12" x14ac:dyDescent="0.25">
      <c r="A2325" s="2">
        <v>1071</v>
      </c>
      <c r="B2325" t="s">
        <v>164</v>
      </c>
      <c r="C2325" t="s">
        <v>114</v>
      </c>
      <c r="D2325">
        <v>1</v>
      </c>
      <c r="E2325" s="1">
        <v>158560</v>
      </c>
      <c r="F2325" s="1">
        <v>158560</v>
      </c>
      <c r="G2325" s="1">
        <v>0</v>
      </c>
      <c r="H2325" s="1">
        <v>0</v>
      </c>
      <c r="I2325" s="1">
        <v>0</v>
      </c>
      <c r="J2325" s="1">
        <v>0</v>
      </c>
      <c r="K2325" s="1">
        <v>0</v>
      </c>
    </row>
    <row r="2326" spans="1:12" x14ac:dyDescent="0.25">
      <c r="A2326" s="2">
        <v>1071</v>
      </c>
      <c r="B2326" t="s">
        <v>164</v>
      </c>
      <c r="C2326" t="s">
        <v>68</v>
      </c>
      <c r="D2326">
        <v>1</v>
      </c>
      <c r="E2326" s="1">
        <v>158560</v>
      </c>
      <c r="F2326" s="1">
        <v>158560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</row>
    <row r="2327" spans="1:12" x14ac:dyDescent="0.25">
      <c r="A2327" s="2">
        <v>1071</v>
      </c>
      <c r="B2327" t="s">
        <v>164</v>
      </c>
      <c r="C2327" t="s">
        <v>31</v>
      </c>
      <c r="D2327">
        <v>1</v>
      </c>
      <c r="E2327" s="1">
        <v>198942</v>
      </c>
      <c r="F2327" s="1">
        <v>198942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</row>
    <row r="2328" spans="1:12" x14ac:dyDescent="0.25">
      <c r="A2328" s="2">
        <v>1071</v>
      </c>
      <c r="B2328" t="s">
        <v>164</v>
      </c>
      <c r="C2328" t="s">
        <v>151</v>
      </c>
      <c r="D2328">
        <v>6</v>
      </c>
      <c r="E2328" s="1">
        <v>682995</v>
      </c>
      <c r="F2328" s="1">
        <v>682995</v>
      </c>
      <c r="G2328" s="1">
        <v>0</v>
      </c>
      <c r="H2328" s="1">
        <v>0</v>
      </c>
      <c r="I2328" s="1">
        <v>0</v>
      </c>
      <c r="J2328" s="1">
        <v>0</v>
      </c>
      <c r="K2328" s="1">
        <v>0</v>
      </c>
    </row>
    <row r="2329" spans="1:12" x14ac:dyDescent="0.25">
      <c r="A2329" s="2">
        <v>1071</v>
      </c>
      <c r="B2329" t="s">
        <v>164</v>
      </c>
      <c r="C2329" t="s">
        <v>74</v>
      </c>
      <c r="D2329">
        <v>4</v>
      </c>
      <c r="E2329" s="1">
        <v>455330</v>
      </c>
      <c r="F2329" s="1">
        <v>237991</v>
      </c>
      <c r="G2329" s="1">
        <v>0</v>
      </c>
      <c r="H2329" s="1">
        <v>0</v>
      </c>
      <c r="I2329" s="1">
        <v>217338</v>
      </c>
      <c r="J2329" s="1">
        <v>0</v>
      </c>
      <c r="K2329" s="1">
        <v>0</v>
      </c>
    </row>
    <row r="2330" spans="1:12" x14ac:dyDescent="0.25">
      <c r="A2330" s="2">
        <v>1071</v>
      </c>
      <c r="B2330" t="s">
        <v>164</v>
      </c>
      <c r="C2330" t="s">
        <v>41</v>
      </c>
      <c r="D2330">
        <v>4</v>
      </c>
      <c r="E2330" s="1">
        <v>455330</v>
      </c>
      <c r="F2330" s="1">
        <v>455330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</row>
    <row r="2331" spans="1:12" x14ac:dyDescent="0.25">
      <c r="A2331" s="2">
        <v>1071</v>
      </c>
      <c r="B2331" t="s">
        <v>164</v>
      </c>
      <c r="C2331" t="s">
        <v>95</v>
      </c>
      <c r="D2331">
        <v>1</v>
      </c>
      <c r="E2331" s="1">
        <v>113832</v>
      </c>
      <c r="F2331" s="1">
        <v>0</v>
      </c>
      <c r="G2331" s="1">
        <v>113832</v>
      </c>
      <c r="H2331" s="1">
        <v>0</v>
      </c>
      <c r="I2331" s="1">
        <v>0</v>
      </c>
      <c r="J2331" s="1">
        <v>0</v>
      </c>
      <c r="K2331" s="1">
        <v>0</v>
      </c>
    </row>
    <row r="2332" spans="1:12" x14ac:dyDescent="0.25">
      <c r="A2332" s="2">
        <v>1071</v>
      </c>
      <c r="B2332" t="s">
        <v>164</v>
      </c>
      <c r="C2332" t="s">
        <v>46</v>
      </c>
      <c r="D2332">
        <v>2</v>
      </c>
      <c r="E2332" s="1">
        <v>227665</v>
      </c>
      <c r="F2332" s="1">
        <v>227665</v>
      </c>
      <c r="G2332" s="1">
        <v>0</v>
      </c>
      <c r="H2332" s="1">
        <v>0</v>
      </c>
      <c r="I2332" s="1">
        <v>0</v>
      </c>
      <c r="J2332" s="1">
        <v>0</v>
      </c>
      <c r="K2332" s="1">
        <v>0</v>
      </c>
    </row>
    <row r="2333" spans="1:12" x14ac:dyDescent="0.25">
      <c r="A2333" s="2">
        <v>1071</v>
      </c>
      <c r="B2333" t="s">
        <v>164</v>
      </c>
      <c r="C2333" t="s">
        <v>66</v>
      </c>
      <c r="D2333">
        <v>2</v>
      </c>
      <c r="E2333" s="1">
        <v>227665</v>
      </c>
      <c r="F2333" s="1">
        <v>227665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</row>
    <row r="2334" spans="1:12" x14ac:dyDescent="0.25">
      <c r="A2334" s="2">
        <v>1071</v>
      </c>
      <c r="B2334" t="s">
        <v>164</v>
      </c>
      <c r="C2334" t="s">
        <v>72</v>
      </c>
      <c r="D2334">
        <v>1</v>
      </c>
      <c r="E2334" s="1">
        <v>113832</v>
      </c>
      <c r="F2334" s="1">
        <v>113832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</row>
    <row r="2335" spans="1:12" x14ac:dyDescent="0.25">
      <c r="A2335" s="2">
        <v>1071</v>
      </c>
      <c r="B2335" t="s">
        <v>164</v>
      </c>
      <c r="C2335" t="s">
        <v>24</v>
      </c>
      <c r="D2335">
        <v>1</v>
      </c>
      <c r="E2335" s="1">
        <v>113832</v>
      </c>
      <c r="F2335" s="1">
        <v>0</v>
      </c>
      <c r="G2335" s="1">
        <v>0</v>
      </c>
      <c r="H2335" s="1">
        <v>113832</v>
      </c>
      <c r="I2335" s="1">
        <v>0</v>
      </c>
      <c r="J2335" s="1">
        <v>0</v>
      </c>
      <c r="K2335" s="1">
        <v>0</v>
      </c>
    </row>
    <row r="2336" spans="1:12" x14ac:dyDescent="0.25">
      <c r="A2336" s="2">
        <v>1071</v>
      </c>
      <c r="B2336" t="s">
        <v>164</v>
      </c>
      <c r="C2336" t="s">
        <v>40</v>
      </c>
      <c r="D2336">
        <v>1</v>
      </c>
      <c r="E2336" s="1">
        <v>113832</v>
      </c>
      <c r="F2336" s="1">
        <v>113832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</row>
    <row r="2337" spans="1:11" x14ac:dyDescent="0.25">
      <c r="A2337" s="2">
        <v>1071</v>
      </c>
      <c r="B2337" t="s">
        <v>164</v>
      </c>
      <c r="C2337" t="s">
        <v>112</v>
      </c>
      <c r="D2337">
        <v>2</v>
      </c>
      <c r="E2337" s="1">
        <v>227665</v>
      </c>
      <c r="F2337" s="1">
        <v>0</v>
      </c>
      <c r="G2337" s="1">
        <v>227665</v>
      </c>
      <c r="H2337" s="1">
        <v>0</v>
      </c>
      <c r="I2337" s="1">
        <v>0</v>
      </c>
      <c r="J2337" s="1">
        <v>0</v>
      </c>
      <c r="K2337" s="1">
        <v>0</v>
      </c>
    </row>
    <row r="2338" spans="1:11" x14ac:dyDescent="0.25">
      <c r="A2338" s="2">
        <v>1071</v>
      </c>
      <c r="B2338" t="s">
        <v>164</v>
      </c>
      <c r="C2338" t="s">
        <v>30</v>
      </c>
      <c r="D2338">
        <v>1</v>
      </c>
      <c r="E2338" s="1">
        <v>113832</v>
      </c>
      <c r="F2338" s="1">
        <v>113832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</row>
    <row r="2339" spans="1:11" x14ac:dyDescent="0.25">
      <c r="A2339" s="2">
        <v>1071</v>
      </c>
      <c r="B2339" t="s">
        <v>164</v>
      </c>
      <c r="C2339" t="s">
        <v>15</v>
      </c>
      <c r="D2339">
        <v>6</v>
      </c>
      <c r="E2339" s="1">
        <v>234999</v>
      </c>
      <c r="F2339" s="1">
        <v>234999</v>
      </c>
      <c r="G2339" s="1">
        <v>0</v>
      </c>
      <c r="H2339" s="1">
        <v>0</v>
      </c>
      <c r="I2339" s="1">
        <v>0</v>
      </c>
      <c r="J2339" s="1">
        <v>0</v>
      </c>
      <c r="K2339" s="1">
        <v>0</v>
      </c>
    </row>
    <row r="2340" spans="1:11" x14ac:dyDescent="0.25">
      <c r="A2340" s="2">
        <v>1071</v>
      </c>
      <c r="B2340" t="s">
        <v>164</v>
      </c>
      <c r="C2340" t="s">
        <v>43</v>
      </c>
      <c r="D2340">
        <v>1</v>
      </c>
      <c r="E2340" s="1">
        <v>119483</v>
      </c>
      <c r="F2340" s="1">
        <v>118289</v>
      </c>
      <c r="G2340" s="1">
        <v>1195</v>
      </c>
      <c r="H2340" s="1">
        <v>0</v>
      </c>
      <c r="I2340" s="1">
        <v>0</v>
      </c>
      <c r="J2340" s="1">
        <v>0</v>
      </c>
      <c r="K2340" s="1">
        <v>0</v>
      </c>
    </row>
    <row r="2341" spans="1:11" x14ac:dyDescent="0.25">
      <c r="A2341" s="2">
        <v>1071</v>
      </c>
      <c r="B2341" t="s">
        <v>164</v>
      </c>
      <c r="C2341" t="s">
        <v>52</v>
      </c>
      <c r="D2341">
        <v>2</v>
      </c>
      <c r="E2341" s="1">
        <v>227665</v>
      </c>
      <c r="F2341" s="1">
        <v>227665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</row>
    <row r="2342" spans="1:11" x14ac:dyDescent="0.25">
      <c r="A2342" s="2">
        <v>1071</v>
      </c>
      <c r="B2342" t="s">
        <v>164</v>
      </c>
      <c r="C2342" t="s">
        <v>14</v>
      </c>
      <c r="D2342">
        <v>9</v>
      </c>
      <c r="E2342" s="1">
        <v>1024492.05</v>
      </c>
      <c r="F2342" s="1">
        <v>1024492.05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</row>
    <row r="2343" spans="1:11" x14ac:dyDescent="0.25">
      <c r="A2343" s="2">
        <v>1071</v>
      </c>
      <c r="B2343" t="s">
        <v>164</v>
      </c>
      <c r="C2343" t="s">
        <v>70</v>
      </c>
      <c r="D2343">
        <v>2</v>
      </c>
      <c r="E2343" s="1">
        <v>227665</v>
      </c>
      <c r="F2343" s="1">
        <v>227665</v>
      </c>
      <c r="G2343" s="1">
        <v>0</v>
      </c>
      <c r="H2343" s="1">
        <v>0</v>
      </c>
      <c r="I2343" s="1">
        <v>0</v>
      </c>
      <c r="J2343" s="1">
        <v>0</v>
      </c>
      <c r="K2343" s="1">
        <v>0</v>
      </c>
    </row>
    <row r="2344" spans="1:11" x14ac:dyDescent="0.25">
      <c r="A2344" s="2">
        <v>1071</v>
      </c>
      <c r="B2344" t="s">
        <v>164</v>
      </c>
      <c r="C2344" t="s">
        <v>315</v>
      </c>
      <c r="D2344">
        <v>2</v>
      </c>
      <c r="E2344" s="1">
        <v>227665</v>
      </c>
      <c r="F2344" s="1">
        <v>0</v>
      </c>
      <c r="G2344" s="1">
        <v>0</v>
      </c>
      <c r="H2344" s="1">
        <v>227665</v>
      </c>
      <c r="I2344" s="1">
        <v>0</v>
      </c>
      <c r="J2344" s="1">
        <v>0</v>
      </c>
      <c r="K2344" s="1">
        <v>0</v>
      </c>
    </row>
    <row r="2345" spans="1:11" x14ac:dyDescent="0.25">
      <c r="A2345" s="2">
        <v>1071</v>
      </c>
      <c r="B2345" t="s">
        <v>164</v>
      </c>
      <c r="C2345" t="s">
        <v>81</v>
      </c>
      <c r="D2345">
        <v>9</v>
      </c>
      <c r="E2345" s="1">
        <v>1024492.05</v>
      </c>
      <c r="F2345" s="1">
        <v>0</v>
      </c>
      <c r="G2345" s="1">
        <v>0</v>
      </c>
      <c r="H2345" s="1">
        <v>1024492.05</v>
      </c>
      <c r="I2345" s="1">
        <v>0</v>
      </c>
      <c r="J2345" s="1">
        <v>0</v>
      </c>
      <c r="K2345" s="1">
        <v>0</v>
      </c>
    </row>
    <row r="2346" spans="1:11" x14ac:dyDescent="0.25">
      <c r="A2346" s="2">
        <v>1071</v>
      </c>
      <c r="B2346" t="s">
        <v>164</v>
      </c>
      <c r="C2346" t="s">
        <v>7</v>
      </c>
      <c r="D2346">
        <v>2</v>
      </c>
      <c r="E2346" s="1">
        <v>227665</v>
      </c>
      <c r="F2346" s="1">
        <v>0</v>
      </c>
      <c r="G2346" s="1">
        <v>227665</v>
      </c>
      <c r="H2346" s="1">
        <v>0</v>
      </c>
      <c r="I2346" s="1">
        <v>0</v>
      </c>
      <c r="J2346" s="1">
        <v>0</v>
      </c>
      <c r="K2346" s="1">
        <v>0</v>
      </c>
    </row>
    <row r="2347" spans="1:11" x14ac:dyDescent="0.25">
      <c r="A2347" s="2">
        <v>1071</v>
      </c>
      <c r="B2347" t="s">
        <v>164</v>
      </c>
      <c r="C2347" t="s">
        <v>37</v>
      </c>
      <c r="D2347">
        <v>3</v>
      </c>
      <c r="E2347" s="1">
        <v>341497</v>
      </c>
      <c r="F2347" s="1">
        <v>341497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</row>
    <row r="2348" spans="1:11" x14ac:dyDescent="0.25">
      <c r="A2348" s="2">
        <v>1071</v>
      </c>
      <c r="B2348" t="s">
        <v>164</v>
      </c>
      <c r="C2348" t="s">
        <v>12</v>
      </c>
      <c r="D2348">
        <v>1</v>
      </c>
      <c r="E2348" s="1">
        <v>113832</v>
      </c>
      <c r="F2348" s="1">
        <v>0</v>
      </c>
      <c r="G2348" s="1">
        <v>113832</v>
      </c>
      <c r="H2348" s="1">
        <v>0</v>
      </c>
      <c r="I2348" s="1">
        <v>0</v>
      </c>
      <c r="J2348" s="1">
        <v>0</v>
      </c>
      <c r="K2348" s="1">
        <v>0</v>
      </c>
    </row>
    <row r="2349" spans="1:11" x14ac:dyDescent="0.25">
      <c r="A2349" s="2">
        <v>1071</v>
      </c>
      <c r="B2349" t="s">
        <v>164</v>
      </c>
      <c r="C2349" t="s">
        <v>60</v>
      </c>
      <c r="D2349">
        <v>1</v>
      </c>
      <c r="E2349" s="1">
        <v>113832</v>
      </c>
      <c r="F2349" s="1">
        <v>0</v>
      </c>
      <c r="G2349" s="1">
        <v>113832</v>
      </c>
      <c r="H2349" s="1">
        <v>0</v>
      </c>
      <c r="I2349" s="1">
        <v>0</v>
      </c>
      <c r="J2349" s="1">
        <v>0</v>
      </c>
      <c r="K2349" s="1">
        <v>0</v>
      </c>
    </row>
    <row r="2350" spans="1:11" x14ac:dyDescent="0.25">
      <c r="A2350" s="2">
        <v>1071</v>
      </c>
      <c r="B2350" t="s">
        <v>164</v>
      </c>
      <c r="C2350" t="s">
        <v>103</v>
      </c>
      <c r="D2350">
        <v>1</v>
      </c>
      <c r="E2350" s="1">
        <v>39166</v>
      </c>
      <c r="F2350" s="1">
        <v>39166</v>
      </c>
      <c r="G2350" s="1">
        <v>0</v>
      </c>
      <c r="H2350" s="1">
        <v>0</v>
      </c>
      <c r="I2350" s="1">
        <v>0</v>
      </c>
      <c r="J2350" s="1">
        <v>0</v>
      </c>
      <c r="K2350" s="1">
        <v>0</v>
      </c>
    </row>
    <row r="2351" spans="1:11" x14ac:dyDescent="0.25">
      <c r="A2351" s="2">
        <v>1071</v>
      </c>
      <c r="B2351" t="s">
        <v>164</v>
      </c>
      <c r="C2351" t="s">
        <v>165</v>
      </c>
      <c r="D2351">
        <v>2</v>
      </c>
      <c r="E2351" s="1">
        <v>82005</v>
      </c>
      <c r="F2351" s="1">
        <v>82005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</row>
    <row r="2352" spans="1:11" x14ac:dyDescent="0.25">
      <c r="A2352" s="2">
        <v>1071</v>
      </c>
      <c r="B2352" t="s">
        <v>164</v>
      </c>
      <c r="C2352" t="s">
        <v>45</v>
      </c>
      <c r="D2352">
        <v>1</v>
      </c>
      <c r="E2352" s="1">
        <v>70672</v>
      </c>
      <c r="F2352" s="1">
        <v>70672</v>
      </c>
      <c r="G2352" s="1">
        <v>0</v>
      </c>
      <c r="H2352" s="1">
        <v>0</v>
      </c>
      <c r="I2352" s="1">
        <v>0</v>
      </c>
      <c r="J2352" s="1">
        <v>0</v>
      </c>
      <c r="K2352" s="1">
        <v>0</v>
      </c>
    </row>
    <row r="2353" spans="1:11" x14ac:dyDescent="0.25">
      <c r="A2353" s="2">
        <v>1071</v>
      </c>
      <c r="B2353" t="s">
        <v>164</v>
      </c>
      <c r="C2353" t="s">
        <v>11</v>
      </c>
      <c r="D2353">
        <v>4</v>
      </c>
      <c r="E2353" s="1">
        <v>230232</v>
      </c>
      <c r="F2353" s="1">
        <v>230232</v>
      </c>
      <c r="G2353" s="1">
        <v>0</v>
      </c>
      <c r="H2353" s="1">
        <v>0</v>
      </c>
      <c r="I2353" s="1">
        <v>0</v>
      </c>
      <c r="J2353" s="1">
        <v>0</v>
      </c>
      <c r="K2353" s="1">
        <v>0</v>
      </c>
    </row>
    <row r="2354" spans="1:11" x14ac:dyDescent="0.25">
      <c r="A2354" s="2">
        <v>1071</v>
      </c>
      <c r="B2354" t="s">
        <v>164</v>
      </c>
      <c r="C2354" t="s">
        <v>21</v>
      </c>
      <c r="D2354">
        <v>1</v>
      </c>
      <c r="E2354" s="1">
        <v>113832</v>
      </c>
      <c r="F2354" s="1">
        <v>113832</v>
      </c>
      <c r="G2354" s="1">
        <v>0</v>
      </c>
      <c r="H2354" s="1">
        <v>0</v>
      </c>
      <c r="I2354" s="1">
        <v>0</v>
      </c>
      <c r="J2354" s="1">
        <v>0</v>
      </c>
      <c r="K2354" s="1">
        <v>0</v>
      </c>
    </row>
    <row r="2355" spans="1:11" x14ac:dyDescent="0.25">
      <c r="A2355" s="2">
        <v>1071</v>
      </c>
      <c r="B2355" t="s">
        <v>164</v>
      </c>
      <c r="C2355" t="s">
        <v>5</v>
      </c>
      <c r="D2355">
        <v>1</v>
      </c>
      <c r="E2355" s="1">
        <v>105009</v>
      </c>
      <c r="F2355" s="1">
        <v>105009</v>
      </c>
      <c r="G2355" s="1">
        <v>0</v>
      </c>
      <c r="H2355" s="1">
        <v>0</v>
      </c>
      <c r="I2355" s="1">
        <v>0</v>
      </c>
      <c r="J2355" s="1">
        <v>0</v>
      </c>
      <c r="K2355" s="1">
        <v>0</v>
      </c>
    </row>
    <row r="2356" spans="1:11" x14ac:dyDescent="0.25">
      <c r="A2356" s="2">
        <v>1071</v>
      </c>
      <c r="B2356" t="s">
        <v>164</v>
      </c>
      <c r="C2356" t="s">
        <v>122</v>
      </c>
      <c r="D2356">
        <v>1</v>
      </c>
      <c r="E2356" s="1">
        <v>113832</v>
      </c>
      <c r="F2356" s="1">
        <v>113832</v>
      </c>
      <c r="G2356" s="1">
        <v>0</v>
      </c>
      <c r="H2356" s="1">
        <v>0</v>
      </c>
      <c r="I2356" s="1">
        <v>0</v>
      </c>
      <c r="J2356" s="1">
        <v>0</v>
      </c>
      <c r="K2356" s="1">
        <v>0</v>
      </c>
    </row>
    <row r="2357" spans="1:11" x14ac:dyDescent="0.25">
      <c r="A2357" s="2">
        <v>1071</v>
      </c>
      <c r="B2357" t="s">
        <v>164</v>
      </c>
      <c r="C2357" t="s">
        <v>16</v>
      </c>
      <c r="D2357">
        <v>2</v>
      </c>
      <c r="E2357" s="1">
        <v>227665</v>
      </c>
      <c r="F2357" s="1">
        <v>227665</v>
      </c>
      <c r="G2357" s="1">
        <v>0</v>
      </c>
      <c r="H2357" s="1">
        <v>0</v>
      </c>
      <c r="I2357" s="1">
        <v>0</v>
      </c>
      <c r="J2357" s="1">
        <v>0</v>
      </c>
      <c r="K2357" s="1">
        <v>0</v>
      </c>
    </row>
    <row r="2358" spans="1:11" x14ac:dyDescent="0.25">
      <c r="A2358" s="2">
        <v>1071</v>
      </c>
      <c r="B2358" t="s">
        <v>164</v>
      </c>
      <c r="C2358" t="s">
        <v>17</v>
      </c>
      <c r="D2358">
        <v>1</v>
      </c>
      <c r="E2358" s="1">
        <v>79025</v>
      </c>
      <c r="F2358" s="1">
        <v>79025</v>
      </c>
      <c r="G2358" s="1">
        <v>0</v>
      </c>
      <c r="H2358" s="1">
        <v>0</v>
      </c>
      <c r="I2358" s="1">
        <v>0</v>
      </c>
      <c r="J2358" s="1">
        <v>0</v>
      </c>
      <c r="K2358" s="1">
        <v>0</v>
      </c>
    </row>
    <row r="2359" spans="1:11" x14ac:dyDescent="0.25">
      <c r="A2359" s="2">
        <v>1071</v>
      </c>
      <c r="B2359" t="s">
        <v>164</v>
      </c>
      <c r="C2359" t="s">
        <v>22</v>
      </c>
      <c r="D2359">
        <v>2</v>
      </c>
      <c r="E2359" s="1">
        <v>102375</v>
      </c>
      <c r="F2359" s="1">
        <v>102375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</row>
    <row r="2360" spans="1:11" x14ac:dyDescent="0.25">
      <c r="A2360" s="2">
        <v>1071</v>
      </c>
      <c r="B2360" t="s">
        <v>164</v>
      </c>
      <c r="C2360" t="s">
        <v>20</v>
      </c>
      <c r="D2360">
        <v>2</v>
      </c>
      <c r="E2360" s="1">
        <v>120118</v>
      </c>
      <c r="F2360" s="1">
        <v>120118</v>
      </c>
      <c r="G2360" s="1">
        <v>0</v>
      </c>
      <c r="H2360" s="1">
        <v>0</v>
      </c>
      <c r="I2360" s="1">
        <v>0</v>
      </c>
      <c r="J2360" s="1">
        <v>0</v>
      </c>
      <c r="K2360" s="1">
        <v>0</v>
      </c>
    </row>
    <row r="2361" spans="1:11" x14ac:dyDescent="0.25">
      <c r="A2361" s="2">
        <v>1071</v>
      </c>
      <c r="B2361" t="s">
        <v>164</v>
      </c>
      <c r="C2361" t="s">
        <v>47</v>
      </c>
      <c r="D2361">
        <v>1</v>
      </c>
      <c r="E2361" s="1">
        <v>92386</v>
      </c>
      <c r="F2361" s="1">
        <v>92386</v>
      </c>
      <c r="G2361" s="1">
        <v>0</v>
      </c>
      <c r="H2361" s="1">
        <v>0</v>
      </c>
      <c r="I2361" s="1">
        <v>0</v>
      </c>
      <c r="J2361" s="1">
        <v>0</v>
      </c>
      <c r="K2361" s="1">
        <v>0</v>
      </c>
    </row>
    <row r="2362" spans="1:11" x14ac:dyDescent="0.25">
      <c r="A2362" s="2">
        <v>1071</v>
      </c>
      <c r="B2362" t="s">
        <v>164</v>
      </c>
      <c r="C2362" t="s">
        <v>79</v>
      </c>
      <c r="D2362">
        <v>1</v>
      </c>
      <c r="E2362" s="1">
        <v>53629</v>
      </c>
      <c r="F2362" s="1">
        <v>53629</v>
      </c>
      <c r="G2362" s="1">
        <v>0</v>
      </c>
      <c r="H2362" s="1">
        <v>0</v>
      </c>
      <c r="I2362" s="1">
        <v>0</v>
      </c>
      <c r="J2362" s="1">
        <v>0</v>
      </c>
      <c r="K2362" s="1">
        <v>0</v>
      </c>
    </row>
    <row r="2363" spans="1:11" x14ac:dyDescent="0.25">
      <c r="A2363" s="2">
        <v>1071</v>
      </c>
      <c r="B2363" t="s">
        <v>164</v>
      </c>
      <c r="C2363" t="s">
        <v>78</v>
      </c>
      <c r="D2363">
        <v>1</v>
      </c>
      <c r="E2363" s="1">
        <v>58500</v>
      </c>
      <c r="F2363" s="1">
        <v>58500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</row>
    <row r="2364" spans="1:11" x14ac:dyDescent="0.25">
      <c r="A2364" s="2">
        <v>1071</v>
      </c>
      <c r="B2364" t="s">
        <v>164</v>
      </c>
      <c r="C2364" t="s">
        <v>251</v>
      </c>
      <c r="D2364">
        <v>0</v>
      </c>
      <c r="E2364" s="1">
        <v>17000</v>
      </c>
      <c r="F2364" s="1">
        <v>17000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</row>
    <row r="2365" spans="1:11" x14ac:dyDescent="0.25">
      <c r="A2365" s="2">
        <v>1071</v>
      </c>
      <c r="B2365" t="s">
        <v>164</v>
      </c>
      <c r="C2365" t="s">
        <v>252</v>
      </c>
      <c r="D2365">
        <v>0</v>
      </c>
      <c r="E2365" s="1">
        <v>8000</v>
      </c>
      <c r="F2365" s="1">
        <v>8000</v>
      </c>
      <c r="G2365" s="1">
        <v>0</v>
      </c>
      <c r="H2365" s="1">
        <v>0</v>
      </c>
      <c r="I2365" s="1">
        <v>0</v>
      </c>
      <c r="J2365" s="1">
        <v>0</v>
      </c>
      <c r="K2365" s="1">
        <v>0</v>
      </c>
    </row>
    <row r="2366" spans="1:11" x14ac:dyDescent="0.25">
      <c r="A2366" s="2">
        <v>1071</v>
      </c>
      <c r="B2366" t="s">
        <v>164</v>
      </c>
      <c r="C2366" t="s">
        <v>266</v>
      </c>
      <c r="D2366">
        <v>0</v>
      </c>
      <c r="E2366" s="1">
        <v>18000</v>
      </c>
      <c r="F2366" s="1">
        <v>18000</v>
      </c>
      <c r="G2366" s="1">
        <v>0</v>
      </c>
      <c r="H2366" s="1">
        <v>0</v>
      </c>
      <c r="I2366" s="1">
        <v>0</v>
      </c>
      <c r="J2366" s="1">
        <v>0</v>
      </c>
      <c r="K2366" s="1">
        <v>0</v>
      </c>
    </row>
    <row r="2367" spans="1:11" x14ac:dyDescent="0.25">
      <c r="A2367" s="2">
        <v>1071</v>
      </c>
      <c r="B2367" t="s">
        <v>164</v>
      </c>
      <c r="C2367" t="s">
        <v>265</v>
      </c>
      <c r="D2367">
        <v>0</v>
      </c>
      <c r="E2367" s="1">
        <v>37293</v>
      </c>
      <c r="F2367" s="1">
        <v>23995</v>
      </c>
      <c r="G2367" s="1">
        <v>0</v>
      </c>
      <c r="H2367" s="1">
        <v>13299</v>
      </c>
      <c r="I2367" s="1">
        <v>0</v>
      </c>
      <c r="J2367" s="1">
        <v>0</v>
      </c>
      <c r="K2367" s="1">
        <v>0</v>
      </c>
    </row>
    <row r="2368" spans="1:11" x14ac:dyDescent="0.25">
      <c r="A2368" s="2">
        <v>1071</v>
      </c>
      <c r="B2368" t="s">
        <v>164</v>
      </c>
      <c r="C2368" t="s">
        <v>262</v>
      </c>
      <c r="D2368">
        <v>0</v>
      </c>
      <c r="E2368" s="1">
        <v>17000</v>
      </c>
      <c r="F2368" s="1">
        <v>17000</v>
      </c>
      <c r="G2368" s="1">
        <v>0</v>
      </c>
      <c r="H2368" s="1">
        <v>0</v>
      </c>
      <c r="I2368" s="1">
        <v>0</v>
      </c>
      <c r="J2368" s="1">
        <v>0</v>
      </c>
      <c r="K2368" s="1">
        <v>0</v>
      </c>
    </row>
    <row r="2369" spans="1:12" x14ac:dyDescent="0.25">
      <c r="A2369" s="2">
        <v>1071</v>
      </c>
      <c r="B2369" t="s">
        <v>164</v>
      </c>
      <c r="C2369" t="s">
        <v>248</v>
      </c>
      <c r="D2369">
        <v>0</v>
      </c>
      <c r="E2369" s="1">
        <v>2509</v>
      </c>
      <c r="F2369" s="1">
        <v>2509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</row>
    <row r="2370" spans="1:12" x14ac:dyDescent="0.25">
      <c r="A2370" s="2">
        <v>1071</v>
      </c>
      <c r="B2370" t="s">
        <v>164</v>
      </c>
      <c r="C2370" t="s">
        <v>290</v>
      </c>
      <c r="D2370">
        <v>0</v>
      </c>
      <c r="E2370" s="1">
        <v>2500</v>
      </c>
      <c r="F2370" s="1">
        <v>2500</v>
      </c>
      <c r="G2370" s="1">
        <v>0</v>
      </c>
      <c r="H2370" s="1">
        <v>0</v>
      </c>
      <c r="I2370" s="1">
        <v>0</v>
      </c>
      <c r="J2370" s="1">
        <v>0</v>
      </c>
      <c r="K2370" s="1">
        <v>0</v>
      </c>
    </row>
    <row r="2371" spans="1:12" x14ac:dyDescent="0.25">
      <c r="A2371" s="2">
        <v>1071</v>
      </c>
      <c r="B2371" t="s">
        <v>164</v>
      </c>
      <c r="C2371" t="s">
        <v>300</v>
      </c>
      <c r="D2371">
        <v>0</v>
      </c>
      <c r="E2371" s="1">
        <v>48684</v>
      </c>
      <c r="F2371" s="1">
        <v>48684</v>
      </c>
      <c r="G2371" s="1">
        <v>0</v>
      </c>
      <c r="H2371" s="1">
        <v>0</v>
      </c>
      <c r="I2371" s="1">
        <v>0</v>
      </c>
      <c r="J2371" s="1">
        <v>0</v>
      </c>
      <c r="K2371" s="1">
        <v>0</v>
      </c>
    </row>
    <row r="2372" spans="1:12" x14ac:dyDescent="0.25">
      <c r="A2372" s="2">
        <v>1071</v>
      </c>
      <c r="B2372" t="s">
        <v>164</v>
      </c>
      <c r="C2372" t="s">
        <v>264</v>
      </c>
      <c r="D2372">
        <v>0</v>
      </c>
      <c r="E2372" s="1">
        <v>33000</v>
      </c>
      <c r="F2372" s="1">
        <v>33000</v>
      </c>
      <c r="G2372" s="1">
        <v>0</v>
      </c>
      <c r="H2372" s="1">
        <v>0</v>
      </c>
      <c r="I2372" s="1">
        <v>0</v>
      </c>
      <c r="J2372" s="1">
        <v>0</v>
      </c>
      <c r="K2372" s="1">
        <v>0</v>
      </c>
    </row>
    <row r="2373" spans="1:12" x14ac:dyDescent="0.25">
      <c r="A2373" s="2">
        <v>1071</v>
      </c>
      <c r="B2373" t="s">
        <v>164</v>
      </c>
      <c r="C2373" t="s">
        <v>260</v>
      </c>
      <c r="D2373">
        <v>0</v>
      </c>
      <c r="E2373" s="1">
        <v>1000</v>
      </c>
      <c r="F2373" s="1">
        <v>1000</v>
      </c>
      <c r="G2373" s="1">
        <v>0</v>
      </c>
      <c r="H2373" s="1">
        <v>0</v>
      </c>
      <c r="I2373" s="1">
        <v>0</v>
      </c>
      <c r="J2373" s="1">
        <v>0</v>
      </c>
      <c r="K2373" s="1">
        <v>0</v>
      </c>
    </row>
    <row r="2374" spans="1:12" x14ac:dyDescent="0.25">
      <c r="A2374" s="2">
        <v>1071</v>
      </c>
      <c r="B2374" t="s">
        <v>164</v>
      </c>
      <c r="C2374" t="s">
        <v>261</v>
      </c>
      <c r="D2374">
        <v>0</v>
      </c>
      <c r="E2374" s="1">
        <v>20142</v>
      </c>
      <c r="F2374" s="1">
        <v>0</v>
      </c>
      <c r="G2374" s="1">
        <v>20142</v>
      </c>
      <c r="H2374" s="1">
        <v>0</v>
      </c>
      <c r="I2374" s="1">
        <v>0</v>
      </c>
      <c r="J2374" s="1">
        <v>0</v>
      </c>
      <c r="K2374" s="1">
        <v>0</v>
      </c>
    </row>
    <row r="2375" spans="1:12" x14ac:dyDescent="0.25">
      <c r="A2375" s="2">
        <v>1071</v>
      </c>
      <c r="B2375" t="s">
        <v>164</v>
      </c>
      <c r="C2375" t="s">
        <v>247</v>
      </c>
      <c r="D2375">
        <v>0</v>
      </c>
      <c r="E2375" s="1">
        <v>9196</v>
      </c>
      <c r="F2375" s="1">
        <v>9196</v>
      </c>
      <c r="G2375" s="1">
        <v>0</v>
      </c>
      <c r="H2375" s="1">
        <v>0</v>
      </c>
      <c r="I2375" s="1">
        <v>0</v>
      </c>
      <c r="J2375" s="1">
        <v>0</v>
      </c>
      <c r="K2375" s="1">
        <v>0</v>
      </c>
    </row>
    <row r="2376" spans="1:12" x14ac:dyDescent="0.25">
      <c r="A2376" s="2">
        <v>1071</v>
      </c>
      <c r="B2376" t="s">
        <v>164</v>
      </c>
      <c r="C2376" t="s">
        <v>277</v>
      </c>
      <c r="D2376">
        <v>0</v>
      </c>
      <c r="E2376" s="1">
        <v>10000</v>
      </c>
      <c r="F2376" s="1">
        <v>10000</v>
      </c>
      <c r="G2376" s="1">
        <v>0</v>
      </c>
      <c r="H2376" s="1">
        <v>0</v>
      </c>
      <c r="I2376" s="1">
        <v>0</v>
      </c>
      <c r="J2376" s="1">
        <v>0</v>
      </c>
      <c r="K2376" s="1">
        <v>0</v>
      </c>
    </row>
    <row r="2377" spans="1:12" x14ac:dyDescent="0.25">
      <c r="A2377" s="2">
        <v>1071</v>
      </c>
      <c r="B2377" t="s">
        <v>164</v>
      </c>
      <c r="C2377" t="s">
        <v>258</v>
      </c>
      <c r="D2377">
        <v>0</v>
      </c>
      <c r="E2377" s="1">
        <v>53000</v>
      </c>
      <c r="F2377" s="1">
        <v>53000</v>
      </c>
      <c r="G2377" s="1">
        <v>0</v>
      </c>
      <c r="H2377" s="1">
        <v>0</v>
      </c>
      <c r="I2377" s="1">
        <v>0</v>
      </c>
      <c r="J2377" s="1">
        <v>0</v>
      </c>
      <c r="K2377" s="1">
        <v>0</v>
      </c>
    </row>
    <row r="2378" spans="1:12" x14ac:dyDescent="0.25">
      <c r="A2378" s="2">
        <v>1071</v>
      </c>
      <c r="B2378" t="s">
        <v>164</v>
      </c>
      <c r="C2378" t="s">
        <v>269</v>
      </c>
      <c r="D2378">
        <v>0</v>
      </c>
      <c r="E2378" s="1">
        <v>3501</v>
      </c>
      <c r="F2378" s="1">
        <v>0</v>
      </c>
      <c r="G2378" s="1">
        <v>0</v>
      </c>
      <c r="H2378" s="1">
        <v>0</v>
      </c>
      <c r="I2378" s="1">
        <v>3501</v>
      </c>
      <c r="J2378" s="1">
        <v>0</v>
      </c>
      <c r="K2378" s="1">
        <v>0</v>
      </c>
    </row>
    <row r="2379" spans="1:12" x14ac:dyDescent="0.25">
      <c r="A2379" s="2">
        <v>1071</v>
      </c>
      <c r="B2379" t="s">
        <v>164</v>
      </c>
      <c r="C2379" s="1" t="s">
        <v>320</v>
      </c>
      <c r="E2379" s="1">
        <v>114850</v>
      </c>
      <c r="F2379" s="1"/>
      <c r="G2379" s="1"/>
      <c r="H2379" s="1"/>
      <c r="I2379" s="1"/>
      <c r="J2379" s="1"/>
      <c r="K2379" s="1"/>
      <c r="L2379" s="1">
        <v>114850</v>
      </c>
    </row>
    <row r="2380" spans="1:12" x14ac:dyDescent="0.25">
      <c r="A2380" s="2">
        <v>339</v>
      </c>
      <c r="B2380" t="s">
        <v>166</v>
      </c>
      <c r="C2380" t="s">
        <v>124</v>
      </c>
      <c r="D2380">
        <v>1</v>
      </c>
      <c r="E2380" s="1">
        <v>158560</v>
      </c>
      <c r="F2380" s="1">
        <v>0</v>
      </c>
      <c r="G2380" s="1">
        <v>158560</v>
      </c>
      <c r="H2380" s="1">
        <v>0</v>
      </c>
      <c r="I2380" s="1">
        <v>0</v>
      </c>
      <c r="J2380" s="1">
        <v>0</v>
      </c>
      <c r="K2380" s="1">
        <v>0</v>
      </c>
    </row>
    <row r="2381" spans="1:12" x14ac:dyDescent="0.25">
      <c r="A2381" s="2">
        <v>339</v>
      </c>
      <c r="B2381" t="s">
        <v>166</v>
      </c>
      <c r="C2381" t="s">
        <v>68</v>
      </c>
      <c r="D2381">
        <v>1</v>
      </c>
      <c r="E2381" s="1">
        <v>158560</v>
      </c>
      <c r="F2381" s="1">
        <v>158560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</row>
    <row r="2382" spans="1:12" x14ac:dyDescent="0.25">
      <c r="A2382" s="2">
        <v>339</v>
      </c>
      <c r="B2382" t="s">
        <v>166</v>
      </c>
      <c r="C2382" t="s">
        <v>31</v>
      </c>
      <c r="D2382">
        <v>1</v>
      </c>
      <c r="E2382" s="1">
        <v>198942</v>
      </c>
      <c r="F2382" s="1">
        <v>198942</v>
      </c>
      <c r="G2382" s="1">
        <v>0</v>
      </c>
      <c r="H2382" s="1">
        <v>0</v>
      </c>
      <c r="I2382" s="1">
        <v>0</v>
      </c>
      <c r="J2382" s="1">
        <v>0</v>
      </c>
      <c r="K2382" s="1">
        <v>0</v>
      </c>
    </row>
    <row r="2383" spans="1:12" x14ac:dyDescent="0.25">
      <c r="A2383" s="2">
        <v>339</v>
      </c>
      <c r="B2383" t="s">
        <v>166</v>
      </c>
      <c r="C2383" t="s">
        <v>33</v>
      </c>
      <c r="D2383">
        <v>3</v>
      </c>
      <c r="E2383" s="1">
        <v>341497</v>
      </c>
      <c r="F2383" s="1">
        <v>145806</v>
      </c>
      <c r="G2383" s="1">
        <v>0</v>
      </c>
      <c r="H2383" s="1">
        <v>0</v>
      </c>
      <c r="I2383" s="1">
        <v>195691</v>
      </c>
      <c r="J2383" s="1">
        <v>0</v>
      </c>
      <c r="K2383" s="1">
        <v>0</v>
      </c>
    </row>
    <row r="2384" spans="1:12" x14ac:dyDescent="0.25">
      <c r="A2384" s="2">
        <v>339</v>
      </c>
      <c r="B2384" t="s">
        <v>166</v>
      </c>
      <c r="C2384" t="s">
        <v>34</v>
      </c>
      <c r="D2384">
        <v>3</v>
      </c>
      <c r="E2384" s="1">
        <v>341497</v>
      </c>
      <c r="F2384" s="1">
        <v>341497</v>
      </c>
      <c r="G2384" s="1">
        <v>0</v>
      </c>
      <c r="H2384" s="1">
        <v>0</v>
      </c>
      <c r="I2384" s="1">
        <v>0</v>
      </c>
      <c r="J2384" s="1">
        <v>0</v>
      </c>
      <c r="K2384" s="1">
        <v>0</v>
      </c>
    </row>
    <row r="2385" spans="1:11" x14ac:dyDescent="0.25">
      <c r="A2385" s="2">
        <v>339</v>
      </c>
      <c r="B2385" t="s">
        <v>166</v>
      </c>
      <c r="C2385" t="s">
        <v>35</v>
      </c>
      <c r="D2385">
        <v>3</v>
      </c>
      <c r="E2385" s="1">
        <v>341497</v>
      </c>
      <c r="F2385" s="1">
        <v>341497</v>
      </c>
      <c r="G2385" s="1">
        <v>0</v>
      </c>
      <c r="H2385" s="1">
        <v>0</v>
      </c>
      <c r="I2385" s="1">
        <v>0</v>
      </c>
      <c r="J2385" s="1">
        <v>0</v>
      </c>
      <c r="K2385" s="1">
        <v>0</v>
      </c>
    </row>
    <row r="2386" spans="1:11" x14ac:dyDescent="0.25">
      <c r="A2386" s="2">
        <v>339</v>
      </c>
      <c r="B2386" t="s">
        <v>166</v>
      </c>
      <c r="C2386" t="s">
        <v>26</v>
      </c>
      <c r="D2386">
        <v>3</v>
      </c>
      <c r="E2386" s="1">
        <v>341497</v>
      </c>
      <c r="F2386" s="1">
        <v>341497</v>
      </c>
      <c r="G2386" s="1">
        <v>0</v>
      </c>
      <c r="H2386" s="1">
        <v>0</v>
      </c>
      <c r="I2386" s="1">
        <v>0</v>
      </c>
      <c r="J2386" s="1">
        <v>0</v>
      </c>
      <c r="K2386" s="1">
        <v>0</v>
      </c>
    </row>
    <row r="2387" spans="1:11" x14ac:dyDescent="0.25">
      <c r="A2387" s="2">
        <v>339</v>
      </c>
      <c r="B2387" t="s">
        <v>166</v>
      </c>
      <c r="C2387" t="s">
        <v>25</v>
      </c>
      <c r="D2387">
        <v>3</v>
      </c>
      <c r="E2387" s="1">
        <v>341497</v>
      </c>
      <c r="F2387" s="1">
        <v>341497</v>
      </c>
      <c r="G2387" s="1">
        <v>0</v>
      </c>
      <c r="H2387" s="1">
        <v>0</v>
      </c>
      <c r="I2387" s="1">
        <v>0</v>
      </c>
      <c r="J2387" s="1">
        <v>0</v>
      </c>
      <c r="K2387" s="1">
        <v>0</v>
      </c>
    </row>
    <row r="2388" spans="1:11" x14ac:dyDescent="0.25">
      <c r="A2388" s="2">
        <v>339</v>
      </c>
      <c r="B2388" t="s">
        <v>166</v>
      </c>
      <c r="C2388" t="s">
        <v>28</v>
      </c>
      <c r="D2388">
        <v>3</v>
      </c>
      <c r="E2388" s="1">
        <v>341497</v>
      </c>
      <c r="F2388" s="1">
        <v>341497</v>
      </c>
      <c r="G2388" s="1">
        <v>0</v>
      </c>
      <c r="H2388" s="1">
        <v>0</v>
      </c>
      <c r="I2388" s="1">
        <v>0</v>
      </c>
      <c r="J2388" s="1">
        <v>0</v>
      </c>
      <c r="K2388" s="1">
        <v>0</v>
      </c>
    </row>
    <row r="2389" spans="1:11" x14ac:dyDescent="0.25">
      <c r="A2389" s="2">
        <v>339</v>
      </c>
      <c r="B2389" t="s">
        <v>166</v>
      </c>
      <c r="C2389" t="s">
        <v>109</v>
      </c>
      <c r="D2389">
        <v>1</v>
      </c>
      <c r="E2389" s="1">
        <v>113832</v>
      </c>
      <c r="F2389" s="1">
        <v>0</v>
      </c>
      <c r="G2389" s="1">
        <v>113832</v>
      </c>
      <c r="H2389" s="1">
        <v>0</v>
      </c>
      <c r="I2389" s="1">
        <v>0</v>
      </c>
      <c r="J2389" s="1">
        <v>0</v>
      </c>
      <c r="K2389" s="1">
        <v>0</v>
      </c>
    </row>
    <row r="2390" spans="1:11" x14ac:dyDescent="0.25">
      <c r="A2390" s="2">
        <v>339</v>
      </c>
      <c r="B2390" t="s">
        <v>166</v>
      </c>
      <c r="C2390" t="s">
        <v>40</v>
      </c>
      <c r="D2390">
        <v>1</v>
      </c>
      <c r="E2390" s="1">
        <v>113832</v>
      </c>
      <c r="F2390" s="1">
        <v>113832</v>
      </c>
      <c r="G2390" s="1">
        <v>0</v>
      </c>
      <c r="H2390" s="1">
        <v>0</v>
      </c>
      <c r="I2390" s="1">
        <v>0</v>
      </c>
      <c r="J2390" s="1">
        <v>0</v>
      </c>
      <c r="K2390" s="1">
        <v>0</v>
      </c>
    </row>
    <row r="2391" spans="1:11" x14ac:dyDescent="0.25">
      <c r="A2391" s="2">
        <v>339</v>
      </c>
      <c r="B2391" t="s">
        <v>166</v>
      </c>
      <c r="C2391" t="s">
        <v>112</v>
      </c>
      <c r="D2391">
        <v>1</v>
      </c>
      <c r="E2391" s="1">
        <v>113832</v>
      </c>
      <c r="F2391" s="1">
        <v>0</v>
      </c>
      <c r="G2391" s="1">
        <v>113832</v>
      </c>
      <c r="H2391" s="1">
        <v>0</v>
      </c>
      <c r="I2391" s="1">
        <v>0</v>
      </c>
      <c r="J2391" s="1">
        <v>0</v>
      </c>
      <c r="K2391" s="1">
        <v>0</v>
      </c>
    </row>
    <row r="2392" spans="1:11" x14ac:dyDescent="0.25">
      <c r="A2392" s="2">
        <v>339</v>
      </c>
      <c r="B2392" t="s">
        <v>166</v>
      </c>
      <c r="C2392" t="s">
        <v>30</v>
      </c>
      <c r="D2392">
        <v>1</v>
      </c>
      <c r="E2392" s="1">
        <v>113832</v>
      </c>
      <c r="F2392" s="1">
        <v>113832</v>
      </c>
      <c r="G2392" s="1">
        <v>0</v>
      </c>
      <c r="H2392" s="1">
        <v>0</v>
      </c>
      <c r="I2392" s="1">
        <v>0</v>
      </c>
      <c r="J2392" s="1">
        <v>0</v>
      </c>
      <c r="K2392" s="1">
        <v>0</v>
      </c>
    </row>
    <row r="2393" spans="1:11" x14ac:dyDescent="0.25">
      <c r="A2393" s="2">
        <v>339</v>
      </c>
      <c r="B2393" t="s">
        <v>166</v>
      </c>
      <c r="C2393" t="s">
        <v>15</v>
      </c>
      <c r="D2393">
        <v>6</v>
      </c>
      <c r="E2393" s="1">
        <v>234999</v>
      </c>
      <c r="F2393" s="1">
        <v>234999</v>
      </c>
      <c r="G2393" s="1">
        <v>0</v>
      </c>
      <c r="H2393" s="1">
        <v>0</v>
      </c>
      <c r="I2393" s="1">
        <v>0</v>
      </c>
      <c r="J2393" s="1">
        <v>0</v>
      </c>
      <c r="K2393" s="1">
        <v>0</v>
      </c>
    </row>
    <row r="2394" spans="1:11" x14ac:dyDescent="0.25">
      <c r="A2394" s="2">
        <v>339</v>
      </c>
      <c r="B2394" t="s">
        <v>166</v>
      </c>
      <c r="C2394" t="s">
        <v>104</v>
      </c>
      <c r="D2394">
        <v>2</v>
      </c>
      <c r="E2394" s="1">
        <v>227665</v>
      </c>
      <c r="F2394" s="1">
        <v>227665</v>
      </c>
      <c r="G2394" s="1">
        <v>0</v>
      </c>
      <c r="H2394" s="1">
        <v>0</v>
      </c>
      <c r="I2394" s="1">
        <v>0</v>
      </c>
      <c r="J2394" s="1">
        <v>0</v>
      </c>
      <c r="K2394" s="1">
        <v>0</v>
      </c>
    </row>
    <row r="2395" spans="1:11" x14ac:dyDescent="0.25">
      <c r="A2395" s="2">
        <v>339</v>
      </c>
      <c r="B2395" t="s">
        <v>166</v>
      </c>
      <c r="C2395" t="s">
        <v>14</v>
      </c>
      <c r="D2395">
        <v>5</v>
      </c>
      <c r="E2395" s="1">
        <v>569162</v>
      </c>
      <c r="F2395" s="1">
        <v>569162</v>
      </c>
      <c r="G2395" s="1">
        <v>0</v>
      </c>
      <c r="H2395" s="1">
        <v>0</v>
      </c>
      <c r="I2395" s="1">
        <v>0</v>
      </c>
      <c r="J2395" s="1">
        <v>0</v>
      </c>
      <c r="K2395" s="1">
        <v>0</v>
      </c>
    </row>
    <row r="2396" spans="1:11" x14ac:dyDescent="0.25">
      <c r="A2396" s="2">
        <v>339</v>
      </c>
      <c r="B2396" t="s">
        <v>166</v>
      </c>
      <c r="C2396" t="s">
        <v>51</v>
      </c>
      <c r="D2396">
        <v>1</v>
      </c>
      <c r="E2396" s="1">
        <v>113832</v>
      </c>
      <c r="F2396" s="1">
        <v>113832</v>
      </c>
      <c r="G2396" s="1">
        <v>0</v>
      </c>
      <c r="H2396" s="1">
        <v>0</v>
      </c>
      <c r="I2396" s="1">
        <v>0</v>
      </c>
      <c r="J2396" s="1">
        <v>0</v>
      </c>
      <c r="K2396" s="1">
        <v>0</v>
      </c>
    </row>
    <row r="2397" spans="1:11" x14ac:dyDescent="0.25">
      <c r="A2397" s="2">
        <v>339</v>
      </c>
      <c r="B2397" t="s">
        <v>166</v>
      </c>
      <c r="C2397" t="s">
        <v>70</v>
      </c>
      <c r="D2397">
        <v>1</v>
      </c>
      <c r="E2397" s="1">
        <v>113832</v>
      </c>
      <c r="F2397" s="1">
        <v>113832</v>
      </c>
      <c r="G2397" s="1">
        <v>0</v>
      </c>
      <c r="H2397" s="1">
        <v>0</v>
      </c>
      <c r="I2397" s="1">
        <v>0</v>
      </c>
      <c r="J2397" s="1">
        <v>0</v>
      </c>
      <c r="K2397" s="1">
        <v>0</v>
      </c>
    </row>
    <row r="2398" spans="1:11" x14ac:dyDescent="0.25">
      <c r="A2398" s="2">
        <v>339</v>
      </c>
      <c r="B2398" t="s">
        <v>166</v>
      </c>
      <c r="C2398" t="s">
        <v>71</v>
      </c>
      <c r="D2398">
        <v>1</v>
      </c>
      <c r="E2398" s="1">
        <v>113832</v>
      </c>
      <c r="F2398" s="1">
        <v>113832</v>
      </c>
      <c r="G2398" s="1">
        <v>0</v>
      </c>
      <c r="H2398" s="1">
        <v>0</v>
      </c>
      <c r="I2398" s="1">
        <v>0</v>
      </c>
      <c r="J2398" s="1">
        <v>0</v>
      </c>
      <c r="K2398" s="1">
        <v>0</v>
      </c>
    </row>
    <row r="2399" spans="1:11" x14ac:dyDescent="0.25">
      <c r="A2399" s="2">
        <v>339</v>
      </c>
      <c r="B2399" t="s">
        <v>166</v>
      </c>
      <c r="C2399" t="s">
        <v>81</v>
      </c>
      <c r="D2399">
        <v>1</v>
      </c>
      <c r="E2399" s="1">
        <v>113832</v>
      </c>
      <c r="F2399" s="1">
        <v>5381</v>
      </c>
      <c r="G2399" s="1">
        <v>0</v>
      </c>
      <c r="H2399" s="1">
        <v>108451</v>
      </c>
      <c r="I2399" s="1">
        <v>0</v>
      </c>
      <c r="J2399" s="1">
        <v>0</v>
      </c>
      <c r="K2399" s="1">
        <v>0</v>
      </c>
    </row>
    <row r="2400" spans="1:11" x14ac:dyDescent="0.25">
      <c r="A2400" s="2">
        <v>339</v>
      </c>
      <c r="B2400" t="s">
        <v>166</v>
      </c>
      <c r="C2400" t="s">
        <v>23</v>
      </c>
      <c r="D2400">
        <v>7</v>
      </c>
      <c r="E2400" s="1">
        <v>274165</v>
      </c>
      <c r="F2400" s="1">
        <v>274165</v>
      </c>
      <c r="G2400" s="1">
        <v>0</v>
      </c>
      <c r="H2400" s="1">
        <v>0</v>
      </c>
      <c r="I2400" s="1">
        <v>0</v>
      </c>
      <c r="J2400" s="1">
        <v>0</v>
      </c>
      <c r="K2400" s="1">
        <v>0</v>
      </c>
    </row>
    <row r="2401" spans="1:11" x14ac:dyDescent="0.25">
      <c r="A2401" s="2">
        <v>339</v>
      </c>
      <c r="B2401" t="s">
        <v>166</v>
      </c>
      <c r="C2401" t="s">
        <v>18</v>
      </c>
      <c r="D2401">
        <v>3</v>
      </c>
      <c r="E2401" s="1">
        <v>341497</v>
      </c>
      <c r="F2401" s="1">
        <v>341497</v>
      </c>
      <c r="G2401" s="1">
        <v>0</v>
      </c>
      <c r="H2401" s="1">
        <v>0</v>
      </c>
      <c r="I2401" s="1">
        <v>0</v>
      </c>
      <c r="J2401" s="1">
        <v>0</v>
      </c>
      <c r="K2401" s="1">
        <v>0</v>
      </c>
    </row>
    <row r="2402" spans="1:11" x14ac:dyDescent="0.25">
      <c r="A2402" s="2">
        <v>339</v>
      </c>
      <c r="B2402" t="s">
        <v>166</v>
      </c>
      <c r="C2402" t="s">
        <v>49</v>
      </c>
      <c r="D2402">
        <v>1</v>
      </c>
      <c r="E2402" s="1">
        <v>113832</v>
      </c>
      <c r="F2402" s="1">
        <v>113832</v>
      </c>
      <c r="G2402" s="1">
        <v>0</v>
      </c>
      <c r="H2402" s="1">
        <v>0</v>
      </c>
      <c r="I2402" s="1">
        <v>0</v>
      </c>
      <c r="J2402" s="1">
        <v>0</v>
      </c>
      <c r="K2402" s="1">
        <v>0</v>
      </c>
    </row>
    <row r="2403" spans="1:11" x14ac:dyDescent="0.25">
      <c r="A2403" s="2">
        <v>339</v>
      </c>
      <c r="B2403" t="s">
        <v>166</v>
      </c>
      <c r="C2403" t="s">
        <v>19</v>
      </c>
      <c r="D2403">
        <v>3</v>
      </c>
      <c r="E2403" s="1">
        <v>341497</v>
      </c>
      <c r="F2403" s="1">
        <v>341497</v>
      </c>
      <c r="G2403" s="1">
        <v>0</v>
      </c>
      <c r="H2403" s="1">
        <v>0</v>
      </c>
      <c r="I2403" s="1">
        <v>0</v>
      </c>
      <c r="J2403" s="1">
        <v>0</v>
      </c>
      <c r="K2403" s="1">
        <v>0</v>
      </c>
    </row>
    <row r="2404" spans="1:11" x14ac:dyDescent="0.25">
      <c r="A2404" s="2">
        <v>339</v>
      </c>
      <c r="B2404" t="s">
        <v>166</v>
      </c>
      <c r="C2404" t="s">
        <v>7</v>
      </c>
      <c r="D2404">
        <v>1</v>
      </c>
      <c r="E2404" s="1">
        <v>113832</v>
      </c>
      <c r="F2404" s="1">
        <v>113832</v>
      </c>
      <c r="G2404" s="1">
        <v>0</v>
      </c>
      <c r="H2404" s="1">
        <v>0</v>
      </c>
      <c r="I2404" s="1">
        <v>0</v>
      </c>
      <c r="J2404" s="1">
        <v>0</v>
      </c>
      <c r="K2404" s="1">
        <v>0</v>
      </c>
    </row>
    <row r="2405" spans="1:11" x14ac:dyDescent="0.25">
      <c r="A2405" s="2">
        <v>339</v>
      </c>
      <c r="B2405" t="s">
        <v>166</v>
      </c>
      <c r="C2405" t="s">
        <v>37</v>
      </c>
      <c r="D2405">
        <v>1</v>
      </c>
      <c r="E2405" s="1">
        <v>113832</v>
      </c>
      <c r="F2405" s="1">
        <v>113832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</row>
    <row r="2406" spans="1:11" x14ac:dyDescent="0.25">
      <c r="A2406" s="2">
        <v>339</v>
      </c>
      <c r="B2406" t="s">
        <v>166</v>
      </c>
      <c r="C2406" t="s">
        <v>12</v>
      </c>
      <c r="D2406">
        <v>1</v>
      </c>
      <c r="E2406" s="1">
        <v>113832</v>
      </c>
      <c r="F2406" s="1">
        <v>113832</v>
      </c>
      <c r="G2406" s="1">
        <v>0</v>
      </c>
      <c r="H2406" s="1">
        <v>0</v>
      </c>
      <c r="I2406" s="1">
        <v>0</v>
      </c>
      <c r="J2406" s="1">
        <v>0</v>
      </c>
      <c r="K2406" s="1">
        <v>0</v>
      </c>
    </row>
    <row r="2407" spans="1:11" x14ac:dyDescent="0.25">
      <c r="A2407" s="2">
        <v>339</v>
      </c>
      <c r="B2407" t="s">
        <v>166</v>
      </c>
      <c r="C2407" t="s">
        <v>60</v>
      </c>
      <c r="D2407">
        <v>1</v>
      </c>
      <c r="E2407" s="1">
        <v>113832</v>
      </c>
      <c r="F2407" s="1">
        <v>113832</v>
      </c>
      <c r="G2407" s="1">
        <v>0</v>
      </c>
      <c r="H2407" s="1">
        <v>0</v>
      </c>
      <c r="I2407" s="1">
        <v>0</v>
      </c>
      <c r="J2407" s="1">
        <v>0</v>
      </c>
      <c r="K2407" s="1">
        <v>0</v>
      </c>
    </row>
    <row r="2408" spans="1:11" x14ac:dyDescent="0.25">
      <c r="A2408" s="2">
        <v>339</v>
      </c>
      <c r="B2408" t="s">
        <v>166</v>
      </c>
      <c r="C2408" t="s">
        <v>32</v>
      </c>
      <c r="D2408">
        <v>3</v>
      </c>
      <c r="E2408" s="1">
        <v>117499</v>
      </c>
      <c r="F2408" s="1">
        <v>0</v>
      </c>
      <c r="G2408" s="1">
        <v>117499</v>
      </c>
      <c r="H2408" s="1">
        <v>0</v>
      </c>
      <c r="I2408" s="1">
        <v>0</v>
      </c>
      <c r="J2408" s="1">
        <v>0</v>
      </c>
      <c r="K2408" s="1">
        <v>0</v>
      </c>
    </row>
    <row r="2409" spans="1:11" x14ac:dyDescent="0.25">
      <c r="A2409" s="2">
        <v>339</v>
      </c>
      <c r="B2409" t="s">
        <v>166</v>
      </c>
      <c r="C2409" t="s">
        <v>11</v>
      </c>
      <c r="D2409">
        <v>1</v>
      </c>
      <c r="E2409" s="1">
        <v>57558</v>
      </c>
      <c r="F2409" s="1">
        <v>0</v>
      </c>
      <c r="G2409" s="1">
        <v>57558</v>
      </c>
      <c r="H2409" s="1">
        <v>0</v>
      </c>
      <c r="I2409" s="1">
        <v>0</v>
      </c>
      <c r="J2409" s="1">
        <v>0</v>
      </c>
      <c r="K2409" s="1">
        <v>0</v>
      </c>
    </row>
    <row r="2410" spans="1:11" x14ac:dyDescent="0.25">
      <c r="A2410" s="2">
        <v>339</v>
      </c>
      <c r="B2410" t="s">
        <v>166</v>
      </c>
      <c r="C2410" t="s">
        <v>42</v>
      </c>
      <c r="D2410">
        <v>1</v>
      </c>
      <c r="E2410" s="1">
        <v>71590</v>
      </c>
      <c r="F2410" s="1">
        <v>71590</v>
      </c>
      <c r="G2410" s="1">
        <v>0</v>
      </c>
      <c r="H2410" s="1">
        <v>0</v>
      </c>
      <c r="I2410" s="1">
        <v>0</v>
      </c>
      <c r="J2410" s="1">
        <v>0</v>
      </c>
      <c r="K2410" s="1">
        <v>0</v>
      </c>
    </row>
    <row r="2411" spans="1:11" x14ac:dyDescent="0.25">
      <c r="A2411" s="2">
        <v>339</v>
      </c>
      <c r="B2411" t="s">
        <v>166</v>
      </c>
      <c r="C2411" t="s">
        <v>21</v>
      </c>
      <c r="D2411">
        <v>1</v>
      </c>
      <c r="E2411" s="1">
        <v>113832</v>
      </c>
      <c r="F2411" s="1">
        <v>113832</v>
      </c>
      <c r="G2411" s="1">
        <v>0</v>
      </c>
      <c r="H2411" s="1">
        <v>0</v>
      </c>
      <c r="I2411" s="1">
        <v>0</v>
      </c>
      <c r="J2411" s="1">
        <v>0</v>
      </c>
      <c r="K2411" s="1">
        <v>0</v>
      </c>
    </row>
    <row r="2412" spans="1:11" x14ac:dyDescent="0.25">
      <c r="A2412" s="2">
        <v>339</v>
      </c>
      <c r="B2412" t="s">
        <v>166</v>
      </c>
      <c r="C2412" t="s">
        <v>5</v>
      </c>
      <c r="D2412">
        <v>1</v>
      </c>
      <c r="E2412" s="1">
        <v>105009</v>
      </c>
      <c r="F2412" s="1">
        <v>105009</v>
      </c>
      <c r="G2412" s="1">
        <v>0</v>
      </c>
      <c r="H2412" s="1">
        <v>0</v>
      </c>
      <c r="I2412" s="1">
        <v>0</v>
      </c>
      <c r="J2412" s="1">
        <v>0</v>
      </c>
      <c r="K2412" s="1">
        <v>0</v>
      </c>
    </row>
    <row r="2413" spans="1:11" x14ac:dyDescent="0.25">
      <c r="A2413" s="2">
        <v>339</v>
      </c>
      <c r="B2413" t="s">
        <v>166</v>
      </c>
      <c r="C2413" t="s">
        <v>16</v>
      </c>
      <c r="D2413">
        <v>1</v>
      </c>
      <c r="E2413" s="1">
        <v>113832</v>
      </c>
      <c r="F2413" s="1">
        <v>113832</v>
      </c>
      <c r="G2413" s="1">
        <v>0</v>
      </c>
      <c r="H2413" s="1">
        <v>0</v>
      </c>
      <c r="I2413" s="1">
        <v>0</v>
      </c>
      <c r="J2413" s="1">
        <v>0</v>
      </c>
      <c r="K2413" s="1">
        <v>0</v>
      </c>
    </row>
    <row r="2414" spans="1:11" x14ac:dyDescent="0.25">
      <c r="A2414" s="2">
        <v>339</v>
      </c>
      <c r="B2414" t="s">
        <v>166</v>
      </c>
      <c r="C2414" t="s">
        <v>17</v>
      </c>
      <c r="D2414">
        <v>1</v>
      </c>
      <c r="E2414" s="1">
        <v>79025</v>
      </c>
      <c r="F2414" s="1">
        <v>79025</v>
      </c>
      <c r="G2414" s="1">
        <v>0</v>
      </c>
      <c r="H2414" s="1">
        <v>0</v>
      </c>
      <c r="I2414" s="1">
        <v>0</v>
      </c>
      <c r="J2414" s="1">
        <v>0</v>
      </c>
      <c r="K2414" s="1">
        <v>0</v>
      </c>
    </row>
    <row r="2415" spans="1:11" x14ac:dyDescent="0.25">
      <c r="A2415" s="2">
        <v>339</v>
      </c>
      <c r="B2415" t="s">
        <v>166</v>
      </c>
      <c r="C2415" t="s">
        <v>22</v>
      </c>
      <c r="D2415">
        <v>1</v>
      </c>
      <c r="E2415" s="1">
        <v>51187</v>
      </c>
      <c r="F2415" s="1">
        <v>51187</v>
      </c>
      <c r="G2415" s="1">
        <v>0</v>
      </c>
      <c r="H2415" s="1">
        <v>0</v>
      </c>
      <c r="I2415" s="1">
        <v>0</v>
      </c>
      <c r="J2415" s="1">
        <v>0</v>
      </c>
      <c r="K2415" s="1">
        <v>0</v>
      </c>
    </row>
    <row r="2416" spans="1:11" x14ac:dyDescent="0.25">
      <c r="A2416" s="2">
        <v>339</v>
      </c>
      <c r="B2416" t="s">
        <v>166</v>
      </c>
      <c r="C2416" t="s">
        <v>20</v>
      </c>
      <c r="D2416">
        <v>2</v>
      </c>
      <c r="E2416" s="1">
        <v>120118</v>
      </c>
      <c r="F2416" s="1">
        <v>120118</v>
      </c>
      <c r="G2416" s="1">
        <v>0</v>
      </c>
      <c r="H2416" s="1">
        <v>0</v>
      </c>
      <c r="I2416" s="1">
        <v>0</v>
      </c>
      <c r="J2416" s="1">
        <v>0</v>
      </c>
      <c r="K2416" s="1">
        <v>0</v>
      </c>
    </row>
    <row r="2417" spans="1:12" x14ac:dyDescent="0.25">
      <c r="A2417" s="2">
        <v>339</v>
      </c>
      <c r="B2417" t="s">
        <v>166</v>
      </c>
      <c r="C2417" t="s">
        <v>4</v>
      </c>
      <c r="D2417">
        <v>1</v>
      </c>
      <c r="E2417" s="1">
        <v>71961</v>
      </c>
      <c r="F2417" s="1">
        <v>71961</v>
      </c>
      <c r="G2417" s="1">
        <v>0</v>
      </c>
      <c r="H2417" s="1">
        <v>0</v>
      </c>
      <c r="I2417" s="1">
        <v>0</v>
      </c>
      <c r="J2417" s="1">
        <v>0</v>
      </c>
      <c r="K2417" s="1">
        <v>0</v>
      </c>
    </row>
    <row r="2418" spans="1:12" x14ac:dyDescent="0.25">
      <c r="A2418" s="2">
        <v>339</v>
      </c>
      <c r="B2418" t="s">
        <v>166</v>
      </c>
      <c r="C2418" t="s">
        <v>47</v>
      </c>
      <c r="D2418">
        <v>1</v>
      </c>
      <c r="E2418" s="1">
        <v>92386</v>
      </c>
      <c r="F2418" s="1">
        <v>92386</v>
      </c>
      <c r="G2418" s="1">
        <v>0</v>
      </c>
      <c r="H2418" s="1">
        <v>0</v>
      </c>
      <c r="I2418" s="1">
        <v>0</v>
      </c>
      <c r="J2418" s="1">
        <v>0</v>
      </c>
      <c r="K2418" s="1">
        <v>0</v>
      </c>
    </row>
    <row r="2419" spans="1:12" x14ac:dyDescent="0.25">
      <c r="A2419" s="2">
        <v>339</v>
      </c>
      <c r="B2419" t="s">
        <v>166</v>
      </c>
      <c r="C2419" t="s">
        <v>251</v>
      </c>
      <c r="D2419">
        <v>0</v>
      </c>
      <c r="E2419" s="1">
        <v>30269</v>
      </c>
      <c r="F2419" s="1">
        <v>30269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</row>
    <row r="2420" spans="1:12" x14ac:dyDescent="0.25">
      <c r="A2420" s="2">
        <v>339</v>
      </c>
      <c r="B2420" t="s">
        <v>166</v>
      </c>
      <c r="C2420" t="s">
        <v>314</v>
      </c>
      <c r="D2420">
        <v>0</v>
      </c>
      <c r="E2420" s="1">
        <v>47600</v>
      </c>
      <c r="F2420" s="1">
        <v>17000</v>
      </c>
      <c r="G2420" s="1">
        <v>0</v>
      </c>
      <c r="H2420" s="1">
        <v>0</v>
      </c>
      <c r="I2420" s="1">
        <v>0</v>
      </c>
      <c r="J2420" s="1">
        <v>0</v>
      </c>
      <c r="K2420" s="1">
        <v>30600</v>
      </c>
    </row>
    <row r="2421" spans="1:12" x14ac:dyDescent="0.25">
      <c r="A2421" s="2">
        <v>339</v>
      </c>
      <c r="B2421" t="s">
        <v>166</v>
      </c>
      <c r="C2421" t="s">
        <v>257</v>
      </c>
      <c r="D2421">
        <v>0</v>
      </c>
      <c r="E2421" s="1">
        <v>30600</v>
      </c>
      <c r="F2421" s="1">
        <v>17000</v>
      </c>
      <c r="G2421" s="1">
        <v>0</v>
      </c>
      <c r="H2421" s="1">
        <v>0</v>
      </c>
      <c r="I2421" s="1">
        <v>0</v>
      </c>
      <c r="J2421" s="1">
        <v>0</v>
      </c>
      <c r="K2421" s="1">
        <v>13600</v>
      </c>
    </row>
    <row r="2422" spans="1:12" x14ac:dyDescent="0.25">
      <c r="A2422" s="2">
        <v>339</v>
      </c>
      <c r="B2422" t="s">
        <v>166</v>
      </c>
      <c r="C2422" t="s">
        <v>252</v>
      </c>
      <c r="D2422">
        <v>0</v>
      </c>
      <c r="E2422" s="1">
        <v>27000</v>
      </c>
      <c r="F2422" s="1">
        <v>27000</v>
      </c>
      <c r="G2422" s="1">
        <v>0</v>
      </c>
      <c r="H2422" s="1">
        <v>0</v>
      </c>
      <c r="I2422" s="1">
        <v>0</v>
      </c>
      <c r="J2422" s="1">
        <v>0</v>
      </c>
      <c r="K2422" s="1">
        <v>0</v>
      </c>
    </row>
    <row r="2423" spans="1:12" x14ac:dyDescent="0.25">
      <c r="A2423" s="2">
        <v>339</v>
      </c>
      <c r="B2423" t="s">
        <v>166</v>
      </c>
      <c r="C2423" t="s">
        <v>263</v>
      </c>
      <c r="D2423">
        <v>0</v>
      </c>
      <c r="E2423" s="1">
        <v>90000</v>
      </c>
      <c r="F2423" s="1">
        <v>15529</v>
      </c>
      <c r="G2423" s="1">
        <v>74471</v>
      </c>
      <c r="H2423" s="1">
        <v>0</v>
      </c>
      <c r="I2423" s="1">
        <v>0</v>
      </c>
      <c r="J2423" s="1">
        <v>0</v>
      </c>
      <c r="K2423" s="1">
        <v>0</v>
      </c>
    </row>
    <row r="2424" spans="1:12" x14ac:dyDescent="0.25">
      <c r="A2424" s="2">
        <v>339</v>
      </c>
      <c r="B2424" t="s">
        <v>166</v>
      </c>
      <c r="C2424" t="s">
        <v>266</v>
      </c>
      <c r="D2424">
        <v>0</v>
      </c>
      <c r="E2424" s="1">
        <v>7808</v>
      </c>
      <c r="F2424" s="1">
        <v>7808</v>
      </c>
      <c r="G2424" s="1">
        <v>0</v>
      </c>
      <c r="H2424" s="1">
        <v>0</v>
      </c>
      <c r="I2424" s="1">
        <v>0</v>
      </c>
      <c r="J2424" s="1">
        <v>0</v>
      </c>
      <c r="K2424" s="1">
        <v>0</v>
      </c>
    </row>
    <row r="2425" spans="1:12" x14ac:dyDescent="0.25">
      <c r="A2425" s="2">
        <v>339</v>
      </c>
      <c r="B2425" t="s">
        <v>166</v>
      </c>
      <c r="C2425" t="s">
        <v>265</v>
      </c>
      <c r="D2425">
        <v>0</v>
      </c>
      <c r="E2425" s="1">
        <v>22840</v>
      </c>
      <c r="F2425" s="1">
        <v>22840</v>
      </c>
      <c r="G2425" s="1">
        <v>0</v>
      </c>
      <c r="H2425" s="1">
        <v>0</v>
      </c>
      <c r="I2425" s="1">
        <v>0</v>
      </c>
      <c r="J2425" s="1">
        <v>0</v>
      </c>
      <c r="K2425" s="1">
        <v>0</v>
      </c>
    </row>
    <row r="2426" spans="1:12" x14ac:dyDescent="0.25">
      <c r="A2426" s="2">
        <v>339</v>
      </c>
      <c r="B2426" t="s">
        <v>166</v>
      </c>
      <c r="C2426" t="s">
        <v>248</v>
      </c>
      <c r="D2426">
        <v>0</v>
      </c>
      <c r="E2426" s="1">
        <v>1966</v>
      </c>
      <c r="F2426" s="1">
        <v>1966</v>
      </c>
      <c r="G2426" s="1">
        <v>0</v>
      </c>
      <c r="H2426" s="1">
        <v>0</v>
      </c>
      <c r="I2426" s="1">
        <v>0</v>
      </c>
      <c r="J2426" s="1">
        <v>0</v>
      </c>
      <c r="K2426" s="1">
        <v>0</v>
      </c>
    </row>
    <row r="2427" spans="1:12" x14ac:dyDescent="0.25">
      <c r="A2427" s="2">
        <v>339</v>
      </c>
      <c r="B2427" t="s">
        <v>166</v>
      </c>
      <c r="C2427" t="s">
        <v>247</v>
      </c>
      <c r="D2427">
        <v>0</v>
      </c>
      <c r="E2427" s="1">
        <v>7206</v>
      </c>
      <c r="F2427" s="1">
        <v>7206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</row>
    <row r="2428" spans="1:12" x14ac:dyDescent="0.25">
      <c r="A2428" s="2">
        <v>339</v>
      </c>
      <c r="B2428" t="s">
        <v>166</v>
      </c>
      <c r="C2428" t="s">
        <v>287</v>
      </c>
      <c r="D2428">
        <v>0</v>
      </c>
      <c r="E2428" s="1">
        <v>1000</v>
      </c>
      <c r="F2428" s="1">
        <v>1000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</row>
    <row r="2429" spans="1:12" x14ac:dyDescent="0.25">
      <c r="A2429" s="2">
        <v>339</v>
      </c>
      <c r="B2429" t="s">
        <v>166</v>
      </c>
      <c r="C2429" t="s">
        <v>269</v>
      </c>
      <c r="D2429">
        <v>0</v>
      </c>
      <c r="E2429" s="1">
        <v>3152</v>
      </c>
      <c r="F2429" s="1">
        <v>0</v>
      </c>
      <c r="G2429" s="1">
        <v>0</v>
      </c>
      <c r="H2429" s="1">
        <v>0</v>
      </c>
      <c r="I2429" s="1">
        <v>3152</v>
      </c>
      <c r="J2429" s="1">
        <v>0</v>
      </c>
      <c r="K2429" s="1">
        <v>0</v>
      </c>
    </row>
    <row r="2430" spans="1:12" x14ac:dyDescent="0.25">
      <c r="A2430" s="2">
        <v>339</v>
      </c>
      <c r="B2430" t="s">
        <v>166</v>
      </c>
      <c r="C2430" s="1" t="s">
        <v>320</v>
      </c>
      <c r="E2430" s="1">
        <v>105000</v>
      </c>
      <c r="F2430" s="1"/>
      <c r="G2430" s="1"/>
      <c r="H2430" s="1"/>
      <c r="I2430" s="1"/>
      <c r="J2430" s="1"/>
      <c r="K2430" s="1"/>
      <c r="L2430" s="1">
        <v>105000</v>
      </c>
    </row>
    <row r="2431" spans="1:12" x14ac:dyDescent="0.25">
      <c r="A2431" s="2">
        <v>254</v>
      </c>
      <c r="B2431" t="s">
        <v>167</v>
      </c>
      <c r="C2431" t="s">
        <v>68</v>
      </c>
      <c r="D2431">
        <v>1</v>
      </c>
      <c r="E2431" s="1">
        <v>158560</v>
      </c>
      <c r="F2431" s="1">
        <v>158560</v>
      </c>
      <c r="G2431" s="1">
        <v>0</v>
      </c>
      <c r="H2431" s="1">
        <v>0</v>
      </c>
      <c r="I2431" s="1">
        <v>0</v>
      </c>
      <c r="J2431" s="1">
        <v>0</v>
      </c>
      <c r="K2431" s="1">
        <v>0</v>
      </c>
    </row>
    <row r="2432" spans="1:12" x14ac:dyDescent="0.25">
      <c r="A2432" s="2">
        <v>254</v>
      </c>
      <c r="B2432" t="s">
        <v>167</v>
      </c>
      <c r="C2432" t="s">
        <v>31</v>
      </c>
      <c r="D2432">
        <v>1</v>
      </c>
      <c r="E2432" s="1">
        <v>198942</v>
      </c>
      <c r="F2432" s="1">
        <v>198942</v>
      </c>
      <c r="G2432" s="1">
        <v>0</v>
      </c>
      <c r="H2432" s="1">
        <v>0</v>
      </c>
      <c r="I2432" s="1">
        <v>0</v>
      </c>
      <c r="J2432" s="1">
        <v>0</v>
      </c>
      <c r="K2432" s="1">
        <v>0</v>
      </c>
    </row>
    <row r="2433" spans="1:11" x14ac:dyDescent="0.25">
      <c r="A2433" s="2">
        <v>254</v>
      </c>
      <c r="B2433" t="s">
        <v>167</v>
      </c>
      <c r="C2433" t="s">
        <v>33</v>
      </c>
      <c r="D2433">
        <v>5</v>
      </c>
      <c r="E2433" s="1">
        <v>569162</v>
      </c>
      <c r="F2433" s="1">
        <v>569162</v>
      </c>
      <c r="G2433" s="1">
        <v>0</v>
      </c>
      <c r="H2433" s="1">
        <v>0</v>
      </c>
      <c r="I2433" s="1">
        <v>0</v>
      </c>
      <c r="J2433" s="1">
        <v>0</v>
      </c>
      <c r="K2433" s="1">
        <v>0</v>
      </c>
    </row>
    <row r="2434" spans="1:11" x14ac:dyDescent="0.25">
      <c r="A2434" s="2">
        <v>254</v>
      </c>
      <c r="B2434" t="s">
        <v>167</v>
      </c>
      <c r="C2434" t="s">
        <v>34</v>
      </c>
      <c r="D2434">
        <v>4</v>
      </c>
      <c r="E2434" s="1">
        <v>455330</v>
      </c>
      <c r="F2434" s="1">
        <v>455330</v>
      </c>
      <c r="G2434" s="1">
        <v>0</v>
      </c>
      <c r="H2434" s="1">
        <v>0</v>
      </c>
      <c r="I2434" s="1">
        <v>0</v>
      </c>
      <c r="J2434" s="1">
        <v>0</v>
      </c>
      <c r="K2434" s="1">
        <v>0</v>
      </c>
    </row>
    <row r="2435" spans="1:11" x14ac:dyDescent="0.25">
      <c r="A2435" s="2">
        <v>254</v>
      </c>
      <c r="B2435" t="s">
        <v>167</v>
      </c>
      <c r="C2435" t="s">
        <v>35</v>
      </c>
      <c r="D2435">
        <v>5</v>
      </c>
      <c r="E2435" s="1">
        <v>569162</v>
      </c>
      <c r="F2435" s="1">
        <v>542049</v>
      </c>
      <c r="G2435" s="1">
        <v>0</v>
      </c>
      <c r="H2435" s="1">
        <v>27113</v>
      </c>
      <c r="I2435" s="1">
        <v>0</v>
      </c>
      <c r="J2435" s="1">
        <v>0</v>
      </c>
      <c r="K2435" s="1">
        <v>0</v>
      </c>
    </row>
    <row r="2436" spans="1:11" x14ac:dyDescent="0.25">
      <c r="A2436" s="2">
        <v>254</v>
      </c>
      <c r="B2436" t="s">
        <v>167</v>
      </c>
      <c r="C2436" t="s">
        <v>26</v>
      </c>
      <c r="D2436">
        <v>4</v>
      </c>
      <c r="E2436" s="1">
        <v>455330</v>
      </c>
      <c r="F2436" s="1">
        <v>455330</v>
      </c>
      <c r="G2436" s="1">
        <v>0</v>
      </c>
      <c r="H2436" s="1">
        <v>0</v>
      </c>
      <c r="I2436" s="1">
        <v>0</v>
      </c>
      <c r="J2436" s="1">
        <v>0</v>
      </c>
      <c r="K2436" s="1">
        <v>0</v>
      </c>
    </row>
    <row r="2437" spans="1:11" x14ac:dyDescent="0.25">
      <c r="A2437" s="2">
        <v>254</v>
      </c>
      <c r="B2437" t="s">
        <v>167</v>
      </c>
      <c r="C2437" t="s">
        <v>25</v>
      </c>
      <c r="D2437">
        <v>5</v>
      </c>
      <c r="E2437" s="1">
        <v>569162</v>
      </c>
      <c r="F2437" s="1">
        <v>569162</v>
      </c>
      <c r="G2437" s="1">
        <v>0</v>
      </c>
      <c r="H2437" s="1">
        <v>0</v>
      </c>
      <c r="I2437" s="1">
        <v>0</v>
      </c>
      <c r="J2437" s="1">
        <v>0</v>
      </c>
      <c r="K2437" s="1">
        <v>0</v>
      </c>
    </row>
    <row r="2438" spans="1:11" x14ac:dyDescent="0.25">
      <c r="A2438" s="2">
        <v>254</v>
      </c>
      <c r="B2438" t="s">
        <v>167</v>
      </c>
      <c r="C2438" t="s">
        <v>28</v>
      </c>
      <c r="D2438">
        <v>5</v>
      </c>
      <c r="E2438" s="1">
        <v>569162</v>
      </c>
      <c r="F2438" s="1">
        <v>569162</v>
      </c>
      <c r="G2438" s="1">
        <v>0</v>
      </c>
      <c r="H2438" s="1">
        <v>0</v>
      </c>
      <c r="I2438" s="1">
        <v>0</v>
      </c>
      <c r="J2438" s="1">
        <v>0</v>
      </c>
      <c r="K2438" s="1">
        <v>0</v>
      </c>
    </row>
    <row r="2439" spans="1:11" x14ac:dyDescent="0.25">
      <c r="A2439" s="2">
        <v>254</v>
      </c>
      <c r="B2439" t="s">
        <v>167</v>
      </c>
      <c r="C2439" t="s">
        <v>46</v>
      </c>
      <c r="D2439">
        <v>2</v>
      </c>
      <c r="E2439" s="1">
        <v>227665</v>
      </c>
      <c r="F2439" s="1">
        <v>227665</v>
      </c>
      <c r="G2439" s="1">
        <v>0</v>
      </c>
      <c r="H2439" s="1">
        <v>0</v>
      </c>
      <c r="I2439" s="1">
        <v>0</v>
      </c>
      <c r="J2439" s="1">
        <v>0</v>
      </c>
      <c r="K2439" s="1">
        <v>0</v>
      </c>
    </row>
    <row r="2440" spans="1:11" x14ac:dyDescent="0.25">
      <c r="A2440" s="2">
        <v>254</v>
      </c>
      <c r="B2440" t="s">
        <v>167</v>
      </c>
      <c r="C2440" t="s">
        <v>83</v>
      </c>
      <c r="D2440">
        <v>1</v>
      </c>
      <c r="E2440" s="1">
        <v>113832</v>
      </c>
      <c r="F2440" s="1">
        <v>113832</v>
      </c>
      <c r="G2440" s="1">
        <v>0</v>
      </c>
      <c r="H2440" s="1">
        <v>0</v>
      </c>
      <c r="I2440" s="1">
        <v>0</v>
      </c>
      <c r="J2440" s="1">
        <v>0</v>
      </c>
      <c r="K2440" s="1">
        <v>0</v>
      </c>
    </row>
    <row r="2441" spans="1:11" x14ac:dyDescent="0.25">
      <c r="A2441" s="2">
        <v>254</v>
      </c>
      <c r="B2441" t="s">
        <v>167</v>
      </c>
      <c r="C2441" t="s">
        <v>24</v>
      </c>
      <c r="D2441">
        <v>1</v>
      </c>
      <c r="E2441" s="1">
        <v>113832</v>
      </c>
      <c r="F2441" s="1">
        <v>113832</v>
      </c>
      <c r="G2441" s="1">
        <v>0</v>
      </c>
      <c r="H2441" s="1">
        <v>0</v>
      </c>
      <c r="I2441" s="1">
        <v>0</v>
      </c>
      <c r="J2441" s="1">
        <v>0</v>
      </c>
      <c r="K2441" s="1">
        <v>0</v>
      </c>
    </row>
    <row r="2442" spans="1:11" x14ac:dyDescent="0.25">
      <c r="A2442" s="2">
        <v>254</v>
      </c>
      <c r="B2442" t="s">
        <v>167</v>
      </c>
      <c r="C2442" t="s">
        <v>40</v>
      </c>
      <c r="D2442">
        <v>1</v>
      </c>
      <c r="E2442" s="1">
        <v>113832</v>
      </c>
      <c r="F2442" s="1">
        <v>113832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</row>
    <row r="2443" spans="1:11" x14ac:dyDescent="0.25">
      <c r="A2443" s="2">
        <v>254</v>
      </c>
      <c r="B2443" t="s">
        <v>167</v>
      </c>
      <c r="C2443" t="s">
        <v>30</v>
      </c>
      <c r="D2443">
        <v>1</v>
      </c>
      <c r="E2443" s="1">
        <v>113832</v>
      </c>
      <c r="F2443" s="1">
        <v>113832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</row>
    <row r="2444" spans="1:11" x14ac:dyDescent="0.25">
      <c r="A2444" s="2">
        <v>254</v>
      </c>
      <c r="B2444" t="s">
        <v>167</v>
      </c>
      <c r="C2444" t="s">
        <v>14</v>
      </c>
      <c r="D2444">
        <v>10</v>
      </c>
      <c r="E2444" s="1">
        <v>1138324.5</v>
      </c>
      <c r="F2444" s="1">
        <v>1138324.5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</row>
    <row r="2445" spans="1:11" x14ac:dyDescent="0.25">
      <c r="A2445" s="2">
        <v>254</v>
      </c>
      <c r="B2445" t="s">
        <v>167</v>
      </c>
      <c r="C2445" t="s">
        <v>81</v>
      </c>
      <c r="D2445">
        <v>1</v>
      </c>
      <c r="E2445" s="1">
        <v>113832</v>
      </c>
      <c r="F2445" s="1">
        <v>5381</v>
      </c>
      <c r="G2445" s="1">
        <v>0</v>
      </c>
      <c r="H2445" s="1">
        <v>108451</v>
      </c>
      <c r="I2445" s="1">
        <v>0</v>
      </c>
      <c r="J2445" s="1">
        <v>0</v>
      </c>
      <c r="K2445" s="1">
        <v>0</v>
      </c>
    </row>
    <row r="2446" spans="1:11" x14ac:dyDescent="0.25">
      <c r="A2446" s="2">
        <v>254</v>
      </c>
      <c r="B2446" t="s">
        <v>167</v>
      </c>
      <c r="C2446" t="s">
        <v>23</v>
      </c>
      <c r="D2446">
        <v>4</v>
      </c>
      <c r="E2446" s="1">
        <v>156666</v>
      </c>
      <c r="F2446" s="1">
        <v>156666</v>
      </c>
      <c r="G2446" s="1">
        <v>0</v>
      </c>
      <c r="H2446" s="1">
        <v>0</v>
      </c>
      <c r="I2446" s="1">
        <v>0</v>
      </c>
      <c r="J2446" s="1">
        <v>0</v>
      </c>
      <c r="K2446" s="1">
        <v>0</v>
      </c>
    </row>
    <row r="2447" spans="1:11" x14ac:dyDescent="0.25">
      <c r="A2447" s="2">
        <v>254</v>
      </c>
      <c r="B2447" t="s">
        <v>167</v>
      </c>
      <c r="C2447" t="s">
        <v>19</v>
      </c>
      <c r="D2447">
        <v>4</v>
      </c>
      <c r="E2447" s="1">
        <v>455330</v>
      </c>
      <c r="F2447" s="1">
        <v>455330</v>
      </c>
      <c r="G2447" s="1">
        <v>0</v>
      </c>
      <c r="H2447" s="1">
        <v>0</v>
      </c>
      <c r="I2447" s="1">
        <v>0</v>
      </c>
      <c r="J2447" s="1">
        <v>0</v>
      </c>
      <c r="K2447" s="1">
        <v>0</v>
      </c>
    </row>
    <row r="2448" spans="1:11" x14ac:dyDescent="0.25">
      <c r="A2448" s="2">
        <v>254</v>
      </c>
      <c r="B2448" t="s">
        <v>167</v>
      </c>
      <c r="C2448" t="s">
        <v>7</v>
      </c>
      <c r="D2448">
        <v>1.5</v>
      </c>
      <c r="E2448" s="1">
        <v>170749</v>
      </c>
      <c r="F2448" s="1">
        <v>170749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</row>
    <row r="2449" spans="1:11" x14ac:dyDescent="0.25">
      <c r="A2449" s="2">
        <v>254</v>
      </c>
      <c r="B2449" t="s">
        <v>167</v>
      </c>
      <c r="C2449" t="s">
        <v>37</v>
      </c>
      <c r="D2449">
        <v>2</v>
      </c>
      <c r="E2449" s="1">
        <v>227665</v>
      </c>
      <c r="F2449" s="1">
        <v>227665</v>
      </c>
      <c r="G2449" s="1">
        <v>0</v>
      </c>
      <c r="H2449" s="1">
        <v>0</v>
      </c>
      <c r="I2449" s="1">
        <v>0</v>
      </c>
      <c r="J2449" s="1">
        <v>0</v>
      </c>
      <c r="K2449" s="1">
        <v>0</v>
      </c>
    </row>
    <row r="2450" spans="1:11" x14ac:dyDescent="0.25">
      <c r="A2450" s="2">
        <v>254</v>
      </c>
      <c r="B2450" t="s">
        <v>167</v>
      </c>
      <c r="C2450" t="s">
        <v>12</v>
      </c>
      <c r="D2450">
        <v>1.5</v>
      </c>
      <c r="E2450" s="1">
        <v>170749</v>
      </c>
      <c r="F2450" s="1">
        <v>170749</v>
      </c>
      <c r="G2450" s="1">
        <v>0</v>
      </c>
      <c r="H2450" s="1">
        <v>0</v>
      </c>
      <c r="I2450" s="1">
        <v>0</v>
      </c>
      <c r="J2450" s="1">
        <v>0</v>
      </c>
      <c r="K2450" s="1">
        <v>0</v>
      </c>
    </row>
    <row r="2451" spans="1:11" x14ac:dyDescent="0.25">
      <c r="A2451" s="2">
        <v>254</v>
      </c>
      <c r="B2451" t="s">
        <v>167</v>
      </c>
      <c r="C2451" t="s">
        <v>60</v>
      </c>
      <c r="D2451">
        <v>1</v>
      </c>
      <c r="E2451" s="1">
        <v>113832</v>
      </c>
      <c r="F2451" s="1">
        <v>113832</v>
      </c>
      <c r="G2451" s="1">
        <v>0</v>
      </c>
      <c r="H2451" s="1">
        <v>0</v>
      </c>
      <c r="I2451" s="1">
        <v>0</v>
      </c>
      <c r="J2451" s="1">
        <v>0</v>
      </c>
      <c r="K2451" s="1">
        <v>0</v>
      </c>
    </row>
    <row r="2452" spans="1:11" x14ac:dyDescent="0.25">
      <c r="A2452" s="2">
        <v>254</v>
      </c>
      <c r="B2452" t="s">
        <v>167</v>
      </c>
      <c r="C2452" t="s">
        <v>32</v>
      </c>
      <c r="D2452">
        <v>5</v>
      </c>
      <c r="E2452" s="1">
        <v>195832</v>
      </c>
      <c r="F2452" s="1">
        <v>195832</v>
      </c>
      <c r="G2452" s="1">
        <v>0</v>
      </c>
      <c r="H2452" s="1">
        <v>0</v>
      </c>
      <c r="I2452" s="1">
        <v>0</v>
      </c>
      <c r="J2452" s="1">
        <v>0</v>
      </c>
      <c r="K2452" s="1">
        <v>0</v>
      </c>
    </row>
    <row r="2453" spans="1:11" x14ac:dyDescent="0.25">
      <c r="A2453" s="2">
        <v>254</v>
      </c>
      <c r="B2453" t="s">
        <v>167</v>
      </c>
      <c r="C2453" t="s">
        <v>21</v>
      </c>
      <c r="D2453">
        <v>1</v>
      </c>
      <c r="E2453" s="1">
        <v>113832</v>
      </c>
      <c r="F2453" s="1">
        <v>113832</v>
      </c>
      <c r="G2453" s="1">
        <v>0</v>
      </c>
      <c r="H2453" s="1">
        <v>0</v>
      </c>
      <c r="I2453" s="1">
        <v>0</v>
      </c>
      <c r="J2453" s="1">
        <v>0</v>
      </c>
      <c r="K2453" s="1">
        <v>0</v>
      </c>
    </row>
    <row r="2454" spans="1:11" x14ac:dyDescent="0.25">
      <c r="A2454" s="2">
        <v>254</v>
      </c>
      <c r="B2454" t="s">
        <v>167</v>
      </c>
      <c r="C2454" t="s">
        <v>5</v>
      </c>
      <c r="D2454">
        <v>1</v>
      </c>
      <c r="E2454" s="1">
        <v>105009</v>
      </c>
      <c r="F2454" s="1">
        <v>68256</v>
      </c>
      <c r="G2454" s="1">
        <v>36753</v>
      </c>
      <c r="H2454" s="1">
        <v>0</v>
      </c>
      <c r="I2454" s="1">
        <v>0</v>
      </c>
      <c r="J2454" s="1">
        <v>0</v>
      </c>
      <c r="K2454" s="1">
        <v>0</v>
      </c>
    </row>
    <row r="2455" spans="1:11" x14ac:dyDescent="0.25">
      <c r="A2455" s="2">
        <v>254</v>
      </c>
      <c r="B2455" t="s">
        <v>167</v>
      </c>
      <c r="C2455" t="s">
        <v>122</v>
      </c>
      <c r="D2455">
        <v>0.5</v>
      </c>
      <c r="E2455" s="1">
        <v>56916</v>
      </c>
      <c r="F2455" s="1">
        <v>56916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</row>
    <row r="2456" spans="1:11" x14ac:dyDescent="0.25">
      <c r="A2456" s="2">
        <v>254</v>
      </c>
      <c r="B2456" t="s">
        <v>167</v>
      </c>
      <c r="C2456" t="s">
        <v>16</v>
      </c>
      <c r="D2456">
        <v>1</v>
      </c>
      <c r="E2456" s="1">
        <v>113832</v>
      </c>
      <c r="F2456" s="1">
        <v>113832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</row>
    <row r="2457" spans="1:11" x14ac:dyDescent="0.25">
      <c r="A2457" s="2">
        <v>254</v>
      </c>
      <c r="B2457" t="s">
        <v>167</v>
      </c>
      <c r="C2457" t="s">
        <v>17</v>
      </c>
      <c r="D2457">
        <v>2</v>
      </c>
      <c r="E2457" s="1">
        <v>158049</v>
      </c>
      <c r="F2457" s="1">
        <v>158049</v>
      </c>
      <c r="G2457" s="1">
        <v>0</v>
      </c>
      <c r="H2457" s="1">
        <v>0</v>
      </c>
      <c r="I2457" s="1">
        <v>0</v>
      </c>
      <c r="J2457" s="1">
        <v>0</v>
      </c>
      <c r="K2457" s="1">
        <v>0</v>
      </c>
    </row>
    <row r="2458" spans="1:11" x14ac:dyDescent="0.25">
      <c r="A2458" s="2">
        <v>254</v>
      </c>
      <c r="B2458" t="s">
        <v>167</v>
      </c>
      <c r="C2458" t="s">
        <v>22</v>
      </c>
      <c r="D2458">
        <v>2</v>
      </c>
      <c r="E2458" s="1">
        <v>102375</v>
      </c>
      <c r="F2458" s="1">
        <v>102375</v>
      </c>
      <c r="G2458" s="1">
        <v>0</v>
      </c>
      <c r="H2458" s="1">
        <v>0</v>
      </c>
      <c r="I2458" s="1">
        <v>0</v>
      </c>
      <c r="J2458" s="1">
        <v>0</v>
      </c>
      <c r="K2458" s="1">
        <v>0</v>
      </c>
    </row>
    <row r="2459" spans="1:11" x14ac:dyDescent="0.25">
      <c r="A2459" s="2">
        <v>254</v>
      </c>
      <c r="B2459" t="s">
        <v>167</v>
      </c>
      <c r="C2459" t="s">
        <v>20</v>
      </c>
      <c r="D2459">
        <v>1</v>
      </c>
      <c r="E2459" s="1">
        <v>60059</v>
      </c>
      <c r="F2459" s="1">
        <v>60059</v>
      </c>
      <c r="G2459" s="1">
        <v>0</v>
      </c>
      <c r="H2459" s="1">
        <v>0</v>
      </c>
      <c r="I2459" s="1">
        <v>0</v>
      </c>
      <c r="J2459" s="1">
        <v>0</v>
      </c>
      <c r="K2459" s="1">
        <v>0</v>
      </c>
    </row>
    <row r="2460" spans="1:11" x14ac:dyDescent="0.25">
      <c r="A2460" s="2">
        <v>254</v>
      </c>
      <c r="B2460" t="s">
        <v>167</v>
      </c>
      <c r="C2460" t="s">
        <v>4</v>
      </c>
      <c r="D2460">
        <v>1</v>
      </c>
      <c r="E2460" s="1">
        <v>71961</v>
      </c>
      <c r="F2460" s="1">
        <v>71961</v>
      </c>
      <c r="G2460" s="1">
        <v>0</v>
      </c>
      <c r="H2460" s="1">
        <v>0</v>
      </c>
      <c r="I2460" s="1">
        <v>0</v>
      </c>
      <c r="J2460" s="1">
        <v>0</v>
      </c>
      <c r="K2460" s="1">
        <v>0</v>
      </c>
    </row>
    <row r="2461" spans="1:11" x14ac:dyDescent="0.25">
      <c r="A2461" s="2">
        <v>254</v>
      </c>
      <c r="B2461" t="s">
        <v>167</v>
      </c>
      <c r="C2461" t="s">
        <v>55</v>
      </c>
      <c r="D2461">
        <v>0.4</v>
      </c>
      <c r="E2461" s="1">
        <v>28578</v>
      </c>
      <c r="F2461" s="1">
        <v>28578</v>
      </c>
      <c r="G2461" s="1">
        <v>0</v>
      </c>
      <c r="H2461" s="1">
        <v>0</v>
      </c>
      <c r="I2461" s="1">
        <v>0</v>
      </c>
      <c r="J2461" s="1">
        <v>0</v>
      </c>
      <c r="K2461" s="1">
        <v>0</v>
      </c>
    </row>
    <row r="2462" spans="1:11" x14ac:dyDescent="0.25">
      <c r="A2462" s="2">
        <v>254</v>
      </c>
      <c r="B2462" t="s">
        <v>167</v>
      </c>
      <c r="C2462" t="s">
        <v>47</v>
      </c>
      <c r="D2462">
        <v>1</v>
      </c>
      <c r="E2462" s="1">
        <v>92386</v>
      </c>
      <c r="F2462" s="1">
        <v>92386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</row>
    <row r="2463" spans="1:11" x14ac:dyDescent="0.25">
      <c r="A2463" s="2">
        <v>254</v>
      </c>
      <c r="B2463" t="s">
        <v>167</v>
      </c>
      <c r="C2463" t="s">
        <v>58</v>
      </c>
      <c r="D2463">
        <v>1</v>
      </c>
      <c r="E2463" s="1">
        <v>147879</v>
      </c>
      <c r="F2463" s="1">
        <v>147879</v>
      </c>
      <c r="G2463" s="1">
        <v>0</v>
      </c>
      <c r="H2463" s="1">
        <v>0</v>
      </c>
      <c r="I2463" s="1">
        <v>0</v>
      </c>
      <c r="J2463" s="1">
        <v>0</v>
      </c>
      <c r="K2463" s="1">
        <v>0</v>
      </c>
    </row>
    <row r="2464" spans="1:11" x14ac:dyDescent="0.25">
      <c r="A2464" s="2">
        <v>254</v>
      </c>
      <c r="B2464" t="s">
        <v>167</v>
      </c>
      <c r="C2464" t="s">
        <v>251</v>
      </c>
      <c r="D2464">
        <v>0</v>
      </c>
      <c r="E2464" s="1">
        <v>30057</v>
      </c>
      <c r="F2464" s="1">
        <v>30057</v>
      </c>
      <c r="G2464" s="1">
        <v>0</v>
      </c>
      <c r="H2464" s="1">
        <v>0</v>
      </c>
      <c r="I2464" s="1">
        <v>0</v>
      </c>
      <c r="J2464" s="1">
        <v>0</v>
      </c>
      <c r="K2464" s="1">
        <v>0</v>
      </c>
    </row>
    <row r="2465" spans="1:11" x14ac:dyDescent="0.25">
      <c r="A2465" s="2">
        <v>254</v>
      </c>
      <c r="B2465" t="s">
        <v>167</v>
      </c>
      <c r="C2465" t="s">
        <v>252</v>
      </c>
      <c r="D2465">
        <v>0</v>
      </c>
      <c r="E2465" s="1">
        <v>8081</v>
      </c>
      <c r="F2465" s="1">
        <v>8081</v>
      </c>
      <c r="G2465" s="1">
        <v>0</v>
      </c>
      <c r="H2465" s="1">
        <v>0</v>
      </c>
      <c r="I2465" s="1">
        <v>0</v>
      </c>
      <c r="J2465" s="1">
        <v>0</v>
      </c>
      <c r="K2465" s="1">
        <v>0</v>
      </c>
    </row>
    <row r="2466" spans="1:11" x14ac:dyDescent="0.25">
      <c r="A2466" s="2">
        <v>254</v>
      </c>
      <c r="B2466" t="s">
        <v>167</v>
      </c>
      <c r="C2466" t="s">
        <v>266</v>
      </c>
      <c r="D2466">
        <v>0</v>
      </c>
      <c r="E2466" s="1">
        <v>10000</v>
      </c>
      <c r="F2466" s="1">
        <v>10000</v>
      </c>
      <c r="G2466" s="1">
        <v>0</v>
      </c>
      <c r="H2466" s="1">
        <v>0</v>
      </c>
      <c r="I2466" s="1">
        <v>0</v>
      </c>
      <c r="J2466" s="1">
        <v>0</v>
      </c>
      <c r="K2466" s="1">
        <v>0</v>
      </c>
    </row>
    <row r="2467" spans="1:11" x14ac:dyDescent="0.25">
      <c r="A2467" s="2">
        <v>254</v>
      </c>
      <c r="B2467" t="s">
        <v>167</v>
      </c>
      <c r="C2467" t="s">
        <v>265</v>
      </c>
      <c r="D2467">
        <v>0</v>
      </c>
      <c r="E2467" s="1">
        <v>16472</v>
      </c>
      <c r="F2467" s="1">
        <v>15670</v>
      </c>
      <c r="G2467" s="1">
        <v>802</v>
      </c>
      <c r="H2467" s="1">
        <v>0</v>
      </c>
      <c r="I2467" s="1">
        <v>0</v>
      </c>
      <c r="J2467" s="1">
        <v>0</v>
      </c>
      <c r="K2467" s="1">
        <v>0</v>
      </c>
    </row>
    <row r="2468" spans="1:11" x14ac:dyDescent="0.25">
      <c r="A2468" s="2">
        <v>254</v>
      </c>
      <c r="B2468" t="s">
        <v>167</v>
      </c>
      <c r="C2468" t="s">
        <v>248</v>
      </c>
      <c r="D2468">
        <v>0</v>
      </c>
      <c r="E2468" s="1">
        <v>3092</v>
      </c>
      <c r="F2468" s="1">
        <v>3092</v>
      </c>
      <c r="G2468" s="1">
        <v>0</v>
      </c>
      <c r="H2468" s="1">
        <v>0</v>
      </c>
      <c r="I2468" s="1">
        <v>0</v>
      </c>
      <c r="J2468" s="1">
        <v>0</v>
      </c>
      <c r="K2468" s="1">
        <v>0</v>
      </c>
    </row>
    <row r="2469" spans="1:11" x14ac:dyDescent="0.25">
      <c r="A2469" s="2">
        <v>254</v>
      </c>
      <c r="B2469" t="s">
        <v>167</v>
      </c>
      <c r="C2469" t="s">
        <v>247</v>
      </c>
      <c r="D2469">
        <v>0</v>
      </c>
      <c r="E2469" s="1">
        <v>11336</v>
      </c>
      <c r="F2469" s="1">
        <v>11336</v>
      </c>
      <c r="G2469" s="1">
        <v>0</v>
      </c>
      <c r="H2469" s="1">
        <v>0</v>
      </c>
      <c r="I2469" s="1">
        <v>0</v>
      </c>
      <c r="J2469" s="1">
        <v>0</v>
      </c>
      <c r="K2469" s="1">
        <v>0</v>
      </c>
    </row>
    <row r="2470" spans="1:11" x14ac:dyDescent="0.25">
      <c r="A2470" s="2">
        <v>254</v>
      </c>
      <c r="B2470" t="s">
        <v>167</v>
      </c>
      <c r="C2470" t="s">
        <v>277</v>
      </c>
      <c r="D2470">
        <v>0</v>
      </c>
      <c r="E2470" s="1">
        <v>13767</v>
      </c>
      <c r="F2470" s="1">
        <v>13767</v>
      </c>
      <c r="G2470" s="1">
        <v>0</v>
      </c>
      <c r="H2470" s="1">
        <v>0</v>
      </c>
      <c r="I2470" s="1">
        <v>0</v>
      </c>
      <c r="J2470" s="1">
        <v>0</v>
      </c>
      <c r="K2470" s="1">
        <v>0</v>
      </c>
    </row>
    <row r="2471" spans="1:11" x14ac:dyDescent="0.25">
      <c r="A2471" s="2">
        <v>254</v>
      </c>
      <c r="B2471" t="s">
        <v>167</v>
      </c>
      <c r="C2471" t="s">
        <v>284</v>
      </c>
      <c r="D2471">
        <v>0</v>
      </c>
      <c r="E2471" s="1">
        <v>16950</v>
      </c>
      <c r="F2471" s="1">
        <v>0</v>
      </c>
      <c r="G2471" s="1">
        <v>0</v>
      </c>
      <c r="H2471" s="1">
        <v>0</v>
      </c>
      <c r="I2471" s="1">
        <v>0</v>
      </c>
      <c r="J2471" s="1">
        <v>16950</v>
      </c>
      <c r="K2471" s="1">
        <v>0</v>
      </c>
    </row>
    <row r="2472" spans="1:11" x14ac:dyDescent="0.25">
      <c r="A2472" s="2">
        <v>433</v>
      </c>
      <c r="B2472" t="s">
        <v>168</v>
      </c>
      <c r="C2472" t="s">
        <v>6</v>
      </c>
      <c r="D2472">
        <v>1</v>
      </c>
      <c r="E2472" s="1">
        <v>158560</v>
      </c>
      <c r="F2472" s="1">
        <v>158560</v>
      </c>
      <c r="G2472" s="1">
        <v>0</v>
      </c>
      <c r="H2472" s="1">
        <v>0</v>
      </c>
      <c r="I2472" s="1">
        <v>0</v>
      </c>
      <c r="J2472" s="1">
        <v>0</v>
      </c>
      <c r="K2472" s="1">
        <v>0</v>
      </c>
    </row>
    <row r="2473" spans="1:11" x14ac:dyDescent="0.25">
      <c r="A2473" s="2">
        <v>433</v>
      </c>
      <c r="B2473" t="s">
        <v>168</v>
      </c>
      <c r="C2473" t="s">
        <v>31</v>
      </c>
      <c r="D2473">
        <v>1</v>
      </c>
      <c r="E2473" s="1">
        <v>198942</v>
      </c>
      <c r="F2473" s="1">
        <v>198942</v>
      </c>
      <c r="G2473" s="1">
        <v>0</v>
      </c>
      <c r="H2473" s="1">
        <v>0</v>
      </c>
      <c r="I2473" s="1">
        <v>0</v>
      </c>
      <c r="J2473" s="1">
        <v>0</v>
      </c>
      <c r="K2473" s="1">
        <v>0</v>
      </c>
    </row>
    <row r="2474" spans="1:11" x14ac:dyDescent="0.25">
      <c r="A2474" s="2">
        <v>433</v>
      </c>
      <c r="B2474" t="s">
        <v>168</v>
      </c>
      <c r="C2474" t="s">
        <v>151</v>
      </c>
      <c r="D2474">
        <v>4</v>
      </c>
      <c r="E2474" s="1">
        <v>455330</v>
      </c>
      <c r="F2474" s="1">
        <v>455330</v>
      </c>
      <c r="G2474" s="1">
        <v>0</v>
      </c>
      <c r="H2474" s="1">
        <v>0</v>
      </c>
      <c r="I2474" s="1">
        <v>0</v>
      </c>
      <c r="J2474" s="1">
        <v>0</v>
      </c>
      <c r="K2474" s="1">
        <v>0</v>
      </c>
    </row>
    <row r="2475" spans="1:11" x14ac:dyDescent="0.25">
      <c r="A2475" s="2">
        <v>433</v>
      </c>
      <c r="B2475" t="s">
        <v>168</v>
      </c>
      <c r="C2475" t="s">
        <v>74</v>
      </c>
      <c r="D2475">
        <v>3</v>
      </c>
      <c r="E2475" s="1">
        <v>341497</v>
      </c>
      <c r="F2475" s="1">
        <v>181308</v>
      </c>
      <c r="G2475" s="1">
        <v>0</v>
      </c>
      <c r="H2475" s="1">
        <v>0</v>
      </c>
      <c r="I2475" s="1">
        <v>160190</v>
      </c>
      <c r="J2475" s="1">
        <v>0</v>
      </c>
      <c r="K2475" s="1">
        <v>0</v>
      </c>
    </row>
    <row r="2476" spans="1:11" x14ac:dyDescent="0.25">
      <c r="A2476" s="2">
        <v>433</v>
      </c>
      <c r="B2476" t="s">
        <v>168</v>
      </c>
      <c r="C2476" t="s">
        <v>41</v>
      </c>
      <c r="D2476">
        <v>3</v>
      </c>
      <c r="E2476" s="1">
        <v>341497</v>
      </c>
      <c r="F2476" s="1">
        <v>341497</v>
      </c>
      <c r="G2476" s="1">
        <v>0</v>
      </c>
      <c r="H2476" s="1">
        <v>0</v>
      </c>
      <c r="I2476" s="1">
        <v>0</v>
      </c>
      <c r="J2476" s="1">
        <v>0</v>
      </c>
      <c r="K2476" s="1">
        <v>0</v>
      </c>
    </row>
    <row r="2477" spans="1:11" x14ac:dyDescent="0.25">
      <c r="A2477" s="2">
        <v>433</v>
      </c>
      <c r="B2477" t="s">
        <v>168</v>
      </c>
      <c r="C2477" t="s">
        <v>109</v>
      </c>
      <c r="D2477">
        <v>1</v>
      </c>
      <c r="E2477" s="1">
        <v>113832</v>
      </c>
      <c r="F2477" s="1">
        <v>113832</v>
      </c>
      <c r="G2477" s="1">
        <v>0</v>
      </c>
      <c r="H2477" s="1">
        <v>0</v>
      </c>
      <c r="I2477" s="1">
        <v>0</v>
      </c>
      <c r="J2477" s="1">
        <v>0</v>
      </c>
      <c r="K2477" s="1">
        <v>0</v>
      </c>
    </row>
    <row r="2478" spans="1:11" x14ac:dyDescent="0.25">
      <c r="A2478" s="2">
        <v>433</v>
      </c>
      <c r="B2478" t="s">
        <v>168</v>
      </c>
      <c r="C2478" t="s">
        <v>46</v>
      </c>
      <c r="D2478">
        <v>2</v>
      </c>
      <c r="E2478" s="1">
        <v>227665</v>
      </c>
      <c r="F2478" s="1">
        <v>227665</v>
      </c>
      <c r="G2478" s="1">
        <v>0</v>
      </c>
      <c r="H2478" s="1">
        <v>0</v>
      </c>
      <c r="I2478" s="1">
        <v>0</v>
      </c>
      <c r="J2478" s="1">
        <v>0</v>
      </c>
      <c r="K2478" s="1">
        <v>0</v>
      </c>
    </row>
    <row r="2479" spans="1:11" x14ac:dyDescent="0.25">
      <c r="A2479" s="2">
        <v>433</v>
      </c>
      <c r="B2479" t="s">
        <v>168</v>
      </c>
      <c r="C2479" t="s">
        <v>66</v>
      </c>
      <c r="D2479">
        <v>3</v>
      </c>
      <c r="E2479" s="1">
        <v>341497</v>
      </c>
      <c r="F2479" s="1">
        <v>341497</v>
      </c>
      <c r="G2479" s="1">
        <v>0</v>
      </c>
      <c r="H2479" s="1">
        <v>0</v>
      </c>
      <c r="I2479" s="1">
        <v>0</v>
      </c>
      <c r="J2479" s="1">
        <v>0</v>
      </c>
      <c r="K2479" s="1">
        <v>0</v>
      </c>
    </row>
    <row r="2480" spans="1:11" x14ac:dyDescent="0.25">
      <c r="A2480" s="2">
        <v>433</v>
      </c>
      <c r="B2480" t="s">
        <v>168</v>
      </c>
      <c r="C2480" t="s">
        <v>87</v>
      </c>
      <c r="D2480">
        <v>1</v>
      </c>
      <c r="E2480" s="1">
        <v>113832</v>
      </c>
      <c r="F2480" s="1">
        <v>113832</v>
      </c>
      <c r="G2480" s="1">
        <v>0</v>
      </c>
      <c r="H2480" s="1">
        <v>0</v>
      </c>
      <c r="I2480" s="1">
        <v>0</v>
      </c>
      <c r="J2480" s="1">
        <v>0</v>
      </c>
      <c r="K2480" s="1">
        <v>0</v>
      </c>
    </row>
    <row r="2481" spans="1:11" x14ac:dyDescent="0.25">
      <c r="A2481" s="2">
        <v>433</v>
      </c>
      <c r="B2481" t="s">
        <v>168</v>
      </c>
      <c r="C2481" t="s">
        <v>24</v>
      </c>
      <c r="D2481">
        <v>1</v>
      </c>
      <c r="E2481" s="1">
        <v>113832</v>
      </c>
      <c r="F2481" s="1">
        <v>0</v>
      </c>
      <c r="G2481" s="1">
        <v>113832</v>
      </c>
      <c r="H2481" s="1">
        <v>0</v>
      </c>
      <c r="I2481" s="1">
        <v>0</v>
      </c>
      <c r="J2481" s="1">
        <v>0</v>
      </c>
      <c r="K2481" s="1">
        <v>0</v>
      </c>
    </row>
    <row r="2482" spans="1:11" x14ac:dyDescent="0.25">
      <c r="A2482" s="2">
        <v>433</v>
      </c>
      <c r="B2482" t="s">
        <v>168</v>
      </c>
      <c r="C2482" t="s">
        <v>40</v>
      </c>
      <c r="D2482">
        <v>1</v>
      </c>
      <c r="E2482" s="1">
        <v>113832</v>
      </c>
      <c r="F2482" s="1">
        <v>0</v>
      </c>
      <c r="G2482" s="1">
        <v>113832</v>
      </c>
      <c r="H2482" s="1">
        <v>0</v>
      </c>
      <c r="I2482" s="1">
        <v>0</v>
      </c>
      <c r="J2482" s="1">
        <v>0</v>
      </c>
      <c r="K2482" s="1">
        <v>0</v>
      </c>
    </row>
    <row r="2483" spans="1:11" x14ac:dyDescent="0.25">
      <c r="A2483" s="2">
        <v>433</v>
      </c>
      <c r="B2483" t="s">
        <v>168</v>
      </c>
      <c r="C2483" t="s">
        <v>30</v>
      </c>
      <c r="D2483">
        <v>1</v>
      </c>
      <c r="E2483" s="1">
        <v>113832</v>
      </c>
      <c r="F2483" s="1">
        <v>113832</v>
      </c>
      <c r="G2483" s="1">
        <v>0</v>
      </c>
      <c r="H2483" s="1">
        <v>0</v>
      </c>
      <c r="I2483" s="1">
        <v>0</v>
      </c>
      <c r="J2483" s="1">
        <v>0</v>
      </c>
      <c r="K2483" s="1">
        <v>0</v>
      </c>
    </row>
    <row r="2484" spans="1:11" x14ac:dyDescent="0.25">
      <c r="A2484" s="2">
        <v>433</v>
      </c>
      <c r="B2484" t="s">
        <v>168</v>
      </c>
      <c r="C2484" t="s">
        <v>15</v>
      </c>
      <c r="D2484">
        <v>3</v>
      </c>
      <c r="E2484" s="1">
        <v>117499</v>
      </c>
      <c r="F2484" s="1">
        <v>117499</v>
      </c>
      <c r="G2484" s="1">
        <v>0</v>
      </c>
      <c r="H2484" s="1">
        <v>0</v>
      </c>
      <c r="I2484" s="1">
        <v>0</v>
      </c>
      <c r="J2484" s="1">
        <v>0</v>
      </c>
      <c r="K2484" s="1">
        <v>0</v>
      </c>
    </row>
    <row r="2485" spans="1:11" x14ac:dyDescent="0.25">
      <c r="A2485" s="2">
        <v>433</v>
      </c>
      <c r="B2485" t="s">
        <v>168</v>
      </c>
      <c r="C2485" t="s">
        <v>13</v>
      </c>
      <c r="D2485">
        <v>1</v>
      </c>
      <c r="E2485" s="1">
        <v>57558</v>
      </c>
      <c r="F2485" s="1">
        <v>57558</v>
      </c>
      <c r="G2485" s="1">
        <v>0</v>
      </c>
      <c r="H2485" s="1">
        <v>0</v>
      </c>
      <c r="I2485" s="1">
        <v>0</v>
      </c>
      <c r="J2485" s="1">
        <v>0</v>
      </c>
      <c r="K2485" s="1">
        <v>0</v>
      </c>
    </row>
    <row r="2486" spans="1:11" x14ac:dyDescent="0.25">
      <c r="A2486" s="2">
        <v>433</v>
      </c>
      <c r="B2486" t="s">
        <v>168</v>
      </c>
      <c r="C2486" t="s">
        <v>29</v>
      </c>
      <c r="D2486">
        <v>1</v>
      </c>
      <c r="E2486" s="1">
        <v>113832</v>
      </c>
      <c r="F2486" s="1">
        <v>113832</v>
      </c>
      <c r="G2486" s="1">
        <v>0</v>
      </c>
      <c r="H2486" s="1">
        <v>0</v>
      </c>
      <c r="I2486" s="1">
        <v>0</v>
      </c>
      <c r="J2486" s="1">
        <v>0</v>
      </c>
      <c r="K2486" s="1">
        <v>0</v>
      </c>
    </row>
    <row r="2487" spans="1:11" x14ac:dyDescent="0.25">
      <c r="A2487" s="2">
        <v>433</v>
      </c>
      <c r="B2487" t="s">
        <v>168</v>
      </c>
      <c r="C2487" t="s">
        <v>14</v>
      </c>
      <c r="D2487">
        <v>7.5</v>
      </c>
      <c r="E2487" s="1">
        <v>853743</v>
      </c>
      <c r="F2487" s="1">
        <v>853743</v>
      </c>
      <c r="G2487" s="1">
        <v>0</v>
      </c>
      <c r="H2487" s="1">
        <v>0</v>
      </c>
      <c r="I2487" s="1">
        <v>0</v>
      </c>
      <c r="J2487" s="1">
        <v>0</v>
      </c>
      <c r="K2487" s="1">
        <v>0</v>
      </c>
    </row>
    <row r="2488" spans="1:11" x14ac:dyDescent="0.25">
      <c r="A2488" s="2">
        <v>433</v>
      </c>
      <c r="B2488" t="s">
        <v>168</v>
      </c>
      <c r="C2488" t="s">
        <v>71</v>
      </c>
      <c r="D2488">
        <v>2</v>
      </c>
      <c r="E2488" s="1">
        <v>227665</v>
      </c>
      <c r="F2488" s="1">
        <v>227665</v>
      </c>
      <c r="G2488" s="1">
        <v>0</v>
      </c>
      <c r="H2488" s="1">
        <v>0</v>
      </c>
      <c r="I2488" s="1">
        <v>0</v>
      </c>
      <c r="J2488" s="1">
        <v>0</v>
      </c>
      <c r="K2488" s="1">
        <v>0</v>
      </c>
    </row>
    <row r="2489" spans="1:11" x14ac:dyDescent="0.25">
      <c r="A2489" s="2">
        <v>433</v>
      </c>
      <c r="B2489" t="s">
        <v>168</v>
      </c>
      <c r="C2489" t="s">
        <v>81</v>
      </c>
      <c r="D2489">
        <v>1</v>
      </c>
      <c r="E2489" s="1">
        <v>113832</v>
      </c>
      <c r="F2489" s="1">
        <v>0</v>
      </c>
      <c r="G2489" s="1">
        <v>0</v>
      </c>
      <c r="H2489" s="1">
        <v>113832</v>
      </c>
      <c r="I2489" s="1">
        <v>0</v>
      </c>
      <c r="J2489" s="1">
        <v>0</v>
      </c>
      <c r="K2489" s="1">
        <v>0</v>
      </c>
    </row>
    <row r="2490" spans="1:11" x14ac:dyDescent="0.25">
      <c r="A2490" s="2">
        <v>433</v>
      </c>
      <c r="B2490" t="s">
        <v>168</v>
      </c>
      <c r="C2490" t="s">
        <v>7</v>
      </c>
      <c r="D2490">
        <v>1</v>
      </c>
      <c r="E2490" s="1">
        <v>113832</v>
      </c>
      <c r="F2490" s="1">
        <v>88647</v>
      </c>
      <c r="G2490" s="1">
        <v>25186</v>
      </c>
      <c r="H2490" s="1">
        <v>0</v>
      </c>
      <c r="I2490" s="1">
        <v>0</v>
      </c>
      <c r="J2490" s="1">
        <v>0</v>
      </c>
      <c r="K2490" s="1">
        <v>0</v>
      </c>
    </row>
    <row r="2491" spans="1:11" x14ac:dyDescent="0.25">
      <c r="A2491" s="2">
        <v>433</v>
      </c>
      <c r="B2491" t="s">
        <v>168</v>
      </c>
      <c r="C2491" t="s">
        <v>37</v>
      </c>
      <c r="D2491">
        <v>2</v>
      </c>
      <c r="E2491" s="1">
        <v>227665</v>
      </c>
      <c r="F2491" s="1">
        <v>227665</v>
      </c>
      <c r="G2491" s="1">
        <v>0</v>
      </c>
      <c r="H2491" s="1">
        <v>0</v>
      </c>
      <c r="I2491" s="1">
        <v>0</v>
      </c>
      <c r="J2491" s="1">
        <v>0</v>
      </c>
      <c r="K2491" s="1">
        <v>0</v>
      </c>
    </row>
    <row r="2492" spans="1:11" x14ac:dyDescent="0.25">
      <c r="A2492" s="2">
        <v>433</v>
      </c>
      <c r="B2492" t="s">
        <v>168</v>
      </c>
      <c r="C2492" t="s">
        <v>12</v>
      </c>
      <c r="D2492">
        <v>0.5</v>
      </c>
      <c r="E2492" s="1">
        <v>56916</v>
      </c>
      <c r="F2492" s="1">
        <v>56916</v>
      </c>
      <c r="G2492" s="1">
        <v>0</v>
      </c>
      <c r="H2492" s="1">
        <v>0</v>
      </c>
      <c r="I2492" s="1">
        <v>0</v>
      </c>
      <c r="J2492" s="1">
        <v>0</v>
      </c>
      <c r="K2492" s="1">
        <v>0</v>
      </c>
    </row>
    <row r="2493" spans="1:11" x14ac:dyDescent="0.25">
      <c r="A2493" s="2">
        <v>433</v>
      </c>
      <c r="B2493" t="s">
        <v>168</v>
      </c>
      <c r="C2493" t="s">
        <v>60</v>
      </c>
      <c r="D2493">
        <v>2</v>
      </c>
      <c r="E2493" s="1">
        <v>227665</v>
      </c>
      <c r="F2493" s="1">
        <v>227665</v>
      </c>
      <c r="G2493" s="1">
        <v>0</v>
      </c>
      <c r="H2493" s="1">
        <v>0</v>
      </c>
      <c r="I2493" s="1">
        <v>0</v>
      </c>
      <c r="J2493" s="1">
        <v>0</v>
      </c>
      <c r="K2493" s="1">
        <v>0</v>
      </c>
    </row>
    <row r="2494" spans="1:11" x14ac:dyDescent="0.25">
      <c r="A2494" s="2">
        <v>433</v>
      </c>
      <c r="B2494" t="s">
        <v>168</v>
      </c>
      <c r="C2494" t="s">
        <v>42</v>
      </c>
      <c r="D2494">
        <v>2</v>
      </c>
      <c r="E2494" s="1">
        <v>143179</v>
      </c>
      <c r="F2494" s="1">
        <v>79793</v>
      </c>
      <c r="G2494" s="1">
        <v>63386</v>
      </c>
      <c r="H2494" s="1">
        <v>0</v>
      </c>
      <c r="I2494" s="1">
        <v>0</v>
      </c>
      <c r="J2494" s="1">
        <v>0</v>
      </c>
      <c r="K2494" s="1">
        <v>0</v>
      </c>
    </row>
    <row r="2495" spans="1:11" x14ac:dyDescent="0.25">
      <c r="A2495" s="2">
        <v>433</v>
      </c>
      <c r="B2495" t="s">
        <v>168</v>
      </c>
      <c r="C2495" t="s">
        <v>21</v>
      </c>
      <c r="D2495">
        <v>1</v>
      </c>
      <c r="E2495" s="1">
        <v>113832</v>
      </c>
      <c r="F2495" s="1">
        <v>113832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</row>
    <row r="2496" spans="1:11" x14ac:dyDescent="0.25">
      <c r="A2496" s="2">
        <v>433</v>
      </c>
      <c r="B2496" t="s">
        <v>168</v>
      </c>
      <c r="C2496" t="s">
        <v>122</v>
      </c>
      <c r="D2496">
        <v>1</v>
      </c>
      <c r="E2496" s="1">
        <v>113832</v>
      </c>
      <c r="F2496" s="1">
        <v>113832</v>
      </c>
      <c r="G2496" s="1">
        <v>0</v>
      </c>
      <c r="H2496" s="1">
        <v>0</v>
      </c>
      <c r="I2496" s="1">
        <v>0</v>
      </c>
      <c r="J2496" s="1">
        <v>0</v>
      </c>
      <c r="K2496" s="1">
        <v>0</v>
      </c>
    </row>
    <row r="2497" spans="1:11" x14ac:dyDescent="0.25">
      <c r="A2497" s="2">
        <v>433</v>
      </c>
      <c r="B2497" t="s">
        <v>168</v>
      </c>
      <c r="C2497" t="s">
        <v>16</v>
      </c>
      <c r="D2497">
        <v>3</v>
      </c>
      <c r="E2497" s="1">
        <v>341497</v>
      </c>
      <c r="F2497" s="1">
        <v>341497</v>
      </c>
      <c r="G2497" s="1">
        <v>0</v>
      </c>
      <c r="H2497" s="1">
        <v>0</v>
      </c>
      <c r="I2497" s="1">
        <v>0</v>
      </c>
      <c r="J2497" s="1">
        <v>0</v>
      </c>
      <c r="K2497" s="1">
        <v>0</v>
      </c>
    </row>
    <row r="2498" spans="1:11" x14ac:dyDescent="0.25">
      <c r="A2498" s="2">
        <v>433</v>
      </c>
      <c r="B2498" t="s">
        <v>168</v>
      </c>
      <c r="C2498" t="s">
        <v>17</v>
      </c>
      <c r="D2498">
        <v>1</v>
      </c>
      <c r="E2498" s="1">
        <v>79025</v>
      </c>
      <c r="F2498" s="1">
        <v>79025</v>
      </c>
      <c r="G2498" s="1">
        <v>0</v>
      </c>
      <c r="H2498" s="1">
        <v>0</v>
      </c>
      <c r="I2498" s="1">
        <v>0</v>
      </c>
      <c r="J2498" s="1">
        <v>0</v>
      </c>
      <c r="K2498" s="1">
        <v>0</v>
      </c>
    </row>
    <row r="2499" spans="1:11" x14ac:dyDescent="0.25">
      <c r="A2499" s="2">
        <v>433</v>
      </c>
      <c r="B2499" t="s">
        <v>168</v>
      </c>
      <c r="C2499" t="s">
        <v>22</v>
      </c>
      <c r="D2499">
        <v>2</v>
      </c>
      <c r="E2499" s="1">
        <v>102375</v>
      </c>
      <c r="F2499" s="1">
        <v>102375</v>
      </c>
      <c r="G2499" s="1">
        <v>0</v>
      </c>
      <c r="H2499" s="1">
        <v>0</v>
      </c>
      <c r="I2499" s="1">
        <v>0</v>
      </c>
      <c r="J2499" s="1">
        <v>0</v>
      </c>
      <c r="K2499" s="1">
        <v>0</v>
      </c>
    </row>
    <row r="2500" spans="1:11" x14ac:dyDescent="0.25">
      <c r="A2500" s="2">
        <v>433</v>
      </c>
      <c r="B2500" t="s">
        <v>168</v>
      </c>
      <c r="C2500" t="s">
        <v>20</v>
      </c>
      <c r="D2500">
        <v>2</v>
      </c>
      <c r="E2500" s="1">
        <v>120118</v>
      </c>
      <c r="F2500" s="1">
        <v>120118</v>
      </c>
      <c r="G2500" s="1">
        <v>0</v>
      </c>
      <c r="H2500" s="1">
        <v>0</v>
      </c>
      <c r="I2500" s="1">
        <v>0</v>
      </c>
      <c r="J2500" s="1">
        <v>0</v>
      </c>
      <c r="K2500" s="1">
        <v>0</v>
      </c>
    </row>
    <row r="2501" spans="1:11" x14ac:dyDescent="0.25">
      <c r="A2501" s="2">
        <v>433</v>
      </c>
      <c r="B2501" t="s">
        <v>168</v>
      </c>
      <c r="C2501" t="s">
        <v>79</v>
      </c>
      <c r="D2501">
        <v>2</v>
      </c>
      <c r="E2501" s="1">
        <v>107258</v>
      </c>
      <c r="F2501" s="1">
        <v>0</v>
      </c>
      <c r="G2501" s="1">
        <v>107258</v>
      </c>
      <c r="H2501" s="1">
        <v>0</v>
      </c>
      <c r="I2501" s="1">
        <v>0</v>
      </c>
      <c r="J2501" s="1">
        <v>0</v>
      </c>
      <c r="K2501" s="1">
        <v>0</v>
      </c>
    </row>
    <row r="2502" spans="1:11" x14ac:dyDescent="0.25">
      <c r="A2502" s="2">
        <v>433</v>
      </c>
      <c r="B2502" t="s">
        <v>168</v>
      </c>
      <c r="C2502" t="s">
        <v>54</v>
      </c>
      <c r="D2502">
        <v>1</v>
      </c>
      <c r="E2502" s="1">
        <v>101180</v>
      </c>
      <c r="F2502" s="1">
        <v>101180</v>
      </c>
      <c r="G2502" s="1">
        <v>0</v>
      </c>
      <c r="H2502" s="1">
        <v>0</v>
      </c>
      <c r="I2502" s="1">
        <v>0</v>
      </c>
      <c r="J2502" s="1">
        <v>0</v>
      </c>
      <c r="K2502" s="1">
        <v>0</v>
      </c>
    </row>
    <row r="2503" spans="1:11" x14ac:dyDescent="0.25">
      <c r="A2503" s="2">
        <v>433</v>
      </c>
      <c r="B2503" t="s">
        <v>168</v>
      </c>
      <c r="C2503" t="s">
        <v>58</v>
      </c>
      <c r="D2503">
        <v>1</v>
      </c>
      <c r="E2503" s="1">
        <v>147879</v>
      </c>
      <c r="F2503" s="1">
        <v>0</v>
      </c>
      <c r="G2503" s="1">
        <v>147879</v>
      </c>
      <c r="H2503" s="1">
        <v>0</v>
      </c>
      <c r="I2503" s="1">
        <v>0</v>
      </c>
      <c r="J2503" s="1">
        <v>0</v>
      </c>
      <c r="K2503" s="1">
        <v>0</v>
      </c>
    </row>
    <row r="2504" spans="1:11" x14ac:dyDescent="0.25">
      <c r="A2504" s="2">
        <v>433</v>
      </c>
      <c r="B2504" t="s">
        <v>168</v>
      </c>
      <c r="C2504" t="s">
        <v>251</v>
      </c>
      <c r="D2504">
        <v>0</v>
      </c>
      <c r="E2504" s="1">
        <v>12217</v>
      </c>
      <c r="F2504" s="1">
        <v>12217</v>
      </c>
      <c r="G2504" s="1">
        <v>0</v>
      </c>
      <c r="H2504" s="1">
        <v>0</v>
      </c>
      <c r="I2504" s="1">
        <v>0</v>
      </c>
      <c r="J2504" s="1">
        <v>0</v>
      </c>
      <c r="K2504" s="1">
        <v>0</v>
      </c>
    </row>
    <row r="2505" spans="1:11" x14ac:dyDescent="0.25">
      <c r="A2505" s="2">
        <v>433</v>
      </c>
      <c r="B2505" t="s">
        <v>168</v>
      </c>
      <c r="C2505" t="s">
        <v>314</v>
      </c>
      <c r="D2505">
        <v>0</v>
      </c>
      <c r="E2505" s="1">
        <v>30600</v>
      </c>
      <c r="F2505" s="1">
        <v>23800</v>
      </c>
      <c r="G2505" s="1">
        <v>0</v>
      </c>
      <c r="H2505" s="1">
        <v>0</v>
      </c>
      <c r="I2505" s="1">
        <v>0</v>
      </c>
      <c r="J2505" s="1">
        <v>0</v>
      </c>
      <c r="K2505" s="1">
        <v>6800</v>
      </c>
    </row>
    <row r="2506" spans="1:11" x14ac:dyDescent="0.25">
      <c r="A2506" s="2">
        <v>433</v>
      </c>
      <c r="B2506" t="s">
        <v>168</v>
      </c>
      <c r="C2506" t="s">
        <v>257</v>
      </c>
      <c r="D2506">
        <v>0</v>
      </c>
      <c r="E2506" s="1">
        <v>20400</v>
      </c>
      <c r="F2506" s="1">
        <v>13600</v>
      </c>
      <c r="G2506" s="1">
        <v>0</v>
      </c>
      <c r="H2506" s="1">
        <v>0</v>
      </c>
      <c r="I2506" s="1">
        <v>0</v>
      </c>
      <c r="J2506" s="1">
        <v>0</v>
      </c>
      <c r="K2506" s="1">
        <v>6800</v>
      </c>
    </row>
    <row r="2507" spans="1:11" x14ac:dyDescent="0.25">
      <c r="A2507" s="2">
        <v>433</v>
      </c>
      <c r="B2507" t="s">
        <v>168</v>
      </c>
      <c r="C2507" t="s">
        <v>252</v>
      </c>
      <c r="D2507">
        <v>0</v>
      </c>
      <c r="E2507" s="1">
        <v>1000</v>
      </c>
      <c r="F2507" s="1">
        <v>1000</v>
      </c>
      <c r="G2507" s="1">
        <v>0</v>
      </c>
      <c r="H2507" s="1">
        <v>0</v>
      </c>
      <c r="I2507" s="1">
        <v>0</v>
      </c>
      <c r="J2507" s="1">
        <v>0</v>
      </c>
      <c r="K2507" s="1">
        <v>0</v>
      </c>
    </row>
    <row r="2508" spans="1:11" x14ac:dyDescent="0.25">
      <c r="A2508" s="2">
        <v>433</v>
      </c>
      <c r="B2508" t="s">
        <v>168</v>
      </c>
      <c r="C2508" t="s">
        <v>266</v>
      </c>
      <c r="D2508">
        <v>0</v>
      </c>
      <c r="E2508" s="1">
        <v>12100</v>
      </c>
      <c r="F2508" s="1">
        <v>12100</v>
      </c>
      <c r="G2508" s="1">
        <v>0</v>
      </c>
      <c r="H2508" s="1">
        <v>0</v>
      </c>
      <c r="I2508" s="1">
        <v>0</v>
      </c>
      <c r="J2508" s="1">
        <v>0</v>
      </c>
      <c r="K2508" s="1">
        <v>0</v>
      </c>
    </row>
    <row r="2509" spans="1:11" x14ac:dyDescent="0.25">
      <c r="A2509" s="2">
        <v>433</v>
      </c>
      <c r="B2509" t="s">
        <v>168</v>
      </c>
      <c r="C2509" t="s">
        <v>265</v>
      </c>
      <c r="D2509">
        <v>0</v>
      </c>
      <c r="E2509" s="1">
        <v>5000</v>
      </c>
      <c r="F2509" s="1">
        <v>5000</v>
      </c>
      <c r="G2509" s="1">
        <v>0</v>
      </c>
      <c r="H2509" s="1">
        <v>0</v>
      </c>
      <c r="I2509" s="1">
        <v>0</v>
      </c>
      <c r="J2509" s="1">
        <v>0</v>
      </c>
      <c r="K2509" s="1">
        <v>0</v>
      </c>
    </row>
    <row r="2510" spans="1:11" x14ac:dyDescent="0.25">
      <c r="A2510" s="2">
        <v>433</v>
      </c>
      <c r="B2510" t="s">
        <v>168</v>
      </c>
      <c r="C2510" t="s">
        <v>262</v>
      </c>
      <c r="D2510">
        <v>0</v>
      </c>
      <c r="E2510" s="1">
        <v>4500</v>
      </c>
      <c r="F2510" s="1">
        <v>4500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</row>
    <row r="2511" spans="1:11" x14ac:dyDescent="0.25">
      <c r="A2511" s="2">
        <v>433</v>
      </c>
      <c r="B2511" t="s">
        <v>168</v>
      </c>
      <c r="C2511" t="s">
        <v>248</v>
      </c>
      <c r="D2511">
        <v>0</v>
      </c>
      <c r="E2511" s="1">
        <v>1774</v>
      </c>
      <c r="F2511" s="1">
        <v>1774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</row>
    <row r="2512" spans="1:11" x14ac:dyDescent="0.25">
      <c r="A2512" s="2">
        <v>433</v>
      </c>
      <c r="B2512" t="s">
        <v>168</v>
      </c>
      <c r="C2512" t="s">
        <v>247</v>
      </c>
      <c r="D2512">
        <v>0</v>
      </c>
      <c r="E2512" s="1">
        <v>6504</v>
      </c>
      <c r="F2512" s="1">
        <v>6504</v>
      </c>
      <c r="G2512" s="1">
        <v>0</v>
      </c>
      <c r="H2512" s="1">
        <v>0</v>
      </c>
      <c r="I2512" s="1">
        <v>0</v>
      </c>
      <c r="J2512" s="1">
        <v>0</v>
      </c>
      <c r="K2512" s="1">
        <v>0</v>
      </c>
    </row>
    <row r="2513" spans="1:12" x14ac:dyDescent="0.25">
      <c r="A2513" s="2">
        <v>433</v>
      </c>
      <c r="B2513" t="s">
        <v>168</v>
      </c>
      <c r="C2513" t="s">
        <v>267</v>
      </c>
      <c r="D2513">
        <v>0</v>
      </c>
      <c r="E2513" s="1">
        <v>25711</v>
      </c>
      <c r="F2513" s="1">
        <v>6000</v>
      </c>
      <c r="G2513" s="1">
        <v>0</v>
      </c>
      <c r="H2513" s="1">
        <v>19711</v>
      </c>
      <c r="I2513" s="1">
        <v>0</v>
      </c>
      <c r="J2513" s="1">
        <v>0</v>
      </c>
      <c r="K2513" s="1">
        <v>0</v>
      </c>
    </row>
    <row r="2514" spans="1:12" x14ac:dyDescent="0.25">
      <c r="A2514" s="2">
        <v>433</v>
      </c>
      <c r="B2514" t="s">
        <v>168</v>
      </c>
      <c r="C2514" t="s">
        <v>269</v>
      </c>
      <c r="D2514">
        <v>0</v>
      </c>
      <c r="E2514" s="1">
        <v>2580</v>
      </c>
      <c r="F2514" s="1">
        <v>0</v>
      </c>
      <c r="G2514" s="1">
        <v>0</v>
      </c>
      <c r="H2514" s="1">
        <v>0</v>
      </c>
      <c r="I2514" s="1">
        <v>2580</v>
      </c>
      <c r="J2514" s="1">
        <v>0</v>
      </c>
      <c r="K2514" s="1">
        <v>0</v>
      </c>
    </row>
    <row r="2515" spans="1:12" x14ac:dyDescent="0.25">
      <c r="A2515" s="2">
        <v>433</v>
      </c>
      <c r="B2515" t="s">
        <v>168</v>
      </c>
      <c r="C2515" s="1" t="s">
        <v>320</v>
      </c>
      <c r="E2515" s="1">
        <v>120000</v>
      </c>
      <c r="F2515" s="1"/>
      <c r="G2515" s="1"/>
      <c r="H2515" s="1"/>
      <c r="I2515" s="1"/>
      <c r="J2515" s="1"/>
      <c r="K2515" s="1"/>
      <c r="L2515" s="1">
        <v>120000</v>
      </c>
    </row>
    <row r="2516" spans="1:12" x14ac:dyDescent="0.25">
      <c r="A2516" s="2">
        <v>336</v>
      </c>
      <c r="B2516" t="s">
        <v>169</v>
      </c>
      <c r="C2516" t="s">
        <v>68</v>
      </c>
      <c r="D2516">
        <v>1</v>
      </c>
      <c r="E2516" s="1">
        <v>158560</v>
      </c>
      <c r="F2516" s="1">
        <v>158560</v>
      </c>
      <c r="G2516" s="1">
        <v>0</v>
      </c>
      <c r="H2516" s="1">
        <v>0</v>
      </c>
      <c r="I2516" s="1">
        <v>0</v>
      </c>
      <c r="J2516" s="1">
        <v>0</v>
      </c>
      <c r="K2516" s="1">
        <v>0</v>
      </c>
    </row>
    <row r="2517" spans="1:12" x14ac:dyDescent="0.25">
      <c r="A2517" s="2">
        <v>336</v>
      </c>
      <c r="B2517" t="s">
        <v>169</v>
      </c>
      <c r="C2517" t="s">
        <v>31</v>
      </c>
      <c r="D2517">
        <v>1</v>
      </c>
      <c r="E2517" s="1">
        <v>198942</v>
      </c>
      <c r="F2517" s="1">
        <v>198942</v>
      </c>
      <c r="G2517" s="1">
        <v>0</v>
      </c>
      <c r="H2517" s="1">
        <v>0</v>
      </c>
      <c r="I2517" s="1">
        <v>0</v>
      </c>
      <c r="J2517" s="1">
        <v>0</v>
      </c>
      <c r="K2517" s="1">
        <v>0</v>
      </c>
    </row>
    <row r="2518" spans="1:12" x14ac:dyDescent="0.25">
      <c r="A2518" s="2">
        <v>336</v>
      </c>
      <c r="B2518" t="s">
        <v>169</v>
      </c>
      <c r="C2518" t="s">
        <v>33</v>
      </c>
      <c r="D2518">
        <v>3</v>
      </c>
      <c r="E2518" s="1">
        <v>341497</v>
      </c>
      <c r="F2518" s="1">
        <v>247981</v>
      </c>
      <c r="G2518" s="1">
        <v>0</v>
      </c>
      <c r="H2518" s="1">
        <v>0</v>
      </c>
      <c r="I2518" s="1">
        <v>93516</v>
      </c>
      <c r="J2518" s="1">
        <v>0</v>
      </c>
      <c r="K2518" s="1">
        <v>0</v>
      </c>
    </row>
    <row r="2519" spans="1:12" x14ac:dyDescent="0.25">
      <c r="A2519" s="2">
        <v>336</v>
      </c>
      <c r="B2519" t="s">
        <v>169</v>
      </c>
      <c r="C2519" t="s">
        <v>34</v>
      </c>
      <c r="D2519">
        <v>2</v>
      </c>
      <c r="E2519" s="1">
        <v>227665</v>
      </c>
      <c r="F2519" s="1">
        <v>227665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</row>
    <row r="2520" spans="1:12" x14ac:dyDescent="0.25">
      <c r="A2520" s="2">
        <v>336</v>
      </c>
      <c r="B2520" t="s">
        <v>169</v>
      </c>
      <c r="C2520" t="s">
        <v>35</v>
      </c>
      <c r="D2520">
        <v>2</v>
      </c>
      <c r="E2520" s="1">
        <v>227665</v>
      </c>
      <c r="F2520" s="1">
        <v>227665</v>
      </c>
      <c r="G2520" s="1">
        <v>0</v>
      </c>
      <c r="H2520" s="1">
        <v>0</v>
      </c>
      <c r="I2520" s="1">
        <v>0</v>
      </c>
      <c r="J2520" s="1">
        <v>0</v>
      </c>
      <c r="K2520" s="1">
        <v>0</v>
      </c>
    </row>
    <row r="2521" spans="1:12" x14ac:dyDescent="0.25">
      <c r="A2521" s="2">
        <v>336</v>
      </c>
      <c r="B2521" t="s">
        <v>169</v>
      </c>
      <c r="C2521" t="s">
        <v>26</v>
      </c>
      <c r="D2521">
        <v>2</v>
      </c>
      <c r="E2521" s="1">
        <v>227665</v>
      </c>
      <c r="F2521" s="1">
        <v>227665</v>
      </c>
      <c r="G2521" s="1">
        <v>0</v>
      </c>
      <c r="H2521" s="1">
        <v>0</v>
      </c>
      <c r="I2521" s="1">
        <v>0</v>
      </c>
      <c r="J2521" s="1">
        <v>0</v>
      </c>
      <c r="K2521" s="1">
        <v>0</v>
      </c>
    </row>
    <row r="2522" spans="1:12" x14ac:dyDescent="0.25">
      <c r="A2522" s="2">
        <v>336</v>
      </c>
      <c r="B2522" t="s">
        <v>169</v>
      </c>
      <c r="C2522" t="s">
        <v>25</v>
      </c>
      <c r="D2522">
        <v>2</v>
      </c>
      <c r="E2522" s="1">
        <v>227665</v>
      </c>
      <c r="F2522" s="1">
        <v>227665</v>
      </c>
      <c r="G2522" s="1">
        <v>0</v>
      </c>
      <c r="H2522" s="1">
        <v>0</v>
      </c>
      <c r="I2522" s="1">
        <v>0</v>
      </c>
      <c r="J2522" s="1">
        <v>0</v>
      </c>
      <c r="K2522" s="1">
        <v>0</v>
      </c>
    </row>
    <row r="2523" spans="1:12" x14ac:dyDescent="0.25">
      <c r="A2523" s="2">
        <v>336</v>
      </c>
      <c r="B2523" t="s">
        <v>169</v>
      </c>
      <c r="C2523" t="s">
        <v>28</v>
      </c>
      <c r="D2523">
        <v>3</v>
      </c>
      <c r="E2523" s="1">
        <v>341497</v>
      </c>
      <c r="F2523" s="1">
        <v>341497</v>
      </c>
      <c r="G2523" s="1">
        <v>0</v>
      </c>
      <c r="H2523" s="1">
        <v>0</v>
      </c>
      <c r="I2523" s="1">
        <v>0</v>
      </c>
      <c r="J2523" s="1">
        <v>0</v>
      </c>
      <c r="K2523" s="1">
        <v>0</v>
      </c>
    </row>
    <row r="2524" spans="1:12" x14ac:dyDescent="0.25">
      <c r="A2524" s="2">
        <v>336</v>
      </c>
      <c r="B2524" t="s">
        <v>169</v>
      </c>
      <c r="C2524" t="s">
        <v>95</v>
      </c>
      <c r="D2524">
        <v>1</v>
      </c>
      <c r="E2524" s="1">
        <v>113832</v>
      </c>
      <c r="F2524" s="1">
        <v>0</v>
      </c>
      <c r="G2524" s="1">
        <v>113832</v>
      </c>
      <c r="H2524" s="1">
        <v>0</v>
      </c>
      <c r="I2524" s="1">
        <v>0</v>
      </c>
      <c r="J2524" s="1">
        <v>0</v>
      </c>
      <c r="K2524" s="1">
        <v>0</v>
      </c>
    </row>
    <row r="2525" spans="1:12" x14ac:dyDescent="0.25">
      <c r="A2525" s="2">
        <v>336</v>
      </c>
      <c r="B2525" t="s">
        <v>169</v>
      </c>
      <c r="C2525" t="s">
        <v>86</v>
      </c>
      <c r="D2525">
        <v>1</v>
      </c>
      <c r="E2525" s="1">
        <v>113832</v>
      </c>
      <c r="F2525" s="1">
        <v>5381</v>
      </c>
      <c r="G2525" s="1">
        <v>0</v>
      </c>
      <c r="H2525" s="1">
        <v>108451</v>
      </c>
      <c r="I2525" s="1">
        <v>0</v>
      </c>
      <c r="J2525" s="1">
        <v>0</v>
      </c>
      <c r="K2525" s="1">
        <v>0</v>
      </c>
    </row>
    <row r="2526" spans="1:12" x14ac:dyDescent="0.25">
      <c r="A2526" s="2">
        <v>336</v>
      </c>
      <c r="B2526" t="s">
        <v>169</v>
      </c>
      <c r="C2526" t="s">
        <v>72</v>
      </c>
      <c r="D2526">
        <v>1</v>
      </c>
      <c r="E2526" s="1">
        <v>113832</v>
      </c>
      <c r="F2526" s="1">
        <v>0</v>
      </c>
      <c r="G2526" s="1">
        <v>113832</v>
      </c>
      <c r="H2526" s="1">
        <v>0</v>
      </c>
      <c r="I2526" s="1">
        <v>0</v>
      </c>
      <c r="J2526" s="1">
        <v>0</v>
      </c>
      <c r="K2526" s="1">
        <v>0</v>
      </c>
    </row>
    <row r="2527" spans="1:12" x14ac:dyDescent="0.25">
      <c r="A2527" s="2">
        <v>336</v>
      </c>
      <c r="B2527" t="s">
        <v>169</v>
      </c>
      <c r="C2527" t="s">
        <v>40</v>
      </c>
      <c r="D2527">
        <v>1</v>
      </c>
      <c r="E2527" s="1">
        <v>113832</v>
      </c>
      <c r="F2527" s="1">
        <v>2691</v>
      </c>
      <c r="G2527" s="1">
        <v>56916</v>
      </c>
      <c r="H2527" s="1">
        <v>54226</v>
      </c>
      <c r="I2527" s="1">
        <v>0</v>
      </c>
      <c r="J2527" s="1">
        <v>0</v>
      </c>
      <c r="K2527" s="1">
        <v>0</v>
      </c>
    </row>
    <row r="2528" spans="1:12" x14ac:dyDescent="0.25">
      <c r="A2528" s="2">
        <v>336</v>
      </c>
      <c r="B2528" t="s">
        <v>169</v>
      </c>
      <c r="C2528" t="s">
        <v>30</v>
      </c>
      <c r="D2528">
        <v>1</v>
      </c>
      <c r="E2528" s="1">
        <v>113832</v>
      </c>
      <c r="F2528" s="1">
        <v>113832</v>
      </c>
      <c r="G2528" s="1">
        <v>0</v>
      </c>
      <c r="H2528" s="1">
        <v>0</v>
      </c>
      <c r="I2528" s="1">
        <v>0</v>
      </c>
      <c r="J2528" s="1">
        <v>0</v>
      </c>
      <c r="K2528" s="1">
        <v>0</v>
      </c>
    </row>
    <row r="2529" spans="1:11" x14ac:dyDescent="0.25">
      <c r="A2529" s="2">
        <v>336</v>
      </c>
      <c r="B2529" t="s">
        <v>169</v>
      </c>
      <c r="C2529" t="s">
        <v>39</v>
      </c>
      <c r="D2529">
        <v>1</v>
      </c>
      <c r="E2529" s="1">
        <v>113832</v>
      </c>
      <c r="F2529" s="1">
        <v>5381</v>
      </c>
      <c r="G2529" s="1">
        <v>0</v>
      </c>
      <c r="H2529" s="1">
        <v>108451</v>
      </c>
      <c r="I2529" s="1">
        <v>0</v>
      </c>
      <c r="J2529" s="1">
        <v>0</v>
      </c>
      <c r="K2529" s="1">
        <v>0</v>
      </c>
    </row>
    <row r="2530" spans="1:11" x14ac:dyDescent="0.25">
      <c r="A2530" s="2">
        <v>336</v>
      </c>
      <c r="B2530" t="s">
        <v>169</v>
      </c>
      <c r="C2530" t="s">
        <v>15</v>
      </c>
      <c r="D2530">
        <v>6</v>
      </c>
      <c r="E2530" s="1">
        <v>234999</v>
      </c>
      <c r="F2530" s="1">
        <v>234999</v>
      </c>
      <c r="G2530" s="1">
        <v>0</v>
      </c>
      <c r="H2530" s="1">
        <v>0</v>
      </c>
      <c r="I2530" s="1">
        <v>0</v>
      </c>
      <c r="J2530" s="1">
        <v>0</v>
      </c>
      <c r="K2530" s="1">
        <v>0</v>
      </c>
    </row>
    <row r="2531" spans="1:11" x14ac:dyDescent="0.25">
      <c r="A2531" s="2">
        <v>336</v>
      </c>
      <c r="B2531" t="s">
        <v>169</v>
      </c>
      <c r="C2531" t="s">
        <v>104</v>
      </c>
      <c r="D2531">
        <v>2</v>
      </c>
      <c r="E2531" s="1">
        <v>227665</v>
      </c>
      <c r="F2531" s="1">
        <v>227665</v>
      </c>
      <c r="G2531" s="1">
        <v>0</v>
      </c>
      <c r="H2531" s="1">
        <v>0</v>
      </c>
      <c r="I2531" s="1">
        <v>0</v>
      </c>
      <c r="J2531" s="1">
        <v>0</v>
      </c>
      <c r="K2531" s="1">
        <v>0</v>
      </c>
    </row>
    <row r="2532" spans="1:11" x14ac:dyDescent="0.25">
      <c r="A2532" s="2">
        <v>336</v>
      </c>
      <c r="B2532" t="s">
        <v>169</v>
      </c>
      <c r="C2532" t="s">
        <v>14</v>
      </c>
      <c r="D2532">
        <v>3</v>
      </c>
      <c r="E2532" s="1">
        <v>341497</v>
      </c>
      <c r="F2532" s="1">
        <v>341497</v>
      </c>
      <c r="G2532" s="1">
        <v>0</v>
      </c>
      <c r="H2532" s="1">
        <v>0</v>
      </c>
      <c r="I2532" s="1">
        <v>0</v>
      </c>
      <c r="J2532" s="1">
        <v>0</v>
      </c>
      <c r="K2532" s="1">
        <v>0</v>
      </c>
    </row>
    <row r="2533" spans="1:11" x14ac:dyDescent="0.25">
      <c r="A2533" s="2">
        <v>336</v>
      </c>
      <c r="B2533" t="s">
        <v>169</v>
      </c>
      <c r="C2533" t="s">
        <v>70</v>
      </c>
      <c r="D2533">
        <v>1</v>
      </c>
      <c r="E2533" s="1">
        <v>113832</v>
      </c>
      <c r="F2533" s="1">
        <v>113832</v>
      </c>
      <c r="G2533" s="1">
        <v>0</v>
      </c>
      <c r="H2533" s="1">
        <v>0</v>
      </c>
      <c r="I2533" s="1">
        <v>0</v>
      </c>
      <c r="J2533" s="1">
        <v>0</v>
      </c>
      <c r="K2533" s="1">
        <v>0</v>
      </c>
    </row>
    <row r="2534" spans="1:11" x14ac:dyDescent="0.25">
      <c r="A2534" s="2">
        <v>336</v>
      </c>
      <c r="B2534" t="s">
        <v>169</v>
      </c>
      <c r="C2534" t="s">
        <v>71</v>
      </c>
      <c r="D2534">
        <v>1</v>
      </c>
      <c r="E2534" s="1">
        <v>113832</v>
      </c>
      <c r="F2534" s="1">
        <v>113832</v>
      </c>
      <c r="G2534" s="1">
        <v>0</v>
      </c>
      <c r="H2534" s="1">
        <v>0</v>
      </c>
      <c r="I2534" s="1">
        <v>0</v>
      </c>
      <c r="J2534" s="1">
        <v>0</v>
      </c>
      <c r="K2534" s="1">
        <v>0</v>
      </c>
    </row>
    <row r="2535" spans="1:11" x14ac:dyDescent="0.25">
      <c r="A2535" s="2">
        <v>336</v>
      </c>
      <c r="B2535" t="s">
        <v>169</v>
      </c>
      <c r="C2535" t="s">
        <v>81</v>
      </c>
      <c r="D2535">
        <v>2</v>
      </c>
      <c r="E2535" s="1">
        <v>227665</v>
      </c>
      <c r="F2535" s="1">
        <v>10762</v>
      </c>
      <c r="G2535" s="1">
        <v>0</v>
      </c>
      <c r="H2535" s="1">
        <v>216903</v>
      </c>
      <c r="I2535" s="1">
        <v>0</v>
      </c>
      <c r="J2535" s="1">
        <v>0</v>
      </c>
      <c r="K2535" s="1">
        <v>0</v>
      </c>
    </row>
    <row r="2536" spans="1:11" x14ac:dyDescent="0.25">
      <c r="A2536" s="2">
        <v>336</v>
      </c>
      <c r="B2536" t="s">
        <v>169</v>
      </c>
      <c r="C2536" t="s">
        <v>23</v>
      </c>
      <c r="D2536">
        <v>6</v>
      </c>
      <c r="E2536" s="1">
        <v>234999</v>
      </c>
      <c r="F2536" s="1">
        <v>234999</v>
      </c>
      <c r="G2536" s="1">
        <v>0</v>
      </c>
      <c r="H2536" s="1">
        <v>0</v>
      </c>
      <c r="I2536" s="1">
        <v>0</v>
      </c>
      <c r="J2536" s="1">
        <v>0</v>
      </c>
      <c r="K2536" s="1">
        <v>0</v>
      </c>
    </row>
    <row r="2537" spans="1:11" x14ac:dyDescent="0.25">
      <c r="A2537" s="2">
        <v>336</v>
      </c>
      <c r="B2537" t="s">
        <v>169</v>
      </c>
      <c r="C2537" t="s">
        <v>18</v>
      </c>
      <c r="D2537">
        <v>3</v>
      </c>
      <c r="E2537" s="1">
        <v>341497</v>
      </c>
      <c r="F2537" s="1">
        <v>341497</v>
      </c>
      <c r="G2537" s="1">
        <v>0</v>
      </c>
      <c r="H2537" s="1">
        <v>0</v>
      </c>
      <c r="I2537" s="1">
        <v>0</v>
      </c>
      <c r="J2537" s="1">
        <v>0</v>
      </c>
      <c r="K2537" s="1">
        <v>0</v>
      </c>
    </row>
    <row r="2538" spans="1:11" x14ac:dyDescent="0.25">
      <c r="A2538" s="2">
        <v>336</v>
      </c>
      <c r="B2538" t="s">
        <v>169</v>
      </c>
      <c r="C2538" t="s">
        <v>19</v>
      </c>
      <c r="D2538">
        <v>3</v>
      </c>
      <c r="E2538" s="1">
        <v>341497</v>
      </c>
      <c r="F2538" s="1">
        <v>341497</v>
      </c>
      <c r="G2538" s="1">
        <v>0</v>
      </c>
      <c r="H2538" s="1">
        <v>0</v>
      </c>
      <c r="I2538" s="1">
        <v>0</v>
      </c>
      <c r="J2538" s="1">
        <v>0</v>
      </c>
      <c r="K2538" s="1">
        <v>0</v>
      </c>
    </row>
    <row r="2539" spans="1:11" x14ac:dyDescent="0.25">
      <c r="A2539" s="2">
        <v>336</v>
      </c>
      <c r="B2539" t="s">
        <v>169</v>
      </c>
      <c r="C2539" t="s">
        <v>7</v>
      </c>
      <c r="D2539">
        <v>1</v>
      </c>
      <c r="E2539" s="1">
        <v>113832</v>
      </c>
      <c r="F2539" s="1">
        <v>113832</v>
      </c>
      <c r="G2539" s="1">
        <v>0</v>
      </c>
      <c r="H2539" s="1">
        <v>0</v>
      </c>
      <c r="I2539" s="1">
        <v>0</v>
      </c>
      <c r="J2539" s="1">
        <v>0</v>
      </c>
      <c r="K2539" s="1">
        <v>0</v>
      </c>
    </row>
    <row r="2540" spans="1:11" x14ac:dyDescent="0.25">
      <c r="A2540" s="2">
        <v>336</v>
      </c>
      <c r="B2540" t="s">
        <v>169</v>
      </c>
      <c r="C2540" t="s">
        <v>37</v>
      </c>
      <c r="D2540">
        <v>1</v>
      </c>
      <c r="E2540" s="1">
        <v>113832</v>
      </c>
      <c r="F2540" s="1">
        <v>113832</v>
      </c>
      <c r="G2540" s="1">
        <v>0</v>
      </c>
      <c r="H2540" s="1">
        <v>0</v>
      </c>
      <c r="I2540" s="1">
        <v>0</v>
      </c>
      <c r="J2540" s="1">
        <v>0</v>
      </c>
      <c r="K2540" s="1">
        <v>0</v>
      </c>
    </row>
    <row r="2541" spans="1:11" x14ac:dyDescent="0.25">
      <c r="A2541" s="2">
        <v>336</v>
      </c>
      <c r="B2541" t="s">
        <v>169</v>
      </c>
      <c r="C2541" t="s">
        <v>12</v>
      </c>
      <c r="D2541">
        <v>1</v>
      </c>
      <c r="E2541" s="1">
        <v>113832</v>
      </c>
      <c r="F2541" s="1">
        <v>113832</v>
      </c>
      <c r="G2541" s="1">
        <v>0</v>
      </c>
      <c r="H2541" s="1">
        <v>0</v>
      </c>
      <c r="I2541" s="1">
        <v>0</v>
      </c>
      <c r="J2541" s="1">
        <v>0</v>
      </c>
      <c r="K2541" s="1">
        <v>0</v>
      </c>
    </row>
    <row r="2542" spans="1:11" x14ac:dyDescent="0.25">
      <c r="A2542" s="2">
        <v>336</v>
      </c>
      <c r="B2542" t="s">
        <v>169</v>
      </c>
      <c r="C2542" t="s">
        <v>56</v>
      </c>
      <c r="D2542">
        <v>1</v>
      </c>
      <c r="E2542" s="1">
        <v>113832</v>
      </c>
      <c r="F2542" s="1">
        <v>113832</v>
      </c>
      <c r="G2542" s="1">
        <v>0</v>
      </c>
      <c r="H2542" s="1">
        <v>0</v>
      </c>
      <c r="I2542" s="1">
        <v>0</v>
      </c>
      <c r="J2542" s="1">
        <v>0</v>
      </c>
      <c r="K2542" s="1">
        <v>0</v>
      </c>
    </row>
    <row r="2543" spans="1:11" x14ac:dyDescent="0.25">
      <c r="A2543" s="2">
        <v>336</v>
      </c>
      <c r="B2543" t="s">
        <v>169</v>
      </c>
      <c r="C2543" t="s">
        <v>32</v>
      </c>
      <c r="D2543">
        <v>2</v>
      </c>
      <c r="E2543" s="1">
        <v>78333</v>
      </c>
      <c r="F2543" s="1">
        <v>78333</v>
      </c>
      <c r="G2543" s="1">
        <v>0</v>
      </c>
      <c r="H2543" s="1">
        <v>0</v>
      </c>
      <c r="I2543" s="1">
        <v>0</v>
      </c>
      <c r="J2543" s="1">
        <v>0</v>
      </c>
      <c r="K2543" s="1">
        <v>0</v>
      </c>
    </row>
    <row r="2544" spans="1:11" x14ac:dyDescent="0.25">
      <c r="A2544" s="2">
        <v>336</v>
      </c>
      <c r="B2544" t="s">
        <v>169</v>
      </c>
      <c r="C2544" t="s">
        <v>96</v>
      </c>
      <c r="D2544">
        <v>1</v>
      </c>
      <c r="E2544" s="1">
        <v>36575</v>
      </c>
      <c r="F2544" s="1">
        <v>36575</v>
      </c>
      <c r="G2544" s="1">
        <v>0</v>
      </c>
      <c r="H2544" s="1">
        <v>0</v>
      </c>
      <c r="I2544" s="1">
        <v>0</v>
      </c>
      <c r="J2544" s="1">
        <v>0</v>
      </c>
      <c r="K2544" s="1">
        <v>0</v>
      </c>
    </row>
    <row r="2545" spans="1:11" x14ac:dyDescent="0.25">
      <c r="A2545" s="2">
        <v>336</v>
      </c>
      <c r="B2545" t="s">
        <v>169</v>
      </c>
      <c r="C2545" t="s">
        <v>21</v>
      </c>
      <c r="D2545">
        <v>1</v>
      </c>
      <c r="E2545" s="1">
        <v>113832</v>
      </c>
      <c r="F2545" s="1">
        <v>113832</v>
      </c>
      <c r="G2545" s="1">
        <v>0</v>
      </c>
      <c r="H2545" s="1">
        <v>0</v>
      </c>
      <c r="I2545" s="1">
        <v>0</v>
      </c>
      <c r="J2545" s="1">
        <v>0</v>
      </c>
      <c r="K2545" s="1">
        <v>0</v>
      </c>
    </row>
    <row r="2546" spans="1:11" x14ac:dyDescent="0.25">
      <c r="A2546" s="2">
        <v>336</v>
      </c>
      <c r="B2546" t="s">
        <v>169</v>
      </c>
      <c r="C2546" t="s">
        <v>122</v>
      </c>
      <c r="D2546">
        <v>1</v>
      </c>
      <c r="E2546" s="1">
        <v>113832</v>
      </c>
      <c r="F2546" s="1">
        <v>0</v>
      </c>
      <c r="G2546" s="1">
        <v>113832</v>
      </c>
      <c r="H2546" s="1">
        <v>0</v>
      </c>
      <c r="I2546" s="1">
        <v>0</v>
      </c>
      <c r="J2546" s="1">
        <v>0</v>
      </c>
      <c r="K2546" s="1">
        <v>0</v>
      </c>
    </row>
    <row r="2547" spans="1:11" x14ac:dyDescent="0.25">
      <c r="A2547" s="2">
        <v>336</v>
      </c>
      <c r="B2547" t="s">
        <v>169</v>
      </c>
      <c r="C2547" t="s">
        <v>16</v>
      </c>
      <c r="D2547">
        <v>1</v>
      </c>
      <c r="E2547" s="1">
        <v>113832</v>
      </c>
      <c r="F2547" s="1">
        <v>113832</v>
      </c>
      <c r="G2547" s="1">
        <v>0</v>
      </c>
      <c r="H2547" s="1">
        <v>0</v>
      </c>
      <c r="I2547" s="1">
        <v>0</v>
      </c>
      <c r="J2547" s="1">
        <v>0</v>
      </c>
      <c r="K2547" s="1">
        <v>0</v>
      </c>
    </row>
    <row r="2548" spans="1:11" x14ac:dyDescent="0.25">
      <c r="A2548" s="2">
        <v>336</v>
      </c>
      <c r="B2548" t="s">
        <v>169</v>
      </c>
      <c r="C2548" t="s">
        <v>17</v>
      </c>
      <c r="D2548">
        <v>1</v>
      </c>
      <c r="E2548" s="1">
        <v>79025</v>
      </c>
      <c r="F2548" s="1">
        <v>79025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</row>
    <row r="2549" spans="1:11" x14ac:dyDescent="0.25">
      <c r="A2549" s="2">
        <v>336</v>
      </c>
      <c r="B2549" t="s">
        <v>169</v>
      </c>
      <c r="C2549" t="s">
        <v>22</v>
      </c>
      <c r="D2549">
        <v>1</v>
      </c>
      <c r="E2549" s="1">
        <v>51187</v>
      </c>
      <c r="F2549" s="1">
        <v>51187</v>
      </c>
      <c r="G2549" s="1">
        <v>0</v>
      </c>
      <c r="H2549" s="1">
        <v>0</v>
      </c>
      <c r="I2549" s="1">
        <v>0</v>
      </c>
      <c r="J2549" s="1">
        <v>0</v>
      </c>
      <c r="K2549" s="1">
        <v>0</v>
      </c>
    </row>
    <row r="2550" spans="1:11" x14ac:dyDescent="0.25">
      <c r="A2550" s="2">
        <v>336</v>
      </c>
      <c r="B2550" t="s">
        <v>169</v>
      </c>
      <c r="C2550" t="s">
        <v>20</v>
      </c>
      <c r="D2550">
        <v>2</v>
      </c>
      <c r="E2550" s="1">
        <v>120118</v>
      </c>
      <c r="F2550" s="1">
        <v>120118</v>
      </c>
      <c r="G2550" s="1">
        <v>0</v>
      </c>
      <c r="H2550" s="1">
        <v>0</v>
      </c>
      <c r="I2550" s="1">
        <v>0</v>
      </c>
      <c r="J2550" s="1">
        <v>0</v>
      </c>
      <c r="K2550" s="1">
        <v>0</v>
      </c>
    </row>
    <row r="2551" spans="1:11" x14ac:dyDescent="0.25">
      <c r="A2551" s="2">
        <v>336</v>
      </c>
      <c r="B2551" t="s">
        <v>169</v>
      </c>
      <c r="C2551" t="s">
        <v>55</v>
      </c>
      <c r="D2551">
        <v>1</v>
      </c>
      <c r="E2551" s="1">
        <v>71444</v>
      </c>
      <c r="F2551" s="1">
        <v>71444</v>
      </c>
      <c r="G2551" s="1">
        <v>0</v>
      </c>
      <c r="H2551" s="1">
        <v>0</v>
      </c>
      <c r="I2551" s="1">
        <v>0</v>
      </c>
      <c r="J2551" s="1">
        <v>0</v>
      </c>
      <c r="K2551" s="1">
        <v>0</v>
      </c>
    </row>
    <row r="2552" spans="1:11" x14ac:dyDescent="0.25">
      <c r="A2552" s="2">
        <v>336</v>
      </c>
      <c r="B2552" t="s">
        <v>169</v>
      </c>
      <c r="C2552" t="s">
        <v>8</v>
      </c>
      <c r="D2552">
        <v>1</v>
      </c>
      <c r="E2552" s="1">
        <v>116262</v>
      </c>
      <c r="F2552" s="1">
        <v>116262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</row>
    <row r="2553" spans="1:11" x14ac:dyDescent="0.25">
      <c r="A2553" s="2">
        <v>336</v>
      </c>
      <c r="B2553" t="s">
        <v>169</v>
      </c>
      <c r="C2553" t="s">
        <v>251</v>
      </c>
      <c r="D2553">
        <v>0</v>
      </c>
      <c r="E2553" s="1">
        <v>34051</v>
      </c>
      <c r="F2553" s="1">
        <v>21197</v>
      </c>
      <c r="G2553" s="1">
        <v>0</v>
      </c>
      <c r="H2553" s="1">
        <v>12855</v>
      </c>
      <c r="I2553" s="1">
        <v>0</v>
      </c>
      <c r="J2553" s="1">
        <v>0</v>
      </c>
      <c r="K2553" s="1">
        <v>0</v>
      </c>
    </row>
    <row r="2554" spans="1:11" x14ac:dyDescent="0.25">
      <c r="A2554" s="2">
        <v>336</v>
      </c>
      <c r="B2554" t="s">
        <v>169</v>
      </c>
      <c r="C2554" t="s">
        <v>314</v>
      </c>
      <c r="D2554">
        <v>0</v>
      </c>
      <c r="E2554" s="1">
        <v>54400</v>
      </c>
      <c r="F2554" s="1">
        <v>17000</v>
      </c>
      <c r="G2554" s="1">
        <v>0</v>
      </c>
      <c r="H2554" s="1">
        <v>0</v>
      </c>
      <c r="I2554" s="1">
        <v>0</v>
      </c>
      <c r="J2554" s="1">
        <v>0</v>
      </c>
      <c r="K2554" s="1">
        <v>37400</v>
      </c>
    </row>
    <row r="2555" spans="1:11" x14ac:dyDescent="0.25">
      <c r="A2555" s="2">
        <v>336</v>
      </c>
      <c r="B2555" t="s">
        <v>169</v>
      </c>
      <c r="C2555" t="s">
        <v>257</v>
      </c>
      <c r="D2555">
        <v>0</v>
      </c>
      <c r="E2555" s="1">
        <v>37400</v>
      </c>
      <c r="F2555" s="1">
        <v>17000</v>
      </c>
      <c r="G2555" s="1">
        <v>0</v>
      </c>
      <c r="H2555" s="1">
        <v>0</v>
      </c>
      <c r="I2555" s="1">
        <v>0</v>
      </c>
      <c r="J2555" s="1">
        <v>0</v>
      </c>
      <c r="K2555" s="1">
        <v>20400</v>
      </c>
    </row>
    <row r="2556" spans="1:11" x14ac:dyDescent="0.25">
      <c r="A2556" s="2">
        <v>336</v>
      </c>
      <c r="B2556" t="s">
        <v>169</v>
      </c>
      <c r="C2556" t="s">
        <v>252</v>
      </c>
      <c r="D2556">
        <v>0</v>
      </c>
      <c r="E2556" s="1">
        <v>10560</v>
      </c>
      <c r="F2556" s="1">
        <v>10560</v>
      </c>
      <c r="G2556" s="1">
        <v>0</v>
      </c>
      <c r="H2556" s="1">
        <v>0</v>
      </c>
      <c r="I2556" s="1">
        <v>0</v>
      </c>
      <c r="J2556" s="1">
        <v>0</v>
      </c>
      <c r="K2556" s="1">
        <v>0</v>
      </c>
    </row>
    <row r="2557" spans="1:11" x14ac:dyDescent="0.25">
      <c r="A2557" s="2">
        <v>336</v>
      </c>
      <c r="B2557" t="s">
        <v>169</v>
      </c>
      <c r="C2557" t="s">
        <v>246</v>
      </c>
      <c r="D2557">
        <v>0</v>
      </c>
      <c r="E2557" s="1">
        <v>15325</v>
      </c>
      <c r="F2557" s="1">
        <v>15325</v>
      </c>
      <c r="G2557" s="1">
        <v>0</v>
      </c>
      <c r="H2557" s="1">
        <v>0</v>
      </c>
      <c r="I2557" s="1">
        <v>0</v>
      </c>
      <c r="J2557" s="1">
        <v>0</v>
      </c>
      <c r="K2557" s="1">
        <v>0</v>
      </c>
    </row>
    <row r="2558" spans="1:11" x14ac:dyDescent="0.25">
      <c r="A2558" s="2">
        <v>336</v>
      </c>
      <c r="B2558" t="s">
        <v>169</v>
      </c>
      <c r="C2558" t="s">
        <v>263</v>
      </c>
      <c r="D2558">
        <v>0</v>
      </c>
      <c r="E2558" s="1">
        <v>100000</v>
      </c>
      <c r="F2558" s="1">
        <v>100000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</row>
    <row r="2559" spans="1:11" x14ac:dyDescent="0.25">
      <c r="A2559" s="2">
        <v>336</v>
      </c>
      <c r="B2559" t="s">
        <v>169</v>
      </c>
      <c r="C2559" t="s">
        <v>266</v>
      </c>
      <c r="D2559">
        <v>0</v>
      </c>
      <c r="E2559" s="1">
        <v>12000</v>
      </c>
      <c r="F2559" s="1">
        <v>12000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</row>
    <row r="2560" spans="1:11" x14ac:dyDescent="0.25">
      <c r="A2560" s="2">
        <v>336</v>
      </c>
      <c r="B2560" t="s">
        <v>169</v>
      </c>
      <c r="C2560" t="s">
        <v>265</v>
      </c>
      <c r="D2560">
        <v>0</v>
      </c>
      <c r="E2560" s="1">
        <v>15764</v>
      </c>
      <c r="F2560" s="1">
        <v>12364</v>
      </c>
      <c r="G2560" s="1">
        <v>3400</v>
      </c>
      <c r="H2560" s="1">
        <v>0</v>
      </c>
      <c r="I2560" s="1">
        <v>0</v>
      </c>
      <c r="J2560" s="1">
        <v>0</v>
      </c>
      <c r="K2560" s="1">
        <v>0</v>
      </c>
    </row>
    <row r="2561" spans="1:12" x14ac:dyDescent="0.25">
      <c r="A2561" s="2">
        <v>336</v>
      </c>
      <c r="B2561" t="s">
        <v>169</v>
      </c>
      <c r="C2561" t="s">
        <v>262</v>
      </c>
      <c r="D2561">
        <v>0</v>
      </c>
      <c r="E2561" s="1">
        <v>8526</v>
      </c>
      <c r="F2561" s="1">
        <v>8526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</row>
    <row r="2562" spans="1:12" x14ac:dyDescent="0.25">
      <c r="A2562" s="2">
        <v>336</v>
      </c>
      <c r="B2562" t="s">
        <v>169</v>
      </c>
      <c r="C2562" t="s">
        <v>248</v>
      </c>
      <c r="D2562">
        <v>0</v>
      </c>
      <c r="E2562" s="1">
        <v>1829</v>
      </c>
      <c r="F2562" s="1">
        <v>1829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</row>
    <row r="2563" spans="1:12" x14ac:dyDescent="0.25">
      <c r="A2563" s="2">
        <v>336</v>
      </c>
      <c r="B2563" t="s">
        <v>169</v>
      </c>
      <c r="C2563" t="s">
        <v>282</v>
      </c>
      <c r="D2563">
        <v>0</v>
      </c>
      <c r="E2563" s="1">
        <v>3000</v>
      </c>
      <c r="F2563" s="1">
        <v>3000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</row>
    <row r="2564" spans="1:12" x14ac:dyDescent="0.25">
      <c r="A2564" s="2">
        <v>336</v>
      </c>
      <c r="B2564" t="s">
        <v>169</v>
      </c>
      <c r="C2564" t="s">
        <v>264</v>
      </c>
      <c r="D2564">
        <v>0</v>
      </c>
      <c r="E2564" s="1">
        <v>10000</v>
      </c>
      <c r="F2564" s="1">
        <v>843</v>
      </c>
      <c r="G2564" s="1">
        <v>9157</v>
      </c>
      <c r="H2564" s="1">
        <v>0</v>
      </c>
      <c r="I2564" s="1">
        <v>0</v>
      </c>
      <c r="J2564" s="1">
        <v>0</v>
      </c>
      <c r="K2564" s="1">
        <v>0</v>
      </c>
    </row>
    <row r="2565" spans="1:12" x14ac:dyDescent="0.25">
      <c r="A2565" s="2">
        <v>336</v>
      </c>
      <c r="B2565" t="s">
        <v>169</v>
      </c>
      <c r="C2565" t="s">
        <v>260</v>
      </c>
      <c r="D2565">
        <v>0</v>
      </c>
      <c r="E2565" s="1">
        <v>725</v>
      </c>
      <c r="F2565" s="1">
        <v>725</v>
      </c>
      <c r="G2565" s="1">
        <v>0</v>
      </c>
      <c r="H2565" s="1">
        <v>0</v>
      </c>
      <c r="I2565" s="1">
        <v>0</v>
      </c>
      <c r="J2565" s="1">
        <v>0</v>
      </c>
      <c r="K2565" s="1">
        <v>0</v>
      </c>
    </row>
    <row r="2566" spans="1:12" x14ac:dyDescent="0.25">
      <c r="A2566" s="2">
        <v>336</v>
      </c>
      <c r="B2566" t="s">
        <v>169</v>
      </c>
      <c r="C2566" t="s">
        <v>247</v>
      </c>
      <c r="D2566">
        <v>0</v>
      </c>
      <c r="E2566" s="1">
        <v>6705</v>
      </c>
      <c r="F2566" s="1">
        <v>6705</v>
      </c>
      <c r="G2566" s="1">
        <v>0</v>
      </c>
      <c r="H2566" s="1">
        <v>0</v>
      </c>
      <c r="I2566" s="1">
        <v>0</v>
      </c>
      <c r="J2566" s="1">
        <v>0</v>
      </c>
      <c r="K2566" s="1">
        <v>0</v>
      </c>
    </row>
    <row r="2567" spans="1:12" x14ac:dyDescent="0.25">
      <c r="A2567" s="2">
        <v>336</v>
      </c>
      <c r="B2567" t="s">
        <v>169</v>
      </c>
      <c r="C2567" t="s">
        <v>270</v>
      </c>
      <c r="D2567">
        <v>0</v>
      </c>
      <c r="E2567" s="1">
        <v>7500</v>
      </c>
      <c r="F2567" s="1">
        <v>0</v>
      </c>
      <c r="G2567" s="1">
        <v>7500</v>
      </c>
      <c r="H2567" s="1">
        <v>0</v>
      </c>
      <c r="I2567" s="1">
        <v>0</v>
      </c>
      <c r="J2567" s="1">
        <v>0</v>
      </c>
      <c r="K2567" s="1">
        <v>0</v>
      </c>
    </row>
    <row r="2568" spans="1:12" x14ac:dyDescent="0.25">
      <c r="A2568" s="2">
        <v>336</v>
      </c>
      <c r="B2568" t="s">
        <v>169</v>
      </c>
      <c r="C2568" t="s">
        <v>267</v>
      </c>
      <c r="D2568">
        <v>0</v>
      </c>
      <c r="E2568" s="1">
        <v>10116</v>
      </c>
      <c r="F2568" s="1">
        <v>10116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</row>
    <row r="2569" spans="1:12" x14ac:dyDescent="0.25">
      <c r="A2569" s="2">
        <v>336</v>
      </c>
      <c r="B2569" t="s">
        <v>169</v>
      </c>
      <c r="C2569" t="s">
        <v>258</v>
      </c>
      <c r="D2569">
        <v>0</v>
      </c>
      <c r="E2569" s="1">
        <v>15000</v>
      </c>
      <c r="F2569" s="1">
        <v>15000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</row>
    <row r="2570" spans="1:12" x14ac:dyDescent="0.25">
      <c r="A2570" s="2">
        <v>336</v>
      </c>
      <c r="B2570" t="s">
        <v>169</v>
      </c>
      <c r="C2570" t="s">
        <v>269</v>
      </c>
      <c r="D2570">
        <v>0</v>
      </c>
      <c r="E2570" s="1">
        <v>1506</v>
      </c>
      <c r="F2570" s="1">
        <v>0</v>
      </c>
      <c r="G2570" s="1">
        <v>0</v>
      </c>
      <c r="H2570" s="1">
        <v>0</v>
      </c>
      <c r="I2570" s="1">
        <v>1506</v>
      </c>
      <c r="J2570" s="1">
        <v>0</v>
      </c>
      <c r="K2570" s="1">
        <v>0</v>
      </c>
    </row>
    <row r="2571" spans="1:12" x14ac:dyDescent="0.25">
      <c r="A2571" s="2">
        <v>336</v>
      </c>
      <c r="B2571" t="s">
        <v>169</v>
      </c>
      <c r="C2571" s="1" t="s">
        <v>320</v>
      </c>
      <c r="E2571" s="1">
        <v>15000</v>
      </c>
      <c r="F2571" s="1"/>
      <c r="G2571" s="1"/>
      <c r="H2571" s="1"/>
      <c r="I2571" s="1"/>
      <c r="J2571" s="1"/>
      <c r="K2571" s="1"/>
      <c r="L2571" s="1">
        <v>15000</v>
      </c>
    </row>
    <row r="2572" spans="1:12" x14ac:dyDescent="0.25">
      <c r="A2572" s="2">
        <v>416</v>
      </c>
      <c r="B2572" t="s">
        <v>170</v>
      </c>
      <c r="C2572" t="s">
        <v>68</v>
      </c>
      <c r="D2572">
        <v>2</v>
      </c>
      <c r="E2572" s="1">
        <v>317120</v>
      </c>
      <c r="F2572" s="1">
        <v>317120</v>
      </c>
      <c r="G2572" s="1">
        <v>0</v>
      </c>
      <c r="H2572" s="1">
        <v>0</v>
      </c>
      <c r="I2572" s="1">
        <v>0</v>
      </c>
      <c r="J2572" s="1">
        <v>0</v>
      </c>
      <c r="K2572" s="1">
        <v>0</v>
      </c>
    </row>
    <row r="2573" spans="1:12" x14ac:dyDescent="0.25">
      <c r="A2573" s="2">
        <v>416</v>
      </c>
      <c r="B2573" t="s">
        <v>170</v>
      </c>
      <c r="C2573" t="s">
        <v>31</v>
      </c>
      <c r="D2573">
        <v>1</v>
      </c>
      <c r="E2573" s="1">
        <v>198942</v>
      </c>
      <c r="F2573" s="1">
        <v>198942</v>
      </c>
      <c r="G2573" s="1">
        <v>0</v>
      </c>
      <c r="H2573" s="1">
        <v>0</v>
      </c>
      <c r="I2573" s="1">
        <v>0</v>
      </c>
      <c r="J2573" s="1">
        <v>0</v>
      </c>
      <c r="K2573" s="1">
        <v>0</v>
      </c>
    </row>
    <row r="2574" spans="1:12" x14ac:dyDescent="0.25">
      <c r="A2574" s="2">
        <v>416</v>
      </c>
      <c r="B2574" t="s">
        <v>170</v>
      </c>
      <c r="C2574" t="s">
        <v>74</v>
      </c>
      <c r="D2574">
        <v>3</v>
      </c>
      <c r="E2574" s="1">
        <v>341497</v>
      </c>
      <c r="F2574" s="1">
        <v>161825</v>
      </c>
      <c r="G2574" s="1">
        <v>0</v>
      </c>
      <c r="H2574" s="1">
        <v>0</v>
      </c>
      <c r="I2574" s="1">
        <v>179672</v>
      </c>
      <c r="J2574" s="1">
        <v>0</v>
      </c>
      <c r="K2574" s="1">
        <v>0</v>
      </c>
    </row>
    <row r="2575" spans="1:12" x14ac:dyDescent="0.25">
      <c r="A2575" s="2">
        <v>416</v>
      </c>
      <c r="B2575" t="s">
        <v>170</v>
      </c>
      <c r="C2575" t="s">
        <v>41</v>
      </c>
      <c r="D2575">
        <v>3</v>
      </c>
      <c r="E2575" s="1">
        <v>341497</v>
      </c>
      <c r="F2575" s="1">
        <v>341497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</row>
    <row r="2576" spans="1:12" x14ac:dyDescent="0.25">
      <c r="A2576" s="2">
        <v>416</v>
      </c>
      <c r="B2576" t="s">
        <v>170</v>
      </c>
      <c r="C2576" t="s">
        <v>46</v>
      </c>
      <c r="D2576">
        <v>3</v>
      </c>
      <c r="E2576" s="1">
        <v>341497</v>
      </c>
      <c r="F2576" s="1">
        <v>341497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</row>
    <row r="2577" spans="1:11" x14ac:dyDescent="0.25">
      <c r="A2577" s="2">
        <v>416</v>
      </c>
      <c r="B2577" t="s">
        <v>170</v>
      </c>
      <c r="C2577" t="s">
        <v>66</v>
      </c>
      <c r="D2577">
        <v>3</v>
      </c>
      <c r="E2577" s="1">
        <v>341497</v>
      </c>
      <c r="F2577" s="1">
        <v>273198</v>
      </c>
      <c r="G2577" s="1">
        <v>68299</v>
      </c>
      <c r="H2577" s="1">
        <v>0</v>
      </c>
      <c r="I2577" s="1">
        <v>0</v>
      </c>
      <c r="J2577" s="1">
        <v>0</v>
      </c>
      <c r="K2577" s="1">
        <v>0</v>
      </c>
    </row>
    <row r="2578" spans="1:11" x14ac:dyDescent="0.25">
      <c r="A2578" s="2">
        <v>416</v>
      </c>
      <c r="B2578" t="s">
        <v>170</v>
      </c>
      <c r="C2578" t="s">
        <v>87</v>
      </c>
      <c r="D2578">
        <v>3</v>
      </c>
      <c r="E2578" s="1">
        <v>341497</v>
      </c>
      <c r="F2578" s="1">
        <v>193515</v>
      </c>
      <c r="G2578" s="1">
        <v>147982</v>
      </c>
      <c r="H2578" s="1">
        <v>0</v>
      </c>
      <c r="I2578" s="1">
        <v>0</v>
      </c>
      <c r="J2578" s="1">
        <v>0</v>
      </c>
      <c r="K2578" s="1">
        <v>0</v>
      </c>
    </row>
    <row r="2579" spans="1:11" x14ac:dyDescent="0.25">
      <c r="A2579" s="2">
        <v>416</v>
      </c>
      <c r="B2579" t="s">
        <v>170</v>
      </c>
      <c r="C2579" t="s">
        <v>142</v>
      </c>
      <c r="D2579">
        <v>1</v>
      </c>
      <c r="E2579" s="1">
        <v>113832</v>
      </c>
      <c r="F2579" s="1">
        <v>0</v>
      </c>
      <c r="G2579" s="1">
        <v>113832</v>
      </c>
      <c r="H2579" s="1">
        <v>0</v>
      </c>
      <c r="I2579" s="1">
        <v>0</v>
      </c>
      <c r="J2579" s="1">
        <v>0</v>
      </c>
      <c r="K2579" s="1">
        <v>0</v>
      </c>
    </row>
    <row r="2580" spans="1:11" x14ac:dyDescent="0.25">
      <c r="A2580" s="2">
        <v>416</v>
      </c>
      <c r="B2580" t="s">
        <v>170</v>
      </c>
      <c r="C2580" t="s">
        <v>72</v>
      </c>
      <c r="D2580">
        <v>1</v>
      </c>
      <c r="E2580" s="1">
        <v>113832</v>
      </c>
      <c r="F2580" s="1">
        <v>113832</v>
      </c>
      <c r="G2580" s="1">
        <v>0</v>
      </c>
      <c r="H2580" s="1">
        <v>0</v>
      </c>
      <c r="I2580" s="1">
        <v>0</v>
      </c>
      <c r="J2580" s="1">
        <v>0</v>
      </c>
      <c r="K2580" s="1">
        <v>0</v>
      </c>
    </row>
    <row r="2581" spans="1:11" x14ac:dyDescent="0.25">
      <c r="A2581" s="2">
        <v>416</v>
      </c>
      <c r="B2581" t="s">
        <v>170</v>
      </c>
      <c r="C2581" t="s">
        <v>44</v>
      </c>
      <c r="D2581">
        <v>1</v>
      </c>
      <c r="E2581" s="1">
        <v>113832</v>
      </c>
      <c r="F2581" s="1">
        <v>113832</v>
      </c>
      <c r="G2581" s="1">
        <v>0</v>
      </c>
      <c r="H2581" s="1">
        <v>0</v>
      </c>
      <c r="I2581" s="1">
        <v>0</v>
      </c>
      <c r="J2581" s="1">
        <v>0</v>
      </c>
      <c r="K2581" s="1">
        <v>0</v>
      </c>
    </row>
    <row r="2582" spans="1:11" x14ac:dyDescent="0.25">
      <c r="A2582" s="2">
        <v>416</v>
      </c>
      <c r="B2582" t="s">
        <v>170</v>
      </c>
      <c r="C2582" t="s">
        <v>30</v>
      </c>
      <c r="D2582">
        <v>1</v>
      </c>
      <c r="E2582" s="1">
        <v>113832</v>
      </c>
      <c r="F2582" s="1">
        <v>113832</v>
      </c>
      <c r="G2582" s="1">
        <v>0</v>
      </c>
      <c r="H2582" s="1">
        <v>0</v>
      </c>
      <c r="I2582" s="1">
        <v>0</v>
      </c>
      <c r="J2582" s="1">
        <v>0</v>
      </c>
      <c r="K2582" s="1">
        <v>0</v>
      </c>
    </row>
    <row r="2583" spans="1:11" x14ac:dyDescent="0.25">
      <c r="A2583" s="2">
        <v>416</v>
      </c>
      <c r="B2583" t="s">
        <v>170</v>
      </c>
      <c r="C2583" t="s">
        <v>15</v>
      </c>
      <c r="D2583">
        <v>4</v>
      </c>
      <c r="E2583" s="1">
        <v>156666</v>
      </c>
      <c r="F2583" s="1">
        <v>156666</v>
      </c>
      <c r="G2583" s="1">
        <v>0</v>
      </c>
      <c r="H2583" s="1">
        <v>0</v>
      </c>
      <c r="I2583" s="1">
        <v>0</v>
      </c>
      <c r="J2583" s="1">
        <v>0</v>
      </c>
      <c r="K2583" s="1">
        <v>0</v>
      </c>
    </row>
    <row r="2584" spans="1:11" x14ac:dyDescent="0.25">
      <c r="A2584" s="2">
        <v>416</v>
      </c>
      <c r="B2584" t="s">
        <v>170</v>
      </c>
      <c r="C2584" t="s">
        <v>52</v>
      </c>
      <c r="D2584">
        <v>2</v>
      </c>
      <c r="E2584" s="1">
        <v>227665</v>
      </c>
      <c r="F2584" s="1">
        <v>227665</v>
      </c>
      <c r="G2584" s="1">
        <v>0</v>
      </c>
      <c r="H2584" s="1">
        <v>0</v>
      </c>
      <c r="I2584" s="1">
        <v>0</v>
      </c>
      <c r="J2584" s="1">
        <v>0</v>
      </c>
      <c r="K2584" s="1">
        <v>0</v>
      </c>
    </row>
    <row r="2585" spans="1:11" x14ac:dyDescent="0.25">
      <c r="A2585" s="2">
        <v>416</v>
      </c>
      <c r="B2585" t="s">
        <v>170</v>
      </c>
      <c r="C2585" t="s">
        <v>14</v>
      </c>
      <c r="D2585">
        <v>5</v>
      </c>
      <c r="E2585" s="1">
        <v>569162</v>
      </c>
      <c r="F2585" s="1">
        <v>569162</v>
      </c>
      <c r="G2585" s="1">
        <v>0</v>
      </c>
      <c r="H2585" s="1">
        <v>0</v>
      </c>
      <c r="I2585" s="1">
        <v>0</v>
      </c>
      <c r="J2585" s="1">
        <v>0</v>
      </c>
      <c r="K2585" s="1">
        <v>0</v>
      </c>
    </row>
    <row r="2586" spans="1:11" x14ac:dyDescent="0.25">
      <c r="A2586" s="2">
        <v>416</v>
      </c>
      <c r="B2586" t="s">
        <v>170</v>
      </c>
      <c r="C2586" t="s">
        <v>70</v>
      </c>
      <c r="D2586">
        <v>2</v>
      </c>
      <c r="E2586" s="1">
        <v>227665</v>
      </c>
      <c r="F2586" s="1">
        <v>227665</v>
      </c>
      <c r="G2586" s="1">
        <v>0</v>
      </c>
      <c r="H2586" s="1">
        <v>0</v>
      </c>
      <c r="I2586" s="1">
        <v>0</v>
      </c>
      <c r="J2586" s="1">
        <v>0</v>
      </c>
      <c r="K2586" s="1">
        <v>0</v>
      </c>
    </row>
    <row r="2587" spans="1:11" x14ac:dyDescent="0.25">
      <c r="A2587" s="2">
        <v>416</v>
      </c>
      <c r="B2587" t="s">
        <v>170</v>
      </c>
      <c r="C2587" t="s">
        <v>313</v>
      </c>
      <c r="D2587">
        <v>0.05</v>
      </c>
      <c r="E2587" s="1">
        <v>7484</v>
      </c>
      <c r="F2587" s="1">
        <v>0</v>
      </c>
      <c r="G2587" s="1">
        <v>0</v>
      </c>
      <c r="H2587" s="1">
        <v>7484</v>
      </c>
      <c r="I2587" s="1">
        <v>0</v>
      </c>
      <c r="J2587" s="1">
        <v>0</v>
      </c>
      <c r="K2587" s="1">
        <v>0</v>
      </c>
    </row>
    <row r="2588" spans="1:11" x14ac:dyDescent="0.25">
      <c r="A2588" s="2">
        <v>416</v>
      </c>
      <c r="B2588" t="s">
        <v>170</v>
      </c>
      <c r="C2588" t="s">
        <v>7</v>
      </c>
      <c r="D2588">
        <v>1</v>
      </c>
      <c r="E2588" s="1">
        <v>113832</v>
      </c>
      <c r="F2588" s="1">
        <v>113832</v>
      </c>
      <c r="G2588" s="1">
        <v>0</v>
      </c>
      <c r="H2588" s="1">
        <v>0</v>
      </c>
      <c r="I2588" s="1">
        <v>0</v>
      </c>
      <c r="J2588" s="1">
        <v>0</v>
      </c>
      <c r="K2588" s="1">
        <v>0</v>
      </c>
    </row>
    <row r="2589" spans="1:11" x14ac:dyDescent="0.25">
      <c r="A2589" s="2">
        <v>416</v>
      </c>
      <c r="B2589" t="s">
        <v>170</v>
      </c>
      <c r="C2589" t="s">
        <v>37</v>
      </c>
      <c r="D2589">
        <v>1</v>
      </c>
      <c r="E2589" s="1">
        <v>113832</v>
      </c>
      <c r="F2589" s="1">
        <v>0</v>
      </c>
      <c r="G2589" s="1">
        <v>113832</v>
      </c>
      <c r="H2589" s="1">
        <v>0</v>
      </c>
      <c r="I2589" s="1">
        <v>0</v>
      </c>
      <c r="J2589" s="1">
        <v>0</v>
      </c>
      <c r="K2589" s="1">
        <v>0</v>
      </c>
    </row>
    <row r="2590" spans="1:11" x14ac:dyDescent="0.25">
      <c r="A2590" s="2">
        <v>416</v>
      </c>
      <c r="B2590" t="s">
        <v>170</v>
      </c>
      <c r="C2590" t="s">
        <v>60</v>
      </c>
      <c r="D2590">
        <v>1</v>
      </c>
      <c r="E2590" s="1">
        <v>113832</v>
      </c>
      <c r="F2590" s="1">
        <v>113832</v>
      </c>
      <c r="G2590" s="1">
        <v>0</v>
      </c>
      <c r="H2590" s="1">
        <v>0</v>
      </c>
      <c r="I2590" s="1">
        <v>0</v>
      </c>
      <c r="J2590" s="1">
        <v>0</v>
      </c>
      <c r="K2590" s="1">
        <v>0</v>
      </c>
    </row>
    <row r="2591" spans="1:11" x14ac:dyDescent="0.25">
      <c r="A2591" s="2">
        <v>416</v>
      </c>
      <c r="B2591" t="s">
        <v>170</v>
      </c>
      <c r="C2591" t="s">
        <v>96</v>
      </c>
      <c r="D2591">
        <v>3</v>
      </c>
      <c r="E2591" s="1">
        <v>109725</v>
      </c>
      <c r="F2591" s="1">
        <v>109725</v>
      </c>
      <c r="G2591" s="1">
        <v>0</v>
      </c>
      <c r="H2591" s="1">
        <v>0</v>
      </c>
      <c r="I2591" s="1">
        <v>0</v>
      </c>
      <c r="J2591" s="1">
        <v>0</v>
      </c>
      <c r="K2591" s="1">
        <v>0</v>
      </c>
    </row>
    <row r="2592" spans="1:11" x14ac:dyDescent="0.25">
      <c r="A2592" s="2">
        <v>416</v>
      </c>
      <c r="B2592" t="s">
        <v>170</v>
      </c>
      <c r="C2592" t="s">
        <v>42</v>
      </c>
      <c r="D2592">
        <v>1</v>
      </c>
      <c r="E2592" s="1">
        <v>71590</v>
      </c>
      <c r="F2592" s="1">
        <v>71590</v>
      </c>
      <c r="G2592" s="1">
        <v>0</v>
      </c>
      <c r="H2592" s="1">
        <v>0</v>
      </c>
      <c r="I2592" s="1">
        <v>0</v>
      </c>
      <c r="J2592" s="1">
        <v>0</v>
      </c>
      <c r="K2592" s="1">
        <v>0</v>
      </c>
    </row>
    <row r="2593" spans="1:11" x14ac:dyDescent="0.25">
      <c r="A2593" s="2">
        <v>416</v>
      </c>
      <c r="B2593" t="s">
        <v>170</v>
      </c>
      <c r="C2593" t="s">
        <v>5</v>
      </c>
      <c r="D2593">
        <v>2</v>
      </c>
      <c r="E2593" s="1">
        <v>210018</v>
      </c>
      <c r="F2593" s="1">
        <v>210018</v>
      </c>
      <c r="G2593" s="1">
        <v>0</v>
      </c>
      <c r="H2593" s="1">
        <v>0</v>
      </c>
      <c r="I2593" s="1">
        <v>0</v>
      </c>
      <c r="J2593" s="1">
        <v>0</v>
      </c>
      <c r="K2593" s="1">
        <v>0</v>
      </c>
    </row>
    <row r="2594" spans="1:11" x14ac:dyDescent="0.25">
      <c r="A2594" s="2">
        <v>416</v>
      </c>
      <c r="B2594" t="s">
        <v>170</v>
      </c>
      <c r="C2594" t="s">
        <v>122</v>
      </c>
      <c r="D2594">
        <v>1</v>
      </c>
      <c r="E2594" s="1">
        <v>113832</v>
      </c>
      <c r="F2594" s="1">
        <v>113832</v>
      </c>
      <c r="G2594" s="1">
        <v>0</v>
      </c>
      <c r="H2594" s="1">
        <v>0</v>
      </c>
      <c r="I2594" s="1">
        <v>0</v>
      </c>
      <c r="J2594" s="1">
        <v>0</v>
      </c>
      <c r="K2594" s="1">
        <v>0</v>
      </c>
    </row>
    <row r="2595" spans="1:11" x14ac:dyDescent="0.25">
      <c r="A2595" s="2">
        <v>416</v>
      </c>
      <c r="B2595" t="s">
        <v>170</v>
      </c>
      <c r="C2595" t="s">
        <v>16</v>
      </c>
      <c r="D2595">
        <v>3</v>
      </c>
      <c r="E2595" s="1">
        <v>341497</v>
      </c>
      <c r="F2595" s="1">
        <v>341497</v>
      </c>
      <c r="G2595" s="1">
        <v>0</v>
      </c>
      <c r="H2595" s="1">
        <v>0</v>
      </c>
      <c r="I2595" s="1">
        <v>0</v>
      </c>
      <c r="J2595" s="1">
        <v>0</v>
      </c>
      <c r="K2595" s="1">
        <v>0</v>
      </c>
    </row>
    <row r="2596" spans="1:11" x14ac:dyDescent="0.25">
      <c r="A2596" s="2">
        <v>416</v>
      </c>
      <c r="B2596" t="s">
        <v>170</v>
      </c>
      <c r="C2596" t="s">
        <v>17</v>
      </c>
      <c r="D2596">
        <v>1</v>
      </c>
      <c r="E2596" s="1">
        <v>79025</v>
      </c>
      <c r="F2596" s="1">
        <v>79025</v>
      </c>
      <c r="G2596" s="1">
        <v>0</v>
      </c>
      <c r="H2596" s="1">
        <v>0</v>
      </c>
      <c r="I2596" s="1">
        <v>0</v>
      </c>
      <c r="J2596" s="1">
        <v>0</v>
      </c>
      <c r="K2596" s="1">
        <v>0</v>
      </c>
    </row>
    <row r="2597" spans="1:11" x14ac:dyDescent="0.25">
      <c r="A2597" s="2">
        <v>416</v>
      </c>
      <c r="B2597" t="s">
        <v>170</v>
      </c>
      <c r="C2597" t="s">
        <v>22</v>
      </c>
      <c r="D2597">
        <v>2</v>
      </c>
      <c r="E2597" s="1">
        <v>102375</v>
      </c>
      <c r="F2597" s="1">
        <v>102375</v>
      </c>
      <c r="G2597" s="1">
        <v>0</v>
      </c>
      <c r="H2597" s="1">
        <v>0</v>
      </c>
      <c r="I2597" s="1">
        <v>0</v>
      </c>
      <c r="J2597" s="1">
        <v>0</v>
      </c>
      <c r="K2597" s="1">
        <v>0</v>
      </c>
    </row>
    <row r="2598" spans="1:11" x14ac:dyDescent="0.25">
      <c r="A2598" s="2">
        <v>416</v>
      </c>
      <c r="B2598" t="s">
        <v>170</v>
      </c>
      <c r="C2598" t="s">
        <v>20</v>
      </c>
      <c r="D2598">
        <v>2</v>
      </c>
      <c r="E2598" s="1">
        <v>120118</v>
      </c>
      <c r="F2598" s="1">
        <v>120118</v>
      </c>
      <c r="G2598" s="1">
        <v>0</v>
      </c>
      <c r="H2598" s="1">
        <v>0</v>
      </c>
      <c r="I2598" s="1">
        <v>0</v>
      </c>
      <c r="J2598" s="1">
        <v>0</v>
      </c>
      <c r="K2598" s="1">
        <v>0</v>
      </c>
    </row>
    <row r="2599" spans="1:11" x14ac:dyDescent="0.25">
      <c r="A2599" s="2">
        <v>416</v>
      </c>
      <c r="B2599" t="s">
        <v>170</v>
      </c>
      <c r="C2599" t="s">
        <v>4</v>
      </c>
      <c r="D2599">
        <v>4</v>
      </c>
      <c r="E2599" s="1">
        <v>287844</v>
      </c>
      <c r="F2599" s="1">
        <v>71961</v>
      </c>
      <c r="G2599" s="1">
        <v>215883</v>
      </c>
      <c r="H2599" s="1">
        <v>0</v>
      </c>
      <c r="I2599" s="1">
        <v>0</v>
      </c>
      <c r="J2599" s="1">
        <v>0</v>
      </c>
      <c r="K2599" s="1">
        <v>0</v>
      </c>
    </row>
    <row r="2600" spans="1:11" x14ac:dyDescent="0.25">
      <c r="A2600" s="2">
        <v>416</v>
      </c>
      <c r="B2600" t="s">
        <v>170</v>
      </c>
      <c r="C2600" t="s">
        <v>55</v>
      </c>
      <c r="D2600">
        <v>2</v>
      </c>
      <c r="E2600" s="1">
        <v>142889</v>
      </c>
      <c r="F2600" s="1">
        <v>114311</v>
      </c>
      <c r="G2600" s="1">
        <v>28578</v>
      </c>
      <c r="H2600" s="1">
        <v>0</v>
      </c>
      <c r="I2600" s="1">
        <v>0</v>
      </c>
      <c r="J2600" s="1">
        <v>0</v>
      </c>
      <c r="K2600" s="1">
        <v>0</v>
      </c>
    </row>
    <row r="2601" spans="1:11" x14ac:dyDescent="0.25">
      <c r="A2601" s="2">
        <v>416</v>
      </c>
      <c r="B2601" t="s">
        <v>170</v>
      </c>
      <c r="C2601" t="s">
        <v>54</v>
      </c>
      <c r="D2601">
        <v>1</v>
      </c>
      <c r="E2601" s="1">
        <v>101180</v>
      </c>
      <c r="F2601" s="1">
        <v>101180</v>
      </c>
      <c r="G2601" s="1">
        <v>0</v>
      </c>
      <c r="H2601" s="1">
        <v>0</v>
      </c>
      <c r="I2601" s="1">
        <v>0</v>
      </c>
      <c r="J2601" s="1">
        <v>0</v>
      </c>
      <c r="K2601" s="1">
        <v>0</v>
      </c>
    </row>
    <row r="2602" spans="1:11" x14ac:dyDescent="0.25">
      <c r="A2602" s="2">
        <v>416</v>
      </c>
      <c r="B2602" t="s">
        <v>170</v>
      </c>
      <c r="C2602" t="s">
        <v>8</v>
      </c>
      <c r="D2602">
        <v>1</v>
      </c>
      <c r="E2602" s="1">
        <v>116262</v>
      </c>
      <c r="F2602" s="1">
        <v>116262</v>
      </c>
      <c r="G2602" s="1">
        <v>0</v>
      </c>
      <c r="H2602" s="1">
        <v>0</v>
      </c>
      <c r="I2602" s="1">
        <v>0</v>
      </c>
      <c r="J2602" s="1">
        <v>0</v>
      </c>
      <c r="K2602" s="1">
        <v>0</v>
      </c>
    </row>
    <row r="2603" spans="1:11" x14ac:dyDescent="0.25">
      <c r="A2603" s="2">
        <v>416</v>
      </c>
      <c r="B2603" t="s">
        <v>170</v>
      </c>
      <c r="C2603" t="s">
        <v>251</v>
      </c>
      <c r="D2603">
        <v>0</v>
      </c>
      <c r="E2603" s="1">
        <v>41986</v>
      </c>
      <c r="F2603" s="1">
        <v>18986</v>
      </c>
      <c r="G2603" s="1">
        <v>23000</v>
      </c>
      <c r="H2603" s="1">
        <v>0</v>
      </c>
      <c r="I2603" s="1">
        <v>0</v>
      </c>
      <c r="J2603" s="1">
        <v>0</v>
      </c>
      <c r="K2603" s="1">
        <v>0</v>
      </c>
    </row>
    <row r="2604" spans="1:11" x14ac:dyDescent="0.25">
      <c r="A2604" s="2">
        <v>416</v>
      </c>
      <c r="B2604" t="s">
        <v>170</v>
      </c>
      <c r="C2604" t="s">
        <v>252</v>
      </c>
      <c r="D2604">
        <v>0</v>
      </c>
      <c r="E2604" s="1">
        <v>5000</v>
      </c>
      <c r="F2604" s="1">
        <v>0</v>
      </c>
      <c r="G2604" s="1">
        <v>5000</v>
      </c>
      <c r="H2604" s="1">
        <v>0</v>
      </c>
      <c r="I2604" s="1">
        <v>0</v>
      </c>
      <c r="J2604" s="1">
        <v>0</v>
      </c>
      <c r="K2604" s="1">
        <v>0</v>
      </c>
    </row>
    <row r="2605" spans="1:11" x14ac:dyDescent="0.25">
      <c r="A2605" s="2">
        <v>416</v>
      </c>
      <c r="B2605" t="s">
        <v>170</v>
      </c>
      <c r="C2605" t="s">
        <v>263</v>
      </c>
      <c r="D2605">
        <v>0</v>
      </c>
      <c r="E2605" s="1">
        <v>43366</v>
      </c>
      <c r="F2605" s="1">
        <v>43366</v>
      </c>
      <c r="G2605" s="1">
        <v>0</v>
      </c>
      <c r="H2605" s="1">
        <v>0</v>
      </c>
      <c r="I2605" s="1">
        <v>0</v>
      </c>
      <c r="J2605" s="1">
        <v>0</v>
      </c>
      <c r="K2605" s="1">
        <v>0</v>
      </c>
    </row>
    <row r="2606" spans="1:11" x14ac:dyDescent="0.25">
      <c r="A2606" s="2">
        <v>416</v>
      </c>
      <c r="B2606" t="s">
        <v>170</v>
      </c>
      <c r="C2606" t="s">
        <v>266</v>
      </c>
      <c r="D2606">
        <v>0</v>
      </c>
      <c r="E2606" s="1">
        <v>8000</v>
      </c>
      <c r="F2606" s="1">
        <v>8000</v>
      </c>
      <c r="G2606" s="1">
        <v>0</v>
      </c>
      <c r="H2606" s="1">
        <v>0</v>
      </c>
      <c r="I2606" s="1">
        <v>0</v>
      </c>
      <c r="J2606" s="1">
        <v>0</v>
      </c>
      <c r="K2606" s="1">
        <v>0</v>
      </c>
    </row>
    <row r="2607" spans="1:11" x14ac:dyDescent="0.25">
      <c r="A2607" s="2">
        <v>416</v>
      </c>
      <c r="B2607" t="s">
        <v>170</v>
      </c>
      <c r="C2607" t="s">
        <v>248</v>
      </c>
      <c r="D2607">
        <v>0</v>
      </c>
      <c r="E2607" s="1">
        <v>1514</v>
      </c>
      <c r="F2607" s="1">
        <v>1514</v>
      </c>
      <c r="G2607" s="1">
        <v>0</v>
      </c>
      <c r="H2607" s="1">
        <v>0</v>
      </c>
      <c r="I2607" s="1">
        <v>0</v>
      </c>
      <c r="J2607" s="1">
        <v>0</v>
      </c>
      <c r="K2607" s="1">
        <v>0</v>
      </c>
    </row>
    <row r="2608" spans="1:11" x14ac:dyDescent="0.25">
      <c r="A2608" s="2">
        <v>416</v>
      </c>
      <c r="B2608" t="s">
        <v>170</v>
      </c>
      <c r="C2608" t="s">
        <v>290</v>
      </c>
      <c r="D2608">
        <v>0</v>
      </c>
      <c r="E2608" s="1">
        <v>2000</v>
      </c>
      <c r="F2608" s="1">
        <v>2000</v>
      </c>
      <c r="G2608" s="1">
        <v>0</v>
      </c>
      <c r="H2608" s="1">
        <v>0</v>
      </c>
      <c r="I2608" s="1">
        <v>0</v>
      </c>
      <c r="J2608" s="1">
        <v>0</v>
      </c>
      <c r="K2608" s="1">
        <v>0</v>
      </c>
    </row>
    <row r="2609" spans="1:12" x14ac:dyDescent="0.25">
      <c r="A2609" s="2">
        <v>416</v>
      </c>
      <c r="B2609" t="s">
        <v>170</v>
      </c>
      <c r="C2609" t="s">
        <v>264</v>
      </c>
      <c r="D2609">
        <v>0</v>
      </c>
      <c r="E2609" s="1">
        <v>14555</v>
      </c>
      <c r="F2609" s="1">
        <v>11321</v>
      </c>
      <c r="G2609" s="1">
        <v>3234</v>
      </c>
      <c r="H2609" s="1">
        <v>0</v>
      </c>
      <c r="I2609" s="1">
        <v>0</v>
      </c>
      <c r="J2609" s="1">
        <v>0</v>
      </c>
      <c r="K2609" s="1">
        <v>0</v>
      </c>
    </row>
    <row r="2610" spans="1:12" x14ac:dyDescent="0.25">
      <c r="A2610" s="2">
        <v>416</v>
      </c>
      <c r="B2610" t="s">
        <v>170</v>
      </c>
      <c r="C2610" t="s">
        <v>261</v>
      </c>
      <c r="D2610">
        <v>0</v>
      </c>
      <c r="E2610" s="1">
        <v>3234</v>
      </c>
      <c r="F2610" s="1">
        <v>3234</v>
      </c>
      <c r="G2610" s="1">
        <v>0</v>
      </c>
      <c r="H2610" s="1">
        <v>0</v>
      </c>
      <c r="I2610" s="1">
        <v>0</v>
      </c>
      <c r="J2610" s="1">
        <v>0</v>
      </c>
      <c r="K2610" s="1">
        <v>0</v>
      </c>
    </row>
    <row r="2611" spans="1:12" x14ac:dyDescent="0.25">
      <c r="A2611" s="2">
        <v>416</v>
      </c>
      <c r="B2611" t="s">
        <v>170</v>
      </c>
      <c r="C2611" t="s">
        <v>247</v>
      </c>
      <c r="D2611">
        <v>0</v>
      </c>
      <c r="E2611" s="1">
        <v>5551</v>
      </c>
      <c r="F2611" s="1">
        <v>5551</v>
      </c>
      <c r="G2611" s="1">
        <v>0</v>
      </c>
      <c r="H2611" s="1">
        <v>0</v>
      </c>
      <c r="I2611" s="1">
        <v>0</v>
      </c>
      <c r="J2611" s="1">
        <v>0</v>
      </c>
      <c r="K2611" s="1">
        <v>0</v>
      </c>
    </row>
    <row r="2612" spans="1:12" x14ac:dyDescent="0.25">
      <c r="A2612" s="2">
        <v>416</v>
      </c>
      <c r="B2612" t="s">
        <v>170</v>
      </c>
      <c r="C2612" t="s">
        <v>270</v>
      </c>
      <c r="D2612">
        <v>0</v>
      </c>
      <c r="E2612" s="1">
        <v>8593</v>
      </c>
      <c r="F2612" s="1">
        <v>8593</v>
      </c>
      <c r="G2612" s="1">
        <v>0</v>
      </c>
      <c r="H2612" s="1">
        <v>0</v>
      </c>
      <c r="I2612" s="1">
        <v>0</v>
      </c>
      <c r="J2612" s="1">
        <v>0</v>
      </c>
      <c r="K2612" s="1">
        <v>0</v>
      </c>
    </row>
    <row r="2613" spans="1:12" x14ac:dyDescent="0.25">
      <c r="A2613" s="2">
        <v>416</v>
      </c>
      <c r="B2613" t="s">
        <v>170</v>
      </c>
      <c r="C2613" t="s">
        <v>281</v>
      </c>
      <c r="D2613">
        <v>0</v>
      </c>
      <c r="E2613" s="1">
        <v>9383</v>
      </c>
      <c r="F2613" s="1">
        <v>9383</v>
      </c>
      <c r="G2613" s="1">
        <v>0</v>
      </c>
      <c r="H2613" s="1">
        <v>0</v>
      </c>
      <c r="I2613" s="1">
        <v>0</v>
      </c>
      <c r="J2613" s="1">
        <v>0</v>
      </c>
      <c r="K2613" s="1">
        <v>0</v>
      </c>
    </row>
    <row r="2614" spans="1:12" x14ac:dyDescent="0.25">
      <c r="A2614" s="2">
        <v>416</v>
      </c>
      <c r="B2614" t="s">
        <v>170</v>
      </c>
      <c r="C2614" t="s">
        <v>277</v>
      </c>
      <c r="D2614">
        <v>0</v>
      </c>
      <c r="E2614" s="1">
        <v>10000</v>
      </c>
      <c r="F2614" s="1">
        <v>10000</v>
      </c>
      <c r="G2614" s="1">
        <v>0</v>
      </c>
      <c r="H2614" s="1">
        <v>0</v>
      </c>
      <c r="I2614" s="1">
        <v>0</v>
      </c>
      <c r="J2614" s="1">
        <v>0</v>
      </c>
      <c r="K2614" s="1">
        <v>0</v>
      </c>
    </row>
    <row r="2615" spans="1:12" x14ac:dyDescent="0.25">
      <c r="A2615" s="2">
        <v>416</v>
      </c>
      <c r="B2615" t="s">
        <v>170</v>
      </c>
      <c r="C2615" t="s">
        <v>258</v>
      </c>
      <c r="D2615">
        <v>0</v>
      </c>
      <c r="E2615" s="1">
        <v>28000</v>
      </c>
      <c r="F2615" s="1">
        <v>18000</v>
      </c>
      <c r="G2615" s="1">
        <v>10000</v>
      </c>
      <c r="H2615" s="1">
        <v>0</v>
      </c>
      <c r="I2615" s="1">
        <v>0</v>
      </c>
      <c r="J2615" s="1">
        <v>0</v>
      </c>
      <c r="K2615" s="1">
        <v>0</v>
      </c>
    </row>
    <row r="2616" spans="1:12" x14ac:dyDescent="0.25">
      <c r="A2616" s="2">
        <v>416</v>
      </c>
      <c r="B2616" t="s">
        <v>170</v>
      </c>
      <c r="C2616" t="s">
        <v>268</v>
      </c>
      <c r="D2616">
        <v>0</v>
      </c>
      <c r="E2616" s="1">
        <v>1000</v>
      </c>
      <c r="F2616" s="1">
        <v>1000</v>
      </c>
      <c r="G2616" s="1">
        <v>0</v>
      </c>
      <c r="H2616" s="1">
        <v>0</v>
      </c>
      <c r="I2616" s="1">
        <v>0</v>
      </c>
      <c r="J2616" s="1">
        <v>0</v>
      </c>
      <c r="K2616" s="1">
        <v>0</v>
      </c>
    </row>
    <row r="2617" spans="1:12" x14ac:dyDescent="0.25">
      <c r="A2617" s="2">
        <v>416</v>
      </c>
      <c r="B2617" t="s">
        <v>170</v>
      </c>
      <c r="C2617" t="s">
        <v>269</v>
      </c>
      <c r="D2617">
        <v>0</v>
      </c>
      <c r="E2617" s="1">
        <v>2894</v>
      </c>
      <c r="F2617" s="1">
        <v>0</v>
      </c>
      <c r="G2617" s="1">
        <v>0</v>
      </c>
      <c r="H2617" s="1">
        <v>0</v>
      </c>
      <c r="I2617" s="1">
        <v>2894</v>
      </c>
      <c r="J2617" s="1">
        <v>0</v>
      </c>
      <c r="K2617" s="1">
        <v>0</v>
      </c>
    </row>
    <row r="2618" spans="1:12" x14ac:dyDescent="0.25">
      <c r="A2618" s="2">
        <v>416</v>
      </c>
      <c r="B2618" t="s">
        <v>170</v>
      </c>
      <c r="C2618" s="1" t="s">
        <v>320</v>
      </c>
      <c r="E2618" s="1">
        <v>96008</v>
      </c>
      <c r="F2618" s="1"/>
      <c r="G2618" s="1"/>
      <c r="H2618" s="1"/>
      <c r="I2618" s="1"/>
      <c r="J2618" s="1"/>
      <c r="K2618" s="1"/>
      <c r="L2618" s="1">
        <v>96008</v>
      </c>
    </row>
    <row r="2619" spans="1:12" x14ac:dyDescent="0.25">
      <c r="A2619" s="2">
        <v>421</v>
      </c>
      <c r="B2619" t="s">
        <v>171</v>
      </c>
      <c r="C2619" t="s">
        <v>6</v>
      </c>
      <c r="D2619">
        <v>1</v>
      </c>
      <c r="E2619" s="1">
        <v>158560</v>
      </c>
      <c r="F2619" s="1">
        <v>158560</v>
      </c>
      <c r="G2619" s="1">
        <v>0</v>
      </c>
      <c r="H2619" s="1">
        <v>0</v>
      </c>
      <c r="I2619" s="1">
        <v>0</v>
      </c>
      <c r="J2619" s="1">
        <v>0</v>
      </c>
      <c r="K2619" s="1">
        <v>0</v>
      </c>
    </row>
    <row r="2620" spans="1:12" x14ac:dyDescent="0.25">
      <c r="A2620" s="2">
        <v>421</v>
      </c>
      <c r="B2620" t="s">
        <v>171</v>
      </c>
      <c r="C2620" t="s">
        <v>114</v>
      </c>
      <c r="D2620">
        <v>1</v>
      </c>
      <c r="E2620" s="1">
        <v>158560</v>
      </c>
      <c r="F2620" s="1">
        <v>158560</v>
      </c>
      <c r="G2620" s="1">
        <v>0</v>
      </c>
      <c r="H2620" s="1">
        <v>0</v>
      </c>
      <c r="I2620" s="1">
        <v>0</v>
      </c>
      <c r="J2620" s="1">
        <v>0</v>
      </c>
      <c r="K2620" s="1">
        <v>0</v>
      </c>
    </row>
    <row r="2621" spans="1:12" x14ac:dyDescent="0.25">
      <c r="A2621" s="2">
        <v>421</v>
      </c>
      <c r="B2621" t="s">
        <v>171</v>
      </c>
      <c r="C2621" t="s">
        <v>31</v>
      </c>
      <c r="D2621">
        <v>1</v>
      </c>
      <c r="E2621" s="1">
        <v>198942</v>
      </c>
      <c r="F2621" s="1">
        <v>198942</v>
      </c>
      <c r="G2621" s="1">
        <v>0</v>
      </c>
      <c r="H2621" s="1">
        <v>0</v>
      </c>
      <c r="I2621" s="1">
        <v>0</v>
      </c>
      <c r="J2621" s="1">
        <v>0</v>
      </c>
      <c r="K2621" s="1">
        <v>0</v>
      </c>
    </row>
    <row r="2622" spans="1:12" x14ac:dyDescent="0.25">
      <c r="A2622" s="2">
        <v>421</v>
      </c>
      <c r="B2622" t="s">
        <v>171</v>
      </c>
      <c r="C2622" t="s">
        <v>74</v>
      </c>
      <c r="D2622">
        <v>6</v>
      </c>
      <c r="E2622" s="1">
        <v>682995</v>
      </c>
      <c r="F2622" s="1">
        <v>480052</v>
      </c>
      <c r="G2622" s="1">
        <v>0</v>
      </c>
      <c r="H2622" s="1">
        <v>0</v>
      </c>
      <c r="I2622" s="1">
        <v>202943</v>
      </c>
      <c r="J2622" s="1">
        <v>0</v>
      </c>
      <c r="K2622" s="1">
        <v>0</v>
      </c>
    </row>
    <row r="2623" spans="1:12" x14ac:dyDescent="0.25">
      <c r="A2623" s="2">
        <v>421</v>
      </c>
      <c r="B2623" t="s">
        <v>171</v>
      </c>
      <c r="C2623" t="s">
        <v>41</v>
      </c>
      <c r="D2623">
        <v>6</v>
      </c>
      <c r="E2623" s="1">
        <v>682995</v>
      </c>
      <c r="F2623" s="1">
        <v>682995</v>
      </c>
      <c r="G2623" s="1">
        <v>0</v>
      </c>
      <c r="H2623" s="1">
        <v>0</v>
      </c>
      <c r="I2623" s="1">
        <v>0</v>
      </c>
      <c r="J2623" s="1">
        <v>0</v>
      </c>
      <c r="K2623" s="1">
        <v>0</v>
      </c>
    </row>
    <row r="2624" spans="1:12" x14ac:dyDescent="0.25">
      <c r="A2624" s="2">
        <v>421</v>
      </c>
      <c r="B2624" t="s">
        <v>171</v>
      </c>
      <c r="C2624" t="s">
        <v>95</v>
      </c>
      <c r="D2624">
        <v>1</v>
      </c>
      <c r="E2624" s="1">
        <v>113832</v>
      </c>
      <c r="F2624" s="1">
        <v>113832</v>
      </c>
      <c r="G2624" s="1">
        <v>0</v>
      </c>
      <c r="H2624" s="1">
        <v>0</v>
      </c>
      <c r="I2624" s="1">
        <v>0</v>
      </c>
      <c r="J2624" s="1">
        <v>0</v>
      </c>
      <c r="K2624" s="1">
        <v>0</v>
      </c>
    </row>
    <row r="2625" spans="1:11" x14ac:dyDescent="0.25">
      <c r="A2625" s="2">
        <v>421</v>
      </c>
      <c r="B2625" t="s">
        <v>171</v>
      </c>
      <c r="C2625" t="s">
        <v>46</v>
      </c>
      <c r="D2625">
        <v>3</v>
      </c>
      <c r="E2625" s="1">
        <v>341497</v>
      </c>
      <c r="F2625" s="1">
        <v>341497</v>
      </c>
      <c r="G2625" s="1">
        <v>0</v>
      </c>
      <c r="H2625" s="1">
        <v>0</v>
      </c>
      <c r="I2625" s="1">
        <v>0</v>
      </c>
      <c r="J2625" s="1">
        <v>0</v>
      </c>
      <c r="K2625" s="1">
        <v>0</v>
      </c>
    </row>
    <row r="2626" spans="1:11" x14ac:dyDescent="0.25">
      <c r="A2626" s="2">
        <v>421</v>
      </c>
      <c r="B2626" t="s">
        <v>171</v>
      </c>
      <c r="C2626" t="s">
        <v>66</v>
      </c>
      <c r="D2626">
        <v>3</v>
      </c>
      <c r="E2626" s="1">
        <v>341497</v>
      </c>
      <c r="F2626" s="1">
        <v>341497</v>
      </c>
      <c r="G2626" s="1">
        <v>0</v>
      </c>
      <c r="H2626" s="1">
        <v>0</v>
      </c>
      <c r="I2626" s="1">
        <v>0</v>
      </c>
      <c r="J2626" s="1">
        <v>0</v>
      </c>
      <c r="K2626" s="1">
        <v>0</v>
      </c>
    </row>
    <row r="2627" spans="1:11" x14ac:dyDescent="0.25">
      <c r="A2627" s="2">
        <v>421</v>
      </c>
      <c r="B2627" t="s">
        <v>171</v>
      </c>
      <c r="C2627" t="s">
        <v>87</v>
      </c>
      <c r="D2627">
        <v>1</v>
      </c>
      <c r="E2627" s="1">
        <v>113832</v>
      </c>
      <c r="F2627" s="1">
        <v>113832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</row>
    <row r="2628" spans="1:11" x14ac:dyDescent="0.25">
      <c r="A2628" s="2">
        <v>421</v>
      </c>
      <c r="B2628" t="s">
        <v>171</v>
      </c>
      <c r="C2628" t="s">
        <v>84</v>
      </c>
      <c r="D2628">
        <v>1</v>
      </c>
      <c r="E2628" s="1">
        <v>113832</v>
      </c>
      <c r="F2628" s="1">
        <v>0</v>
      </c>
      <c r="G2628" s="1">
        <v>0</v>
      </c>
      <c r="H2628" s="1">
        <v>113832</v>
      </c>
      <c r="I2628" s="1">
        <v>0</v>
      </c>
      <c r="J2628" s="1">
        <v>0</v>
      </c>
      <c r="K2628" s="1">
        <v>0</v>
      </c>
    </row>
    <row r="2629" spans="1:11" x14ac:dyDescent="0.25">
      <c r="A2629" s="2">
        <v>421</v>
      </c>
      <c r="B2629" t="s">
        <v>171</v>
      </c>
      <c r="C2629" t="s">
        <v>83</v>
      </c>
      <c r="D2629">
        <v>1</v>
      </c>
      <c r="E2629" s="1">
        <v>113832</v>
      </c>
      <c r="F2629" s="1">
        <v>113832</v>
      </c>
      <c r="G2629" s="1">
        <v>0</v>
      </c>
      <c r="H2629" s="1">
        <v>0</v>
      </c>
      <c r="I2629" s="1">
        <v>0</v>
      </c>
      <c r="J2629" s="1">
        <v>0</v>
      </c>
      <c r="K2629" s="1">
        <v>0</v>
      </c>
    </row>
    <row r="2630" spans="1:11" x14ac:dyDescent="0.25">
      <c r="A2630" s="2">
        <v>421</v>
      </c>
      <c r="B2630" t="s">
        <v>171</v>
      </c>
      <c r="C2630" t="s">
        <v>72</v>
      </c>
      <c r="D2630">
        <v>1</v>
      </c>
      <c r="E2630" s="1">
        <v>113832</v>
      </c>
      <c r="F2630" s="1">
        <v>113832</v>
      </c>
      <c r="G2630" s="1">
        <v>0</v>
      </c>
      <c r="H2630" s="1">
        <v>0</v>
      </c>
      <c r="I2630" s="1">
        <v>0</v>
      </c>
      <c r="J2630" s="1">
        <v>0</v>
      </c>
      <c r="K2630" s="1">
        <v>0</v>
      </c>
    </row>
    <row r="2631" spans="1:11" x14ac:dyDescent="0.25">
      <c r="A2631" s="2">
        <v>421</v>
      </c>
      <c r="B2631" t="s">
        <v>171</v>
      </c>
      <c r="C2631" t="s">
        <v>76</v>
      </c>
      <c r="D2631">
        <v>1</v>
      </c>
      <c r="E2631" s="1">
        <v>59075</v>
      </c>
      <c r="F2631" s="1">
        <v>59075</v>
      </c>
      <c r="G2631" s="1">
        <v>0</v>
      </c>
      <c r="H2631" s="1">
        <v>0</v>
      </c>
      <c r="I2631" s="1">
        <v>0</v>
      </c>
      <c r="J2631" s="1">
        <v>0</v>
      </c>
      <c r="K2631" s="1">
        <v>0</v>
      </c>
    </row>
    <row r="2632" spans="1:11" x14ac:dyDescent="0.25">
      <c r="A2632" s="2">
        <v>421</v>
      </c>
      <c r="B2632" t="s">
        <v>171</v>
      </c>
      <c r="C2632" t="s">
        <v>24</v>
      </c>
      <c r="D2632">
        <v>1</v>
      </c>
      <c r="E2632" s="1">
        <v>113832</v>
      </c>
      <c r="F2632" s="1">
        <v>113832</v>
      </c>
      <c r="G2632" s="1">
        <v>0</v>
      </c>
      <c r="H2632" s="1">
        <v>0</v>
      </c>
      <c r="I2632" s="1">
        <v>0</v>
      </c>
      <c r="J2632" s="1">
        <v>0</v>
      </c>
      <c r="K2632" s="1">
        <v>0</v>
      </c>
    </row>
    <row r="2633" spans="1:11" x14ac:dyDescent="0.25">
      <c r="A2633" s="2">
        <v>421</v>
      </c>
      <c r="B2633" t="s">
        <v>171</v>
      </c>
      <c r="C2633" t="s">
        <v>40</v>
      </c>
      <c r="D2633">
        <v>1</v>
      </c>
      <c r="E2633" s="1">
        <v>113832</v>
      </c>
      <c r="F2633" s="1">
        <v>113832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</row>
    <row r="2634" spans="1:11" x14ac:dyDescent="0.25">
      <c r="A2634" s="2">
        <v>421</v>
      </c>
      <c r="B2634" t="s">
        <v>171</v>
      </c>
      <c r="C2634" t="s">
        <v>30</v>
      </c>
      <c r="D2634">
        <v>1</v>
      </c>
      <c r="E2634" s="1">
        <v>113832</v>
      </c>
      <c r="F2634" s="1">
        <v>113832</v>
      </c>
      <c r="G2634" s="1">
        <v>0</v>
      </c>
      <c r="H2634" s="1">
        <v>0</v>
      </c>
      <c r="I2634" s="1">
        <v>0</v>
      </c>
      <c r="J2634" s="1">
        <v>0</v>
      </c>
      <c r="K2634" s="1">
        <v>0</v>
      </c>
    </row>
    <row r="2635" spans="1:11" x14ac:dyDescent="0.25">
      <c r="A2635" s="2">
        <v>421</v>
      </c>
      <c r="B2635" t="s">
        <v>171</v>
      </c>
      <c r="C2635" t="s">
        <v>15</v>
      </c>
      <c r="D2635">
        <v>4</v>
      </c>
      <c r="E2635" s="1">
        <v>156666</v>
      </c>
      <c r="F2635" s="1">
        <v>156666</v>
      </c>
      <c r="G2635" s="1">
        <v>0</v>
      </c>
      <c r="H2635" s="1">
        <v>0</v>
      </c>
      <c r="I2635" s="1">
        <v>0</v>
      </c>
      <c r="J2635" s="1">
        <v>0</v>
      </c>
      <c r="K2635" s="1">
        <v>0</v>
      </c>
    </row>
    <row r="2636" spans="1:11" x14ac:dyDescent="0.25">
      <c r="A2636" s="2">
        <v>421</v>
      </c>
      <c r="B2636" t="s">
        <v>171</v>
      </c>
      <c r="C2636" t="s">
        <v>13</v>
      </c>
      <c r="D2636">
        <v>2</v>
      </c>
      <c r="E2636" s="1">
        <v>115116</v>
      </c>
      <c r="F2636" s="1">
        <v>115116</v>
      </c>
      <c r="G2636" s="1">
        <v>0</v>
      </c>
      <c r="H2636" s="1">
        <v>0</v>
      </c>
      <c r="I2636" s="1">
        <v>0</v>
      </c>
      <c r="J2636" s="1">
        <v>0</v>
      </c>
      <c r="K2636" s="1">
        <v>0</v>
      </c>
    </row>
    <row r="2637" spans="1:11" x14ac:dyDescent="0.25">
      <c r="A2637" s="2">
        <v>421</v>
      </c>
      <c r="B2637" t="s">
        <v>171</v>
      </c>
      <c r="C2637" t="s">
        <v>29</v>
      </c>
      <c r="D2637">
        <v>2</v>
      </c>
      <c r="E2637" s="1">
        <v>227665</v>
      </c>
      <c r="F2637" s="1">
        <v>227665</v>
      </c>
      <c r="G2637" s="1">
        <v>0</v>
      </c>
      <c r="H2637" s="1">
        <v>0</v>
      </c>
      <c r="I2637" s="1">
        <v>0</v>
      </c>
      <c r="J2637" s="1">
        <v>0</v>
      </c>
      <c r="K2637" s="1">
        <v>0</v>
      </c>
    </row>
    <row r="2638" spans="1:11" x14ac:dyDescent="0.25">
      <c r="A2638" s="2">
        <v>421</v>
      </c>
      <c r="B2638" t="s">
        <v>171</v>
      </c>
      <c r="C2638" t="s">
        <v>14</v>
      </c>
      <c r="D2638">
        <v>6</v>
      </c>
      <c r="E2638" s="1">
        <v>682995</v>
      </c>
      <c r="F2638" s="1">
        <v>682995</v>
      </c>
      <c r="G2638" s="1">
        <v>0</v>
      </c>
      <c r="H2638" s="1">
        <v>0</v>
      </c>
      <c r="I2638" s="1">
        <v>0</v>
      </c>
      <c r="J2638" s="1">
        <v>0</v>
      </c>
      <c r="K2638" s="1">
        <v>0</v>
      </c>
    </row>
    <row r="2639" spans="1:11" x14ac:dyDescent="0.25">
      <c r="A2639" s="2">
        <v>421</v>
      </c>
      <c r="B2639" t="s">
        <v>171</v>
      </c>
      <c r="C2639" t="s">
        <v>71</v>
      </c>
      <c r="D2639">
        <v>2</v>
      </c>
      <c r="E2639" s="1">
        <v>227665</v>
      </c>
      <c r="F2639" s="1">
        <v>227665</v>
      </c>
      <c r="G2639" s="1">
        <v>0</v>
      </c>
      <c r="H2639" s="1">
        <v>0</v>
      </c>
      <c r="I2639" s="1">
        <v>0</v>
      </c>
      <c r="J2639" s="1">
        <v>0</v>
      </c>
      <c r="K2639" s="1">
        <v>0</v>
      </c>
    </row>
    <row r="2640" spans="1:11" x14ac:dyDescent="0.25">
      <c r="A2640" s="2">
        <v>421</v>
      </c>
      <c r="B2640" t="s">
        <v>171</v>
      </c>
      <c r="C2640" t="s">
        <v>81</v>
      </c>
      <c r="D2640">
        <v>1</v>
      </c>
      <c r="E2640" s="1">
        <v>113832</v>
      </c>
      <c r="F2640" s="1">
        <v>113832</v>
      </c>
      <c r="G2640" s="1">
        <v>0</v>
      </c>
      <c r="H2640" s="1">
        <v>0</v>
      </c>
      <c r="I2640" s="1">
        <v>0</v>
      </c>
      <c r="J2640" s="1">
        <v>0</v>
      </c>
      <c r="K2640" s="1">
        <v>0</v>
      </c>
    </row>
    <row r="2641" spans="1:11" x14ac:dyDescent="0.25">
      <c r="A2641" s="2">
        <v>421</v>
      </c>
      <c r="B2641" t="s">
        <v>171</v>
      </c>
      <c r="C2641" t="s">
        <v>7</v>
      </c>
      <c r="D2641">
        <v>1</v>
      </c>
      <c r="E2641" s="1">
        <v>113832</v>
      </c>
      <c r="F2641" s="1">
        <v>0</v>
      </c>
      <c r="G2641" s="1">
        <v>113832</v>
      </c>
      <c r="H2641" s="1">
        <v>0</v>
      </c>
      <c r="I2641" s="1">
        <v>0</v>
      </c>
      <c r="J2641" s="1">
        <v>0</v>
      </c>
      <c r="K2641" s="1">
        <v>0</v>
      </c>
    </row>
    <row r="2642" spans="1:11" x14ac:dyDescent="0.25">
      <c r="A2642" s="2">
        <v>421</v>
      </c>
      <c r="B2642" t="s">
        <v>171</v>
      </c>
      <c r="C2642" t="s">
        <v>37</v>
      </c>
      <c r="D2642">
        <v>2</v>
      </c>
      <c r="E2642" s="1">
        <v>227665</v>
      </c>
      <c r="F2642" s="1">
        <v>0</v>
      </c>
      <c r="G2642" s="1">
        <v>227665</v>
      </c>
      <c r="H2642" s="1">
        <v>0</v>
      </c>
      <c r="I2642" s="1">
        <v>0</v>
      </c>
      <c r="J2642" s="1">
        <v>0</v>
      </c>
      <c r="K2642" s="1">
        <v>0</v>
      </c>
    </row>
    <row r="2643" spans="1:11" x14ac:dyDescent="0.25">
      <c r="A2643" s="2">
        <v>421</v>
      </c>
      <c r="B2643" t="s">
        <v>171</v>
      </c>
      <c r="C2643" t="s">
        <v>12</v>
      </c>
      <c r="D2643">
        <v>1</v>
      </c>
      <c r="E2643" s="1">
        <v>113832</v>
      </c>
      <c r="F2643" s="1">
        <v>0</v>
      </c>
      <c r="G2643" s="1">
        <v>113832</v>
      </c>
      <c r="H2643" s="1">
        <v>0</v>
      </c>
      <c r="I2643" s="1">
        <v>0</v>
      </c>
      <c r="J2643" s="1">
        <v>0</v>
      </c>
      <c r="K2643" s="1">
        <v>0</v>
      </c>
    </row>
    <row r="2644" spans="1:11" x14ac:dyDescent="0.25">
      <c r="A2644" s="2">
        <v>421</v>
      </c>
      <c r="B2644" t="s">
        <v>171</v>
      </c>
      <c r="C2644" t="s">
        <v>60</v>
      </c>
      <c r="D2644">
        <v>2</v>
      </c>
      <c r="E2644" s="1">
        <v>227665</v>
      </c>
      <c r="F2644" s="1">
        <v>0</v>
      </c>
      <c r="G2644" s="1">
        <v>227665</v>
      </c>
      <c r="H2644" s="1">
        <v>0</v>
      </c>
      <c r="I2644" s="1">
        <v>0</v>
      </c>
      <c r="J2644" s="1">
        <v>0</v>
      </c>
      <c r="K2644" s="1">
        <v>0</v>
      </c>
    </row>
    <row r="2645" spans="1:11" x14ac:dyDescent="0.25">
      <c r="A2645" s="2">
        <v>421</v>
      </c>
      <c r="B2645" t="s">
        <v>171</v>
      </c>
      <c r="C2645" t="s">
        <v>45</v>
      </c>
      <c r="D2645">
        <v>1</v>
      </c>
      <c r="E2645" s="1">
        <v>70672</v>
      </c>
      <c r="F2645" s="1">
        <v>70672</v>
      </c>
      <c r="G2645" s="1">
        <v>0</v>
      </c>
      <c r="H2645" s="1">
        <v>0</v>
      </c>
      <c r="I2645" s="1">
        <v>0</v>
      </c>
      <c r="J2645" s="1">
        <v>0</v>
      </c>
      <c r="K2645" s="1">
        <v>0</v>
      </c>
    </row>
    <row r="2646" spans="1:11" x14ac:dyDescent="0.25">
      <c r="A2646" s="2">
        <v>421</v>
      </c>
      <c r="B2646" t="s">
        <v>171</v>
      </c>
      <c r="C2646" t="s">
        <v>11</v>
      </c>
      <c r="D2646">
        <v>3</v>
      </c>
      <c r="E2646" s="1">
        <v>172674</v>
      </c>
      <c r="F2646" s="1">
        <v>172674</v>
      </c>
      <c r="G2646" s="1">
        <v>0</v>
      </c>
      <c r="H2646" s="1">
        <v>0</v>
      </c>
      <c r="I2646" s="1">
        <v>0</v>
      </c>
      <c r="J2646" s="1">
        <v>0</v>
      </c>
      <c r="K2646" s="1">
        <v>0</v>
      </c>
    </row>
    <row r="2647" spans="1:11" x14ac:dyDescent="0.25">
      <c r="A2647" s="2">
        <v>421</v>
      </c>
      <c r="B2647" t="s">
        <v>171</v>
      </c>
      <c r="C2647" t="s">
        <v>21</v>
      </c>
      <c r="D2647">
        <v>1</v>
      </c>
      <c r="E2647" s="1">
        <v>113832</v>
      </c>
      <c r="F2647" s="1">
        <v>113832</v>
      </c>
      <c r="G2647" s="1">
        <v>0</v>
      </c>
      <c r="H2647" s="1">
        <v>0</v>
      </c>
      <c r="I2647" s="1">
        <v>0</v>
      </c>
      <c r="J2647" s="1">
        <v>0</v>
      </c>
      <c r="K2647" s="1">
        <v>0</v>
      </c>
    </row>
    <row r="2648" spans="1:11" x14ac:dyDescent="0.25">
      <c r="A2648" s="2">
        <v>421</v>
      </c>
      <c r="B2648" t="s">
        <v>171</v>
      </c>
      <c r="C2648" t="s">
        <v>122</v>
      </c>
      <c r="D2648">
        <v>1</v>
      </c>
      <c r="E2648" s="1">
        <v>113832</v>
      </c>
      <c r="F2648" s="1">
        <v>113832</v>
      </c>
      <c r="G2648" s="1">
        <v>0</v>
      </c>
      <c r="H2648" s="1">
        <v>0</v>
      </c>
      <c r="I2648" s="1">
        <v>0</v>
      </c>
      <c r="J2648" s="1">
        <v>0</v>
      </c>
      <c r="K2648" s="1">
        <v>0</v>
      </c>
    </row>
    <row r="2649" spans="1:11" x14ac:dyDescent="0.25">
      <c r="A2649" s="2">
        <v>421</v>
      </c>
      <c r="B2649" t="s">
        <v>171</v>
      </c>
      <c r="C2649" t="s">
        <v>16</v>
      </c>
      <c r="D2649">
        <v>3</v>
      </c>
      <c r="E2649" s="1">
        <v>341497</v>
      </c>
      <c r="F2649" s="1">
        <v>341497</v>
      </c>
      <c r="G2649" s="1">
        <v>0</v>
      </c>
      <c r="H2649" s="1">
        <v>0</v>
      </c>
      <c r="I2649" s="1">
        <v>0</v>
      </c>
      <c r="J2649" s="1">
        <v>0</v>
      </c>
      <c r="K2649" s="1">
        <v>0</v>
      </c>
    </row>
    <row r="2650" spans="1:11" x14ac:dyDescent="0.25">
      <c r="A2650" s="2">
        <v>421</v>
      </c>
      <c r="B2650" t="s">
        <v>171</v>
      </c>
      <c r="C2650" t="s">
        <v>17</v>
      </c>
      <c r="D2650">
        <v>1</v>
      </c>
      <c r="E2650" s="1">
        <v>79025</v>
      </c>
      <c r="F2650" s="1">
        <v>79025</v>
      </c>
      <c r="G2650" s="1">
        <v>0</v>
      </c>
      <c r="H2650" s="1">
        <v>0</v>
      </c>
      <c r="I2650" s="1">
        <v>0</v>
      </c>
      <c r="J2650" s="1">
        <v>0</v>
      </c>
      <c r="K2650" s="1">
        <v>0</v>
      </c>
    </row>
    <row r="2651" spans="1:11" x14ac:dyDescent="0.25">
      <c r="A2651" s="2">
        <v>421</v>
      </c>
      <c r="B2651" t="s">
        <v>171</v>
      </c>
      <c r="C2651" t="s">
        <v>22</v>
      </c>
      <c r="D2651">
        <v>1</v>
      </c>
      <c r="E2651" s="1">
        <v>51187</v>
      </c>
      <c r="F2651" s="1">
        <v>51187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</row>
    <row r="2652" spans="1:11" x14ac:dyDescent="0.25">
      <c r="A2652" s="2">
        <v>421</v>
      </c>
      <c r="B2652" t="s">
        <v>171</v>
      </c>
      <c r="C2652" t="s">
        <v>20</v>
      </c>
      <c r="D2652">
        <v>2</v>
      </c>
      <c r="E2652" s="1">
        <v>120118</v>
      </c>
      <c r="F2652" s="1">
        <v>120118</v>
      </c>
      <c r="G2652" s="1">
        <v>0</v>
      </c>
      <c r="H2652" s="1">
        <v>0</v>
      </c>
      <c r="I2652" s="1">
        <v>0</v>
      </c>
      <c r="J2652" s="1">
        <v>0</v>
      </c>
      <c r="K2652" s="1">
        <v>0</v>
      </c>
    </row>
    <row r="2653" spans="1:11" x14ac:dyDescent="0.25">
      <c r="A2653" s="2">
        <v>421</v>
      </c>
      <c r="B2653" t="s">
        <v>171</v>
      </c>
      <c r="C2653" t="s">
        <v>57</v>
      </c>
      <c r="D2653">
        <v>1</v>
      </c>
      <c r="E2653" s="1">
        <v>105009</v>
      </c>
      <c r="F2653" s="1">
        <v>105009</v>
      </c>
      <c r="G2653" s="1">
        <v>0</v>
      </c>
      <c r="H2653" s="1">
        <v>0</v>
      </c>
      <c r="I2653" s="1">
        <v>0</v>
      </c>
      <c r="J2653" s="1">
        <v>0</v>
      </c>
      <c r="K2653" s="1">
        <v>0</v>
      </c>
    </row>
    <row r="2654" spans="1:11" x14ac:dyDescent="0.25">
      <c r="A2654" s="2">
        <v>421</v>
      </c>
      <c r="B2654" t="s">
        <v>171</v>
      </c>
      <c r="C2654" t="s">
        <v>4</v>
      </c>
      <c r="D2654">
        <v>1</v>
      </c>
      <c r="E2654" s="1">
        <v>71961</v>
      </c>
      <c r="F2654" s="1">
        <v>71961</v>
      </c>
      <c r="G2654" s="1">
        <v>0</v>
      </c>
      <c r="H2654" s="1">
        <v>0</v>
      </c>
      <c r="I2654" s="1">
        <v>0</v>
      </c>
      <c r="J2654" s="1">
        <v>0</v>
      </c>
      <c r="K2654" s="1">
        <v>0</v>
      </c>
    </row>
    <row r="2655" spans="1:11" x14ac:dyDescent="0.25">
      <c r="A2655" s="2">
        <v>421</v>
      </c>
      <c r="B2655" t="s">
        <v>171</v>
      </c>
      <c r="C2655" t="s">
        <v>79</v>
      </c>
      <c r="D2655">
        <v>1</v>
      </c>
      <c r="E2655" s="1">
        <v>53629</v>
      </c>
      <c r="F2655" s="1">
        <v>53629</v>
      </c>
      <c r="G2655" s="1">
        <v>0</v>
      </c>
      <c r="H2655" s="1">
        <v>0</v>
      </c>
      <c r="I2655" s="1">
        <v>0</v>
      </c>
      <c r="J2655" s="1">
        <v>0</v>
      </c>
      <c r="K2655" s="1">
        <v>0</v>
      </c>
    </row>
    <row r="2656" spans="1:11" x14ac:dyDescent="0.25">
      <c r="A2656" s="2">
        <v>421</v>
      </c>
      <c r="B2656" t="s">
        <v>171</v>
      </c>
      <c r="C2656" t="s">
        <v>58</v>
      </c>
      <c r="D2656">
        <v>1</v>
      </c>
      <c r="E2656" s="1">
        <v>147879</v>
      </c>
      <c r="F2656" s="1">
        <v>147879</v>
      </c>
      <c r="G2656" s="1">
        <v>0</v>
      </c>
      <c r="H2656" s="1">
        <v>0</v>
      </c>
      <c r="I2656" s="1">
        <v>0</v>
      </c>
      <c r="J2656" s="1">
        <v>0</v>
      </c>
      <c r="K2656" s="1">
        <v>0</v>
      </c>
    </row>
    <row r="2657" spans="1:12" x14ac:dyDescent="0.25">
      <c r="A2657" s="2">
        <v>421</v>
      </c>
      <c r="B2657" t="s">
        <v>171</v>
      </c>
      <c r="C2657" t="s">
        <v>251</v>
      </c>
      <c r="D2657">
        <v>0</v>
      </c>
      <c r="E2657" s="1">
        <v>29596</v>
      </c>
      <c r="F2657" s="1">
        <v>29596</v>
      </c>
      <c r="G2657" s="1">
        <v>0</v>
      </c>
      <c r="H2657" s="1">
        <v>0</v>
      </c>
      <c r="I2657" s="1">
        <v>0</v>
      </c>
      <c r="J2657" s="1">
        <v>0</v>
      </c>
      <c r="K2657" s="1">
        <v>0</v>
      </c>
    </row>
    <row r="2658" spans="1:12" x14ac:dyDescent="0.25">
      <c r="A2658" s="2">
        <v>421</v>
      </c>
      <c r="B2658" t="s">
        <v>171</v>
      </c>
      <c r="C2658" t="s">
        <v>252</v>
      </c>
      <c r="D2658">
        <v>0</v>
      </c>
      <c r="E2658" s="1">
        <v>11000</v>
      </c>
      <c r="F2658" s="1">
        <v>11000</v>
      </c>
      <c r="G2658" s="1">
        <v>0</v>
      </c>
      <c r="H2658" s="1">
        <v>0</v>
      </c>
      <c r="I2658" s="1">
        <v>0</v>
      </c>
      <c r="J2658" s="1">
        <v>0</v>
      </c>
      <c r="K2658" s="1">
        <v>0</v>
      </c>
    </row>
    <row r="2659" spans="1:12" x14ac:dyDescent="0.25">
      <c r="A2659" s="2">
        <v>421</v>
      </c>
      <c r="B2659" t="s">
        <v>171</v>
      </c>
      <c r="C2659" t="s">
        <v>263</v>
      </c>
      <c r="D2659">
        <v>0</v>
      </c>
      <c r="E2659" s="1">
        <v>112290</v>
      </c>
      <c r="F2659" s="1">
        <v>112290</v>
      </c>
      <c r="G2659" s="1">
        <v>0</v>
      </c>
      <c r="H2659" s="1">
        <v>0</v>
      </c>
      <c r="I2659" s="1">
        <v>0</v>
      </c>
      <c r="J2659" s="1">
        <v>0</v>
      </c>
      <c r="K2659" s="1">
        <v>0</v>
      </c>
    </row>
    <row r="2660" spans="1:12" x14ac:dyDescent="0.25">
      <c r="A2660" s="2">
        <v>421</v>
      </c>
      <c r="B2660" t="s">
        <v>171</v>
      </c>
      <c r="C2660" t="s">
        <v>266</v>
      </c>
      <c r="D2660">
        <v>0</v>
      </c>
      <c r="E2660" s="1">
        <v>10611</v>
      </c>
      <c r="F2660" s="1">
        <v>0</v>
      </c>
      <c r="G2660" s="1">
        <v>10611</v>
      </c>
      <c r="H2660" s="1">
        <v>0</v>
      </c>
      <c r="I2660" s="1">
        <v>0</v>
      </c>
      <c r="J2660" s="1">
        <v>0</v>
      </c>
      <c r="K2660" s="1">
        <v>0</v>
      </c>
    </row>
    <row r="2661" spans="1:12" x14ac:dyDescent="0.25">
      <c r="A2661" s="2">
        <v>421</v>
      </c>
      <c r="B2661" t="s">
        <v>171</v>
      </c>
      <c r="C2661" t="s">
        <v>265</v>
      </c>
      <c r="D2661">
        <v>0</v>
      </c>
      <c r="E2661" s="1">
        <v>30500</v>
      </c>
      <c r="F2661" s="1">
        <v>30500</v>
      </c>
      <c r="G2661" s="1">
        <v>0</v>
      </c>
      <c r="H2661" s="1">
        <v>0</v>
      </c>
      <c r="I2661" s="1">
        <v>0</v>
      </c>
      <c r="J2661" s="1">
        <v>0</v>
      </c>
      <c r="K2661" s="1">
        <v>0</v>
      </c>
    </row>
    <row r="2662" spans="1:12" x14ac:dyDescent="0.25">
      <c r="A2662" s="2">
        <v>421</v>
      </c>
      <c r="B2662" t="s">
        <v>171</v>
      </c>
      <c r="C2662" t="s">
        <v>262</v>
      </c>
      <c r="D2662">
        <v>0</v>
      </c>
      <c r="E2662" s="1">
        <v>12658</v>
      </c>
      <c r="F2662" s="1">
        <v>0</v>
      </c>
      <c r="G2662" s="1">
        <v>12658</v>
      </c>
      <c r="H2662" s="1">
        <v>0</v>
      </c>
      <c r="I2662" s="1">
        <v>0</v>
      </c>
      <c r="J2662" s="1">
        <v>0</v>
      </c>
      <c r="K2662" s="1">
        <v>0</v>
      </c>
    </row>
    <row r="2663" spans="1:12" x14ac:dyDescent="0.25">
      <c r="A2663" s="2">
        <v>421</v>
      </c>
      <c r="B2663" t="s">
        <v>171</v>
      </c>
      <c r="C2663" t="s">
        <v>248</v>
      </c>
      <c r="D2663">
        <v>0</v>
      </c>
      <c r="E2663" s="1">
        <v>1710</v>
      </c>
      <c r="F2663" s="1">
        <v>1710</v>
      </c>
      <c r="G2663" s="1">
        <v>0</v>
      </c>
      <c r="H2663" s="1">
        <v>0</v>
      </c>
      <c r="I2663" s="1">
        <v>0</v>
      </c>
      <c r="J2663" s="1">
        <v>0</v>
      </c>
      <c r="K2663" s="1">
        <v>0</v>
      </c>
    </row>
    <row r="2664" spans="1:12" x14ac:dyDescent="0.25">
      <c r="A2664" s="2">
        <v>421</v>
      </c>
      <c r="B2664" t="s">
        <v>171</v>
      </c>
      <c r="C2664" t="s">
        <v>278</v>
      </c>
      <c r="D2664">
        <v>0</v>
      </c>
      <c r="E2664" s="1">
        <v>10000</v>
      </c>
      <c r="F2664" s="1">
        <v>0</v>
      </c>
      <c r="G2664" s="1">
        <v>10000</v>
      </c>
      <c r="H2664" s="1">
        <v>0</v>
      </c>
      <c r="I2664" s="1">
        <v>0</v>
      </c>
      <c r="J2664" s="1">
        <v>0</v>
      </c>
      <c r="K2664" s="1">
        <v>0</v>
      </c>
    </row>
    <row r="2665" spans="1:12" x14ac:dyDescent="0.25">
      <c r="A2665" s="2">
        <v>421</v>
      </c>
      <c r="B2665" t="s">
        <v>171</v>
      </c>
      <c r="C2665" t="s">
        <v>247</v>
      </c>
      <c r="D2665">
        <v>0</v>
      </c>
      <c r="E2665" s="1">
        <v>6270</v>
      </c>
      <c r="F2665" s="1">
        <v>6270</v>
      </c>
      <c r="G2665" s="1">
        <v>0</v>
      </c>
      <c r="H2665" s="1">
        <v>0</v>
      </c>
      <c r="I2665" s="1">
        <v>0</v>
      </c>
      <c r="J2665" s="1">
        <v>0</v>
      </c>
      <c r="K2665" s="1">
        <v>0</v>
      </c>
    </row>
    <row r="2666" spans="1:12" x14ac:dyDescent="0.25">
      <c r="A2666" s="2">
        <v>421</v>
      </c>
      <c r="B2666" t="s">
        <v>171</v>
      </c>
      <c r="C2666" t="s">
        <v>270</v>
      </c>
      <c r="D2666">
        <v>0</v>
      </c>
      <c r="E2666" s="1">
        <v>6000</v>
      </c>
      <c r="F2666" s="1">
        <v>5703</v>
      </c>
      <c r="G2666" s="1">
        <v>0</v>
      </c>
      <c r="H2666" s="1">
        <v>297</v>
      </c>
      <c r="I2666" s="1">
        <v>0</v>
      </c>
      <c r="J2666" s="1">
        <v>0</v>
      </c>
      <c r="K2666" s="1">
        <v>0</v>
      </c>
    </row>
    <row r="2667" spans="1:12" x14ac:dyDescent="0.25">
      <c r="A2667" s="2">
        <v>421</v>
      </c>
      <c r="B2667" t="s">
        <v>171</v>
      </c>
      <c r="C2667" t="s">
        <v>267</v>
      </c>
      <c r="D2667">
        <v>0</v>
      </c>
      <c r="E2667" s="1">
        <v>6017</v>
      </c>
      <c r="F2667" s="1">
        <v>0</v>
      </c>
      <c r="G2667" s="1">
        <v>2060</v>
      </c>
      <c r="H2667" s="1">
        <v>3957</v>
      </c>
      <c r="I2667" s="1">
        <v>0</v>
      </c>
      <c r="J2667" s="1">
        <v>0</v>
      </c>
      <c r="K2667" s="1">
        <v>0</v>
      </c>
    </row>
    <row r="2668" spans="1:12" x14ac:dyDescent="0.25">
      <c r="A2668" s="2">
        <v>421</v>
      </c>
      <c r="B2668" t="s">
        <v>171</v>
      </c>
      <c r="C2668" t="s">
        <v>258</v>
      </c>
      <c r="D2668">
        <v>0</v>
      </c>
      <c r="E2668" s="1">
        <v>28000</v>
      </c>
      <c r="F2668" s="1">
        <v>0</v>
      </c>
      <c r="G2668" s="1">
        <v>0</v>
      </c>
      <c r="H2668" s="1">
        <v>28000</v>
      </c>
      <c r="I2668" s="1">
        <v>0</v>
      </c>
      <c r="J2668" s="1">
        <v>0</v>
      </c>
      <c r="K2668" s="1">
        <v>0</v>
      </c>
    </row>
    <row r="2669" spans="1:12" x14ac:dyDescent="0.25">
      <c r="A2669" s="2">
        <v>421</v>
      </c>
      <c r="B2669" t="s">
        <v>171</v>
      </c>
      <c r="C2669" t="s">
        <v>268</v>
      </c>
      <c r="D2669">
        <v>0</v>
      </c>
      <c r="E2669" s="1">
        <v>14000</v>
      </c>
      <c r="F2669" s="1">
        <v>0</v>
      </c>
      <c r="G2669" s="1">
        <v>14000</v>
      </c>
      <c r="H2669" s="1">
        <v>0</v>
      </c>
      <c r="I2669" s="1">
        <v>0</v>
      </c>
      <c r="J2669" s="1">
        <v>0</v>
      </c>
      <c r="K2669" s="1">
        <v>0</v>
      </c>
    </row>
    <row r="2670" spans="1:12" x14ac:dyDescent="0.25">
      <c r="A2670" s="2">
        <v>421</v>
      </c>
      <c r="B2670" t="s">
        <v>171</v>
      </c>
      <c r="C2670" t="s">
        <v>269</v>
      </c>
      <c r="D2670">
        <v>0</v>
      </c>
      <c r="E2670" s="1">
        <v>3269</v>
      </c>
      <c r="F2670" s="1">
        <v>0</v>
      </c>
      <c r="G2670" s="1">
        <v>0</v>
      </c>
      <c r="H2670" s="1">
        <v>0</v>
      </c>
      <c r="I2670" s="1">
        <v>3269</v>
      </c>
      <c r="J2670" s="1">
        <v>0</v>
      </c>
      <c r="K2670" s="1">
        <v>0</v>
      </c>
    </row>
    <row r="2671" spans="1:12" x14ac:dyDescent="0.25">
      <c r="A2671" s="2">
        <v>421</v>
      </c>
      <c r="B2671" t="s">
        <v>171</v>
      </c>
      <c r="C2671" s="1" t="s">
        <v>320</v>
      </c>
      <c r="E2671" s="1">
        <v>45000</v>
      </c>
      <c r="F2671" s="1"/>
      <c r="G2671" s="1"/>
      <c r="H2671" s="1"/>
      <c r="I2671" s="1"/>
      <c r="J2671" s="1"/>
      <c r="K2671" s="1"/>
      <c r="L2671" s="1">
        <v>45000</v>
      </c>
    </row>
    <row r="2672" spans="1:12" x14ac:dyDescent="0.25">
      <c r="A2672" s="2">
        <v>257</v>
      </c>
      <c r="B2672" t="s">
        <v>172</v>
      </c>
      <c r="C2672" t="s">
        <v>68</v>
      </c>
      <c r="D2672">
        <v>1</v>
      </c>
      <c r="E2672" s="1">
        <v>158560</v>
      </c>
      <c r="F2672" s="1">
        <v>158560</v>
      </c>
      <c r="G2672" s="1">
        <v>0</v>
      </c>
      <c r="H2672" s="1">
        <v>0</v>
      </c>
      <c r="I2672" s="1">
        <v>0</v>
      </c>
      <c r="J2672" s="1">
        <v>0</v>
      </c>
      <c r="K2672" s="1">
        <v>0</v>
      </c>
    </row>
    <row r="2673" spans="1:11" x14ac:dyDescent="0.25">
      <c r="A2673" s="2">
        <v>257</v>
      </c>
      <c r="B2673" t="s">
        <v>172</v>
      </c>
      <c r="C2673" t="s">
        <v>77</v>
      </c>
      <c r="D2673">
        <v>1</v>
      </c>
      <c r="E2673" s="1">
        <v>120467</v>
      </c>
      <c r="F2673" s="1">
        <v>120467</v>
      </c>
      <c r="G2673" s="1">
        <v>0</v>
      </c>
      <c r="H2673" s="1">
        <v>0</v>
      </c>
      <c r="I2673" s="1">
        <v>0</v>
      </c>
      <c r="J2673" s="1">
        <v>0</v>
      </c>
      <c r="K2673" s="1">
        <v>0</v>
      </c>
    </row>
    <row r="2674" spans="1:11" x14ac:dyDescent="0.25">
      <c r="A2674" s="2">
        <v>257</v>
      </c>
      <c r="B2674" t="s">
        <v>172</v>
      </c>
      <c r="C2674" t="s">
        <v>31</v>
      </c>
      <c r="D2674">
        <v>1</v>
      </c>
      <c r="E2674" s="1">
        <v>198942</v>
      </c>
      <c r="F2674" s="1">
        <v>198942</v>
      </c>
      <c r="G2674" s="1">
        <v>0</v>
      </c>
      <c r="H2674" s="1">
        <v>0</v>
      </c>
      <c r="I2674" s="1">
        <v>0</v>
      </c>
      <c r="J2674" s="1">
        <v>0</v>
      </c>
      <c r="K2674" s="1">
        <v>0</v>
      </c>
    </row>
    <row r="2675" spans="1:11" x14ac:dyDescent="0.25">
      <c r="A2675" s="2">
        <v>257</v>
      </c>
      <c r="B2675" t="s">
        <v>172</v>
      </c>
      <c r="C2675" t="s">
        <v>33</v>
      </c>
      <c r="D2675">
        <v>2</v>
      </c>
      <c r="E2675" s="1">
        <v>227665</v>
      </c>
      <c r="F2675" s="1">
        <v>69640</v>
      </c>
      <c r="G2675" s="1">
        <v>0</v>
      </c>
      <c r="H2675" s="1">
        <v>0</v>
      </c>
      <c r="I2675" s="1">
        <v>158025</v>
      </c>
      <c r="J2675" s="1">
        <v>0</v>
      </c>
      <c r="K2675" s="1">
        <v>0</v>
      </c>
    </row>
    <row r="2676" spans="1:11" x14ac:dyDescent="0.25">
      <c r="A2676" s="2">
        <v>257</v>
      </c>
      <c r="B2676" t="s">
        <v>172</v>
      </c>
      <c r="C2676" t="s">
        <v>34</v>
      </c>
      <c r="D2676">
        <v>2</v>
      </c>
      <c r="E2676" s="1">
        <v>227665</v>
      </c>
      <c r="F2676" s="1">
        <v>227665</v>
      </c>
      <c r="G2676" s="1">
        <v>0</v>
      </c>
      <c r="H2676" s="1">
        <v>0</v>
      </c>
      <c r="I2676" s="1">
        <v>0</v>
      </c>
      <c r="J2676" s="1">
        <v>0</v>
      </c>
      <c r="K2676" s="1">
        <v>0</v>
      </c>
    </row>
    <row r="2677" spans="1:11" x14ac:dyDescent="0.25">
      <c r="A2677" s="2">
        <v>257</v>
      </c>
      <c r="B2677" t="s">
        <v>172</v>
      </c>
      <c r="C2677" t="s">
        <v>35</v>
      </c>
      <c r="D2677">
        <v>2</v>
      </c>
      <c r="E2677" s="1">
        <v>227665</v>
      </c>
      <c r="F2677" s="1">
        <v>227665</v>
      </c>
      <c r="G2677" s="1">
        <v>0</v>
      </c>
      <c r="H2677" s="1">
        <v>0</v>
      </c>
      <c r="I2677" s="1">
        <v>0</v>
      </c>
      <c r="J2677" s="1">
        <v>0</v>
      </c>
      <c r="K2677" s="1">
        <v>0</v>
      </c>
    </row>
    <row r="2678" spans="1:11" x14ac:dyDescent="0.25">
      <c r="A2678" s="2">
        <v>257</v>
      </c>
      <c r="B2678" t="s">
        <v>172</v>
      </c>
      <c r="C2678" t="s">
        <v>26</v>
      </c>
      <c r="D2678">
        <v>2</v>
      </c>
      <c r="E2678" s="1">
        <v>227665</v>
      </c>
      <c r="F2678" s="1">
        <v>227665</v>
      </c>
      <c r="G2678" s="1">
        <v>0</v>
      </c>
      <c r="H2678" s="1">
        <v>0</v>
      </c>
      <c r="I2678" s="1">
        <v>0</v>
      </c>
      <c r="J2678" s="1">
        <v>0</v>
      </c>
      <c r="K2678" s="1">
        <v>0</v>
      </c>
    </row>
    <row r="2679" spans="1:11" x14ac:dyDescent="0.25">
      <c r="A2679" s="2">
        <v>257</v>
      </c>
      <c r="B2679" t="s">
        <v>172</v>
      </c>
      <c r="C2679" t="s">
        <v>25</v>
      </c>
      <c r="D2679">
        <v>2</v>
      </c>
      <c r="E2679" s="1">
        <v>227665</v>
      </c>
      <c r="F2679" s="1">
        <v>227665</v>
      </c>
      <c r="G2679" s="1">
        <v>0</v>
      </c>
      <c r="H2679" s="1">
        <v>0</v>
      </c>
      <c r="I2679" s="1">
        <v>0</v>
      </c>
      <c r="J2679" s="1">
        <v>0</v>
      </c>
      <c r="K2679" s="1">
        <v>0</v>
      </c>
    </row>
    <row r="2680" spans="1:11" x14ac:dyDescent="0.25">
      <c r="A2680" s="2">
        <v>257</v>
      </c>
      <c r="B2680" t="s">
        <v>172</v>
      </c>
      <c r="C2680" t="s">
        <v>28</v>
      </c>
      <c r="D2680">
        <v>2</v>
      </c>
      <c r="E2680" s="1">
        <v>227665</v>
      </c>
      <c r="F2680" s="1">
        <v>227665</v>
      </c>
      <c r="G2680" s="1">
        <v>0</v>
      </c>
      <c r="H2680" s="1">
        <v>0</v>
      </c>
      <c r="I2680" s="1">
        <v>0</v>
      </c>
      <c r="J2680" s="1">
        <v>0</v>
      </c>
      <c r="K2680" s="1">
        <v>0</v>
      </c>
    </row>
    <row r="2681" spans="1:11" x14ac:dyDescent="0.25">
      <c r="A2681" s="2">
        <v>257</v>
      </c>
      <c r="B2681" t="s">
        <v>172</v>
      </c>
      <c r="C2681" t="s">
        <v>99</v>
      </c>
      <c r="D2681">
        <v>1</v>
      </c>
      <c r="E2681" s="1">
        <v>113832</v>
      </c>
      <c r="F2681" s="1">
        <v>113832</v>
      </c>
      <c r="G2681" s="1">
        <v>0</v>
      </c>
      <c r="H2681" s="1">
        <v>0</v>
      </c>
      <c r="I2681" s="1">
        <v>0</v>
      </c>
      <c r="J2681" s="1">
        <v>0</v>
      </c>
      <c r="K2681" s="1">
        <v>0</v>
      </c>
    </row>
    <row r="2682" spans="1:11" x14ac:dyDescent="0.25">
      <c r="A2682" s="2">
        <v>257</v>
      </c>
      <c r="B2682" t="s">
        <v>172</v>
      </c>
      <c r="C2682" t="s">
        <v>87</v>
      </c>
      <c r="D2682">
        <v>1</v>
      </c>
      <c r="E2682" s="1">
        <v>113832</v>
      </c>
      <c r="F2682" s="1">
        <v>0</v>
      </c>
      <c r="G2682" s="1">
        <v>113832</v>
      </c>
      <c r="H2682" s="1">
        <v>0</v>
      </c>
      <c r="I2682" s="1">
        <v>0</v>
      </c>
      <c r="J2682" s="1">
        <v>0</v>
      </c>
      <c r="K2682" s="1">
        <v>0</v>
      </c>
    </row>
    <row r="2683" spans="1:11" x14ac:dyDescent="0.25">
      <c r="A2683" s="2">
        <v>257</v>
      </c>
      <c r="B2683" t="s">
        <v>172</v>
      </c>
      <c r="C2683" t="s">
        <v>72</v>
      </c>
      <c r="D2683">
        <v>1</v>
      </c>
      <c r="E2683" s="1">
        <v>113832</v>
      </c>
      <c r="F2683" s="1">
        <v>113832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</row>
    <row r="2684" spans="1:11" x14ac:dyDescent="0.25">
      <c r="A2684" s="2">
        <v>257</v>
      </c>
      <c r="B2684" t="s">
        <v>172</v>
      </c>
      <c r="C2684" t="s">
        <v>24</v>
      </c>
      <c r="D2684">
        <v>1</v>
      </c>
      <c r="E2684" s="1">
        <v>113832</v>
      </c>
      <c r="F2684" s="1">
        <v>56916</v>
      </c>
      <c r="G2684" s="1">
        <v>56916</v>
      </c>
      <c r="H2684" s="1">
        <v>0</v>
      </c>
      <c r="I2684" s="1">
        <v>0</v>
      </c>
      <c r="J2684" s="1">
        <v>0</v>
      </c>
      <c r="K2684" s="1">
        <v>0</v>
      </c>
    </row>
    <row r="2685" spans="1:11" x14ac:dyDescent="0.25">
      <c r="A2685" s="2">
        <v>257</v>
      </c>
      <c r="B2685" t="s">
        <v>172</v>
      </c>
      <c r="C2685" t="s">
        <v>40</v>
      </c>
      <c r="D2685">
        <v>1</v>
      </c>
      <c r="E2685" s="1">
        <v>113832</v>
      </c>
      <c r="F2685" s="1">
        <v>113832</v>
      </c>
      <c r="G2685" s="1">
        <v>0</v>
      </c>
      <c r="H2685" s="1">
        <v>0</v>
      </c>
      <c r="I2685" s="1">
        <v>0</v>
      </c>
      <c r="J2685" s="1">
        <v>0</v>
      </c>
      <c r="K2685" s="1">
        <v>0</v>
      </c>
    </row>
    <row r="2686" spans="1:11" x14ac:dyDescent="0.25">
      <c r="A2686" s="2">
        <v>257</v>
      </c>
      <c r="B2686" t="s">
        <v>172</v>
      </c>
      <c r="C2686" t="s">
        <v>30</v>
      </c>
      <c r="D2686">
        <v>1</v>
      </c>
      <c r="E2686" s="1">
        <v>113832</v>
      </c>
      <c r="F2686" s="1">
        <v>113832</v>
      </c>
      <c r="G2686" s="1">
        <v>0</v>
      </c>
      <c r="H2686" s="1">
        <v>0</v>
      </c>
      <c r="I2686" s="1">
        <v>0</v>
      </c>
      <c r="J2686" s="1">
        <v>0</v>
      </c>
      <c r="K2686" s="1">
        <v>0</v>
      </c>
    </row>
    <row r="2687" spans="1:11" x14ac:dyDescent="0.25">
      <c r="A2687" s="2">
        <v>257</v>
      </c>
      <c r="B2687" t="s">
        <v>172</v>
      </c>
      <c r="C2687" t="s">
        <v>39</v>
      </c>
      <c r="D2687">
        <v>1.5</v>
      </c>
      <c r="E2687" s="1">
        <v>170749</v>
      </c>
      <c r="F2687" s="1">
        <v>134232</v>
      </c>
      <c r="G2687" s="1">
        <v>36516</v>
      </c>
      <c r="H2687" s="1">
        <v>0</v>
      </c>
      <c r="I2687" s="1">
        <v>0</v>
      </c>
      <c r="J2687" s="1">
        <v>0</v>
      </c>
      <c r="K2687" s="1">
        <v>0</v>
      </c>
    </row>
    <row r="2688" spans="1:11" x14ac:dyDescent="0.25">
      <c r="A2688" s="2">
        <v>257</v>
      </c>
      <c r="B2688" t="s">
        <v>172</v>
      </c>
      <c r="C2688" t="s">
        <v>14</v>
      </c>
      <c r="D2688">
        <v>3</v>
      </c>
      <c r="E2688" s="1">
        <v>341497</v>
      </c>
      <c r="F2688" s="1">
        <v>341497</v>
      </c>
      <c r="G2688" s="1">
        <v>0</v>
      </c>
      <c r="H2688" s="1">
        <v>0</v>
      </c>
      <c r="I2688" s="1">
        <v>0</v>
      </c>
      <c r="J2688" s="1">
        <v>0</v>
      </c>
      <c r="K2688" s="1">
        <v>0</v>
      </c>
    </row>
    <row r="2689" spans="1:11" x14ac:dyDescent="0.25">
      <c r="A2689" s="2">
        <v>257</v>
      </c>
      <c r="B2689" t="s">
        <v>172</v>
      </c>
      <c r="C2689" t="s">
        <v>313</v>
      </c>
      <c r="D2689">
        <v>0.27</v>
      </c>
      <c r="E2689" s="1">
        <v>41486</v>
      </c>
      <c r="F2689" s="1">
        <v>12204</v>
      </c>
      <c r="G2689" s="1">
        <v>0</v>
      </c>
      <c r="H2689" s="1">
        <v>29282</v>
      </c>
      <c r="I2689" s="1">
        <v>0</v>
      </c>
      <c r="J2689" s="1">
        <v>0</v>
      </c>
      <c r="K2689" s="1">
        <v>0</v>
      </c>
    </row>
    <row r="2690" spans="1:11" x14ac:dyDescent="0.25">
      <c r="A2690" s="2">
        <v>257</v>
      </c>
      <c r="B2690" t="s">
        <v>172</v>
      </c>
      <c r="C2690" t="s">
        <v>23</v>
      </c>
      <c r="D2690">
        <v>5</v>
      </c>
      <c r="E2690" s="1">
        <v>195832</v>
      </c>
      <c r="F2690" s="1">
        <v>195832</v>
      </c>
      <c r="G2690" s="1">
        <v>0</v>
      </c>
      <c r="H2690" s="1">
        <v>0</v>
      </c>
      <c r="I2690" s="1">
        <v>0</v>
      </c>
      <c r="J2690" s="1">
        <v>0</v>
      </c>
      <c r="K2690" s="1">
        <v>0</v>
      </c>
    </row>
    <row r="2691" spans="1:11" x14ac:dyDescent="0.25">
      <c r="A2691" s="2">
        <v>257</v>
      </c>
      <c r="B2691" t="s">
        <v>172</v>
      </c>
      <c r="C2691" t="s">
        <v>18</v>
      </c>
      <c r="D2691">
        <v>2</v>
      </c>
      <c r="E2691" s="1">
        <v>227665</v>
      </c>
      <c r="F2691" s="1">
        <v>227665</v>
      </c>
      <c r="G2691" s="1">
        <v>0</v>
      </c>
      <c r="H2691" s="1">
        <v>0</v>
      </c>
      <c r="I2691" s="1">
        <v>0</v>
      </c>
      <c r="J2691" s="1">
        <v>0</v>
      </c>
      <c r="K2691" s="1">
        <v>0</v>
      </c>
    </row>
    <row r="2692" spans="1:11" x14ac:dyDescent="0.25">
      <c r="A2692" s="2">
        <v>257</v>
      </c>
      <c r="B2692" t="s">
        <v>172</v>
      </c>
      <c r="C2692" t="s">
        <v>49</v>
      </c>
      <c r="D2692">
        <v>1</v>
      </c>
      <c r="E2692" s="1">
        <v>113832</v>
      </c>
      <c r="F2692" s="1">
        <v>113832</v>
      </c>
      <c r="G2692" s="1">
        <v>0</v>
      </c>
      <c r="H2692" s="1">
        <v>0</v>
      </c>
      <c r="I2692" s="1">
        <v>0</v>
      </c>
      <c r="J2692" s="1">
        <v>0</v>
      </c>
      <c r="K2692" s="1">
        <v>0</v>
      </c>
    </row>
    <row r="2693" spans="1:11" x14ac:dyDescent="0.25">
      <c r="A2693" s="2">
        <v>257</v>
      </c>
      <c r="B2693" t="s">
        <v>172</v>
      </c>
      <c r="C2693" t="s">
        <v>19</v>
      </c>
      <c r="D2693">
        <v>2</v>
      </c>
      <c r="E2693" s="1">
        <v>227665</v>
      </c>
      <c r="F2693" s="1">
        <v>227665</v>
      </c>
      <c r="G2693" s="1">
        <v>0</v>
      </c>
      <c r="H2693" s="1">
        <v>0</v>
      </c>
      <c r="I2693" s="1">
        <v>0</v>
      </c>
      <c r="J2693" s="1">
        <v>0</v>
      </c>
      <c r="K2693" s="1">
        <v>0</v>
      </c>
    </row>
    <row r="2694" spans="1:11" x14ac:dyDescent="0.25">
      <c r="A2694" s="2">
        <v>257</v>
      </c>
      <c r="B2694" t="s">
        <v>172</v>
      </c>
      <c r="C2694" t="s">
        <v>7</v>
      </c>
      <c r="D2694">
        <v>1</v>
      </c>
      <c r="E2694" s="1">
        <v>113832</v>
      </c>
      <c r="F2694" s="1">
        <v>0</v>
      </c>
      <c r="G2694" s="1">
        <v>113832</v>
      </c>
      <c r="H2694" s="1">
        <v>0</v>
      </c>
      <c r="I2694" s="1">
        <v>0</v>
      </c>
      <c r="J2694" s="1">
        <v>0</v>
      </c>
      <c r="K2694" s="1">
        <v>0</v>
      </c>
    </row>
    <row r="2695" spans="1:11" x14ac:dyDescent="0.25">
      <c r="A2695" s="2">
        <v>257</v>
      </c>
      <c r="B2695" t="s">
        <v>172</v>
      </c>
      <c r="C2695" t="s">
        <v>37</v>
      </c>
      <c r="D2695">
        <v>1</v>
      </c>
      <c r="E2695" s="1">
        <v>113832</v>
      </c>
      <c r="F2695" s="1">
        <v>0</v>
      </c>
      <c r="G2695" s="1">
        <v>113832</v>
      </c>
      <c r="H2695" s="1">
        <v>0</v>
      </c>
      <c r="I2695" s="1">
        <v>0</v>
      </c>
      <c r="J2695" s="1">
        <v>0</v>
      </c>
      <c r="K2695" s="1">
        <v>0</v>
      </c>
    </row>
    <row r="2696" spans="1:11" x14ac:dyDescent="0.25">
      <c r="A2696" s="2">
        <v>257</v>
      </c>
      <c r="B2696" t="s">
        <v>172</v>
      </c>
      <c r="C2696" t="s">
        <v>32</v>
      </c>
      <c r="D2696">
        <v>2</v>
      </c>
      <c r="E2696" s="1">
        <v>78333</v>
      </c>
      <c r="F2696" s="1">
        <v>78333</v>
      </c>
      <c r="G2696" s="1">
        <v>0</v>
      </c>
      <c r="H2696" s="1">
        <v>0</v>
      </c>
      <c r="I2696" s="1">
        <v>0</v>
      </c>
      <c r="J2696" s="1">
        <v>0</v>
      </c>
      <c r="K2696" s="1">
        <v>0</v>
      </c>
    </row>
    <row r="2697" spans="1:11" x14ac:dyDescent="0.25">
      <c r="A2697" s="2">
        <v>257</v>
      </c>
      <c r="B2697" t="s">
        <v>172</v>
      </c>
      <c r="C2697" t="s">
        <v>45</v>
      </c>
      <c r="D2697">
        <v>1</v>
      </c>
      <c r="E2697" s="1">
        <v>70672</v>
      </c>
      <c r="F2697" s="1">
        <v>70672</v>
      </c>
      <c r="G2697" s="1">
        <v>0</v>
      </c>
      <c r="H2697" s="1">
        <v>0</v>
      </c>
      <c r="I2697" s="1">
        <v>0</v>
      </c>
      <c r="J2697" s="1">
        <v>0</v>
      </c>
      <c r="K2697" s="1">
        <v>0</v>
      </c>
    </row>
    <row r="2698" spans="1:11" x14ac:dyDescent="0.25">
      <c r="A2698" s="2">
        <v>257</v>
      </c>
      <c r="B2698" t="s">
        <v>172</v>
      </c>
      <c r="C2698" t="s">
        <v>42</v>
      </c>
      <c r="D2698">
        <v>1</v>
      </c>
      <c r="E2698" s="1">
        <v>71590</v>
      </c>
      <c r="F2698" s="1">
        <v>71590</v>
      </c>
      <c r="G2698" s="1">
        <v>0</v>
      </c>
      <c r="H2698" s="1">
        <v>0</v>
      </c>
      <c r="I2698" s="1">
        <v>0</v>
      </c>
      <c r="J2698" s="1">
        <v>0</v>
      </c>
      <c r="K2698" s="1">
        <v>0</v>
      </c>
    </row>
    <row r="2699" spans="1:11" x14ac:dyDescent="0.25">
      <c r="A2699" s="2">
        <v>257</v>
      </c>
      <c r="B2699" t="s">
        <v>172</v>
      </c>
      <c r="C2699" t="s">
        <v>21</v>
      </c>
      <c r="D2699">
        <v>1</v>
      </c>
      <c r="E2699" s="1">
        <v>113832</v>
      </c>
      <c r="F2699" s="1">
        <v>113832</v>
      </c>
      <c r="G2699" s="1">
        <v>0</v>
      </c>
      <c r="H2699" s="1">
        <v>0</v>
      </c>
      <c r="I2699" s="1">
        <v>0</v>
      </c>
      <c r="J2699" s="1">
        <v>0</v>
      </c>
      <c r="K2699" s="1">
        <v>0</v>
      </c>
    </row>
    <row r="2700" spans="1:11" x14ac:dyDescent="0.25">
      <c r="A2700" s="2">
        <v>257</v>
      </c>
      <c r="B2700" t="s">
        <v>172</v>
      </c>
      <c r="C2700" t="s">
        <v>16</v>
      </c>
      <c r="D2700">
        <v>1</v>
      </c>
      <c r="E2700" s="1">
        <v>113832</v>
      </c>
      <c r="F2700" s="1">
        <v>113832</v>
      </c>
      <c r="G2700" s="1">
        <v>0</v>
      </c>
      <c r="H2700" s="1">
        <v>0</v>
      </c>
      <c r="I2700" s="1">
        <v>0</v>
      </c>
      <c r="J2700" s="1">
        <v>0</v>
      </c>
      <c r="K2700" s="1">
        <v>0</v>
      </c>
    </row>
    <row r="2701" spans="1:11" x14ac:dyDescent="0.25">
      <c r="A2701" s="2">
        <v>257</v>
      </c>
      <c r="B2701" t="s">
        <v>172</v>
      </c>
      <c r="C2701" t="s">
        <v>17</v>
      </c>
      <c r="D2701">
        <v>1</v>
      </c>
      <c r="E2701" s="1">
        <v>79025</v>
      </c>
      <c r="F2701" s="1">
        <v>79025</v>
      </c>
      <c r="G2701" s="1">
        <v>0</v>
      </c>
      <c r="H2701" s="1">
        <v>0</v>
      </c>
      <c r="I2701" s="1">
        <v>0</v>
      </c>
      <c r="J2701" s="1">
        <v>0</v>
      </c>
      <c r="K2701" s="1">
        <v>0</v>
      </c>
    </row>
    <row r="2702" spans="1:11" x14ac:dyDescent="0.25">
      <c r="A2702" s="2">
        <v>257</v>
      </c>
      <c r="B2702" t="s">
        <v>172</v>
      </c>
      <c r="C2702" t="s">
        <v>22</v>
      </c>
      <c r="D2702">
        <v>1</v>
      </c>
      <c r="E2702" s="1">
        <v>51187</v>
      </c>
      <c r="F2702" s="1">
        <v>51187</v>
      </c>
      <c r="G2702" s="1">
        <v>0</v>
      </c>
      <c r="H2702" s="1">
        <v>0</v>
      </c>
      <c r="I2702" s="1">
        <v>0</v>
      </c>
      <c r="J2702" s="1">
        <v>0</v>
      </c>
      <c r="K2702" s="1">
        <v>0</v>
      </c>
    </row>
    <row r="2703" spans="1:11" x14ac:dyDescent="0.25">
      <c r="A2703" s="2">
        <v>257</v>
      </c>
      <c r="B2703" t="s">
        <v>172</v>
      </c>
      <c r="C2703" t="s">
        <v>20</v>
      </c>
      <c r="D2703">
        <v>1</v>
      </c>
      <c r="E2703" s="1">
        <v>60059</v>
      </c>
      <c r="F2703" s="1">
        <v>60059</v>
      </c>
      <c r="G2703" s="1">
        <v>0</v>
      </c>
      <c r="H2703" s="1">
        <v>0</v>
      </c>
      <c r="I2703" s="1">
        <v>0</v>
      </c>
      <c r="J2703" s="1">
        <v>0</v>
      </c>
      <c r="K2703" s="1">
        <v>0</v>
      </c>
    </row>
    <row r="2704" spans="1:11" x14ac:dyDescent="0.25">
      <c r="A2704" s="2">
        <v>257</v>
      </c>
      <c r="B2704" t="s">
        <v>172</v>
      </c>
      <c r="C2704" t="s">
        <v>57</v>
      </c>
      <c r="D2704">
        <v>2.9999999999999996</v>
      </c>
      <c r="E2704" s="1">
        <v>315027</v>
      </c>
      <c r="F2704" s="1">
        <v>110259</v>
      </c>
      <c r="G2704" s="1">
        <v>204767</v>
      </c>
      <c r="H2704" s="1">
        <v>0</v>
      </c>
      <c r="I2704" s="1">
        <v>0</v>
      </c>
      <c r="J2704" s="1">
        <v>0</v>
      </c>
      <c r="K2704" s="1">
        <v>0</v>
      </c>
    </row>
    <row r="2705" spans="1:11" x14ac:dyDescent="0.25">
      <c r="A2705" s="2">
        <v>257</v>
      </c>
      <c r="B2705" t="s">
        <v>172</v>
      </c>
      <c r="C2705" t="s">
        <v>314</v>
      </c>
      <c r="D2705">
        <v>0</v>
      </c>
      <c r="E2705" s="1">
        <v>47600</v>
      </c>
      <c r="F2705" s="1">
        <v>27200</v>
      </c>
      <c r="G2705" s="1">
        <v>0</v>
      </c>
      <c r="H2705" s="1">
        <v>0</v>
      </c>
      <c r="I2705" s="1">
        <v>0</v>
      </c>
      <c r="J2705" s="1">
        <v>0</v>
      </c>
      <c r="K2705" s="1">
        <v>20400</v>
      </c>
    </row>
    <row r="2706" spans="1:11" x14ac:dyDescent="0.25">
      <c r="A2706" s="2">
        <v>257</v>
      </c>
      <c r="B2706" t="s">
        <v>172</v>
      </c>
      <c r="C2706" t="s">
        <v>257</v>
      </c>
      <c r="D2706">
        <v>0</v>
      </c>
      <c r="E2706" s="1">
        <v>30600</v>
      </c>
      <c r="F2706" s="1">
        <v>17000</v>
      </c>
      <c r="G2706" s="1">
        <v>0</v>
      </c>
      <c r="H2706" s="1">
        <v>0</v>
      </c>
      <c r="I2706" s="1">
        <v>0</v>
      </c>
      <c r="J2706" s="1">
        <v>0</v>
      </c>
      <c r="K2706" s="1">
        <v>13600</v>
      </c>
    </row>
    <row r="2707" spans="1:11" x14ac:dyDescent="0.25">
      <c r="A2707" s="2">
        <v>257</v>
      </c>
      <c r="B2707" t="s">
        <v>172</v>
      </c>
      <c r="C2707" t="s">
        <v>252</v>
      </c>
      <c r="D2707">
        <v>0</v>
      </c>
      <c r="E2707" s="1">
        <v>3001</v>
      </c>
      <c r="F2707" s="1">
        <v>3001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</row>
    <row r="2708" spans="1:11" x14ac:dyDescent="0.25">
      <c r="A2708" s="2">
        <v>257</v>
      </c>
      <c r="B2708" t="s">
        <v>172</v>
      </c>
      <c r="C2708" t="s">
        <v>246</v>
      </c>
      <c r="D2708">
        <v>0</v>
      </c>
      <c r="E2708" s="1">
        <v>15325</v>
      </c>
      <c r="F2708" s="1">
        <v>15325</v>
      </c>
      <c r="G2708" s="1">
        <v>0</v>
      </c>
      <c r="H2708" s="1">
        <v>0</v>
      </c>
      <c r="I2708" s="1">
        <v>0</v>
      </c>
      <c r="J2708" s="1">
        <v>0</v>
      </c>
      <c r="K2708" s="1">
        <v>0</v>
      </c>
    </row>
    <row r="2709" spans="1:11" x14ac:dyDescent="0.25">
      <c r="A2709" s="2">
        <v>257</v>
      </c>
      <c r="B2709" t="s">
        <v>172</v>
      </c>
      <c r="C2709" t="s">
        <v>263</v>
      </c>
      <c r="D2709">
        <v>0</v>
      </c>
      <c r="E2709" s="1">
        <v>50539</v>
      </c>
      <c r="F2709" s="1">
        <v>49118</v>
      </c>
      <c r="G2709" s="1">
        <v>1421</v>
      </c>
      <c r="H2709" s="1">
        <v>0</v>
      </c>
      <c r="I2709" s="1">
        <v>0</v>
      </c>
      <c r="J2709" s="1">
        <v>0</v>
      </c>
      <c r="K2709" s="1">
        <v>0</v>
      </c>
    </row>
    <row r="2710" spans="1:11" x14ac:dyDescent="0.25">
      <c r="A2710" s="2">
        <v>257</v>
      </c>
      <c r="B2710" t="s">
        <v>172</v>
      </c>
      <c r="C2710" t="s">
        <v>265</v>
      </c>
      <c r="D2710">
        <v>0</v>
      </c>
      <c r="E2710" s="1">
        <v>4000</v>
      </c>
      <c r="F2710" s="1">
        <v>4000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</row>
    <row r="2711" spans="1:11" x14ac:dyDescent="0.25">
      <c r="A2711" s="2">
        <v>257</v>
      </c>
      <c r="B2711" t="s">
        <v>172</v>
      </c>
      <c r="C2711" t="s">
        <v>248</v>
      </c>
      <c r="D2711">
        <v>0</v>
      </c>
      <c r="E2711" s="1">
        <v>1332</v>
      </c>
      <c r="F2711" s="1">
        <v>1332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</row>
    <row r="2712" spans="1:11" x14ac:dyDescent="0.25">
      <c r="A2712" s="2">
        <v>257</v>
      </c>
      <c r="B2712" t="s">
        <v>172</v>
      </c>
      <c r="C2712" t="s">
        <v>247</v>
      </c>
      <c r="D2712">
        <v>0</v>
      </c>
      <c r="E2712" s="1">
        <v>4882</v>
      </c>
      <c r="F2712" s="1">
        <v>4882</v>
      </c>
      <c r="G2712" s="1">
        <v>0</v>
      </c>
      <c r="H2712" s="1">
        <v>0</v>
      </c>
      <c r="I2712" s="1">
        <v>0</v>
      </c>
      <c r="J2712" s="1">
        <v>0</v>
      </c>
      <c r="K2712" s="1">
        <v>0</v>
      </c>
    </row>
    <row r="2713" spans="1:11" x14ac:dyDescent="0.25">
      <c r="A2713" s="2">
        <v>257</v>
      </c>
      <c r="B2713" t="s">
        <v>172</v>
      </c>
      <c r="C2713" t="s">
        <v>269</v>
      </c>
      <c r="D2713">
        <v>0</v>
      </c>
      <c r="E2713" s="1">
        <v>2545</v>
      </c>
      <c r="F2713" s="1">
        <v>0</v>
      </c>
      <c r="G2713" s="1">
        <v>0</v>
      </c>
      <c r="H2713" s="1">
        <v>0</v>
      </c>
      <c r="I2713" s="1">
        <v>2545</v>
      </c>
      <c r="J2713" s="1">
        <v>0</v>
      </c>
      <c r="K2713" s="1">
        <v>0</v>
      </c>
    </row>
    <row r="2714" spans="1:11" x14ac:dyDescent="0.25">
      <c r="A2714" s="2">
        <v>272</v>
      </c>
      <c r="B2714" t="s">
        <v>173</v>
      </c>
      <c r="C2714" t="s">
        <v>68</v>
      </c>
      <c r="D2714">
        <v>1</v>
      </c>
      <c r="E2714" s="1">
        <v>158560</v>
      </c>
      <c r="F2714" s="1">
        <v>158560</v>
      </c>
      <c r="G2714" s="1">
        <v>0</v>
      </c>
      <c r="H2714" s="1">
        <v>0</v>
      </c>
      <c r="I2714" s="1">
        <v>0</v>
      </c>
      <c r="J2714" s="1">
        <v>0</v>
      </c>
      <c r="K2714" s="1">
        <v>0</v>
      </c>
    </row>
    <row r="2715" spans="1:11" x14ac:dyDescent="0.25">
      <c r="A2715" s="2">
        <v>272</v>
      </c>
      <c r="B2715" t="s">
        <v>173</v>
      </c>
      <c r="C2715" t="s">
        <v>31</v>
      </c>
      <c r="D2715">
        <v>1</v>
      </c>
      <c r="E2715" s="1">
        <v>198942</v>
      </c>
      <c r="F2715" s="1">
        <v>198942</v>
      </c>
      <c r="G2715" s="1">
        <v>0</v>
      </c>
      <c r="H2715" s="1">
        <v>0</v>
      </c>
      <c r="I2715" s="1">
        <v>0</v>
      </c>
      <c r="J2715" s="1">
        <v>0</v>
      </c>
      <c r="K2715" s="1">
        <v>0</v>
      </c>
    </row>
    <row r="2716" spans="1:11" x14ac:dyDescent="0.25">
      <c r="A2716" s="2">
        <v>272</v>
      </c>
      <c r="B2716" t="s">
        <v>173</v>
      </c>
      <c r="C2716" t="s">
        <v>33</v>
      </c>
      <c r="D2716">
        <v>3</v>
      </c>
      <c r="E2716" s="1">
        <v>341497</v>
      </c>
      <c r="F2716" s="1">
        <v>341497</v>
      </c>
      <c r="G2716" s="1">
        <v>0</v>
      </c>
      <c r="H2716" s="1">
        <v>0</v>
      </c>
      <c r="I2716" s="1">
        <v>0</v>
      </c>
      <c r="J2716" s="1">
        <v>0</v>
      </c>
      <c r="K2716" s="1">
        <v>0</v>
      </c>
    </row>
    <row r="2717" spans="1:11" x14ac:dyDescent="0.25">
      <c r="A2717" s="2">
        <v>272</v>
      </c>
      <c r="B2717" t="s">
        <v>173</v>
      </c>
      <c r="C2717" t="s">
        <v>34</v>
      </c>
      <c r="D2717">
        <v>3</v>
      </c>
      <c r="E2717" s="1">
        <v>341497</v>
      </c>
      <c r="F2717" s="1">
        <v>341497</v>
      </c>
      <c r="G2717" s="1">
        <v>0</v>
      </c>
      <c r="H2717" s="1">
        <v>0</v>
      </c>
      <c r="I2717" s="1">
        <v>0</v>
      </c>
      <c r="J2717" s="1">
        <v>0</v>
      </c>
      <c r="K2717" s="1">
        <v>0</v>
      </c>
    </row>
    <row r="2718" spans="1:11" x14ac:dyDescent="0.25">
      <c r="A2718" s="2">
        <v>272</v>
      </c>
      <c r="B2718" t="s">
        <v>173</v>
      </c>
      <c r="C2718" t="s">
        <v>35</v>
      </c>
      <c r="D2718">
        <v>3</v>
      </c>
      <c r="E2718" s="1">
        <v>341497</v>
      </c>
      <c r="F2718" s="1">
        <v>341497</v>
      </c>
      <c r="G2718" s="1">
        <v>0</v>
      </c>
      <c r="H2718" s="1">
        <v>0</v>
      </c>
      <c r="I2718" s="1">
        <v>0</v>
      </c>
      <c r="J2718" s="1">
        <v>0</v>
      </c>
      <c r="K2718" s="1">
        <v>0</v>
      </c>
    </row>
    <row r="2719" spans="1:11" x14ac:dyDescent="0.25">
      <c r="A2719" s="2">
        <v>272</v>
      </c>
      <c r="B2719" t="s">
        <v>173</v>
      </c>
      <c r="C2719" t="s">
        <v>26</v>
      </c>
      <c r="D2719">
        <v>2</v>
      </c>
      <c r="E2719" s="1">
        <v>227665</v>
      </c>
      <c r="F2719" s="1">
        <v>227665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</row>
    <row r="2720" spans="1:11" x14ac:dyDescent="0.25">
      <c r="A2720" s="2">
        <v>272</v>
      </c>
      <c r="B2720" t="s">
        <v>173</v>
      </c>
      <c r="C2720" t="s">
        <v>25</v>
      </c>
      <c r="D2720">
        <v>2</v>
      </c>
      <c r="E2720" s="1">
        <v>227665</v>
      </c>
      <c r="F2720" s="1">
        <v>227665</v>
      </c>
      <c r="G2720" s="1">
        <v>0</v>
      </c>
      <c r="H2720" s="1">
        <v>0</v>
      </c>
      <c r="I2720" s="1">
        <v>0</v>
      </c>
      <c r="J2720" s="1">
        <v>0</v>
      </c>
      <c r="K2720" s="1">
        <v>0</v>
      </c>
    </row>
    <row r="2721" spans="1:11" x14ac:dyDescent="0.25">
      <c r="A2721" s="2">
        <v>272</v>
      </c>
      <c r="B2721" t="s">
        <v>173</v>
      </c>
      <c r="C2721" t="s">
        <v>28</v>
      </c>
      <c r="D2721">
        <v>3</v>
      </c>
      <c r="E2721" s="1">
        <v>341497</v>
      </c>
      <c r="F2721" s="1">
        <v>341497</v>
      </c>
      <c r="G2721" s="1">
        <v>0</v>
      </c>
      <c r="H2721" s="1">
        <v>0</v>
      </c>
      <c r="I2721" s="1">
        <v>0</v>
      </c>
      <c r="J2721" s="1">
        <v>0</v>
      </c>
      <c r="K2721" s="1">
        <v>0</v>
      </c>
    </row>
    <row r="2722" spans="1:11" x14ac:dyDescent="0.25">
      <c r="A2722" s="2">
        <v>272</v>
      </c>
      <c r="B2722" t="s">
        <v>173</v>
      </c>
      <c r="C2722" t="s">
        <v>99</v>
      </c>
      <c r="D2722">
        <v>1</v>
      </c>
      <c r="E2722" s="1">
        <v>113832</v>
      </c>
      <c r="F2722" s="1">
        <v>113832</v>
      </c>
      <c r="G2722" s="1">
        <v>0</v>
      </c>
      <c r="H2722" s="1">
        <v>0</v>
      </c>
      <c r="I2722" s="1">
        <v>0</v>
      </c>
      <c r="J2722" s="1">
        <v>0</v>
      </c>
      <c r="K2722" s="1">
        <v>0</v>
      </c>
    </row>
    <row r="2723" spans="1:11" x14ac:dyDescent="0.25">
      <c r="A2723" s="2">
        <v>272</v>
      </c>
      <c r="B2723" t="s">
        <v>173</v>
      </c>
      <c r="C2723" t="s">
        <v>46</v>
      </c>
      <c r="D2723">
        <v>1</v>
      </c>
      <c r="E2723" s="1">
        <v>113832</v>
      </c>
      <c r="F2723" s="1">
        <v>113832</v>
      </c>
      <c r="G2723" s="1">
        <v>0</v>
      </c>
      <c r="H2723" s="1">
        <v>0</v>
      </c>
      <c r="I2723" s="1">
        <v>0</v>
      </c>
      <c r="J2723" s="1">
        <v>0</v>
      </c>
      <c r="K2723" s="1">
        <v>0</v>
      </c>
    </row>
    <row r="2724" spans="1:11" x14ac:dyDescent="0.25">
      <c r="A2724" s="2">
        <v>272</v>
      </c>
      <c r="B2724" t="s">
        <v>173</v>
      </c>
      <c r="C2724" t="s">
        <v>24</v>
      </c>
      <c r="D2724">
        <v>1</v>
      </c>
      <c r="E2724" s="1">
        <v>113832</v>
      </c>
      <c r="F2724" s="1">
        <v>113832</v>
      </c>
      <c r="G2724" s="1">
        <v>0</v>
      </c>
      <c r="H2724" s="1">
        <v>0</v>
      </c>
      <c r="I2724" s="1">
        <v>0</v>
      </c>
      <c r="J2724" s="1">
        <v>0</v>
      </c>
      <c r="K2724" s="1">
        <v>0</v>
      </c>
    </row>
    <row r="2725" spans="1:11" x14ac:dyDescent="0.25">
      <c r="A2725" s="2">
        <v>272</v>
      </c>
      <c r="B2725" t="s">
        <v>173</v>
      </c>
      <c r="C2725" t="s">
        <v>40</v>
      </c>
      <c r="D2725">
        <v>1</v>
      </c>
      <c r="E2725" s="1">
        <v>113832</v>
      </c>
      <c r="F2725" s="1">
        <v>113832</v>
      </c>
      <c r="G2725" s="1">
        <v>0</v>
      </c>
      <c r="H2725" s="1">
        <v>0</v>
      </c>
      <c r="I2725" s="1">
        <v>0</v>
      </c>
      <c r="J2725" s="1">
        <v>0</v>
      </c>
      <c r="K2725" s="1">
        <v>0</v>
      </c>
    </row>
    <row r="2726" spans="1:11" x14ac:dyDescent="0.25">
      <c r="A2726" s="2">
        <v>272</v>
      </c>
      <c r="B2726" t="s">
        <v>173</v>
      </c>
      <c r="C2726" t="s">
        <v>30</v>
      </c>
      <c r="D2726">
        <v>1</v>
      </c>
      <c r="E2726" s="1">
        <v>113832</v>
      </c>
      <c r="F2726" s="1">
        <v>113832</v>
      </c>
      <c r="G2726" s="1">
        <v>0</v>
      </c>
      <c r="H2726" s="1">
        <v>0</v>
      </c>
      <c r="I2726" s="1">
        <v>0</v>
      </c>
      <c r="J2726" s="1">
        <v>0</v>
      </c>
      <c r="K2726" s="1">
        <v>0</v>
      </c>
    </row>
    <row r="2727" spans="1:11" x14ac:dyDescent="0.25">
      <c r="A2727" s="2">
        <v>272</v>
      </c>
      <c r="B2727" t="s">
        <v>173</v>
      </c>
      <c r="C2727" t="s">
        <v>14</v>
      </c>
      <c r="D2727">
        <v>3</v>
      </c>
      <c r="E2727" s="1">
        <v>341497</v>
      </c>
      <c r="F2727" s="1">
        <v>341497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</row>
    <row r="2728" spans="1:11" x14ac:dyDescent="0.25">
      <c r="A2728" s="2">
        <v>272</v>
      </c>
      <c r="B2728" t="s">
        <v>173</v>
      </c>
      <c r="C2728" t="s">
        <v>101</v>
      </c>
      <c r="D2728">
        <v>1</v>
      </c>
      <c r="E2728" s="1">
        <v>39166</v>
      </c>
      <c r="F2728" s="1">
        <v>2871</v>
      </c>
      <c r="G2728" s="1">
        <v>0</v>
      </c>
      <c r="H2728" s="1">
        <v>36295</v>
      </c>
      <c r="I2728" s="1">
        <v>0</v>
      </c>
      <c r="J2728" s="1">
        <v>0</v>
      </c>
      <c r="K2728" s="1">
        <v>0</v>
      </c>
    </row>
    <row r="2729" spans="1:11" x14ac:dyDescent="0.25">
      <c r="A2729" s="2">
        <v>272</v>
      </c>
      <c r="B2729" t="s">
        <v>173</v>
      </c>
      <c r="C2729" t="s">
        <v>81</v>
      </c>
      <c r="D2729">
        <v>1</v>
      </c>
      <c r="E2729" s="1">
        <v>113832</v>
      </c>
      <c r="F2729" s="1">
        <v>5381</v>
      </c>
      <c r="G2729" s="1">
        <v>0</v>
      </c>
      <c r="H2729" s="1">
        <v>108451</v>
      </c>
      <c r="I2729" s="1">
        <v>0</v>
      </c>
      <c r="J2729" s="1">
        <v>0</v>
      </c>
      <c r="K2729" s="1">
        <v>0</v>
      </c>
    </row>
    <row r="2730" spans="1:11" x14ac:dyDescent="0.25">
      <c r="A2730" s="2">
        <v>272</v>
      </c>
      <c r="B2730" t="s">
        <v>173</v>
      </c>
      <c r="C2730" t="s">
        <v>23</v>
      </c>
      <c r="D2730">
        <v>2</v>
      </c>
      <c r="E2730" s="1">
        <v>78333</v>
      </c>
      <c r="F2730" s="1">
        <v>78333</v>
      </c>
      <c r="G2730" s="1">
        <v>0</v>
      </c>
      <c r="H2730" s="1">
        <v>0</v>
      </c>
      <c r="I2730" s="1">
        <v>0</v>
      </c>
      <c r="J2730" s="1">
        <v>0</v>
      </c>
      <c r="K2730" s="1">
        <v>0</v>
      </c>
    </row>
    <row r="2731" spans="1:11" x14ac:dyDescent="0.25">
      <c r="A2731" s="2">
        <v>272</v>
      </c>
      <c r="B2731" t="s">
        <v>173</v>
      </c>
      <c r="C2731" t="s">
        <v>19</v>
      </c>
      <c r="D2731">
        <v>3</v>
      </c>
      <c r="E2731" s="1">
        <v>341497</v>
      </c>
      <c r="F2731" s="1">
        <v>341497</v>
      </c>
      <c r="G2731" s="1">
        <v>0</v>
      </c>
      <c r="H2731" s="1">
        <v>0</v>
      </c>
      <c r="I2731" s="1">
        <v>0</v>
      </c>
      <c r="J2731" s="1">
        <v>0</v>
      </c>
      <c r="K2731" s="1">
        <v>0</v>
      </c>
    </row>
    <row r="2732" spans="1:11" x14ac:dyDescent="0.25">
      <c r="A2732" s="2">
        <v>272</v>
      </c>
      <c r="B2732" t="s">
        <v>173</v>
      </c>
      <c r="C2732" t="s">
        <v>7</v>
      </c>
      <c r="D2732">
        <v>1</v>
      </c>
      <c r="E2732" s="1">
        <v>113832</v>
      </c>
      <c r="F2732" s="1">
        <v>113832</v>
      </c>
      <c r="G2732" s="1">
        <v>0</v>
      </c>
      <c r="H2732" s="1">
        <v>0</v>
      </c>
      <c r="I2732" s="1">
        <v>0</v>
      </c>
      <c r="J2732" s="1">
        <v>0</v>
      </c>
      <c r="K2732" s="1">
        <v>0</v>
      </c>
    </row>
    <row r="2733" spans="1:11" x14ac:dyDescent="0.25">
      <c r="A2733" s="2">
        <v>272</v>
      </c>
      <c r="B2733" t="s">
        <v>173</v>
      </c>
      <c r="C2733" t="s">
        <v>37</v>
      </c>
      <c r="D2733">
        <v>1</v>
      </c>
      <c r="E2733" s="1">
        <v>113832</v>
      </c>
      <c r="F2733" s="1">
        <v>113832</v>
      </c>
      <c r="G2733" s="1">
        <v>0</v>
      </c>
      <c r="H2733" s="1">
        <v>0</v>
      </c>
      <c r="I2733" s="1">
        <v>0</v>
      </c>
      <c r="J2733" s="1">
        <v>0</v>
      </c>
      <c r="K2733" s="1">
        <v>0</v>
      </c>
    </row>
    <row r="2734" spans="1:11" x14ac:dyDescent="0.25">
      <c r="A2734" s="2">
        <v>272</v>
      </c>
      <c r="B2734" t="s">
        <v>173</v>
      </c>
      <c r="C2734" t="s">
        <v>12</v>
      </c>
      <c r="D2734">
        <v>1</v>
      </c>
      <c r="E2734" s="1">
        <v>113832</v>
      </c>
      <c r="F2734" s="1">
        <v>113832</v>
      </c>
      <c r="G2734" s="1">
        <v>0</v>
      </c>
      <c r="H2734" s="1">
        <v>0</v>
      </c>
      <c r="I2734" s="1">
        <v>0</v>
      </c>
      <c r="J2734" s="1">
        <v>0</v>
      </c>
      <c r="K2734" s="1">
        <v>0</v>
      </c>
    </row>
    <row r="2735" spans="1:11" x14ac:dyDescent="0.25">
      <c r="A2735" s="2">
        <v>272</v>
      </c>
      <c r="B2735" t="s">
        <v>173</v>
      </c>
      <c r="C2735" t="s">
        <v>21</v>
      </c>
      <c r="D2735">
        <v>0.5</v>
      </c>
      <c r="E2735" s="1">
        <v>56916</v>
      </c>
      <c r="F2735" s="1">
        <v>40821</v>
      </c>
      <c r="G2735" s="1">
        <v>16095</v>
      </c>
      <c r="H2735" s="1">
        <v>0</v>
      </c>
      <c r="I2735" s="1">
        <v>0</v>
      </c>
      <c r="J2735" s="1">
        <v>0</v>
      </c>
      <c r="K2735" s="1">
        <v>0</v>
      </c>
    </row>
    <row r="2736" spans="1:11" x14ac:dyDescent="0.25">
      <c r="A2736" s="2">
        <v>272</v>
      </c>
      <c r="B2736" t="s">
        <v>173</v>
      </c>
      <c r="C2736" t="s">
        <v>122</v>
      </c>
      <c r="D2736">
        <v>1</v>
      </c>
      <c r="E2736" s="1">
        <v>113832</v>
      </c>
      <c r="F2736" s="1">
        <v>113832</v>
      </c>
      <c r="G2736" s="1">
        <v>0</v>
      </c>
      <c r="H2736" s="1">
        <v>0</v>
      </c>
      <c r="I2736" s="1">
        <v>0</v>
      </c>
      <c r="J2736" s="1">
        <v>0</v>
      </c>
      <c r="K2736" s="1">
        <v>0</v>
      </c>
    </row>
    <row r="2737" spans="1:11" x14ac:dyDescent="0.25">
      <c r="A2737" s="2">
        <v>272</v>
      </c>
      <c r="B2737" t="s">
        <v>173</v>
      </c>
      <c r="C2737" t="s">
        <v>16</v>
      </c>
      <c r="D2737">
        <v>0.5</v>
      </c>
      <c r="E2737" s="1">
        <v>56916</v>
      </c>
      <c r="F2737" s="1">
        <v>2691</v>
      </c>
      <c r="G2737" s="1">
        <v>0</v>
      </c>
      <c r="H2737" s="1">
        <v>54226</v>
      </c>
      <c r="I2737" s="1">
        <v>0</v>
      </c>
      <c r="J2737" s="1">
        <v>0</v>
      </c>
      <c r="K2737" s="1">
        <v>0</v>
      </c>
    </row>
    <row r="2738" spans="1:11" x14ac:dyDescent="0.25">
      <c r="A2738" s="2">
        <v>272</v>
      </c>
      <c r="B2738" t="s">
        <v>173</v>
      </c>
      <c r="C2738" t="s">
        <v>17</v>
      </c>
      <c r="D2738">
        <v>1</v>
      </c>
      <c r="E2738" s="1">
        <v>79025</v>
      </c>
      <c r="F2738" s="1">
        <v>79025</v>
      </c>
      <c r="G2738" s="1">
        <v>0</v>
      </c>
      <c r="H2738" s="1">
        <v>0</v>
      </c>
      <c r="I2738" s="1">
        <v>0</v>
      </c>
      <c r="J2738" s="1">
        <v>0</v>
      </c>
      <c r="K2738" s="1">
        <v>0</v>
      </c>
    </row>
    <row r="2739" spans="1:11" x14ac:dyDescent="0.25">
      <c r="A2739" s="2">
        <v>272</v>
      </c>
      <c r="B2739" t="s">
        <v>173</v>
      </c>
      <c r="C2739" t="s">
        <v>22</v>
      </c>
      <c r="D2739">
        <v>1</v>
      </c>
      <c r="E2739" s="1">
        <v>51187</v>
      </c>
      <c r="F2739" s="1">
        <v>51187</v>
      </c>
      <c r="G2739" s="1">
        <v>0</v>
      </c>
      <c r="H2739" s="1">
        <v>0</v>
      </c>
      <c r="I2739" s="1">
        <v>0</v>
      </c>
      <c r="J2739" s="1">
        <v>0</v>
      </c>
      <c r="K2739" s="1">
        <v>0</v>
      </c>
    </row>
    <row r="2740" spans="1:11" x14ac:dyDescent="0.25">
      <c r="A2740" s="2">
        <v>272</v>
      </c>
      <c r="B2740" t="s">
        <v>173</v>
      </c>
      <c r="C2740" t="s">
        <v>20</v>
      </c>
      <c r="D2740">
        <v>1</v>
      </c>
      <c r="E2740" s="1">
        <v>60059</v>
      </c>
      <c r="F2740" s="1">
        <v>60059</v>
      </c>
      <c r="G2740" s="1">
        <v>0</v>
      </c>
      <c r="H2740" s="1">
        <v>0</v>
      </c>
      <c r="I2740" s="1">
        <v>0</v>
      </c>
      <c r="J2740" s="1">
        <v>0</v>
      </c>
      <c r="K2740" s="1">
        <v>0</v>
      </c>
    </row>
    <row r="2741" spans="1:11" x14ac:dyDescent="0.25">
      <c r="A2741" s="2">
        <v>272</v>
      </c>
      <c r="B2741" t="s">
        <v>173</v>
      </c>
      <c r="C2741" t="s">
        <v>4</v>
      </c>
      <c r="D2741">
        <v>1</v>
      </c>
      <c r="E2741" s="1">
        <v>71961</v>
      </c>
      <c r="F2741" s="1">
        <v>71961</v>
      </c>
      <c r="G2741" s="1">
        <v>0</v>
      </c>
      <c r="H2741" s="1">
        <v>0</v>
      </c>
      <c r="I2741" s="1">
        <v>0</v>
      </c>
      <c r="J2741" s="1">
        <v>0</v>
      </c>
      <c r="K2741" s="1">
        <v>0</v>
      </c>
    </row>
    <row r="2742" spans="1:11" x14ac:dyDescent="0.25">
      <c r="A2742" s="2">
        <v>272</v>
      </c>
      <c r="B2742" t="s">
        <v>173</v>
      </c>
      <c r="C2742" t="s">
        <v>251</v>
      </c>
      <c r="D2742">
        <v>0</v>
      </c>
      <c r="E2742" s="1">
        <v>5490</v>
      </c>
      <c r="F2742" s="1">
        <v>5490</v>
      </c>
      <c r="G2742" s="1">
        <v>0</v>
      </c>
      <c r="H2742" s="1">
        <v>0</v>
      </c>
      <c r="I2742" s="1">
        <v>0</v>
      </c>
      <c r="J2742" s="1">
        <v>0</v>
      </c>
      <c r="K2742" s="1">
        <v>0</v>
      </c>
    </row>
    <row r="2743" spans="1:11" x14ac:dyDescent="0.25">
      <c r="A2743" s="2">
        <v>272</v>
      </c>
      <c r="B2743" t="s">
        <v>173</v>
      </c>
      <c r="C2743" t="s">
        <v>252</v>
      </c>
      <c r="D2743">
        <v>0</v>
      </c>
      <c r="E2743" s="1">
        <v>14903</v>
      </c>
      <c r="F2743" s="1">
        <v>14903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</row>
    <row r="2744" spans="1:11" x14ac:dyDescent="0.25">
      <c r="A2744" s="2">
        <v>272</v>
      </c>
      <c r="B2744" t="s">
        <v>173</v>
      </c>
      <c r="C2744" t="s">
        <v>266</v>
      </c>
      <c r="D2744">
        <v>0</v>
      </c>
      <c r="E2744" s="1">
        <v>17817</v>
      </c>
      <c r="F2744" s="1">
        <v>17817</v>
      </c>
      <c r="G2744" s="1">
        <v>0</v>
      </c>
      <c r="H2744" s="1">
        <v>0</v>
      </c>
      <c r="I2744" s="1">
        <v>0</v>
      </c>
      <c r="J2744" s="1">
        <v>0</v>
      </c>
      <c r="K2744" s="1">
        <v>0</v>
      </c>
    </row>
    <row r="2745" spans="1:11" x14ac:dyDescent="0.25">
      <c r="A2745" s="2">
        <v>272</v>
      </c>
      <c r="B2745" t="s">
        <v>173</v>
      </c>
      <c r="C2745" t="s">
        <v>248</v>
      </c>
      <c r="D2745">
        <v>0</v>
      </c>
      <c r="E2745" s="1">
        <v>1596</v>
      </c>
      <c r="F2745" s="1">
        <v>1596</v>
      </c>
      <c r="G2745" s="1">
        <v>0</v>
      </c>
      <c r="H2745" s="1">
        <v>0</v>
      </c>
      <c r="I2745" s="1">
        <v>0</v>
      </c>
      <c r="J2745" s="1">
        <v>0</v>
      </c>
      <c r="K2745" s="1">
        <v>0</v>
      </c>
    </row>
    <row r="2746" spans="1:11" x14ac:dyDescent="0.25">
      <c r="A2746" s="2">
        <v>272</v>
      </c>
      <c r="B2746" t="s">
        <v>173</v>
      </c>
      <c r="C2746" t="s">
        <v>282</v>
      </c>
      <c r="D2746">
        <v>0</v>
      </c>
      <c r="E2746" s="1">
        <v>2687</v>
      </c>
      <c r="F2746" s="1">
        <v>2687</v>
      </c>
      <c r="G2746" s="1">
        <v>0</v>
      </c>
      <c r="H2746" s="1">
        <v>0</v>
      </c>
      <c r="I2746" s="1">
        <v>0</v>
      </c>
      <c r="J2746" s="1">
        <v>0</v>
      </c>
      <c r="K2746" s="1">
        <v>0</v>
      </c>
    </row>
    <row r="2747" spans="1:11" x14ac:dyDescent="0.25">
      <c r="A2747" s="2">
        <v>272</v>
      </c>
      <c r="B2747" t="s">
        <v>173</v>
      </c>
      <c r="C2747" t="s">
        <v>264</v>
      </c>
      <c r="D2747">
        <v>0</v>
      </c>
      <c r="E2747" s="1">
        <v>3839</v>
      </c>
      <c r="F2747" s="1">
        <v>3839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</row>
    <row r="2748" spans="1:11" x14ac:dyDescent="0.25">
      <c r="A2748" s="2">
        <v>272</v>
      </c>
      <c r="B2748" t="s">
        <v>173</v>
      </c>
      <c r="C2748" t="s">
        <v>247</v>
      </c>
      <c r="D2748">
        <v>0</v>
      </c>
      <c r="E2748" s="1">
        <v>5852</v>
      </c>
      <c r="F2748" s="1">
        <v>5852</v>
      </c>
      <c r="G2748" s="1">
        <v>0</v>
      </c>
      <c r="H2748" s="1">
        <v>0</v>
      </c>
      <c r="I2748" s="1">
        <v>0</v>
      </c>
      <c r="J2748" s="1">
        <v>0</v>
      </c>
      <c r="K2748" s="1">
        <v>0</v>
      </c>
    </row>
    <row r="2749" spans="1:11" x14ac:dyDescent="0.25">
      <c r="A2749" s="2">
        <v>272</v>
      </c>
      <c r="B2749" t="s">
        <v>173</v>
      </c>
      <c r="C2749" t="s">
        <v>267</v>
      </c>
      <c r="D2749">
        <v>0</v>
      </c>
      <c r="E2749" s="1">
        <v>638</v>
      </c>
      <c r="F2749" s="1">
        <v>638</v>
      </c>
      <c r="G2749" s="1">
        <v>0</v>
      </c>
      <c r="H2749" s="1">
        <v>0</v>
      </c>
      <c r="I2749" s="1">
        <v>0</v>
      </c>
      <c r="J2749" s="1">
        <v>0</v>
      </c>
      <c r="K2749" s="1">
        <v>0</v>
      </c>
    </row>
    <row r="2750" spans="1:11" x14ac:dyDescent="0.25">
      <c r="A2750" s="2">
        <v>272</v>
      </c>
      <c r="B2750" t="s">
        <v>173</v>
      </c>
      <c r="C2750" t="s">
        <v>284</v>
      </c>
      <c r="D2750">
        <v>0</v>
      </c>
      <c r="E2750" s="1">
        <v>8750</v>
      </c>
      <c r="F2750" s="1">
        <v>0</v>
      </c>
      <c r="G2750" s="1">
        <v>0</v>
      </c>
      <c r="H2750" s="1">
        <v>0</v>
      </c>
      <c r="I2750" s="1">
        <v>0</v>
      </c>
      <c r="J2750" s="1">
        <v>8750</v>
      </c>
      <c r="K2750" s="1">
        <v>0</v>
      </c>
    </row>
    <row r="2751" spans="1:11" x14ac:dyDescent="0.25">
      <c r="A2751" s="2">
        <v>259</v>
      </c>
      <c r="B2751" t="s">
        <v>174</v>
      </c>
      <c r="C2751" t="s">
        <v>68</v>
      </c>
      <c r="D2751">
        <v>1</v>
      </c>
      <c r="E2751" s="1">
        <v>158560</v>
      </c>
      <c r="F2751" s="1">
        <v>158560</v>
      </c>
      <c r="G2751" s="1">
        <v>0</v>
      </c>
      <c r="H2751" s="1">
        <v>0</v>
      </c>
      <c r="I2751" s="1">
        <v>0</v>
      </c>
      <c r="J2751" s="1">
        <v>0</v>
      </c>
      <c r="K2751" s="1">
        <v>0</v>
      </c>
    </row>
    <row r="2752" spans="1:11" x14ac:dyDescent="0.25">
      <c r="A2752" s="2">
        <v>259</v>
      </c>
      <c r="B2752" t="s">
        <v>174</v>
      </c>
      <c r="C2752" t="s">
        <v>31</v>
      </c>
      <c r="D2752">
        <v>1</v>
      </c>
      <c r="E2752" s="1">
        <v>198942</v>
      </c>
      <c r="F2752" s="1">
        <v>198942</v>
      </c>
      <c r="G2752" s="1">
        <v>0</v>
      </c>
      <c r="H2752" s="1">
        <v>0</v>
      </c>
      <c r="I2752" s="1">
        <v>0</v>
      </c>
      <c r="J2752" s="1">
        <v>0</v>
      </c>
      <c r="K2752" s="1">
        <v>0</v>
      </c>
    </row>
    <row r="2753" spans="1:11" x14ac:dyDescent="0.25">
      <c r="A2753" s="2">
        <v>259</v>
      </c>
      <c r="B2753" t="s">
        <v>174</v>
      </c>
      <c r="C2753" t="s">
        <v>33</v>
      </c>
      <c r="D2753">
        <v>3</v>
      </c>
      <c r="E2753" s="1">
        <v>341497</v>
      </c>
      <c r="F2753" s="1">
        <v>7587</v>
      </c>
      <c r="G2753" s="1">
        <v>180994</v>
      </c>
      <c r="H2753" s="1">
        <v>0</v>
      </c>
      <c r="I2753" s="1">
        <v>152917</v>
      </c>
      <c r="J2753" s="1">
        <v>0</v>
      </c>
      <c r="K2753" s="1">
        <v>0</v>
      </c>
    </row>
    <row r="2754" spans="1:11" x14ac:dyDescent="0.25">
      <c r="A2754" s="2">
        <v>259</v>
      </c>
      <c r="B2754" t="s">
        <v>174</v>
      </c>
      <c r="C2754" t="s">
        <v>34</v>
      </c>
      <c r="D2754">
        <v>3</v>
      </c>
      <c r="E2754" s="1">
        <v>341497</v>
      </c>
      <c r="F2754" s="1">
        <v>263330</v>
      </c>
      <c r="G2754" s="1">
        <v>0</v>
      </c>
      <c r="H2754" s="1">
        <v>0</v>
      </c>
      <c r="I2754" s="1">
        <v>78168</v>
      </c>
      <c r="J2754" s="1">
        <v>0</v>
      </c>
      <c r="K2754" s="1">
        <v>0</v>
      </c>
    </row>
    <row r="2755" spans="1:11" x14ac:dyDescent="0.25">
      <c r="A2755" s="2">
        <v>259</v>
      </c>
      <c r="B2755" t="s">
        <v>174</v>
      </c>
      <c r="C2755" t="s">
        <v>35</v>
      </c>
      <c r="D2755">
        <v>3</v>
      </c>
      <c r="E2755" s="1">
        <v>341497</v>
      </c>
      <c r="F2755" s="1">
        <v>341497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</row>
    <row r="2756" spans="1:11" x14ac:dyDescent="0.25">
      <c r="A2756" s="2">
        <v>259</v>
      </c>
      <c r="B2756" t="s">
        <v>174</v>
      </c>
      <c r="C2756" t="s">
        <v>26</v>
      </c>
      <c r="D2756">
        <v>3</v>
      </c>
      <c r="E2756" s="1">
        <v>341497</v>
      </c>
      <c r="F2756" s="1">
        <v>341497</v>
      </c>
      <c r="G2756" s="1">
        <v>0</v>
      </c>
      <c r="H2756" s="1">
        <v>0</v>
      </c>
      <c r="I2756" s="1">
        <v>0</v>
      </c>
      <c r="J2756" s="1">
        <v>0</v>
      </c>
      <c r="K2756" s="1">
        <v>0</v>
      </c>
    </row>
    <row r="2757" spans="1:11" x14ac:dyDescent="0.25">
      <c r="A2757" s="2">
        <v>259</v>
      </c>
      <c r="B2757" t="s">
        <v>174</v>
      </c>
      <c r="C2757" t="s">
        <v>25</v>
      </c>
      <c r="D2757">
        <v>3</v>
      </c>
      <c r="E2757" s="1">
        <v>341497</v>
      </c>
      <c r="F2757" s="1">
        <v>341497</v>
      </c>
      <c r="G2757" s="1">
        <v>0</v>
      </c>
      <c r="H2757" s="1">
        <v>0</v>
      </c>
      <c r="I2757" s="1">
        <v>0</v>
      </c>
      <c r="J2757" s="1">
        <v>0</v>
      </c>
      <c r="K2757" s="1">
        <v>0</v>
      </c>
    </row>
    <row r="2758" spans="1:11" x14ac:dyDescent="0.25">
      <c r="A2758" s="2">
        <v>259</v>
      </c>
      <c r="B2758" t="s">
        <v>174</v>
      </c>
      <c r="C2758" t="s">
        <v>28</v>
      </c>
      <c r="D2758">
        <v>3</v>
      </c>
      <c r="E2758" s="1">
        <v>341497</v>
      </c>
      <c r="F2758" s="1">
        <v>341497</v>
      </c>
      <c r="G2758" s="1">
        <v>0</v>
      </c>
      <c r="H2758" s="1">
        <v>0</v>
      </c>
      <c r="I2758" s="1">
        <v>0</v>
      </c>
      <c r="J2758" s="1">
        <v>0</v>
      </c>
      <c r="K2758" s="1">
        <v>0</v>
      </c>
    </row>
    <row r="2759" spans="1:11" x14ac:dyDescent="0.25">
      <c r="A2759" s="2">
        <v>259</v>
      </c>
      <c r="B2759" t="s">
        <v>174</v>
      </c>
      <c r="C2759" t="s">
        <v>24</v>
      </c>
      <c r="D2759">
        <v>2</v>
      </c>
      <c r="E2759" s="1">
        <v>227665</v>
      </c>
      <c r="F2759" s="1">
        <v>227665</v>
      </c>
      <c r="G2759" s="1">
        <v>0</v>
      </c>
      <c r="H2759" s="1">
        <v>0</v>
      </c>
      <c r="I2759" s="1">
        <v>0</v>
      </c>
      <c r="J2759" s="1">
        <v>0</v>
      </c>
      <c r="K2759" s="1">
        <v>0</v>
      </c>
    </row>
    <row r="2760" spans="1:11" x14ac:dyDescent="0.25">
      <c r="A2760" s="2">
        <v>259</v>
      </c>
      <c r="B2760" t="s">
        <v>174</v>
      </c>
      <c r="C2760" t="s">
        <v>40</v>
      </c>
      <c r="D2760">
        <v>2</v>
      </c>
      <c r="E2760" s="1">
        <v>227665</v>
      </c>
      <c r="F2760" s="1">
        <v>227665</v>
      </c>
      <c r="G2760" s="1">
        <v>0</v>
      </c>
      <c r="H2760" s="1">
        <v>0</v>
      </c>
      <c r="I2760" s="1">
        <v>0</v>
      </c>
      <c r="J2760" s="1">
        <v>0</v>
      </c>
      <c r="K2760" s="1">
        <v>0</v>
      </c>
    </row>
    <row r="2761" spans="1:11" x14ac:dyDescent="0.25">
      <c r="A2761" s="2">
        <v>259</v>
      </c>
      <c r="B2761" t="s">
        <v>174</v>
      </c>
      <c r="C2761" t="s">
        <v>30</v>
      </c>
      <c r="D2761">
        <v>1</v>
      </c>
      <c r="E2761" s="1">
        <v>113832</v>
      </c>
      <c r="F2761" s="1">
        <v>113832</v>
      </c>
      <c r="G2761" s="1">
        <v>0</v>
      </c>
      <c r="H2761" s="1">
        <v>0</v>
      </c>
      <c r="I2761" s="1">
        <v>0</v>
      </c>
      <c r="J2761" s="1">
        <v>0</v>
      </c>
      <c r="K2761" s="1">
        <v>0</v>
      </c>
    </row>
    <row r="2762" spans="1:11" x14ac:dyDescent="0.25">
      <c r="A2762" s="2">
        <v>259</v>
      </c>
      <c r="B2762" t="s">
        <v>174</v>
      </c>
      <c r="C2762" t="s">
        <v>39</v>
      </c>
      <c r="D2762">
        <v>1</v>
      </c>
      <c r="E2762" s="1">
        <v>113832</v>
      </c>
      <c r="F2762" s="1">
        <v>113832</v>
      </c>
      <c r="G2762" s="1">
        <v>0</v>
      </c>
      <c r="H2762" s="1">
        <v>0</v>
      </c>
      <c r="I2762" s="1">
        <v>0</v>
      </c>
      <c r="J2762" s="1">
        <v>0</v>
      </c>
      <c r="K2762" s="1">
        <v>0</v>
      </c>
    </row>
    <row r="2763" spans="1:11" x14ac:dyDescent="0.25">
      <c r="A2763" s="2">
        <v>259</v>
      </c>
      <c r="B2763" t="s">
        <v>174</v>
      </c>
      <c r="C2763" t="s">
        <v>15</v>
      </c>
      <c r="D2763">
        <v>4</v>
      </c>
      <c r="E2763" s="1">
        <v>156666</v>
      </c>
      <c r="F2763" s="1">
        <v>0</v>
      </c>
      <c r="G2763" s="1">
        <v>156666</v>
      </c>
      <c r="H2763" s="1">
        <v>0</v>
      </c>
      <c r="I2763" s="1">
        <v>0</v>
      </c>
      <c r="J2763" s="1">
        <v>0</v>
      </c>
      <c r="K2763" s="1">
        <v>0</v>
      </c>
    </row>
    <row r="2764" spans="1:11" x14ac:dyDescent="0.25">
      <c r="A2764" s="2">
        <v>259</v>
      </c>
      <c r="B2764" t="s">
        <v>174</v>
      </c>
      <c r="C2764" t="s">
        <v>43</v>
      </c>
      <c r="D2764">
        <v>1</v>
      </c>
      <c r="E2764" s="1">
        <v>119483</v>
      </c>
      <c r="F2764" s="1">
        <v>109250</v>
      </c>
      <c r="G2764" s="1">
        <v>10233</v>
      </c>
      <c r="H2764" s="1">
        <v>0</v>
      </c>
      <c r="I2764" s="1">
        <v>0</v>
      </c>
      <c r="J2764" s="1">
        <v>0</v>
      </c>
      <c r="K2764" s="1">
        <v>0</v>
      </c>
    </row>
    <row r="2765" spans="1:11" x14ac:dyDescent="0.25">
      <c r="A2765" s="2">
        <v>259</v>
      </c>
      <c r="B2765" t="s">
        <v>174</v>
      </c>
      <c r="C2765" t="s">
        <v>14</v>
      </c>
      <c r="D2765">
        <v>3</v>
      </c>
      <c r="E2765" s="1">
        <v>341497</v>
      </c>
      <c r="F2765" s="1">
        <v>341497</v>
      </c>
      <c r="G2765" s="1">
        <v>0</v>
      </c>
      <c r="H2765" s="1">
        <v>0</v>
      </c>
      <c r="I2765" s="1">
        <v>0</v>
      </c>
      <c r="J2765" s="1">
        <v>0</v>
      </c>
      <c r="K2765" s="1">
        <v>0</v>
      </c>
    </row>
    <row r="2766" spans="1:11" x14ac:dyDescent="0.25">
      <c r="A2766" s="2">
        <v>259</v>
      </c>
      <c r="B2766" t="s">
        <v>174</v>
      </c>
      <c r="C2766" t="s">
        <v>313</v>
      </c>
      <c r="D2766">
        <v>0.09</v>
      </c>
      <c r="E2766" s="1">
        <v>13829</v>
      </c>
      <c r="F2766" s="1">
        <v>4068</v>
      </c>
      <c r="G2766" s="1">
        <v>0</v>
      </c>
      <c r="H2766" s="1">
        <v>9761</v>
      </c>
      <c r="I2766" s="1">
        <v>0</v>
      </c>
      <c r="J2766" s="1">
        <v>0</v>
      </c>
      <c r="K2766" s="1">
        <v>0</v>
      </c>
    </row>
    <row r="2767" spans="1:11" x14ac:dyDescent="0.25">
      <c r="A2767" s="2">
        <v>259</v>
      </c>
      <c r="B2767" t="s">
        <v>174</v>
      </c>
      <c r="C2767" t="s">
        <v>23</v>
      </c>
      <c r="D2767">
        <v>5</v>
      </c>
      <c r="E2767" s="1">
        <v>195832</v>
      </c>
      <c r="F2767" s="1">
        <v>195832</v>
      </c>
      <c r="G2767" s="1">
        <v>0</v>
      </c>
      <c r="H2767" s="1">
        <v>0</v>
      </c>
      <c r="I2767" s="1">
        <v>0</v>
      </c>
      <c r="J2767" s="1">
        <v>0</v>
      </c>
      <c r="K2767" s="1">
        <v>0</v>
      </c>
    </row>
    <row r="2768" spans="1:11" x14ac:dyDescent="0.25">
      <c r="A2768" s="2">
        <v>259</v>
      </c>
      <c r="B2768" t="s">
        <v>174</v>
      </c>
      <c r="C2768" t="s">
        <v>18</v>
      </c>
      <c r="D2768">
        <v>2</v>
      </c>
      <c r="E2768" s="1">
        <v>227665</v>
      </c>
      <c r="F2768" s="1">
        <v>227665</v>
      </c>
      <c r="G2768" s="1">
        <v>0</v>
      </c>
      <c r="H2768" s="1">
        <v>0</v>
      </c>
      <c r="I2768" s="1">
        <v>0</v>
      </c>
      <c r="J2768" s="1">
        <v>0</v>
      </c>
      <c r="K2768" s="1">
        <v>0</v>
      </c>
    </row>
    <row r="2769" spans="1:11" x14ac:dyDescent="0.25">
      <c r="A2769" s="2">
        <v>259</v>
      </c>
      <c r="B2769" t="s">
        <v>174</v>
      </c>
      <c r="C2769" t="s">
        <v>49</v>
      </c>
      <c r="D2769">
        <v>1</v>
      </c>
      <c r="E2769" s="1">
        <v>113832</v>
      </c>
      <c r="F2769" s="1">
        <v>113832</v>
      </c>
      <c r="G2769" s="1">
        <v>0</v>
      </c>
      <c r="H2769" s="1">
        <v>0</v>
      </c>
      <c r="I2769" s="1">
        <v>0</v>
      </c>
      <c r="J2769" s="1">
        <v>0</v>
      </c>
      <c r="K2769" s="1">
        <v>0</v>
      </c>
    </row>
    <row r="2770" spans="1:11" x14ac:dyDescent="0.25">
      <c r="A2770" s="2">
        <v>259</v>
      </c>
      <c r="B2770" t="s">
        <v>174</v>
      </c>
      <c r="C2770" t="s">
        <v>19</v>
      </c>
      <c r="D2770">
        <v>2</v>
      </c>
      <c r="E2770" s="1">
        <v>227665</v>
      </c>
      <c r="F2770" s="1">
        <v>227665</v>
      </c>
      <c r="G2770" s="1">
        <v>0</v>
      </c>
      <c r="H2770" s="1">
        <v>0</v>
      </c>
      <c r="I2770" s="1">
        <v>0</v>
      </c>
      <c r="J2770" s="1">
        <v>0</v>
      </c>
      <c r="K2770" s="1">
        <v>0</v>
      </c>
    </row>
    <row r="2771" spans="1:11" x14ac:dyDescent="0.25">
      <c r="A2771" s="2">
        <v>259</v>
      </c>
      <c r="B2771" t="s">
        <v>174</v>
      </c>
      <c r="C2771" t="s">
        <v>7</v>
      </c>
      <c r="D2771">
        <v>1</v>
      </c>
      <c r="E2771" s="1">
        <v>113832</v>
      </c>
      <c r="F2771" s="1">
        <v>113832</v>
      </c>
      <c r="G2771" s="1">
        <v>0</v>
      </c>
      <c r="H2771" s="1">
        <v>0</v>
      </c>
      <c r="I2771" s="1">
        <v>0</v>
      </c>
      <c r="J2771" s="1">
        <v>0</v>
      </c>
      <c r="K2771" s="1">
        <v>0</v>
      </c>
    </row>
    <row r="2772" spans="1:11" x14ac:dyDescent="0.25">
      <c r="A2772" s="2">
        <v>259</v>
      </c>
      <c r="B2772" t="s">
        <v>174</v>
      </c>
      <c r="C2772" t="s">
        <v>37</v>
      </c>
      <c r="D2772">
        <v>2</v>
      </c>
      <c r="E2772" s="1">
        <v>227665</v>
      </c>
      <c r="F2772" s="1">
        <v>113832</v>
      </c>
      <c r="G2772" s="1">
        <v>113832</v>
      </c>
      <c r="H2772" s="1">
        <v>0</v>
      </c>
      <c r="I2772" s="1">
        <v>0</v>
      </c>
      <c r="J2772" s="1">
        <v>0</v>
      </c>
      <c r="K2772" s="1">
        <v>0</v>
      </c>
    </row>
    <row r="2773" spans="1:11" x14ac:dyDescent="0.25">
      <c r="A2773" s="2">
        <v>259</v>
      </c>
      <c r="B2773" t="s">
        <v>174</v>
      </c>
      <c r="C2773" t="s">
        <v>12</v>
      </c>
      <c r="D2773">
        <v>1</v>
      </c>
      <c r="E2773" s="1">
        <v>113832</v>
      </c>
      <c r="F2773" s="1">
        <v>113832</v>
      </c>
      <c r="G2773" s="1">
        <v>0</v>
      </c>
      <c r="H2773" s="1">
        <v>0</v>
      </c>
      <c r="I2773" s="1">
        <v>0</v>
      </c>
      <c r="J2773" s="1">
        <v>0</v>
      </c>
      <c r="K2773" s="1">
        <v>0</v>
      </c>
    </row>
    <row r="2774" spans="1:11" x14ac:dyDescent="0.25">
      <c r="A2774" s="2">
        <v>259</v>
      </c>
      <c r="B2774" t="s">
        <v>174</v>
      </c>
      <c r="C2774" t="s">
        <v>56</v>
      </c>
      <c r="D2774">
        <v>1</v>
      </c>
      <c r="E2774" s="1">
        <v>113832</v>
      </c>
      <c r="F2774" s="1">
        <v>0</v>
      </c>
      <c r="G2774" s="1">
        <v>113832</v>
      </c>
      <c r="H2774" s="1">
        <v>0</v>
      </c>
      <c r="I2774" s="1">
        <v>0</v>
      </c>
      <c r="J2774" s="1">
        <v>0</v>
      </c>
      <c r="K2774" s="1">
        <v>0</v>
      </c>
    </row>
    <row r="2775" spans="1:11" x14ac:dyDescent="0.25">
      <c r="A2775" s="2">
        <v>259</v>
      </c>
      <c r="B2775" t="s">
        <v>174</v>
      </c>
      <c r="C2775" t="s">
        <v>96</v>
      </c>
      <c r="D2775">
        <v>1</v>
      </c>
      <c r="E2775" s="1">
        <v>36575</v>
      </c>
      <c r="F2775" s="1">
        <v>0</v>
      </c>
      <c r="G2775" s="1">
        <v>36575</v>
      </c>
      <c r="H2775" s="1">
        <v>0</v>
      </c>
      <c r="I2775" s="1">
        <v>0</v>
      </c>
      <c r="J2775" s="1">
        <v>0</v>
      </c>
      <c r="K2775" s="1">
        <v>0</v>
      </c>
    </row>
    <row r="2776" spans="1:11" x14ac:dyDescent="0.25">
      <c r="A2776" s="2">
        <v>259</v>
      </c>
      <c r="B2776" t="s">
        <v>174</v>
      </c>
      <c r="C2776" t="s">
        <v>11</v>
      </c>
      <c r="D2776">
        <v>3</v>
      </c>
      <c r="E2776" s="1">
        <v>172674</v>
      </c>
      <c r="F2776" s="1">
        <v>0</v>
      </c>
      <c r="G2776" s="1">
        <v>172674</v>
      </c>
      <c r="H2776" s="1">
        <v>0</v>
      </c>
      <c r="I2776" s="1">
        <v>0</v>
      </c>
      <c r="J2776" s="1">
        <v>0</v>
      </c>
      <c r="K2776" s="1">
        <v>0</v>
      </c>
    </row>
    <row r="2777" spans="1:11" x14ac:dyDescent="0.25">
      <c r="A2777" s="2">
        <v>259</v>
      </c>
      <c r="B2777" t="s">
        <v>174</v>
      </c>
      <c r="C2777" t="s">
        <v>21</v>
      </c>
      <c r="D2777">
        <v>1</v>
      </c>
      <c r="E2777" s="1">
        <v>113832</v>
      </c>
      <c r="F2777" s="1">
        <v>113832</v>
      </c>
      <c r="G2777" s="1">
        <v>0</v>
      </c>
      <c r="H2777" s="1">
        <v>0</v>
      </c>
      <c r="I2777" s="1">
        <v>0</v>
      </c>
      <c r="J2777" s="1">
        <v>0</v>
      </c>
      <c r="K2777" s="1">
        <v>0</v>
      </c>
    </row>
    <row r="2778" spans="1:11" x14ac:dyDescent="0.25">
      <c r="A2778" s="2">
        <v>259</v>
      </c>
      <c r="B2778" t="s">
        <v>174</v>
      </c>
      <c r="C2778" t="s">
        <v>16</v>
      </c>
      <c r="D2778">
        <v>1</v>
      </c>
      <c r="E2778" s="1">
        <v>113832</v>
      </c>
      <c r="F2778" s="1">
        <v>0</v>
      </c>
      <c r="G2778" s="1">
        <v>113832</v>
      </c>
      <c r="H2778" s="1">
        <v>0</v>
      </c>
      <c r="I2778" s="1">
        <v>0</v>
      </c>
      <c r="J2778" s="1">
        <v>0</v>
      </c>
      <c r="K2778" s="1">
        <v>0</v>
      </c>
    </row>
    <row r="2779" spans="1:11" x14ac:dyDescent="0.25">
      <c r="A2779" s="2">
        <v>259</v>
      </c>
      <c r="B2779" t="s">
        <v>174</v>
      </c>
      <c r="C2779" t="s">
        <v>17</v>
      </c>
      <c r="D2779">
        <v>1</v>
      </c>
      <c r="E2779" s="1">
        <v>79025</v>
      </c>
      <c r="F2779" s="1">
        <v>79025</v>
      </c>
      <c r="G2779" s="1">
        <v>0</v>
      </c>
      <c r="H2779" s="1">
        <v>0</v>
      </c>
      <c r="I2779" s="1">
        <v>0</v>
      </c>
      <c r="J2779" s="1">
        <v>0</v>
      </c>
      <c r="K2779" s="1">
        <v>0</v>
      </c>
    </row>
    <row r="2780" spans="1:11" x14ac:dyDescent="0.25">
      <c r="A2780" s="2">
        <v>259</v>
      </c>
      <c r="B2780" t="s">
        <v>174</v>
      </c>
      <c r="C2780" t="s">
        <v>22</v>
      </c>
      <c r="D2780">
        <v>2</v>
      </c>
      <c r="E2780" s="1">
        <v>102375</v>
      </c>
      <c r="F2780" s="1">
        <v>102375</v>
      </c>
      <c r="G2780" s="1">
        <v>0</v>
      </c>
      <c r="H2780" s="1">
        <v>0</v>
      </c>
      <c r="I2780" s="1">
        <v>0</v>
      </c>
      <c r="J2780" s="1">
        <v>0</v>
      </c>
      <c r="K2780" s="1">
        <v>0</v>
      </c>
    </row>
    <row r="2781" spans="1:11" x14ac:dyDescent="0.25">
      <c r="A2781" s="2">
        <v>259</v>
      </c>
      <c r="B2781" t="s">
        <v>174</v>
      </c>
      <c r="C2781" t="s">
        <v>20</v>
      </c>
      <c r="D2781">
        <v>2</v>
      </c>
      <c r="E2781" s="1">
        <v>120118</v>
      </c>
      <c r="F2781" s="1">
        <v>120118</v>
      </c>
      <c r="G2781" s="1">
        <v>0</v>
      </c>
      <c r="H2781" s="1">
        <v>0</v>
      </c>
      <c r="I2781" s="1">
        <v>0</v>
      </c>
      <c r="J2781" s="1">
        <v>0</v>
      </c>
      <c r="K2781" s="1">
        <v>0</v>
      </c>
    </row>
    <row r="2782" spans="1:11" x14ac:dyDescent="0.25">
      <c r="A2782" s="2">
        <v>259</v>
      </c>
      <c r="B2782" t="s">
        <v>174</v>
      </c>
      <c r="C2782" t="s">
        <v>57</v>
      </c>
      <c r="D2782">
        <v>1</v>
      </c>
      <c r="E2782" s="1">
        <v>105009</v>
      </c>
      <c r="F2782" s="1">
        <v>105009</v>
      </c>
      <c r="G2782" s="1">
        <v>0</v>
      </c>
      <c r="H2782" s="1">
        <v>0</v>
      </c>
      <c r="I2782" s="1">
        <v>0</v>
      </c>
      <c r="J2782" s="1">
        <v>0</v>
      </c>
      <c r="K2782" s="1">
        <v>0</v>
      </c>
    </row>
    <row r="2783" spans="1:11" x14ac:dyDescent="0.25">
      <c r="A2783" s="2">
        <v>259</v>
      </c>
      <c r="B2783" t="s">
        <v>174</v>
      </c>
      <c r="C2783" t="s">
        <v>58</v>
      </c>
      <c r="D2783">
        <v>1</v>
      </c>
      <c r="E2783" s="1">
        <v>147879</v>
      </c>
      <c r="F2783" s="1">
        <v>147879</v>
      </c>
      <c r="G2783" s="1">
        <v>0</v>
      </c>
      <c r="H2783" s="1">
        <v>0</v>
      </c>
      <c r="I2783" s="1">
        <v>0</v>
      </c>
      <c r="J2783" s="1">
        <v>0</v>
      </c>
      <c r="K2783" s="1">
        <v>0</v>
      </c>
    </row>
    <row r="2784" spans="1:11" x14ac:dyDescent="0.25">
      <c r="A2784" s="2">
        <v>259</v>
      </c>
      <c r="B2784" t="s">
        <v>174</v>
      </c>
      <c r="C2784" t="s">
        <v>78</v>
      </c>
      <c r="D2784">
        <v>1</v>
      </c>
      <c r="E2784" s="1">
        <v>58500</v>
      </c>
      <c r="F2784" s="1">
        <v>58500</v>
      </c>
      <c r="G2784" s="1">
        <v>0</v>
      </c>
      <c r="H2784" s="1">
        <v>0</v>
      </c>
      <c r="I2784" s="1">
        <v>0</v>
      </c>
      <c r="J2784" s="1">
        <v>0</v>
      </c>
      <c r="K2784" s="1">
        <v>0</v>
      </c>
    </row>
    <row r="2785" spans="1:12" x14ac:dyDescent="0.25">
      <c r="A2785" s="2">
        <v>259</v>
      </c>
      <c r="B2785" t="s">
        <v>174</v>
      </c>
      <c r="C2785" t="s">
        <v>251</v>
      </c>
      <c r="D2785">
        <v>0</v>
      </c>
      <c r="E2785" s="1">
        <v>41235</v>
      </c>
      <c r="F2785" s="1">
        <v>41235</v>
      </c>
      <c r="G2785" s="1">
        <v>0</v>
      </c>
      <c r="H2785" s="1">
        <v>0</v>
      </c>
      <c r="I2785" s="1">
        <v>0</v>
      </c>
      <c r="J2785" s="1">
        <v>0</v>
      </c>
      <c r="K2785" s="1">
        <v>0</v>
      </c>
    </row>
    <row r="2786" spans="1:12" x14ac:dyDescent="0.25">
      <c r="A2786" s="2">
        <v>259</v>
      </c>
      <c r="B2786" t="s">
        <v>174</v>
      </c>
      <c r="C2786" t="s">
        <v>314</v>
      </c>
      <c r="D2786">
        <v>0</v>
      </c>
      <c r="E2786" s="1">
        <v>51000</v>
      </c>
      <c r="F2786" s="1">
        <v>30600</v>
      </c>
      <c r="G2786" s="1">
        <v>0</v>
      </c>
      <c r="H2786" s="1">
        <v>0</v>
      </c>
      <c r="I2786" s="1">
        <v>0</v>
      </c>
      <c r="J2786" s="1">
        <v>0</v>
      </c>
      <c r="K2786" s="1">
        <v>20400</v>
      </c>
    </row>
    <row r="2787" spans="1:12" x14ac:dyDescent="0.25">
      <c r="A2787" s="2">
        <v>259</v>
      </c>
      <c r="B2787" t="s">
        <v>174</v>
      </c>
      <c r="C2787" t="s">
        <v>257</v>
      </c>
      <c r="D2787">
        <v>0</v>
      </c>
      <c r="E2787" s="1">
        <v>40800</v>
      </c>
      <c r="F2787" s="1">
        <v>20400</v>
      </c>
      <c r="G2787" s="1">
        <v>0</v>
      </c>
      <c r="H2787" s="1">
        <v>0</v>
      </c>
      <c r="I2787" s="1">
        <v>0</v>
      </c>
      <c r="J2787" s="1">
        <v>0</v>
      </c>
      <c r="K2787" s="1">
        <v>20400</v>
      </c>
    </row>
    <row r="2788" spans="1:12" x14ac:dyDescent="0.25">
      <c r="A2788" s="2">
        <v>259</v>
      </c>
      <c r="B2788" t="s">
        <v>174</v>
      </c>
      <c r="C2788" t="s">
        <v>252</v>
      </c>
      <c r="D2788">
        <v>0</v>
      </c>
      <c r="E2788" s="1">
        <v>11500</v>
      </c>
      <c r="F2788" s="1">
        <v>11500</v>
      </c>
      <c r="G2788" s="1">
        <v>0</v>
      </c>
      <c r="H2788" s="1">
        <v>0</v>
      </c>
      <c r="I2788" s="1">
        <v>0</v>
      </c>
      <c r="J2788" s="1">
        <v>0</v>
      </c>
      <c r="K2788" s="1">
        <v>0</v>
      </c>
    </row>
    <row r="2789" spans="1:12" x14ac:dyDescent="0.25">
      <c r="A2789" s="2">
        <v>259</v>
      </c>
      <c r="B2789" t="s">
        <v>174</v>
      </c>
      <c r="C2789" t="s">
        <v>263</v>
      </c>
      <c r="D2789">
        <v>0</v>
      </c>
      <c r="E2789" s="1">
        <v>22212</v>
      </c>
      <c r="F2789" s="1">
        <v>22212</v>
      </c>
      <c r="G2789" s="1">
        <v>0</v>
      </c>
      <c r="H2789" s="1">
        <v>0</v>
      </c>
      <c r="I2789" s="1">
        <v>0</v>
      </c>
      <c r="J2789" s="1">
        <v>0</v>
      </c>
      <c r="K2789" s="1">
        <v>0</v>
      </c>
    </row>
    <row r="2790" spans="1:12" x14ac:dyDescent="0.25">
      <c r="A2790" s="2">
        <v>259</v>
      </c>
      <c r="B2790" t="s">
        <v>174</v>
      </c>
      <c r="C2790" t="s">
        <v>266</v>
      </c>
      <c r="D2790">
        <v>0</v>
      </c>
      <c r="E2790" s="1">
        <v>12000</v>
      </c>
      <c r="F2790" s="1">
        <v>12000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</row>
    <row r="2791" spans="1:12" x14ac:dyDescent="0.25">
      <c r="A2791" s="2">
        <v>259</v>
      </c>
      <c r="B2791" t="s">
        <v>174</v>
      </c>
      <c r="C2791" t="s">
        <v>265</v>
      </c>
      <c r="D2791">
        <v>0</v>
      </c>
      <c r="E2791" s="1">
        <v>8000</v>
      </c>
      <c r="F2791" s="1">
        <v>8000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</row>
    <row r="2792" spans="1:12" x14ac:dyDescent="0.25">
      <c r="A2792" s="2">
        <v>259</v>
      </c>
      <c r="B2792" t="s">
        <v>174</v>
      </c>
      <c r="C2792" t="s">
        <v>262</v>
      </c>
      <c r="D2792">
        <v>0</v>
      </c>
      <c r="E2792" s="1">
        <v>13600</v>
      </c>
      <c r="F2792" s="1">
        <v>13600</v>
      </c>
      <c r="G2792" s="1">
        <v>0</v>
      </c>
      <c r="H2792" s="1">
        <v>0</v>
      </c>
      <c r="I2792" s="1">
        <v>0</v>
      </c>
      <c r="J2792" s="1">
        <v>0</v>
      </c>
      <c r="K2792" s="1">
        <v>0</v>
      </c>
    </row>
    <row r="2793" spans="1:12" x14ac:dyDescent="0.25">
      <c r="A2793" s="2">
        <v>259</v>
      </c>
      <c r="B2793" t="s">
        <v>174</v>
      </c>
      <c r="C2793" t="s">
        <v>248</v>
      </c>
      <c r="D2793">
        <v>0</v>
      </c>
      <c r="E2793" s="1">
        <v>1948</v>
      </c>
      <c r="F2793" s="1">
        <v>1948</v>
      </c>
      <c r="G2793" s="1">
        <v>0</v>
      </c>
      <c r="H2793" s="1">
        <v>0</v>
      </c>
      <c r="I2793" s="1">
        <v>0</v>
      </c>
      <c r="J2793" s="1">
        <v>0</v>
      </c>
      <c r="K2793" s="1">
        <v>0</v>
      </c>
    </row>
    <row r="2794" spans="1:12" x14ac:dyDescent="0.25">
      <c r="A2794" s="2">
        <v>259</v>
      </c>
      <c r="B2794" t="s">
        <v>174</v>
      </c>
      <c r="C2794" t="s">
        <v>261</v>
      </c>
      <c r="D2794">
        <v>0</v>
      </c>
      <c r="E2794" s="1">
        <v>20000</v>
      </c>
      <c r="F2794" s="1">
        <v>20000</v>
      </c>
      <c r="G2794" s="1">
        <v>0</v>
      </c>
      <c r="H2794" s="1">
        <v>0</v>
      </c>
      <c r="I2794" s="1">
        <v>0</v>
      </c>
      <c r="J2794" s="1">
        <v>0</v>
      </c>
      <c r="K2794" s="1">
        <v>0</v>
      </c>
    </row>
    <row r="2795" spans="1:12" x14ac:dyDescent="0.25">
      <c r="A2795" s="2">
        <v>259</v>
      </c>
      <c r="B2795" t="s">
        <v>174</v>
      </c>
      <c r="C2795" t="s">
        <v>247</v>
      </c>
      <c r="D2795">
        <v>0</v>
      </c>
      <c r="E2795" s="1">
        <v>7139</v>
      </c>
      <c r="F2795" s="1">
        <v>7139</v>
      </c>
      <c r="G2795" s="1">
        <v>0</v>
      </c>
      <c r="H2795" s="1">
        <v>0</v>
      </c>
      <c r="I2795" s="1">
        <v>0</v>
      </c>
      <c r="J2795" s="1">
        <v>0</v>
      </c>
      <c r="K2795" s="1">
        <v>0</v>
      </c>
    </row>
    <row r="2796" spans="1:12" x14ac:dyDescent="0.25">
      <c r="A2796" s="2">
        <v>259</v>
      </c>
      <c r="B2796" t="s">
        <v>174</v>
      </c>
      <c r="C2796" t="s">
        <v>267</v>
      </c>
      <c r="D2796">
        <v>0</v>
      </c>
      <c r="E2796" s="1">
        <v>4000</v>
      </c>
      <c r="F2796" s="1">
        <v>4000</v>
      </c>
      <c r="G2796" s="1">
        <v>0</v>
      </c>
      <c r="H2796" s="1">
        <v>0</v>
      </c>
      <c r="I2796" s="1">
        <v>0</v>
      </c>
      <c r="J2796" s="1">
        <v>0</v>
      </c>
      <c r="K2796" s="1">
        <v>0</v>
      </c>
    </row>
    <row r="2797" spans="1:12" x14ac:dyDescent="0.25">
      <c r="A2797" s="2">
        <v>259</v>
      </c>
      <c r="B2797" t="s">
        <v>174</v>
      </c>
      <c r="C2797" t="s">
        <v>268</v>
      </c>
      <c r="D2797">
        <v>0</v>
      </c>
      <c r="E2797" s="1">
        <v>1000</v>
      </c>
      <c r="F2797" s="1">
        <v>1000</v>
      </c>
      <c r="G2797" s="1">
        <v>0</v>
      </c>
      <c r="H2797" s="1">
        <v>0</v>
      </c>
      <c r="I2797" s="1">
        <v>0</v>
      </c>
      <c r="J2797" s="1">
        <v>0</v>
      </c>
      <c r="K2797" s="1">
        <v>0</v>
      </c>
    </row>
    <row r="2798" spans="1:12" x14ac:dyDescent="0.25">
      <c r="A2798" s="2">
        <v>259</v>
      </c>
      <c r="B2798" t="s">
        <v>174</v>
      </c>
      <c r="C2798" t="s">
        <v>269</v>
      </c>
      <c r="D2798">
        <v>0</v>
      </c>
      <c r="E2798" s="1">
        <v>3722</v>
      </c>
      <c r="F2798" s="1">
        <v>0</v>
      </c>
      <c r="G2798" s="1">
        <v>0</v>
      </c>
      <c r="H2798" s="1">
        <v>0</v>
      </c>
      <c r="I2798" s="1">
        <v>3722</v>
      </c>
      <c r="J2798" s="1">
        <v>0</v>
      </c>
      <c r="K2798" s="1">
        <v>0</v>
      </c>
    </row>
    <row r="2799" spans="1:12" x14ac:dyDescent="0.25">
      <c r="A2799" s="2">
        <v>259</v>
      </c>
      <c r="B2799" t="s">
        <v>174</v>
      </c>
      <c r="C2799" s="1" t="s">
        <v>320</v>
      </c>
      <c r="E2799" s="1">
        <v>121814</v>
      </c>
      <c r="F2799" s="1"/>
      <c r="G2799" s="1"/>
      <c r="H2799" s="1"/>
      <c r="I2799" s="1"/>
      <c r="J2799" s="1"/>
      <c r="K2799" s="1"/>
      <c r="L2799" s="1">
        <v>121814</v>
      </c>
    </row>
    <row r="2800" spans="1:12" x14ac:dyDescent="0.25">
      <c r="A2800" s="2">
        <v>344</v>
      </c>
      <c r="B2800" t="s">
        <v>175</v>
      </c>
      <c r="C2800" t="s">
        <v>124</v>
      </c>
      <c r="D2800">
        <v>1</v>
      </c>
      <c r="E2800" s="1">
        <v>158560</v>
      </c>
      <c r="F2800" s="1">
        <v>158560</v>
      </c>
      <c r="G2800" s="1">
        <v>0</v>
      </c>
      <c r="H2800" s="1">
        <v>0</v>
      </c>
      <c r="I2800" s="1">
        <v>0</v>
      </c>
      <c r="J2800" s="1">
        <v>0</v>
      </c>
      <c r="K2800" s="1">
        <v>0</v>
      </c>
    </row>
    <row r="2801" spans="1:11" x14ac:dyDescent="0.25">
      <c r="A2801" s="2">
        <v>344</v>
      </c>
      <c r="B2801" t="s">
        <v>175</v>
      </c>
      <c r="C2801" t="s">
        <v>31</v>
      </c>
      <c r="D2801">
        <v>1</v>
      </c>
      <c r="E2801" s="1">
        <v>198942</v>
      </c>
      <c r="F2801" s="1">
        <v>198942</v>
      </c>
      <c r="G2801" s="1">
        <v>0</v>
      </c>
      <c r="H2801" s="1">
        <v>0</v>
      </c>
      <c r="I2801" s="1">
        <v>0</v>
      </c>
      <c r="J2801" s="1">
        <v>0</v>
      </c>
      <c r="K2801" s="1">
        <v>0</v>
      </c>
    </row>
    <row r="2802" spans="1:11" x14ac:dyDescent="0.25">
      <c r="A2802" s="2">
        <v>344</v>
      </c>
      <c r="B2802" t="s">
        <v>175</v>
      </c>
      <c r="C2802" t="s">
        <v>33</v>
      </c>
      <c r="D2802">
        <v>2</v>
      </c>
      <c r="E2802" s="1">
        <v>227665</v>
      </c>
      <c r="F2802" s="1">
        <v>109687</v>
      </c>
      <c r="G2802" s="1">
        <v>0</v>
      </c>
      <c r="H2802" s="1">
        <v>0</v>
      </c>
      <c r="I2802" s="1">
        <v>117978</v>
      </c>
      <c r="J2802" s="1">
        <v>0</v>
      </c>
      <c r="K2802" s="1">
        <v>0</v>
      </c>
    </row>
    <row r="2803" spans="1:11" x14ac:dyDescent="0.25">
      <c r="A2803" s="2">
        <v>344</v>
      </c>
      <c r="B2803" t="s">
        <v>175</v>
      </c>
      <c r="C2803" t="s">
        <v>34</v>
      </c>
      <c r="D2803">
        <v>2</v>
      </c>
      <c r="E2803" s="1">
        <v>227665</v>
      </c>
      <c r="F2803" s="1">
        <v>227665</v>
      </c>
      <c r="G2803" s="1">
        <v>0</v>
      </c>
      <c r="H2803" s="1">
        <v>0</v>
      </c>
      <c r="I2803" s="1">
        <v>0</v>
      </c>
      <c r="J2803" s="1">
        <v>0</v>
      </c>
      <c r="K2803" s="1">
        <v>0</v>
      </c>
    </row>
    <row r="2804" spans="1:11" x14ac:dyDescent="0.25">
      <c r="A2804" s="2">
        <v>344</v>
      </c>
      <c r="B2804" t="s">
        <v>175</v>
      </c>
      <c r="C2804" t="s">
        <v>35</v>
      </c>
      <c r="D2804">
        <v>2</v>
      </c>
      <c r="E2804" s="1">
        <v>227665</v>
      </c>
      <c r="F2804" s="1">
        <v>208593</v>
      </c>
      <c r="G2804" s="1">
        <v>19072</v>
      </c>
      <c r="H2804" s="1">
        <v>0</v>
      </c>
      <c r="I2804" s="1">
        <v>0</v>
      </c>
      <c r="J2804" s="1">
        <v>0</v>
      </c>
      <c r="K2804" s="1">
        <v>0</v>
      </c>
    </row>
    <row r="2805" spans="1:11" x14ac:dyDescent="0.25">
      <c r="A2805" s="2">
        <v>344</v>
      </c>
      <c r="B2805" t="s">
        <v>175</v>
      </c>
      <c r="C2805" t="s">
        <v>26</v>
      </c>
      <c r="D2805">
        <v>2</v>
      </c>
      <c r="E2805" s="1">
        <v>227665</v>
      </c>
      <c r="F2805" s="1">
        <v>0</v>
      </c>
      <c r="G2805" s="1">
        <v>227665</v>
      </c>
      <c r="H2805" s="1">
        <v>0</v>
      </c>
      <c r="I2805" s="1">
        <v>0</v>
      </c>
      <c r="J2805" s="1">
        <v>0</v>
      </c>
      <c r="K2805" s="1">
        <v>0</v>
      </c>
    </row>
    <row r="2806" spans="1:11" x14ac:dyDescent="0.25">
      <c r="A2806" s="2">
        <v>344</v>
      </c>
      <c r="B2806" t="s">
        <v>175</v>
      </c>
      <c r="C2806" t="s">
        <v>25</v>
      </c>
      <c r="D2806">
        <v>2</v>
      </c>
      <c r="E2806" s="1">
        <v>227665</v>
      </c>
      <c r="F2806" s="1">
        <v>213869</v>
      </c>
      <c r="G2806" s="1">
        <v>13796</v>
      </c>
      <c r="H2806" s="1">
        <v>0</v>
      </c>
      <c r="I2806" s="1">
        <v>0</v>
      </c>
      <c r="J2806" s="1">
        <v>0</v>
      </c>
      <c r="K2806" s="1">
        <v>0</v>
      </c>
    </row>
    <row r="2807" spans="1:11" x14ac:dyDescent="0.25">
      <c r="A2807" s="2">
        <v>344</v>
      </c>
      <c r="B2807" t="s">
        <v>175</v>
      </c>
      <c r="C2807" t="s">
        <v>28</v>
      </c>
      <c r="D2807">
        <v>2</v>
      </c>
      <c r="E2807" s="1">
        <v>227665</v>
      </c>
      <c r="F2807" s="1">
        <v>225524</v>
      </c>
      <c r="G2807" s="1">
        <v>2141</v>
      </c>
      <c r="H2807" s="1">
        <v>0</v>
      </c>
      <c r="I2807" s="1">
        <v>0</v>
      </c>
      <c r="J2807" s="1">
        <v>0</v>
      </c>
      <c r="K2807" s="1">
        <v>0</v>
      </c>
    </row>
    <row r="2808" spans="1:11" x14ac:dyDescent="0.25">
      <c r="A2808" s="2">
        <v>344</v>
      </c>
      <c r="B2808" t="s">
        <v>175</v>
      </c>
      <c r="C2808" t="s">
        <v>86</v>
      </c>
      <c r="D2808">
        <v>1</v>
      </c>
      <c r="E2808" s="1">
        <v>113832</v>
      </c>
      <c r="F2808" s="1">
        <v>107714</v>
      </c>
      <c r="G2808" s="1">
        <v>6119</v>
      </c>
      <c r="H2808" s="1">
        <v>0</v>
      </c>
      <c r="I2808" s="1">
        <v>0</v>
      </c>
      <c r="J2808" s="1">
        <v>0</v>
      </c>
      <c r="K2808" s="1">
        <v>0</v>
      </c>
    </row>
    <row r="2809" spans="1:11" x14ac:dyDescent="0.25">
      <c r="A2809" s="2">
        <v>344</v>
      </c>
      <c r="B2809" t="s">
        <v>175</v>
      </c>
      <c r="C2809" t="s">
        <v>85</v>
      </c>
      <c r="D2809">
        <v>1</v>
      </c>
      <c r="E2809" s="1">
        <v>113832</v>
      </c>
      <c r="F2809" s="1">
        <v>0</v>
      </c>
      <c r="G2809" s="1">
        <v>113832</v>
      </c>
      <c r="H2809" s="1">
        <v>0</v>
      </c>
      <c r="I2809" s="1">
        <v>0</v>
      </c>
      <c r="J2809" s="1">
        <v>0</v>
      </c>
      <c r="K2809" s="1">
        <v>0</v>
      </c>
    </row>
    <row r="2810" spans="1:11" x14ac:dyDescent="0.25">
      <c r="A2810" s="2">
        <v>344</v>
      </c>
      <c r="B2810" t="s">
        <v>175</v>
      </c>
      <c r="C2810" t="s">
        <v>72</v>
      </c>
      <c r="D2810">
        <v>1</v>
      </c>
      <c r="E2810" s="1">
        <v>113832</v>
      </c>
      <c r="F2810" s="1">
        <v>113832</v>
      </c>
      <c r="G2810" s="1">
        <v>0</v>
      </c>
      <c r="H2810" s="1">
        <v>0</v>
      </c>
      <c r="I2810" s="1">
        <v>0</v>
      </c>
      <c r="J2810" s="1">
        <v>0</v>
      </c>
      <c r="K2810" s="1">
        <v>0</v>
      </c>
    </row>
    <row r="2811" spans="1:11" x14ac:dyDescent="0.25">
      <c r="A2811" s="2">
        <v>344</v>
      </c>
      <c r="B2811" t="s">
        <v>175</v>
      </c>
      <c r="C2811" t="s">
        <v>30</v>
      </c>
      <c r="D2811">
        <v>1</v>
      </c>
      <c r="E2811" s="1">
        <v>113832</v>
      </c>
      <c r="F2811" s="1">
        <v>113832</v>
      </c>
      <c r="G2811" s="1">
        <v>0</v>
      </c>
      <c r="H2811" s="1">
        <v>0</v>
      </c>
      <c r="I2811" s="1">
        <v>0</v>
      </c>
      <c r="J2811" s="1">
        <v>0</v>
      </c>
      <c r="K2811" s="1">
        <v>0</v>
      </c>
    </row>
    <row r="2812" spans="1:11" x14ac:dyDescent="0.25">
      <c r="A2812" s="2">
        <v>344</v>
      </c>
      <c r="B2812" t="s">
        <v>175</v>
      </c>
      <c r="C2812" t="s">
        <v>15</v>
      </c>
      <c r="D2812">
        <v>6</v>
      </c>
      <c r="E2812" s="1">
        <v>234999</v>
      </c>
      <c r="F2812" s="1">
        <v>234999</v>
      </c>
      <c r="G2812" s="1">
        <v>0</v>
      </c>
      <c r="H2812" s="1">
        <v>0</v>
      </c>
      <c r="I2812" s="1">
        <v>0</v>
      </c>
      <c r="J2812" s="1">
        <v>0</v>
      </c>
      <c r="K2812" s="1">
        <v>0</v>
      </c>
    </row>
    <row r="2813" spans="1:11" x14ac:dyDescent="0.25">
      <c r="A2813" s="2">
        <v>344</v>
      </c>
      <c r="B2813" t="s">
        <v>175</v>
      </c>
      <c r="C2813" t="s">
        <v>52</v>
      </c>
      <c r="D2813">
        <v>2</v>
      </c>
      <c r="E2813" s="1">
        <v>227665</v>
      </c>
      <c r="F2813" s="1">
        <v>227665</v>
      </c>
      <c r="G2813" s="1">
        <v>0</v>
      </c>
      <c r="H2813" s="1">
        <v>0</v>
      </c>
      <c r="I2813" s="1">
        <v>0</v>
      </c>
      <c r="J2813" s="1">
        <v>0</v>
      </c>
      <c r="K2813" s="1">
        <v>0</v>
      </c>
    </row>
    <row r="2814" spans="1:11" x14ac:dyDescent="0.25">
      <c r="A2814" s="2">
        <v>344</v>
      </c>
      <c r="B2814" t="s">
        <v>175</v>
      </c>
      <c r="C2814" t="s">
        <v>50</v>
      </c>
      <c r="D2814">
        <v>1</v>
      </c>
      <c r="E2814" s="1">
        <v>113832</v>
      </c>
      <c r="F2814" s="1">
        <v>113832</v>
      </c>
      <c r="G2814" s="1">
        <v>0</v>
      </c>
      <c r="H2814" s="1">
        <v>0</v>
      </c>
      <c r="I2814" s="1">
        <v>0</v>
      </c>
      <c r="J2814" s="1">
        <v>0</v>
      </c>
      <c r="K2814" s="1">
        <v>0</v>
      </c>
    </row>
    <row r="2815" spans="1:11" x14ac:dyDescent="0.25">
      <c r="A2815" s="2">
        <v>344</v>
      </c>
      <c r="B2815" t="s">
        <v>175</v>
      </c>
      <c r="C2815" t="s">
        <v>14</v>
      </c>
      <c r="D2815">
        <v>2</v>
      </c>
      <c r="E2815" s="1">
        <v>227665</v>
      </c>
      <c r="F2815" s="1">
        <v>227665</v>
      </c>
      <c r="G2815" s="1">
        <v>0</v>
      </c>
      <c r="H2815" s="1">
        <v>0</v>
      </c>
      <c r="I2815" s="1">
        <v>0</v>
      </c>
      <c r="J2815" s="1">
        <v>0</v>
      </c>
      <c r="K2815" s="1">
        <v>0</v>
      </c>
    </row>
    <row r="2816" spans="1:11" x14ac:dyDescent="0.25">
      <c r="A2816" s="2">
        <v>344</v>
      </c>
      <c r="B2816" t="s">
        <v>175</v>
      </c>
      <c r="C2816" t="s">
        <v>313</v>
      </c>
      <c r="D2816">
        <v>0.09</v>
      </c>
      <c r="E2816" s="1">
        <v>13829</v>
      </c>
      <c r="F2816" s="1">
        <v>4068</v>
      </c>
      <c r="G2816" s="1">
        <v>0</v>
      </c>
      <c r="H2816" s="1">
        <v>9761</v>
      </c>
      <c r="I2816" s="1">
        <v>0</v>
      </c>
      <c r="J2816" s="1">
        <v>0</v>
      </c>
      <c r="K2816" s="1">
        <v>0</v>
      </c>
    </row>
    <row r="2817" spans="1:11" x14ac:dyDescent="0.25">
      <c r="A2817" s="2">
        <v>344</v>
      </c>
      <c r="B2817" t="s">
        <v>175</v>
      </c>
      <c r="C2817" t="s">
        <v>23</v>
      </c>
      <c r="D2817">
        <v>5</v>
      </c>
      <c r="E2817" s="1">
        <v>195832</v>
      </c>
      <c r="F2817" s="1">
        <v>195832</v>
      </c>
      <c r="G2817" s="1">
        <v>0</v>
      </c>
      <c r="H2817" s="1">
        <v>0</v>
      </c>
      <c r="I2817" s="1">
        <v>0</v>
      </c>
      <c r="J2817" s="1">
        <v>0</v>
      </c>
      <c r="K2817" s="1">
        <v>0</v>
      </c>
    </row>
    <row r="2818" spans="1:11" x14ac:dyDescent="0.25">
      <c r="A2818" s="2">
        <v>344</v>
      </c>
      <c r="B2818" t="s">
        <v>175</v>
      </c>
      <c r="C2818" t="s">
        <v>18</v>
      </c>
      <c r="D2818">
        <v>2</v>
      </c>
      <c r="E2818" s="1">
        <v>227665</v>
      </c>
      <c r="F2818" s="1">
        <v>227665</v>
      </c>
      <c r="G2818" s="1">
        <v>0</v>
      </c>
      <c r="H2818" s="1">
        <v>0</v>
      </c>
      <c r="I2818" s="1">
        <v>0</v>
      </c>
      <c r="J2818" s="1">
        <v>0</v>
      </c>
      <c r="K2818" s="1">
        <v>0</v>
      </c>
    </row>
    <row r="2819" spans="1:11" x14ac:dyDescent="0.25">
      <c r="A2819" s="2">
        <v>344</v>
      </c>
      <c r="B2819" t="s">
        <v>175</v>
      </c>
      <c r="C2819" t="s">
        <v>19</v>
      </c>
      <c r="D2819">
        <v>3</v>
      </c>
      <c r="E2819" s="1">
        <v>341497</v>
      </c>
      <c r="F2819" s="1">
        <v>341497</v>
      </c>
      <c r="G2819" s="1">
        <v>0</v>
      </c>
      <c r="H2819" s="1">
        <v>0</v>
      </c>
      <c r="I2819" s="1">
        <v>0</v>
      </c>
      <c r="J2819" s="1">
        <v>0</v>
      </c>
      <c r="K2819" s="1">
        <v>0</v>
      </c>
    </row>
    <row r="2820" spans="1:11" x14ac:dyDescent="0.25">
      <c r="A2820" s="2">
        <v>344</v>
      </c>
      <c r="B2820" t="s">
        <v>175</v>
      </c>
      <c r="C2820" t="s">
        <v>7</v>
      </c>
      <c r="D2820">
        <v>1</v>
      </c>
      <c r="E2820" s="1">
        <v>113832</v>
      </c>
      <c r="F2820" s="1">
        <v>113832</v>
      </c>
      <c r="G2820" s="1">
        <v>0</v>
      </c>
      <c r="H2820" s="1">
        <v>0</v>
      </c>
      <c r="I2820" s="1">
        <v>0</v>
      </c>
      <c r="J2820" s="1">
        <v>0</v>
      </c>
      <c r="K2820" s="1">
        <v>0</v>
      </c>
    </row>
    <row r="2821" spans="1:11" x14ac:dyDescent="0.25">
      <c r="A2821" s="2">
        <v>344</v>
      </c>
      <c r="B2821" t="s">
        <v>175</v>
      </c>
      <c r="C2821" t="s">
        <v>37</v>
      </c>
      <c r="D2821">
        <v>1</v>
      </c>
      <c r="E2821" s="1">
        <v>113832</v>
      </c>
      <c r="F2821" s="1">
        <v>113832</v>
      </c>
      <c r="G2821" s="1">
        <v>0</v>
      </c>
      <c r="H2821" s="1">
        <v>0</v>
      </c>
      <c r="I2821" s="1">
        <v>0</v>
      </c>
      <c r="J2821" s="1">
        <v>0</v>
      </c>
      <c r="K2821" s="1">
        <v>0</v>
      </c>
    </row>
    <row r="2822" spans="1:11" x14ac:dyDescent="0.25">
      <c r="A2822" s="2">
        <v>344</v>
      </c>
      <c r="B2822" t="s">
        <v>175</v>
      </c>
      <c r="C2822" t="s">
        <v>12</v>
      </c>
      <c r="D2822">
        <v>1</v>
      </c>
      <c r="E2822" s="1">
        <v>113832</v>
      </c>
      <c r="F2822" s="1">
        <v>13832</v>
      </c>
      <c r="G2822" s="1">
        <v>100000</v>
      </c>
      <c r="H2822" s="1">
        <v>0</v>
      </c>
      <c r="I2822" s="1">
        <v>0</v>
      </c>
      <c r="J2822" s="1">
        <v>0</v>
      </c>
      <c r="K2822" s="1">
        <v>0</v>
      </c>
    </row>
    <row r="2823" spans="1:11" x14ac:dyDescent="0.25">
      <c r="A2823" s="2">
        <v>344</v>
      </c>
      <c r="B2823" t="s">
        <v>175</v>
      </c>
      <c r="C2823" t="s">
        <v>60</v>
      </c>
      <c r="D2823">
        <v>1</v>
      </c>
      <c r="E2823" s="1">
        <v>113832</v>
      </c>
      <c r="F2823" s="1">
        <v>113832</v>
      </c>
      <c r="G2823" s="1">
        <v>0</v>
      </c>
      <c r="H2823" s="1">
        <v>0</v>
      </c>
      <c r="I2823" s="1">
        <v>0</v>
      </c>
      <c r="J2823" s="1">
        <v>0</v>
      </c>
      <c r="K2823" s="1">
        <v>0</v>
      </c>
    </row>
    <row r="2824" spans="1:11" x14ac:dyDescent="0.25">
      <c r="A2824" s="2">
        <v>344</v>
      </c>
      <c r="B2824" t="s">
        <v>175</v>
      </c>
      <c r="C2824" t="s">
        <v>103</v>
      </c>
      <c r="D2824">
        <v>1</v>
      </c>
      <c r="E2824" s="1">
        <v>39166</v>
      </c>
      <c r="F2824" s="1">
        <v>39166</v>
      </c>
      <c r="G2824" s="1">
        <v>0</v>
      </c>
      <c r="H2824" s="1">
        <v>0</v>
      </c>
      <c r="I2824" s="1">
        <v>0</v>
      </c>
      <c r="J2824" s="1">
        <v>0</v>
      </c>
      <c r="K2824" s="1">
        <v>0</v>
      </c>
    </row>
    <row r="2825" spans="1:11" x14ac:dyDescent="0.25">
      <c r="A2825" s="2">
        <v>344</v>
      </c>
      <c r="B2825" t="s">
        <v>175</v>
      </c>
      <c r="C2825" t="s">
        <v>32</v>
      </c>
      <c r="D2825">
        <v>2</v>
      </c>
      <c r="E2825" s="1">
        <v>78333</v>
      </c>
      <c r="F2825" s="1">
        <v>78333</v>
      </c>
      <c r="G2825" s="1">
        <v>0</v>
      </c>
      <c r="H2825" s="1">
        <v>0</v>
      </c>
      <c r="I2825" s="1">
        <v>0</v>
      </c>
      <c r="J2825" s="1">
        <v>0</v>
      </c>
      <c r="K2825" s="1">
        <v>0</v>
      </c>
    </row>
    <row r="2826" spans="1:11" x14ac:dyDescent="0.25">
      <c r="A2826" s="2">
        <v>344</v>
      </c>
      <c r="B2826" t="s">
        <v>175</v>
      </c>
      <c r="C2826" t="s">
        <v>45</v>
      </c>
      <c r="D2826">
        <v>1</v>
      </c>
      <c r="E2826" s="1">
        <v>70672</v>
      </c>
      <c r="F2826" s="1">
        <v>70672</v>
      </c>
      <c r="G2826" s="1">
        <v>0</v>
      </c>
      <c r="H2826" s="1">
        <v>0</v>
      </c>
      <c r="I2826" s="1">
        <v>0</v>
      </c>
      <c r="J2826" s="1">
        <v>0</v>
      </c>
      <c r="K2826" s="1">
        <v>0</v>
      </c>
    </row>
    <row r="2827" spans="1:11" x14ac:dyDescent="0.25">
      <c r="A2827" s="2">
        <v>344</v>
      </c>
      <c r="B2827" t="s">
        <v>175</v>
      </c>
      <c r="C2827" t="s">
        <v>11</v>
      </c>
      <c r="D2827">
        <v>2</v>
      </c>
      <c r="E2827" s="1">
        <v>115116</v>
      </c>
      <c r="F2827" s="1">
        <v>115116</v>
      </c>
      <c r="G2827" s="1">
        <v>0</v>
      </c>
      <c r="H2827" s="1">
        <v>0</v>
      </c>
      <c r="I2827" s="1">
        <v>0</v>
      </c>
      <c r="J2827" s="1">
        <v>0</v>
      </c>
      <c r="K2827" s="1">
        <v>0</v>
      </c>
    </row>
    <row r="2828" spans="1:11" x14ac:dyDescent="0.25">
      <c r="A2828" s="2">
        <v>344</v>
      </c>
      <c r="B2828" t="s">
        <v>175</v>
      </c>
      <c r="C2828" t="s">
        <v>21</v>
      </c>
      <c r="D2828">
        <v>1</v>
      </c>
      <c r="E2828" s="1">
        <v>113832</v>
      </c>
      <c r="F2828" s="1">
        <v>113832</v>
      </c>
      <c r="G2828" s="1">
        <v>0</v>
      </c>
      <c r="H2828" s="1">
        <v>0</v>
      </c>
      <c r="I2828" s="1">
        <v>0</v>
      </c>
      <c r="J2828" s="1">
        <v>0</v>
      </c>
      <c r="K2828" s="1">
        <v>0</v>
      </c>
    </row>
    <row r="2829" spans="1:11" x14ac:dyDescent="0.25">
      <c r="A2829" s="2">
        <v>344</v>
      </c>
      <c r="B2829" t="s">
        <v>175</v>
      </c>
      <c r="C2829" t="s">
        <v>16</v>
      </c>
      <c r="D2829">
        <v>1</v>
      </c>
      <c r="E2829" s="1">
        <v>113832</v>
      </c>
      <c r="F2829" s="1">
        <v>113832</v>
      </c>
      <c r="G2829" s="1">
        <v>0</v>
      </c>
      <c r="H2829" s="1">
        <v>0</v>
      </c>
      <c r="I2829" s="1">
        <v>0</v>
      </c>
      <c r="J2829" s="1">
        <v>0</v>
      </c>
      <c r="K2829" s="1">
        <v>0</v>
      </c>
    </row>
    <row r="2830" spans="1:11" x14ac:dyDescent="0.25">
      <c r="A2830" s="2">
        <v>344</v>
      </c>
      <c r="B2830" t="s">
        <v>175</v>
      </c>
      <c r="C2830" t="s">
        <v>17</v>
      </c>
      <c r="D2830">
        <v>1</v>
      </c>
      <c r="E2830" s="1">
        <v>79025</v>
      </c>
      <c r="F2830" s="1">
        <v>79025</v>
      </c>
      <c r="G2830" s="1">
        <v>0</v>
      </c>
      <c r="H2830" s="1">
        <v>0</v>
      </c>
      <c r="I2830" s="1">
        <v>0</v>
      </c>
      <c r="J2830" s="1">
        <v>0</v>
      </c>
      <c r="K2830" s="1">
        <v>0</v>
      </c>
    </row>
    <row r="2831" spans="1:11" x14ac:dyDescent="0.25">
      <c r="A2831" s="2">
        <v>344</v>
      </c>
      <c r="B2831" t="s">
        <v>175</v>
      </c>
      <c r="C2831" t="s">
        <v>22</v>
      </c>
      <c r="D2831">
        <v>1</v>
      </c>
      <c r="E2831" s="1">
        <v>51187</v>
      </c>
      <c r="F2831" s="1">
        <v>51187</v>
      </c>
      <c r="G2831" s="1">
        <v>0</v>
      </c>
      <c r="H2831" s="1">
        <v>0</v>
      </c>
      <c r="I2831" s="1">
        <v>0</v>
      </c>
      <c r="J2831" s="1">
        <v>0</v>
      </c>
      <c r="K2831" s="1">
        <v>0</v>
      </c>
    </row>
    <row r="2832" spans="1:11" x14ac:dyDescent="0.25">
      <c r="A2832" s="2">
        <v>344</v>
      </c>
      <c r="B2832" t="s">
        <v>175</v>
      </c>
      <c r="C2832" t="s">
        <v>20</v>
      </c>
      <c r="D2832">
        <v>1</v>
      </c>
      <c r="E2832" s="1">
        <v>60059</v>
      </c>
      <c r="F2832" s="1">
        <v>60059</v>
      </c>
      <c r="G2832" s="1">
        <v>0</v>
      </c>
      <c r="H2832" s="1">
        <v>0</v>
      </c>
      <c r="I2832" s="1">
        <v>0</v>
      </c>
      <c r="J2832" s="1">
        <v>0</v>
      </c>
      <c r="K2832" s="1">
        <v>0</v>
      </c>
    </row>
    <row r="2833" spans="1:12" x14ac:dyDescent="0.25">
      <c r="A2833" s="2">
        <v>344</v>
      </c>
      <c r="B2833" t="s">
        <v>175</v>
      </c>
      <c r="C2833" t="s">
        <v>57</v>
      </c>
      <c r="D2833">
        <v>1</v>
      </c>
      <c r="E2833" s="1">
        <v>105009</v>
      </c>
      <c r="F2833" s="1">
        <v>105009</v>
      </c>
      <c r="G2833" s="1">
        <v>0</v>
      </c>
      <c r="H2833" s="1">
        <v>0</v>
      </c>
      <c r="I2833" s="1">
        <v>0</v>
      </c>
      <c r="J2833" s="1">
        <v>0</v>
      </c>
      <c r="K2833" s="1">
        <v>0</v>
      </c>
    </row>
    <row r="2834" spans="1:12" x14ac:dyDescent="0.25">
      <c r="A2834" s="2">
        <v>344</v>
      </c>
      <c r="B2834" t="s">
        <v>175</v>
      </c>
      <c r="C2834" t="s">
        <v>4</v>
      </c>
      <c r="D2834">
        <v>1</v>
      </c>
      <c r="E2834" s="1">
        <v>71961</v>
      </c>
      <c r="F2834" s="1">
        <v>71961</v>
      </c>
      <c r="G2834" s="1">
        <v>0</v>
      </c>
      <c r="H2834" s="1">
        <v>0</v>
      </c>
      <c r="I2834" s="1">
        <v>0</v>
      </c>
      <c r="J2834" s="1">
        <v>0</v>
      </c>
      <c r="K2834" s="1">
        <v>0</v>
      </c>
    </row>
    <row r="2835" spans="1:12" x14ac:dyDescent="0.25">
      <c r="A2835" s="2">
        <v>344</v>
      </c>
      <c r="B2835" t="s">
        <v>175</v>
      </c>
      <c r="C2835" t="s">
        <v>251</v>
      </c>
      <c r="D2835">
        <v>0</v>
      </c>
      <c r="E2835" s="1">
        <v>27202</v>
      </c>
      <c r="F2835" s="1">
        <v>27202</v>
      </c>
      <c r="G2835" s="1">
        <v>0</v>
      </c>
      <c r="H2835" s="1">
        <v>0</v>
      </c>
      <c r="I2835" s="1">
        <v>0</v>
      </c>
      <c r="J2835" s="1">
        <v>0</v>
      </c>
      <c r="K2835" s="1">
        <v>0</v>
      </c>
    </row>
    <row r="2836" spans="1:12" x14ac:dyDescent="0.25">
      <c r="A2836" s="2">
        <v>344</v>
      </c>
      <c r="B2836" t="s">
        <v>175</v>
      </c>
      <c r="C2836" t="s">
        <v>314</v>
      </c>
      <c r="D2836">
        <v>0</v>
      </c>
      <c r="E2836" s="1">
        <v>37400</v>
      </c>
      <c r="F2836" s="1">
        <v>23800</v>
      </c>
      <c r="G2836" s="1">
        <v>0</v>
      </c>
      <c r="H2836" s="1">
        <v>0</v>
      </c>
      <c r="I2836" s="1">
        <v>0</v>
      </c>
      <c r="J2836" s="1">
        <v>0</v>
      </c>
      <c r="K2836" s="1">
        <v>13600</v>
      </c>
    </row>
    <row r="2837" spans="1:12" x14ac:dyDescent="0.25">
      <c r="A2837" s="2">
        <v>344</v>
      </c>
      <c r="B2837" t="s">
        <v>175</v>
      </c>
      <c r="C2837" t="s">
        <v>257</v>
      </c>
      <c r="D2837">
        <v>0</v>
      </c>
      <c r="E2837" s="1">
        <v>27200</v>
      </c>
      <c r="F2837" s="1">
        <v>13600</v>
      </c>
      <c r="G2837" s="1">
        <v>0</v>
      </c>
      <c r="H2837" s="1">
        <v>0</v>
      </c>
      <c r="I2837" s="1">
        <v>0</v>
      </c>
      <c r="J2837" s="1">
        <v>0</v>
      </c>
      <c r="K2837" s="1">
        <v>13600</v>
      </c>
    </row>
    <row r="2838" spans="1:12" x14ac:dyDescent="0.25">
      <c r="A2838" s="2">
        <v>344</v>
      </c>
      <c r="B2838" t="s">
        <v>175</v>
      </c>
      <c r="C2838" t="s">
        <v>252</v>
      </c>
      <c r="D2838">
        <v>0</v>
      </c>
      <c r="E2838" s="1">
        <v>9932</v>
      </c>
      <c r="F2838" s="1">
        <v>9932</v>
      </c>
      <c r="G2838" s="1">
        <v>0</v>
      </c>
      <c r="H2838" s="1">
        <v>0</v>
      </c>
      <c r="I2838" s="1">
        <v>0</v>
      </c>
      <c r="J2838" s="1">
        <v>0</v>
      </c>
      <c r="K2838" s="1">
        <v>0</v>
      </c>
    </row>
    <row r="2839" spans="1:12" x14ac:dyDescent="0.25">
      <c r="A2839" s="2">
        <v>344</v>
      </c>
      <c r="B2839" t="s">
        <v>175</v>
      </c>
      <c r="C2839" t="s">
        <v>246</v>
      </c>
      <c r="D2839">
        <v>0</v>
      </c>
      <c r="E2839" s="1">
        <v>15325</v>
      </c>
      <c r="F2839" s="1">
        <v>15325</v>
      </c>
      <c r="G2839" s="1">
        <v>0</v>
      </c>
      <c r="H2839" s="1">
        <v>0</v>
      </c>
      <c r="I2839" s="1">
        <v>0</v>
      </c>
      <c r="J2839" s="1">
        <v>0</v>
      </c>
      <c r="K2839" s="1">
        <v>0</v>
      </c>
    </row>
    <row r="2840" spans="1:12" x14ac:dyDescent="0.25">
      <c r="A2840" s="2">
        <v>344</v>
      </c>
      <c r="B2840" t="s">
        <v>175</v>
      </c>
      <c r="C2840" t="s">
        <v>266</v>
      </c>
      <c r="D2840">
        <v>0</v>
      </c>
      <c r="E2840" s="1">
        <v>15388</v>
      </c>
      <c r="F2840" s="1">
        <v>15388</v>
      </c>
      <c r="G2840" s="1">
        <v>0</v>
      </c>
      <c r="H2840" s="1">
        <v>0</v>
      </c>
      <c r="I2840" s="1">
        <v>0</v>
      </c>
      <c r="J2840" s="1">
        <v>0</v>
      </c>
      <c r="K2840" s="1">
        <v>0</v>
      </c>
    </row>
    <row r="2841" spans="1:12" x14ac:dyDescent="0.25">
      <c r="A2841" s="2">
        <v>344</v>
      </c>
      <c r="B2841" t="s">
        <v>175</v>
      </c>
      <c r="C2841" t="s">
        <v>265</v>
      </c>
      <c r="D2841">
        <v>0</v>
      </c>
      <c r="E2841" s="1">
        <v>48274</v>
      </c>
      <c r="F2841" s="1">
        <v>40001</v>
      </c>
      <c r="G2841" s="1">
        <v>8274</v>
      </c>
      <c r="H2841" s="1">
        <v>0</v>
      </c>
      <c r="I2841" s="1">
        <v>0</v>
      </c>
      <c r="J2841" s="1">
        <v>0</v>
      </c>
      <c r="K2841" s="1">
        <v>0</v>
      </c>
    </row>
    <row r="2842" spans="1:12" x14ac:dyDescent="0.25">
      <c r="A2842" s="2">
        <v>344</v>
      </c>
      <c r="B2842" t="s">
        <v>175</v>
      </c>
      <c r="C2842" t="s">
        <v>248</v>
      </c>
      <c r="D2842">
        <v>0</v>
      </c>
      <c r="E2842" s="1">
        <v>994</v>
      </c>
      <c r="F2842" s="1">
        <v>994</v>
      </c>
      <c r="G2842" s="1">
        <v>0</v>
      </c>
      <c r="H2842" s="1">
        <v>0</v>
      </c>
      <c r="I2842" s="1">
        <v>0</v>
      </c>
      <c r="J2842" s="1">
        <v>0</v>
      </c>
      <c r="K2842" s="1">
        <v>0</v>
      </c>
    </row>
    <row r="2843" spans="1:12" x14ac:dyDescent="0.25">
      <c r="A2843" s="2">
        <v>344</v>
      </c>
      <c r="B2843" t="s">
        <v>175</v>
      </c>
      <c r="C2843" t="s">
        <v>247</v>
      </c>
      <c r="D2843">
        <v>0</v>
      </c>
      <c r="E2843" s="1">
        <v>3645</v>
      </c>
      <c r="F2843" s="1">
        <v>3645</v>
      </c>
      <c r="G2843" s="1">
        <v>0</v>
      </c>
      <c r="H2843" s="1">
        <v>0</v>
      </c>
      <c r="I2843" s="1">
        <v>0</v>
      </c>
      <c r="J2843" s="1">
        <v>0</v>
      </c>
      <c r="K2843" s="1">
        <v>0</v>
      </c>
    </row>
    <row r="2844" spans="1:12" x14ac:dyDescent="0.25">
      <c r="A2844" s="2">
        <v>344</v>
      </c>
      <c r="B2844" t="s">
        <v>175</v>
      </c>
      <c r="C2844" t="s">
        <v>277</v>
      </c>
      <c r="D2844">
        <v>0</v>
      </c>
      <c r="E2844" s="1">
        <v>30000</v>
      </c>
      <c r="F2844" s="1">
        <v>30000</v>
      </c>
      <c r="G2844" s="1">
        <v>0</v>
      </c>
      <c r="H2844" s="1">
        <v>0</v>
      </c>
      <c r="I2844" s="1">
        <v>0</v>
      </c>
      <c r="J2844" s="1">
        <v>0</v>
      </c>
      <c r="K2844" s="1">
        <v>0</v>
      </c>
    </row>
    <row r="2845" spans="1:12" x14ac:dyDescent="0.25">
      <c r="A2845" s="2">
        <v>344</v>
      </c>
      <c r="B2845" t="s">
        <v>175</v>
      </c>
      <c r="C2845" t="s">
        <v>269</v>
      </c>
      <c r="D2845">
        <v>0</v>
      </c>
      <c r="E2845" s="1">
        <v>1900</v>
      </c>
      <c r="F2845" s="1">
        <v>0</v>
      </c>
      <c r="G2845" s="1">
        <v>0</v>
      </c>
      <c r="H2845" s="1">
        <v>0</v>
      </c>
      <c r="I2845" s="1">
        <v>1900</v>
      </c>
      <c r="J2845" s="1">
        <v>0</v>
      </c>
      <c r="K2845" s="1">
        <v>0</v>
      </c>
    </row>
    <row r="2846" spans="1:12" x14ac:dyDescent="0.25">
      <c r="A2846" s="2">
        <v>344</v>
      </c>
      <c r="B2846" t="s">
        <v>175</v>
      </c>
      <c r="C2846" s="1" t="s">
        <v>320</v>
      </c>
      <c r="E2846" s="1">
        <v>54184</v>
      </c>
      <c r="F2846" s="1"/>
      <c r="G2846" s="1"/>
      <c r="H2846" s="1"/>
      <c r="I2846" s="1"/>
      <c r="J2846" s="1"/>
      <c r="K2846" s="1"/>
      <c r="L2846" s="1">
        <v>54184</v>
      </c>
    </row>
    <row r="2847" spans="1:12" x14ac:dyDescent="0.25">
      <c r="A2847" s="2">
        <v>417</v>
      </c>
      <c r="B2847" t="s">
        <v>176</v>
      </c>
      <c r="C2847" t="s">
        <v>114</v>
      </c>
      <c r="D2847">
        <v>1</v>
      </c>
      <c r="E2847" s="1">
        <v>158560</v>
      </c>
      <c r="F2847" s="1">
        <v>158560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</row>
    <row r="2848" spans="1:12" x14ac:dyDescent="0.25">
      <c r="A2848" s="2">
        <v>417</v>
      </c>
      <c r="B2848" t="s">
        <v>176</v>
      </c>
      <c r="C2848" t="s">
        <v>77</v>
      </c>
      <c r="D2848">
        <v>2</v>
      </c>
      <c r="E2848" s="1">
        <v>240933</v>
      </c>
      <c r="F2848" s="1">
        <v>240933</v>
      </c>
      <c r="G2848" s="1">
        <v>0</v>
      </c>
      <c r="H2848" s="1">
        <v>0</v>
      </c>
      <c r="I2848" s="1">
        <v>0</v>
      </c>
      <c r="J2848" s="1">
        <v>0</v>
      </c>
      <c r="K2848" s="1">
        <v>0</v>
      </c>
    </row>
    <row r="2849" spans="1:11" x14ac:dyDescent="0.25">
      <c r="A2849" s="2">
        <v>417</v>
      </c>
      <c r="B2849" t="s">
        <v>176</v>
      </c>
      <c r="C2849" t="s">
        <v>31</v>
      </c>
      <c r="D2849">
        <v>1</v>
      </c>
      <c r="E2849" s="1">
        <v>198942</v>
      </c>
      <c r="F2849" s="1">
        <v>198942</v>
      </c>
      <c r="G2849" s="1">
        <v>0</v>
      </c>
      <c r="H2849" s="1">
        <v>0</v>
      </c>
      <c r="I2849" s="1">
        <v>0</v>
      </c>
      <c r="J2849" s="1">
        <v>0</v>
      </c>
      <c r="K2849" s="1">
        <v>0</v>
      </c>
    </row>
    <row r="2850" spans="1:11" x14ac:dyDescent="0.25">
      <c r="A2850" s="2">
        <v>417</v>
      </c>
      <c r="B2850" t="s">
        <v>176</v>
      </c>
      <c r="C2850" t="s">
        <v>74</v>
      </c>
      <c r="D2850">
        <v>3</v>
      </c>
      <c r="E2850" s="1">
        <v>341497</v>
      </c>
      <c r="F2850" s="1">
        <v>185096</v>
      </c>
      <c r="G2850" s="1">
        <v>0</v>
      </c>
      <c r="H2850" s="1">
        <v>0</v>
      </c>
      <c r="I2850" s="1">
        <v>156401</v>
      </c>
      <c r="J2850" s="1">
        <v>0</v>
      </c>
      <c r="K2850" s="1">
        <v>0</v>
      </c>
    </row>
    <row r="2851" spans="1:11" x14ac:dyDescent="0.25">
      <c r="A2851" s="2">
        <v>417</v>
      </c>
      <c r="B2851" t="s">
        <v>176</v>
      </c>
      <c r="C2851" t="s">
        <v>41</v>
      </c>
      <c r="D2851">
        <v>3</v>
      </c>
      <c r="E2851" s="1">
        <v>341497</v>
      </c>
      <c r="F2851" s="1">
        <v>256123</v>
      </c>
      <c r="G2851" s="1">
        <v>85374</v>
      </c>
      <c r="H2851" s="1">
        <v>0</v>
      </c>
      <c r="I2851" s="1">
        <v>0</v>
      </c>
      <c r="J2851" s="1">
        <v>0</v>
      </c>
      <c r="K2851" s="1">
        <v>0</v>
      </c>
    </row>
    <row r="2852" spans="1:11" x14ac:dyDescent="0.25">
      <c r="A2852" s="2">
        <v>417</v>
      </c>
      <c r="B2852" t="s">
        <v>176</v>
      </c>
      <c r="C2852" t="s">
        <v>95</v>
      </c>
      <c r="D2852">
        <v>1</v>
      </c>
      <c r="E2852" s="1">
        <v>113832</v>
      </c>
      <c r="F2852" s="1">
        <v>113832</v>
      </c>
      <c r="G2852" s="1">
        <v>0</v>
      </c>
      <c r="H2852" s="1">
        <v>0</v>
      </c>
      <c r="I2852" s="1">
        <v>0</v>
      </c>
      <c r="J2852" s="1">
        <v>0</v>
      </c>
      <c r="K2852" s="1">
        <v>0</v>
      </c>
    </row>
    <row r="2853" spans="1:11" x14ac:dyDescent="0.25">
      <c r="A2853" s="2">
        <v>417</v>
      </c>
      <c r="B2853" t="s">
        <v>176</v>
      </c>
      <c r="C2853" t="s">
        <v>46</v>
      </c>
      <c r="D2853">
        <v>2</v>
      </c>
      <c r="E2853" s="1">
        <v>227665</v>
      </c>
      <c r="F2853" s="1">
        <v>227665</v>
      </c>
      <c r="G2853" s="1">
        <v>0</v>
      </c>
      <c r="H2853" s="1">
        <v>0</v>
      </c>
      <c r="I2853" s="1">
        <v>0</v>
      </c>
      <c r="J2853" s="1">
        <v>0</v>
      </c>
      <c r="K2853" s="1">
        <v>0</v>
      </c>
    </row>
    <row r="2854" spans="1:11" x14ac:dyDescent="0.25">
      <c r="A2854" s="2">
        <v>417</v>
      </c>
      <c r="B2854" t="s">
        <v>176</v>
      </c>
      <c r="C2854" t="s">
        <v>66</v>
      </c>
      <c r="D2854">
        <v>3</v>
      </c>
      <c r="E2854" s="1">
        <v>341497</v>
      </c>
      <c r="F2854" s="1">
        <v>341497</v>
      </c>
      <c r="G2854" s="1">
        <v>0</v>
      </c>
      <c r="H2854" s="1">
        <v>0</v>
      </c>
      <c r="I2854" s="1">
        <v>0</v>
      </c>
      <c r="J2854" s="1">
        <v>0</v>
      </c>
      <c r="K2854" s="1">
        <v>0</v>
      </c>
    </row>
    <row r="2855" spans="1:11" x14ac:dyDescent="0.25">
      <c r="A2855" s="2">
        <v>417</v>
      </c>
      <c r="B2855" t="s">
        <v>176</v>
      </c>
      <c r="C2855" t="s">
        <v>87</v>
      </c>
      <c r="D2855">
        <v>1</v>
      </c>
      <c r="E2855" s="1">
        <v>113832</v>
      </c>
      <c r="F2855" s="1">
        <v>113832</v>
      </c>
      <c r="G2855" s="1">
        <v>0</v>
      </c>
      <c r="H2855" s="1">
        <v>0</v>
      </c>
      <c r="I2855" s="1">
        <v>0</v>
      </c>
      <c r="J2855" s="1">
        <v>0</v>
      </c>
      <c r="K2855" s="1">
        <v>0</v>
      </c>
    </row>
    <row r="2856" spans="1:11" x14ac:dyDescent="0.25">
      <c r="A2856" s="2">
        <v>417</v>
      </c>
      <c r="B2856" t="s">
        <v>176</v>
      </c>
      <c r="C2856" t="s">
        <v>142</v>
      </c>
      <c r="D2856">
        <v>1</v>
      </c>
      <c r="E2856" s="1">
        <v>113832</v>
      </c>
      <c r="F2856" s="1">
        <v>0</v>
      </c>
      <c r="G2856" s="1">
        <v>113832</v>
      </c>
      <c r="H2856" s="1">
        <v>0</v>
      </c>
      <c r="I2856" s="1">
        <v>0</v>
      </c>
      <c r="J2856" s="1">
        <v>0</v>
      </c>
      <c r="K2856" s="1">
        <v>0</v>
      </c>
    </row>
    <row r="2857" spans="1:11" x14ac:dyDescent="0.25">
      <c r="A2857" s="2">
        <v>417</v>
      </c>
      <c r="B2857" t="s">
        <v>176</v>
      </c>
      <c r="C2857" t="s">
        <v>72</v>
      </c>
      <c r="D2857">
        <v>1</v>
      </c>
      <c r="E2857" s="1">
        <v>113832</v>
      </c>
      <c r="F2857" s="1">
        <v>0</v>
      </c>
      <c r="G2857" s="1">
        <v>113832</v>
      </c>
      <c r="H2857" s="1">
        <v>0</v>
      </c>
      <c r="I2857" s="1">
        <v>0</v>
      </c>
      <c r="J2857" s="1">
        <v>0</v>
      </c>
      <c r="K2857" s="1">
        <v>0</v>
      </c>
    </row>
    <row r="2858" spans="1:11" x14ac:dyDescent="0.25">
      <c r="A2858" s="2">
        <v>417</v>
      </c>
      <c r="B2858" t="s">
        <v>176</v>
      </c>
      <c r="C2858" t="s">
        <v>24</v>
      </c>
      <c r="D2858">
        <v>1</v>
      </c>
      <c r="E2858" s="1">
        <v>113832</v>
      </c>
      <c r="F2858" s="1">
        <v>0</v>
      </c>
      <c r="G2858" s="1">
        <v>113832</v>
      </c>
      <c r="H2858" s="1">
        <v>0</v>
      </c>
      <c r="I2858" s="1">
        <v>0</v>
      </c>
      <c r="J2858" s="1">
        <v>0</v>
      </c>
      <c r="K2858" s="1">
        <v>0</v>
      </c>
    </row>
    <row r="2859" spans="1:11" x14ac:dyDescent="0.25">
      <c r="A2859" s="2">
        <v>417</v>
      </c>
      <c r="B2859" t="s">
        <v>176</v>
      </c>
      <c r="C2859" t="s">
        <v>112</v>
      </c>
      <c r="D2859">
        <v>1</v>
      </c>
      <c r="E2859" s="1">
        <v>113832</v>
      </c>
      <c r="F2859" s="1">
        <v>85374</v>
      </c>
      <c r="G2859" s="1">
        <v>28458</v>
      </c>
      <c r="H2859" s="1">
        <v>0</v>
      </c>
      <c r="I2859" s="1">
        <v>0</v>
      </c>
      <c r="J2859" s="1">
        <v>0</v>
      </c>
      <c r="K2859" s="1">
        <v>0</v>
      </c>
    </row>
    <row r="2860" spans="1:11" x14ac:dyDescent="0.25">
      <c r="A2860" s="2">
        <v>417</v>
      </c>
      <c r="B2860" t="s">
        <v>176</v>
      </c>
      <c r="C2860" t="s">
        <v>30</v>
      </c>
      <c r="D2860">
        <v>1</v>
      </c>
      <c r="E2860" s="1">
        <v>113832</v>
      </c>
      <c r="F2860" s="1">
        <v>113832</v>
      </c>
      <c r="G2860" s="1">
        <v>0</v>
      </c>
      <c r="H2860" s="1">
        <v>0</v>
      </c>
      <c r="I2860" s="1">
        <v>0</v>
      </c>
      <c r="J2860" s="1">
        <v>0</v>
      </c>
      <c r="K2860" s="1">
        <v>0</v>
      </c>
    </row>
    <row r="2861" spans="1:11" x14ac:dyDescent="0.25">
      <c r="A2861" s="2">
        <v>417</v>
      </c>
      <c r="B2861" t="s">
        <v>176</v>
      </c>
      <c r="C2861" t="s">
        <v>15</v>
      </c>
      <c r="D2861">
        <v>4</v>
      </c>
      <c r="E2861" s="1">
        <v>156666</v>
      </c>
      <c r="F2861" s="1">
        <v>156666</v>
      </c>
      <c r="G2861" s="1">
        <v>0</v>
      </c>
      <c r="H2861" s="1">
        <v>0</v>
      </c>
      <c r="I2861" s="1">
        <v>0</v>
      </c>
      <c r="J2861" s="1">
        <v>0</v>
      </c>
      <c r="K2861" s="1">
        <v>0</v>
      </c>
    </row>
    <row r="2862" spans="1:11" x14ac:dyDescent="0.25">
      <c r="A2862" s="2">
        <v>417</v>
      </c>
      <c r="B2862" t="s">
        <v>176</v>
      </c>
      <c r="C2862" t="s">
        <v>13</v>
      </c>
      <c r="D2862">
        <v>2</v>
      </c>
      <c r="E2862" s="1">
        <v>115116</v>
      </c>
      <c r="F2862" s="1">
        <v>37988</v>
      </c>
      <c r="G2862" s="1">
        <v>77128</v>
      </c>
      <c r="H2862" s="1">
        <v>0</v>
      </c>
      <c r="I2862" s="1">
        <v>0</v>
      </c>
      <c r="J2862" s="1">
        <v>0</v>
      </c>
      <c r="K2862" s="1">
        <v>0</v>
      </c>
    </row>
    <row r="2863" spans="1:11" x14ac:dyDescent="0.25">
      <c r="A2863" s="2">
        <v>417</v>
      </c>
      <c r="B2863" t="s">
        <v>176</v>
      </c>
      <c r="C2863" t="s">
        <v>29</v>
      </c>
      <c r="D2863">
        <v>2</v>
      </c>
      <c r="E2863" s="1">
        <v>227665</v>
      </c>
      <c r="F2863" s="1">
        <v>227665</v>
      </c>
      <c r="G2863" s="1">
        <v>0</v>
      </c>
      <c r="H2863" s="1">
        <v>0</v>
      </c>
      <c r="I2863" s="1">
        <v>0</v>
      </c>
      <c r="J2863" s="1">
        <v>0</v>
      </c>
      <c r="K2863" s="1">
        <v>0</v>
      </c>
    </row>
    <row r="2864" spans="1:11" x14ac:dyDescent="0.25">
      <c r="A2864" s="2">
        <v>417</v>
      </c>
      <c r="B2864" t="s">
        <v>176</v>
      </c>
      <c r="C2864" t="s">
        <v>14</v>
      </c>
      <c r="D2864">
        <v>4</v>
      </c>
      <c r="E2864" s="1">
        <v>455330</v>
      </c>
      <c r="F2864" s="1">
        <v>455330</v>
      </c>
      <c r="G2864" s="1">
        <v>0</v>
      </c>
      <c r="H2864" s="1">
        <v>0</v>
      </c>
      <c r="I2864" s="1">
        <v>0</v>
      </c>
      <c r="J2864" s="1">
        <v>0</v>
      </c>
      <c r="K2864" s="1">
        <v>0</v>
      </c>
    </row>
    <row r="2865" spans="1:11" x14ac:dyDescent="0.25">
      <c r="A2865" s="2">
        <v>417</v>
      </c>
      <c r="B2865" t="s">
        <v>176</v>
      </c>
      <c r="C2865" t="s">
        <v>71</v>
      </c>
      <c r="D2865">
        <v>2</v>
      </c>
      <c r="E2865" s="1">
        <v>227665</v>
      </c>
      <c r="F2865" s="1">
        <v>227665</v>
      </c>
      <c r="G2865" s="1">
        <v>0</v>
      </c>
      <c r="H2865" s="1">
        <v>0</v>
      </c>
      <c r="I2865" s="1">
        <v>0</v>
      </c>
      <c r="J2865" s="1">
        <v>0</v>
      </c>
      <c r="K2865" s="1">
        <v>0</v>
      </c>
    </row>
    <row r="2866" spans="1:11" x14ac:dyDescent="0.25">
      <c r="A2866" s="2">
        <v>417</v>
      </c>
      <c r="B2866" t="s">
        <v>176</v>
      </c>
      <c r="C2866" t="s">
        <v>313</v>
      </c>
      <c r="D2866">
        <v>0.27</v>
      </c>
      <c r="E2866" s="1">
        <v>41486</v>
      </c>
      <c r="F2866" s="1">
        <v>0</v>
      </c>
      <c r="G2866" s="1">
        <v>0</v>
      </c>
      <c r="H2866" s="1">
        <v>41486</v>
      </c>
      <c r="I2866" s="1">
        <v>0</v>
      </c>
      <c r="J2866" s="1">
        <v>0</v>
      </c>
      <c r="K2866" s="1">
        <v>0</v>
      </c>
    </row>
    <row r="2867" spans="1:11" x14ac:dyDescent="0.25">
      <c r="A2867" s="2">
        <v>417</v>
      </c>
      <c r="B2867" t="s">
        <v>176</v>
      </c>
      <c r="C2867" t="s">
        <v>37</v>
      </c>
      <c r="D2867">
        <v>2</v>
      </c>
      <c r="E2867" s="1">
        <v>227665</v>
      </c>
      <c r="F2867" s="1">
        <v>227665</v>
      </c>
      <c r="G2867" s="1">
        <v>0</v>
      </c>
      <c r="H2867" s="1">
        <v>0</v>
      </c>
      <c r="I2867" s="1">
        <v>0</v>
      </c>
      <c r="J2867" s="1">
        <v>0</v>
      </c>
      <c r="K2867" s="1">
        <v>0</v>
      </c>
    </row>
    <row r="2868" spans="1:11" x14ac:dyDescent="0.25">
      <c r="A2868" s="2">
        <v>417</v>
      </c>
      <c r="B2868" t="s">
        <v>176</v>
      </c>
      <c r="C2868" t="s">
        <v>60</v>
      </c>
      <c r="D2868">
        <v>1</v>
      </c>
      <c r="E2868" s="1">
        <v>113832</v>
      </c>
      <c r="F2868" s="1">
        <v>113832</v>
      </c>
      <c r="G2868" s="1">
        <v>0</v>
      </c>
      <c r="H2868" s="1">
        <v>0</v>
      </c>
      <c r="I2868" s="1">
        <v>0</v>
      </c>
      <c r="J2868" s="1">
        <v>0</v>
      </c>
      <c r="K2868" s="1">
        <v>0</v>
      </c>
    </row>
    <row r="2869" spans="1:11" x14ac:dyDescent="0.25">
      <c r="A2869" s="2">
        <v>417</v>
      </c>
      <c r="B2869" t="s">
        <v>176</v>
      </c>
      <c r="C2869" t="s">
        <v>11</v>
      </c>
      <c r="D2869">
        <v>3</v>
      </c>
      <c r="E2869" s="1">
        <v>172674</v>
      </c>
      <c r="F2869" s="1">
        <v>51802</v>
      </c>
      <c r="G2869" s="1">
        <v>120872</v>
      </c>
      <c r="H2869" s="1">
        <v>0</v>
      </c>
      <c r="I2869" s="1">
        <v>0</v>
      </c>
      <c r="J2869" s="1">
        <v>0</v>
      </c>
      <c r="K2869" s="1">
        <v>0</v>
      </c>
    </row>
    <row r="2870" spans="1:11" x14ac:dyDescent="0.25">
      <c r="A2870" s="2">
        <v>417</v>
      </c>
      <c r="B2870" t="s">
        <v>176</v>
      </c>
      <c r="C2870" t="s">
        <v>21</v>
      </c>
      <c r="D2870">
        <v>1</v>
      </c>
      <c r="E2870" s="1">
        <v>113832</v>
      </c>
      <c r="F2870" s="1">
        <v>113832</v>
      </c>
      <c r="G2870" s="1">
        <v>0</v>
      </c>
      <c r="H2870" s="1">
        <v>0</v>
      </c>
      <c r="I2870" s="1">
        <v>0</v>
      </c>
      <c r="J2870" s="1">
        <v>0</v>
      </c>
      <c r="K2870" s="1">
        <v>0</v>
      </c>
    </row>
    <row r="2871" spans="1:11" x14ac:dyDescent="0.25">
      <c r="A2871" s="2">
        <v>417</v>
      </c>
      <c r="B2871" t="s">
        <v>176</v>
      </c>
      <c r="C2871" t="s">
        <v>122</v>
      </c>
      <c r="D2871">
        <v>1</v>
      </c>
      <c r="E2871" s="1">
        <v>113832</v>
      </c>
      <c r="F2871" s="1">
        <v>113832</v>
      </c>
      <c r="G2871" s="1">
        <v>0</v>
      </c>
      <c r="H2871" s="1">
        <v>0</v>
      </c>
      <c r="I2871" s="1">
        <v>0</v>
      </c>
      <c r="J2871" s="1">
        <v>0</v>
      </c>
      <c r="K2871" s="1">
        <v>0</v>
      </c>
    </row>
    <row r="2872" spans="1:11" x14ac:dyDescent="0.25">
      <c r="A2872" s="2">
        <v>417</v>
      </c>
      <c r="B2872" t="s">
        <v>176</v>
      </c>
      <c r="C2872" t="s">
        <v>16</v>
      </c>
      <c r="D2872">
        <v>3</v>
      </c>
      <c r="E2872" s="1">
        <v>341497</v>
      </c>
      <c r="F2872" s="1">
        <v>341497</v>
      </c>
      <c r="G2872" s="1">
        <v>0</v>
      </c>
      <c r="H2872" s="1">
        <v>0</v>
      </c>
      <c r="I2872" s="1">
        <v>0</v>
      </c>
      <c r="J2872" s="1">
        <v>0</v>
      </c>
      <c r="K2872" s="1">
        <v>0</v>
      </c>
    </row>
    <row r="2873" spans="1:11" x14ac:dyDescent="0.25">
      <c r="A2873" s="2">
        <v>417</v>
      </c>
      <c r="B2873" t="s">
        <v>176</v>
      </c>
      <c r="C2873" t="s">
        <v>17</v>
      </c>
      <c r="D2873">
        <v>1</v>
      </c>
      <c r="E2873" s="1">
        <v>79025</v>
      </c>
      <c r="F2873" s="1">
        <v>79025</v>
      </c>
      <c r="G2873" s="1">
        <v>0</v>
      </c>
      <c r="H2873" s="1">
        <v>0</v>
      </c>
      <c r="I2873" s="1">
        <v>0</v>
      </c>
      <c r="J2873" s="1">
        <v>0</v>
      </c>
      <c r="K2873" s="1">
        <v>0</v>
      </c>
    </row>
    <row r="2874" spans="1:11" x14ac:dyDescent="0.25">
      <c r="A2874" s="2">
        <v>417</v>
      </c>
      <c r="B2874" t="s">
        <v>176</v>
      </c>
      <c r="C2874" t="s">
        <v>22</v>
      </c>
      <c r="D2874">
        <v>2</v>
      </c>
      <c r="E2874" s="1">
        <v>102375</v>
      </c>
      <c r="F2874" s="1">
        <v>102375</v>
      </c>
      <c r="G2874" s="1">
        <v>0</v>
      </c>
      <c r="H2874" s="1">
        <v>0</v>
      </c>
      <c r="I2874" s="1">
        <v>0</v>
      </c>
      <c r="J2874" s="1">
        <v>0</v>
      </c>
      <c r="K2874" s="1">
        <v>0</v>
      </c>
    </row>
    <row r="2875" spans="1:11" x14ac:dyDescent="0.25">
      <c r="A2875" s="2">
        <v>417</v>
      </c>
      <c r="B2875" t="s">
        <v>176</v>
      </c>
      <c r="C2875" t="s">
        <v>20</v>
      </c>
      <c r="D2875">
        <v>2</v>
      </c>
      <c r="E2875" s="1">
        <v>120118</v>
      </c>
      <c r="F2875" s="1">
        <v>120118</v>
      </c>
      <c r="G2875" s="1">
        <v>0</v>
      </c>
      <c r="H2875" s="1">
        <v>0</v>
      </c>
      <c r="I2875" s="1">
        <v>0</v>
      </c>
      <c r="J2875" s="1">
        <v>0</v>
      </c>
      <c r="K2875" s="1">
        <v>0</v>
      </c>
    </row>
    <row r="2876" spans="1:11" x14ac:dyDescent="0.25">
      <c r="A2876" s="2">
        <v>417</v>
      </c>
      <c r="B2876" t="s">
        <v>176</v>
      </c>
      <c r="C2876" t="s">
        <v>4</v>
      </c>
      <c r="D2876">
        <v>1</v>
      </c>
      <c r="E2876" s="1">
        <v>71961</v>
      </c>
      <c r="F2876" s="1">
        <v>71961</v>
      </c>
      <c r="G2876" s="1">
        <v>0</v>
      </c>
      <c r="H2876" s="1">
        <v>0</v>
      </c>
      <c r="I2876" s="1">
        <v>0</v>
      </c>
      <c r="J2876" s="1">
        <v>0</v>
      </c>
      <c r="K2876" s="1">
        <v>0</v>
      </c>
    </row>
    <row r="2877" spans="1:11" x14ac:dyDescent="0.25">
      <c r="A2877" s="2">
        <v>417</v>
      </c>
      <c r="B2877" t="s">
        <v>176</v>
      </c>
      <c r="C2877" t="s">
        <v>47</v>
      </c>
      <c r="D2877">
        <v>1</v>
      </c>
      <c r="E2877" s="1">
        <v>92386</v>
      </c>
      <c r="F2877" s="1">
        <v>92386</v>
      </c>
      <c r="G2877" s="1">
        <v>0</v>
      </c>
      <c r="H2877" s="1">
        <v>0</v>
      </c>
      <c r="I2877" s="1">
        <v>0</v>
      </c>
      <c r="J2877" s="1">
        <v>0</v>
      </c>
      <c r="K2877" s="1">
        <v>0</v>
      </c>
    </row>
    <row r="2878" spans="1:11" x14ac:dyDescent="0.25">
      <c r="A2878" s="2">
        <v>417</v>
      </c>
      <c r="B2878" t="s">
        <v>176</v>
      </c>
      <c r="C2878" t="s">
        <v>251</v>
      </c>
      <c r="D2878">
        <v>0</v>
      </c>
      <c r="E2878" s="1">
        <v>18007</v>
      </c>
      <c r="F2878" s="1">
        <v>18007</v>
      </c>
      <c r="G2878" s="1">
        <v>0</v>
      </c>
      <c r="H2878" s="1">
        <v>0</v>
      </c>
      <c r="I2878" s="1">
        <v>0</v>
      </c>
      <c r="J2878" s="1">
        <v>0</v>
      </c>
      <c r="K2878" s="1">
        <v>0</v>
      </c>
    </row>
    <row r="2879" spans="1:11" x14ac:dyDescent="0.25">
      <c r="A2879" s="2">
        <v>417</v>
      </c>
      <c r="B2879" t="s">
        <v>176</v>
      </c>
      <c r="C2879" t="s">
        <v>252</v>
      </c>
      <c r="D2879">
        <v>0</v>
      </c>
      <c r="E2879" s="1">
        <v>1509</v>
      </c>
      <c r="F2879" s="1">
        <v>1509</v>
      </c>
      <c r="G2879" s="1">
        <v>0</v>
      </c>
      <c r="H2879" s="1">
        <v>0</v>
      </c>
      <c r="I2879" s="1">
        <v>0</v>
      </c>
      <c r="J2879" s="1">
        <v>0</v>
      </c>
      <c r="K2879" s="1">
        <v>0</v>
      </c>
    </row>
    <row r="2880" spans="1:11" x14ac:dyDescent="0.25">
      <c r="A2880" s="2">
        <v>417</v>
      </c>
      <c r="B2880" t="s">
        <v>176</v>
      </c>
      <c r="C2880" t="s">
        <v>263</v>
      </c>
      <c r="D2880">
        <v>0</v>
      </c>
      <c r="E2880" s="1">
        <v>122599</v>
      </c>
      <c r="F2880" s="1">
        <v>122599</v>
      </c>
      <c r="G2880" s="1">
        <v>0</v>
      </c>
      <c r="H2880" s="1">
        <v>0</v>
      </c>
      <c r="I2880" s="1">
        <v>0</v>
      </c>
      <c r="J2880" s="1">
        <v>0</v>
      </c>
      <c r="K2880" s="1">
        <v>0</v>
      </c>
    </row>
    <row r="2881" spans="1:12" x14ac:dyDescent="0.25">
      <c r="A2881" s="2">
        <v>417</v>
      </c>
      <c r="B2881" t="s">
        <v>176</v>
      </c>
      <c r="C2881" t="s">
        <v>266</v>
      </c>
      <c r="D2881">
        <v>0</v>
      </c>
      <c r="E2881" s="1">
        <v>10042</v>
      </c>
      <c r="F2881" s="1">
        <v>10042</v>
      </c>
      <c r="G2881" s="1">
        <v>0</v>
      </c>
      <c r="H2881" s="1">
        <v>0</v>
      </c>
      <c r="I2881" s="1">
        <v>0</v>
      </c>
      <c r="J2881" s="1">
        <v>0</v>
      </c>
      <c r="K2881" s="1">
        <v>0</v>
      </c>
    </row>
    <row r="2882" spans="1:12" x14ac:dyDescent="0.25">
      <c r="A2882" s="2">
        <v>417</v>
      </c>
      <c r="B2882" t="s">
        <v>176</v>
      </c>
      <c r="C2882" t="s">
        <v>265</v>
      </c>
      <c r="D2882">
        <v>0</v>
      </c>
      <c r="E2882" s="1">
        <v>10000</v>
      </c>
      <c r="F2882" s="1">
        <v>10000</v>
      </c>
      <c r="G2882" s="1">
        <v>0</v>
      </c>
      <c r="H2882" s="1">
        <v>0</v>
      </c>
      <c r="I2882" s="1">
        <v>0</v>
      </c>
      <c r="J2882" s="1">
        <v>0</v>
      </c>
      <c r="K2882" s="1">
        <v>0</v>
      </c>
    </row>
    <row r="2883" spans="1:12" x14ac:dyDescent="0.25">
      <c r="A2883" s="2">
        <v>417</v>
      </c>
      <c r="B2883" t="s">
        <v>176</v>
      </c>
      <c r="C2883" t="s">
        <v>262</v>
      </c>
      <c r="D2883">
        <v>0</v>
      </c>
      <c r="E2883" s="1">
        <v>15000</v>
      </c>
      <c r="F2883" s="1">
        <v>15000</v>
      </c>
      <c r="G2883" s="1">
        <v>0</v>
      </c>
      <c r="H2883" s="1">
        <v>0</v>
      </c>
      <c r="I2883" s="1">
        <v>0</v>
      </c>
      <c r="J2883" s="1">
        <v>0</v>
      </c>
      <c r="K2883" s="1">
        <v>0</v>
      </c>
    </row>
    <row r="2884" spans="1:12" x14ac:dyDescent="0.25">
      <c r="A2884" s="2">
        <v>417</v>
      </c>
      <c r="B2884" t="s">
        <v>176</v>
      </c>
      <c r="C2884" t="s">
        <v>248</v>
      </c>
      <c r="D2884">
        <v>0</v>
      </c>
      <c r="E2884" s="1">
        <v>1318</v>
      </c>
      <c r="F2884" s="1">
        <v>1318</v>
      </c>
      <c r="G2884" s="1">
        <v>0</v>
      </c>
      <c r="H2884" s="1">
        <v>0</v>
      </c>
      <c r="I2884" s="1">
        <v>0</v>
      </c>
      <c r="J2884" s="1">
        <v>0</v>
      </c>
      <c r="K2884" s="1">
        <v>0</v>
      </c>
    </row>
    <row r="2885" spans="1:12" x14ac:dyDescent="0.25">
      <c r="A2885" s="2">
        <v>417</v>
      </c>
      <c r="B2885" t="s">
        <v>176</v>
      </c>
      <c r="C2885" t="s">
        <v>300</v>
      </c>
      <c r="D2885">
        <v>0</v>
      </c>
      <c r="E2885" s="1">
        <v>6567</v>
      </c>
      <c r="F2885" s="1">
        <v>0</v>
      </c>
      <c r="G2885" s="1">
        <v>6567</v>
      </c>
      <c r="H2885" s="1">
        <v>0</v>
      </c>
      <c r="I2885" s="1">
        <v>0</v>
      </c>
      <c r="J2885" s="1">
        <v>0</v>
      </c>
      <c r="K2885" s="1">
        <v>0</v>
      </c>
    </row>
    <row r="2886" spans="1:12" x14ac:dyDescent="0.25">
      <c r="A2886" s="2">
        <v>417</v>
      </c>
      <c r="B2886" t="s">
        <v>176</v>
      </c>
      <c r="C2886" t="s">
        <v>247</v>
      </c>
      <c r="D2886">
        <v>0</v>
      </c>
      <c r="E2886" s="1">
        <v>4832</v>
      </c>
      <c r="F2886" s="1">
        <v>4832</v>
      </c>
      <c r="G2886" s="1">
        <v>0</v>
      </c>
      <c r="H2886" s="1">
        <v>0</v>
      </c>
      <c r="I2886" s="1">
        <v>0</v>
      </c>
      <c r="J2886" s="1">
        <v>0</v>
      </c>
      <c r="K2886" s="1">
        <v>0</v>
      </c>
    </row>
    <row r="2887" spans="1:12" x14ac:dyDescent="0.25">
      <c r="A2887" s="2">
        <v>417</v>
      </c>
      <c r="B2887" t="s">
        <v>176</v>
      </c>
      <c r="C2887" t="s">
        <v>258</v>
      </c>
      <c r="D2887">
        <v>0</v>
      </c>
      <c r="E2887" s="1">
        <v>32512</v>
      </c>
      <c r="F2887" s="1">
        <v>32512</v>
      </c>
      <c r="G2887" s="1">
        <v>0</v>
      </c>
      <c r="H2887" s="1">
        <v>0</v>
      </c>
      <c r="I2887" s="1">
        <v>0</v>
      </c>
      <c r="J2887" s="1">
        <v>0</v>
      </c>
      <c r="K2887" s="1">
        <v>0</v>
      </c>
    </row>
    <row r="2888" spans="1:12" x14ac:dyDescent="0.25">
      <c r="A2888" s="2">
        <v>417</v>
      </c>
      <c r="B2888" t="s">
        <v>176</v>
      </c>
      <c r="C2888" t="s">
        <v>269</v>
      </c>
      <c r="D2888">
        <v>0</v>
      </c>
      <c r="E2888" s="1">
        <v>2519</v>
      </c>
      <c r="F2888" s="1">
        <v>0</v>
      </c>
      <c r="G2888" s="1">
        <v>0</v>
      </c>
      <c r="H2888" s="1">
        <v>0</v>
      </c>
      <c r="I2888" s="1">
        <v>2519</v>
      </c>
      <c r="J2888" s="1">
        <v>0</v>
      </c>
      <c r="K2888" s="1">
        <v>0</v>
      </c>
    </row>
    <row r="2889" spans="1:12" x14ac:dyDescent="0.25">
      <c r="A2889" s="2">
        <v>417</v>
      </c>
      <c r="B2889" t="s">
        <v>176</v>
      </c>
      <c r="C2889" s="1" t="s">
        <v>320</v>
      </c>
      <c r="E2889" s="1">
        <v>98787</v>
      </c>
      <c r="F2889" s="1"/>
      <c r="G2889" s="1"/>
      <c r="H2889" s="1"/>
      <c r="I2889" s="1"/>
      <c r="J2889" s="1"/>
      <c r="K2889" s="1"/>
      <c r="L2889" s="1">
        <v>98787</v>
      </c>
    </row>
    <row r="2890" spans="1:12" x14ac:dyDescent="0.25">
      <c r="A2890" s="2">
        <v>261</v>
      </c>
      <c r="B2890" t="s">
        <v>177</v>
      </c>
      <c r="C2890" t="s">
        <v>124</v>
      </c>
      <c r="D2890">
        <v>1</v>
      </c>
      <c r="E2890" s="1">
        <v>158560</v>
      </c>
      <c r="F2890" s="1">
        <v>158560</v>
      </c>
      <c r="G2890" s="1">
        <v>0</v>
      </c>
      <c r="H2890" s="1">
        <v>0</v>
      </c>
      <c r="I2890" s="1">
        <v>0</v>
      </c>
      <c r="J2890" s="1">
        <v>0</v>
      </c>
      <c r="K2890" s="1">
        <v>0</v>
      </c>
    </row>
    <row r="2891" spans="1:12" x14ac:dyDescent="0.25">
      <c r="A2891" s="2">
        <v>261</v>
      </c>
      <c r="B2891" t="s">
        <v>177</v>
      </c>
      <c r="C2891" t="s">
        <v>68</v>
      </c>
      <c r="D2891">
        <v>2</v>
      </c>
      <c r="E2891" s="1">
        <v>317120</v>
      </c>
      <c r="F2891" s="1">
        <v>279536</v>
      </c>
      <c r="G2891" s="1">
        <v>37584</v>
      </c>
      <c r="H2891" s="1">
        <v>0</v>
      </c>
      <c r="I2891" s="1">
        <v>0</v>
      </c>
      <c r="J2891" s="1">
        <v>0</v>
      </c>
      <c r="K2891" s="1">
        <v>0</v>
      </c>
    </row>
    <row r="2892" spans="1:12" x14ac:dyDescent="0.25">
      <c r="A2892" s="2">
        <v>261</v>
      </c>
      <c r="B2892" t="s">
        <v>177</v>
      </c>
      <c r="C2892" t="s">
        <v>31</v>
      </c>
      <c r="D2892">
        <v>1</v>
      </c>
      <c r="E2892" s="1">
        <v>198942</v>
      </c>
      <c r="F2892" s="1">
        <v>198942</v>
      </c>
      <c r="G2892" s="1">
        <v>0</v>
      </c>
      <c r="H2892" s="1">
        <v>0</v>
      </c>
      <c r="I2892" s="1">
        <v>0</v>
      </c>
      <c r="J2892" s="1">
        <v>0</v>
      </c>
      <c r="K2892" s="1">
        <v>0</v>
      </c>
    </row>
    <row r="2893" spans="1:12" x14ac:dyDescent="0.25">
      <c r="A2893" s="2">
        <v>261</v>
      </c>
      <c r="B2893" t="s">
        <v>177</v>
      </c>
      <c r="C2893" t="s">
        <v>33</v>
      </c>
      <c r="D2893">
        <v>7</v>
      </c>
      <c r="E2893" s="1">
        <v>796827</v>
      </c>
      <c r="F2893" s="1">
        <v>796827</v>
      </c>
      <c r="G2893" s="1">
        <v>0</v>
      </c>
      <c r="H2893" s="1">
        <v>0</v>
      </c>
      <c r="I2893" s="1">
        <v>0</v>
      </c>
      <c r="J2893" s="1">
        <v>0</v>
      </c>
      <c r="K2893" s="1">
        <v>0</v>
      </c>
    </row>
    <row r="2894" spans="1:12" x14ac:dyDescent="0.25">
      <c r="A2894" s="2">
        <v>261</v>
      </c>
      <c r="B2894" t="s">
        <v>177</v>
      </c>
      <c r="C2894" t="s">
        <v>34</v>
      </c>
      <c r="D2894">
        <v>6</v>
      </c>
      <c r="E2894" s="1">
        <v>682995</v>
      </c>
      <c r="F2894" s="1">
        <v>682995</v>
      </c>
      <c r="G2894" s="1">
        <v>0</v>
      </c>
      <c r="H2894" s="1">
        <v>0</v>
      </c>
      <c r="I2894" s="1">
        <v>0</v>
      </c>
      <c r="J2894" s="1">
        <v>0</v>
      </c>
      <c r="K2894" s="1">
        <v>0</v>
      </c>
    </row>
    <row r="2895" spans="1:12" x14ac:dyDescent="0.25">
      <c r="A2895" s="2">
        <v>261</v>
      </c>
      <c r="B2895" t="s">
        <v>177</v>
      </c>
      <c r="C2895" t="s">
        <v>35</v>
      </c>
      <c r="D2895">
        <v>7</v>
      </c>
      <c r="E2895" s="1">
        <v>796827</v>
      </c>
      <c r="F2895" s="1">
        <v>796827</v>
      </c>
      <c r="G2895" s="1">
        <v>0</v>
      </c>
      <c r="H2895" s="1">
        <v>0</v>
      </c>
      <c r="I2895" s="1">
        <v>0</v>
      </c>
      <c r="J2895" s="1">
        <v>0</v>
      </c>
      <c r="K2895" s="1">
        <v>0</v>
      </c>
    </row>
    <row r="2896" spans="1:12" x14ac:dyDescent="0.25">
      <c r="A2896" s="2">
        <v>261</v>
      </c>
      <c r="B2896" t="s">
        <v>177</v>
      </c>
      <c r="C2896" t="s">
        <v>26</v>
      </c>
      <c r="D2896">
        <v>6</v>
      </c>
      <c r="E2896" s="1">
        <v>682995</v>
      </c>
      <c r="F2896" s="1">
        <v>682995</v>
      </c>
      <c r="G2896" s="1">
        <v>0</v>
      </c>
      <c r="H2896" s="1">
        <v>0</v>
      </c>
      <c r="I2896" s="1">
        <v>0</v>
      </c>
      <c r="J2896" s="1">
        <v>0</v>
      </c>
      <c r="K2896" s="1">
        <v>0</v>
      </c>
    </row>
    <row r="2897" spans="1:11" x14ac:dyDescent="0.25">
      <c r="A2897" s="2">
        <v>261</v>
      </c>
      <c r="B2897" t="s">
        <v>177</v>
      </c>
      <c r="C2897" t="s">
        <v>25</v>
      </c>
      <c r="D2897">
        <v>6</v>
      </c>
      <c r="E2897" s="1">
        <v>682995</v>
      </c>
      <c r="F2897" s="1">
        <v>682995</v>
      </c>
      <c r="G2897" s="1">
        <v>0</v>
      </c>
      <c r="H2897" s="1">
        <v>0</v>
      </c>
      <c r="I2897" s="1">
        <v>0</v>
      </c>
      <c r="J2897" s="1">
        <v>0</v>
      </c>
      <c r="K2897" s="1">
        <v>0</v>
      </c>
    </row>
    <row r="2898" spans="1:11" x14ac:dyDescent="0.25">
      <c r="A2898" s="2">
        <v>261</v>
      </c>
      <c r="B2898" t="s">
        <v>177</v>
      </c>
      <c r="C2898" t="s">
        <v>28</v>
      </c>
      <c r="D2898">
        <v>6</v>
      </c>
      <c r="E2898" s="1">
        <v>682995</v>
      </c>
      <c r="F2898" s="1">
        <v>682995</v>
      </c>
      <c r="G2898" s="1">
        <v>0</v>
      </c>
      <c r="H2898" s="1">
        <v>0</v>
      </c>
      <c r="I2898" s="1">
        <v>0</v>
      </c>
      <c r="J2898" s="1">
        <v>0</v>
      </c>
      <c r="K2898" s="1">
        <v>0</v>
      </c>
    </row>
    <row r="2899" spans="1:11" x14ac:dyDescent="0.25">
      <c r="A2899" s="2">
        <v>261</v>
      </c>
      <c r="B2899" t="s">
        <v>177</v>
      </c>
      <c r="C2899" t="s">
        <v>41</v>
      </c>
      <c r="D2899">
        <v>2</v>
      </c>
      <c r="E2899" s="1">
        <v>227665</v>
      </c>
      <c r="F2899" s="1">
        <v>227665</v>
      </c>
      <c r="G2899" s="1">
        <v>0</v>
      </c>
      <c r="H2899" s="1">
        <v>0</v>
      </c>
      <c r="I2899" s="1">
        <v>0</v>
      </c>
      <c r="J2899" s="1">
        <v>0</v>
      </c>
      <c r="K2899" s="1">
        <v>0</v>
      </c>
    </row>
    <row r="2900" spans="1:11" x14ac:dyDescent="0.25">
      <c r="A2900" s="2">
        <v>261</v>
      </c>
      <c r="B2900" t="s">
        <v>177</v>
      </c>
      <c r="C2900" t="s">
        <v>109</v>
      </c>
      <c r="D2900">
        <v>1</v>
      </c>
      <c r="E2900" s="1">
        <v>113832</v>
      </c>
      <c r="F2900" s="1">
        <v>113832</v>
      </c>
      <c r="G2900" s="1">
        <v>0</v>
      </c>
      <c r="H2900" s="1">
        <v>0</v>
      </c>
      <c r="I2900" s="1">
        <v>0</v>
      </c>
      <c r="J2900" s="1">
        <v>0</v>
      </c>
      <c r="K2900" s="1">
        <v>0</v>
      </c>
    </row>
    <row r="2901" spans="1:11" x14ac:dyDescent="0.25">
      <c r="A2901" s="2">
        <v>261</v>
      </c>
      <c r="B2901" t="s">
        <v>177</v>
      </c>
      <c r="C2901" t="s">
        <v>99</v>
      </c>
      <c r="D2901">
        <v>1</v>
      </c>
      <c r="E2901" s="1">
        <v>113832</v>
      </c>
      <c r="F2901" s="1">
        <v>113832</v>
      </c>
      <c r="G2901" s="1">
        <v>0</v>
      </c>
      <c r="H2901" s="1">
        <v>0</v>
      </c>
      <c r="I2901" s="1">
        <v>0</v>
      </c>
      <c r="J2901" s="1">
        <v>0</v>
      </c>
      <c r="K2901" s="1">
        <v>0</v>
      </c>
    </row>
    <row r="2902" spans="1:11" x14ac:dyDescent="0.25">
      <c r="A2902" s="2">
        <v>261</v>
      </c>
      <c r="B2902" t="s">
        <v>177</v>
      </c>
      <c r="C2902" t="s">
        <v>142</v>
      </c>
      <c r="D2902">
        <v>0.5</v>
      </c>
      <c r="E2902" s="1">
        <v>56916</v>
      </c>
      <c r="F2902" s="1">
        <v>56916</v>
      </c>
      <c r="G2902" s="1">
        <v>0</v>
      </c>
      <c r="H2902" s="1">
        <v>0</v>
      </c>
      <c r="I2902" s="1">
        <v>0</v>
      </c>
      <c r="J2902" s="1">
        <v>0</v>
      </c>
      <c r="K2902" s="1">
        <v>0</v>
      </c>
    </row>
    <row r="2903" spans="1:11" x14ac:dyDescent="0.25">
      <c r="A2903" s="2">
        <v>261</v>
      </c>
      <c r="B2903" t="s">
        <v>177</v>
      </c>
      <c r="C2903" t="s">
        <v>24</v>
      </c>
      <c r="D2903">
        <v>3</v>
      </c>
      <c r="E2903" s="1">
        <v>341497</v>
      </c>
      <c r="F2903" s="1">
        <v>270361</v>
      </c>
      <c r="G2903" s="1">
        <v>0</v>
      </c>
      <c r="H2903" s="1">
        <v>71136</v>
      </c>
      <c r="I2903" s="1">
        <v>0</v>
      </c>
      <c r="J2903" s="1">
        <v>0</v>
      </c>
      <c r="K2903" s="1">
        <v>0</v>
      </c>
    </row>
    <row r="2904" spans="1:11" x14ac:dyDescent="0.25">
      <c r="A2904" s="2">
        <v>261</v>
      </c>
      <c r="B2904" t="s">
        <v>177</v>
      </c>
      <c r="C2904" t="s">
        <v>40</v>
      </c>
      <c r="D2904">
        <v>1</v>
      </c>
      <c r="E2904" s="1">
        <v>113832</v>
      </c>
      <c r="F2904" s="1">
        <v>113832</v>
      </c>
      <c r="G2904" s="1">
        <v>0</v>
      </c>
      <c r="H2904" s="1">
        <v>0</v>
      </c>
      <c r="I2904" s="1">
        <v>0</v>
      </c>
      <c r="J2904" s="1">
        <v>0</v>
      </c>
      <c r="K2904" s="1">
        <v>0</v>
      </c>
    </row>
    <row r="2905" spans="1:11" x14ac:dyDescent="0.25">
      <c r="A2905" s="2">
        <v>261</v>
      </c>
      <c r="B2905" t="s">
        <v>177</v>
      </c>
      <c r="C2905" t="s">
        <v>30</v>
      </c>
      <c r="D2905">
        <v>1</v>
      </c>
      <c r="E2905" s="1">
        <v>113832</v>
      </c>
      <c r="F2905" s="1">
        <v>113832</v>
      </c>
      <c r="G2905" s="1">
        <v>0</v>
      </c>
      <c r="H2905" s="1">
        <v>0</v>
      </c>
      <c r="I2905" s="1">
        <v>0</v>
      </c>
      <c r="J2905" s="1">
        <v>0</v>
      </c>
      <c r="K2905" s="1">
        <v>0</v>
      </c>
    </row>
    <row r="2906" spans="1:11" x14ac:dyDescent="0.25">
      <c r="A2906" s="2">
        <v>261</v>
      </c>
      <c r="B2906" t="s">
        <v>177</v>
      </c>
      <c r="C2906" t="s">
        <v>39</v>
      </c>
      <c r="D2906">
        <v>2</v>
      </c>
      <c r="E2906" s="1">
        <v>227665</v>
      </c>
      <c r="F2906" s="1">
        <v>227665</v>
      </c>
      <c r="G2906" s="1">
        <v>0</v>
      </c>
      <c r="H2906" s="1">
        <v>0</v>
      </c>
      <c r="I2906" s="1">
        <v>0</v>
      </c>
      <c r="J2906" s="1">
        <v>0</v>
      </c>
      <c r="K2906" s="1">
        <v>0</v>
      </c>
    </row>
    <row r="2907" spans="1:11" x14ac:dyDescent="0.25">
      <c r="A2907" s="2">
        <v>261</v>
      </c>
      <c r="B2907" t="s">
        <v>177</v>
      </c>
      <c r="C2907" t="s">
        <v>132</v>
      </c>
      <c r="D2907">
        <v>1</v>
      </c>
      <c r="E2907" s="1">
        <v>113832</v>
      </c>
      <c r="F2907" s="1">
        <v>113832</v>
      </c>
      <c r="G2907" s="1">
        <v>0</v>
      </c>
      <c r="H2907" s="1">
        <v>0</v>
      </c>
      <c r="I2907" s="1">
        <v>0</v>
      </c>
      <c r="J2907" s="1">
        <v>0</v>
      </c>
      <c r="K2907" s="1">
        <v>0</v>
      </c>
    </row>
    <row r="2908" spans="1:11" x14ac:dyDescent="0.25">
      <c r="A2908" s="2">
        <v>261</v>
      </c>
      <c r="B2908" t="s">
        <v>177</v>
      </c>
      <c r="C2908" t="s">
        <v>15</v>
      </c>
      <c r="D2908">
        <v>5</v>
      </c>
      <c r="E2908" s="1">
        <v>195832</v>
      </c>
      <c r="F2908" s="1">
        <v>195832</v>
      </c>
      <c r="G2908" s="1">
        <v>0</v>
      </c>
      <c r="H2908" s="1">
        <v>0</v>
      </c>
      <c r="I2908" s="1">
        <v>0</v>
      </c>
      <c r="J2908" s="1">
        <v>0</v>
      </c>
      <c r="K2908" s="1">
        <v>0</v>
      </c>
    </row>
    <row r="2909" spans="1:11" x14ac:dyDescent="0.25">
      <c r="A2909" s="2">
        <v>261</v>
      </c>
      <c r="B2909" t="s">
        <v>177</v>
      </c>
      <c r="C2909" t="s">
        <v>104</v>
      </c>
      <c r="D2909">
        <v>2</v>
      </c>
      <c r="E2909" s="1">
        <v>227665</v>
      </c>
      <c r="F2909" s="1">
        <v>227665</v>
      </c>
      <c r="G2909" s="1">
        <v>0</v>
      </c>
      <c r="H2909" s="1">
        <v>0</v>
      </c>
      <c r="I2909" s="1">
        <v>0</v>
      </c>
      <c r="J2909" s="1">
        <v>0</v>
      </c>
      <c r="K2909" s="1">
        <v>0</v>
      </c>
    </row>
    <row r="2910" spans="1:11" x14ac:dyDescent="0.25">
      <c r="A2910" s="2">
        <v>261</v>
      </c>
      <c r="B2910" t="s">
        <v>177</v>
      </c>
      <c r="C2910" t="s">
        <v>14</v>
      </c>
      <c r="D2910">
        <v>6</v>
      </c>
      <c r="E2910" s="1">
        <v>682995</v>
      </c>
      <c r="F2910" s="1">
        <v>682995</v>
      </c>
      <c r="G2910" s="1">
        <v>0</v>
      </c>
      <c r="H2910" s="1">
        <v>0</v>
      </c>
      <c r="I2910" s="1">
        <v>0</v>
      </c>
      <c r="J2910" s="1">
        <v>0</v>
      </c>
      <c r="K2910" s="1">
        <v>0</v>
      </c>
    </row>
    <row r="2911" spans="1:11" x14ac:dyDescent="0.25">
      <c r="A2911" s="2">
        <v>261</v>
      </c>
      <c r="B2911" t="s">
        <v>177</v>
      </c>
      <c r="C2911" t="s">
        <v>70</v>
      </c>
      <c r="D2911">
        <v>1</v>
      </c>
      <c r="E2911" s="1">
        <v>113832</v>
      </c>
      <c r="F2911" s="1">
        <v>113832</v>
      </c>
      <c r="G2911" s="1">
        <v>0</v>
      </c>
      <c r="H2911" s="1">
        <v>0</v>
      </c>
      <c r="I2911" s="1">
        <v>0</v>
      </c>
      <c r="J2911" s="1">
        <v>0</v>
      </c>
      <c r="K2911" s="1">
        <v>0</v>
      </c>
    </row>
    <row r="2912" spans="1:11" x14ac:dyDescent="0.25">
      <c r="A2912" s="2">
        <v>261</v>
      </c>
      <c r="B2912" t="s">
        <v>177</v>
      </c>
      <c r="C2912" t="s">
        <v>71</v>
      </c>
      <c r="D2912">
        <v>1</v>
      </c>
      <c r="E2912" s="1">
        <v>113832</v>
      </c>
      <c r="F2912" s="1">
        <v>113832</v>
      </c>
      <c r="G2912" s="1">
        <v>0</v>
      </c>
      <c r="H2912" s="1">
        <v>0</v>
      </c>
      <c r="I2912" s="1">
        <v>0</v>
      </c>
      <c r="J2912" s="1">
        <v>0</v>
      </c>
      <c r="K2912" s="1">
        <v>0</v>
      </c>
    </row>
    <row r="2913" spans="1:11" x14ac:dyDescent="0.25">
      <c r="A2913" s="2">
        <v>261</v>
      </c>
      <c r="B2913" t="s">
        <v>177</v>
      </c>
      <c r="C2913" t="s">
        <v>81</v>
      </c>
      <c r="D2913">
        <v>4</v>
      </c>
      <c r="E2913" s="1">
        <v>455330</v>
      </c>
      <c r="F2913" s="1">
        <v>21524</v>
      </c>
      <c r="G2913" s="1">
        <v>0</v>
      </c>
      <c r="H2913" s="1">
        <v>433806</v>
      </c>
      <c r="I2913" s="1">
        <v>0</v>
      </c>
      <c r="J2913" s="1">
        <v>0</v>
      </c>
      <c r="K2913" s="1">
        <v>0</v>
      </c>
    </row>
    <row r="2914" spans="1:11" x14ac:dyDescent="0.25">
      <c r="A2914" s="2">
        <v>261</v>
      </c>
      <c r="B2914" t="s">
        <v>177</v>
      </c>
      <c r="C2914" t="s">
        <v>23</v>
      </c>
      <c r="D2914">
        <v>3</v>
      </c>
      <c r="E2914" s="1">
        <v>117499</v>
      </c>
      <c r="F2914" s="1">
        <v>117499</v>
      </c>
      <c r="G2914" s="1">
        <v>0</v>
      </c>
      <c r="H2914" s="1">
        <v>0</v>
      </c>
      <c r="I2914" s="1">
        <v>0</v>
      </c>
      <c r="J2914" s="1">
        <v>0</v>
      </c>
      <c r="K2914" s="1">
        <v>0</v>
      </c>
    </row>
    <row r="2915" spans="1:11" x14ac:dyDescent="0.25">
      <c r="A2915" s="2">
        <v>261</v>
      </c>
      <c r="B2915" t="s">
        <v>177</v>
      </c>
      <c r="C2915" t="s">
        <v>19</v>
      </c>
      <c r="D2915">
        <v>3</v>
      </c>
      <c r="E2915" s="1">
        <v>341497</v>
      </c>
      <c r="F2915" s="1">
        <v>341497</v>
      </c>
      <c r="G2915" s="1">
        <v>0</v>
      </c>
      <c r="H2915" s="1">
        <v>0</v>
      </c>
      <c r="I2915" s="1">
        <v>0</v>
      </c>
      <c r="J2915" s="1">
        <v>0</v>
      </c>
      <c r="K2915" s="1">
        <v>0</v>
      </c>
    </row>
    <row r="2916" spans="1:11" x14ac:dyDescent="0.25">
      <c r="A2916" s="2">
        <v>261</v>
      </c>
      <c r="B2916" t="s">
        <v>177</v>
      </c>
      <c r="C2916" t="s">
        <v>7</v>
      </c>
      <c r="D2916">
        <v>1</v>
      </c>
      <c r="E2916" s="1">
        <v>113832</v>
      </c>
      <c r="F2916" s="1">
        <v>113832</v>
      </c>
      <c r="G2916" s="1">
        <v>0</v>
      </c>
      <c r="H2916" s="1">
        <v>0</v>
      </c>
      <c r="I2916" s="1">
        <v>0</v>
      </c>
      <c r="J2916" s="1">
        <v>0</v>
      </c>
      <c r="K2916" s="1">
        <v>0</v>
      </c>
    </row>
    <row r="2917" spans="1:11" x14ac:dyDescent="0.25">
      <c r="A2917" s="2">
        <v>261</v>
      </c>
      <c r="B2917" t="s">
        <v>177</v>
      </c>
      <c r="C2917" t="s">
        <v>37</v>
      </c>
      <c r="D2917">
        <v>3</v>
      </c>
      <c r="E2917" s="1">
        <v>341497</v>
      </c>
      <c r="F2917" s="1">
        <v>341497</v>
      </c>
      <c r="G2917" s="1">
        <v>0</v>
      </c>
      <c r="H2917" s="1">
        <v>0</v>
      </c>
      <c r="I2917" s="1">
        <v>0</v>
      </c>
      <c r="J2917" s="1">
        <v>0</v>
      </c>
      <c r="K2917" s="1">
        <v>0</v>
      </c>
    </row>
    <row r="2918" spans="1:11" x14ac:dyDescent="0.25">
      <c r="A2918" s="2">
        <v>261</v>
      </c>
      <c r="B2918" t="s">
        <v>177</v>
      </c>
      <c r="C2918" t="s">
        <v>12</v>
      </c>
      <c r="D2918">
        <v>2</v>
      </c>
      <c r="E2918" s="1">
        <v>227665</v>
      </c>
      <c r="F2918" s="1">
        <v>227665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</row>
    <row r="2919" spans="1:11" x14ac:dyDescent="0.25">
      <c r="A2919" s="2">
        <v>261</v>
      </c>
      <c r="B2919" t="s">
        <v>177</v>
      </c>
      <c r="C2919" t="s">
        <v>32</v>
      </c>
      <c r="D2919">
        <v>6</v>
      </c>
      <c r="E2919" s="1">
        <v>234999</v>
      </c>
      <c r="F2919" s="1">
        <v>234999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</row>
    <row r="2920" spans="1:11" x14ac:dyDescent="0.25">
      <c r="A2920" s="2">
        <v>261</v>
      </c>
      <c r="B2920" t="s">
        <v>177</v>
      </c>
      <c r="C2920" t="s">
        <v>21</v>
      </c>
      <c r="D2920">
        <v>2</v>
      </c>
      <c r="E2920" s="1">
        <v>227665</v>
      </c>
      <c r="F2920" s="1">
        <v>227665</v>
      </c>
      <c r="G2920" s="1">
        <v>0</v>
      </c>
      <c r="H2920" s="1">
        <v>0</v>
      </c>
      <c r="I2920" s="1">
        <v>0</v>
      </c>
      <c r="J2920" s="1">
        <v>0</v>
      </c>
      <c r="K2920" s="1">
        <v>0</v>
      </c>
    </row>
    <row r="2921" spans="1:11" x14ac:dyDescent="0.25">
      <c r="A2921" s="2">
        <v>261</v>
      </c>
      <c r="B2921" t="s">
        <v>177</v>
      </c>
      <c r="C2921" t="s">
        <v>122</v>
      </c>
      <c r="D2921">
        <v>2</v>
      </c>
      <c r="E2921" s="1">
        <v>227665</v>
      </c>
      <c r="F2921" s="1">
        <v>227665</v>
      </c>
      <c r="G2921" s="1">
        <v>0</v>
      </c>
      <c r="H2921" s="1">
        <v>0</v>
      </c>
      <c r="I2921" s="1">
        <v>0</v>
      </c>
      <c r="J2921" s="1">
        <v>0</v>
      </c>
      <c r="K2921" s="1">
        <v>0</v>
      </c>
    </row>
    <row r="2922" spans="1:11" x14ac:dyDescent="0.25">
      <c r="A2922" s="2">
        <v>261</v>
      </c>
      <c r="B2922" t="s">
        <v>177</v>
      </c>
      <c r="C2922" t="s">
        <v>16</v>
      </c>
      <c r="D2922">
        <v>3</v>
      </c>
      <c r="E2922" s="1">
        <v>341497</v>
      </c>
      <c r="F2922" s="1">
        <v>341497</v>
      </c>
      <c r="G2922" s="1">
        <v>0</v>
      </c>
      <c r="H2922" s="1">
        <v>0</v>
      </c>
      <c r="I2922" s="1">
        <v>0</v>
      </c>
      <c r="J2922" s="1">
        <v>0</v>
      </c>
      <c r="K2922" s="1">
        <v>0</v>
      </c>
    </row>
    <row r="2923" spans="1:11" x14ac:dyDescent="0.25">
      <c r="A2923" s="2">
        <v>261</v>
      </c>
      <c r="B2923" t="s">
        <v>177</v>
      </c>
      <c r="C2923" t="s">
        <v>17</v>
      </c>
      <c r="D2923">
        <v>1</v>
      </c>
      <c r="E2923" s="1">
        <v>79025</v>
      </c>
      <c r="F2923" s="1">
        <v>79025</v>
      </c>
      <c r="G2923" s="1">
        <v>0</v>
      </c>
      <c r="H2923" s="1">
        <v>0</v>
      </c>
      <c r="I2923" s="1">
        <v>0</v>
      </c>
      <c r="J2923" s="1">
        <v>0</v>
      </c>
      <c r="K2923" s="1">
        <v>0</v>
      </c>
    </row>
    <row r="2924" spans="1:11" x14ac:dyDescent="0.25">
      <c r="A2924" s="2">
        <v>261</v>
      </c>
      <c r="B2924" t="s">
        <v>177</v>
      </c>
      <c r="C2924" t="s">
        <v>22</v>
      </c>
      <c r="D2924">
        <v>4</v>
      </c>
      <c r="E2924" s="1">
        <v>204749</v>
      </c>
      <c r="F2924" s="1">
        <v>204749</v>
      </c>
      <c r="G2924" s="1">
        <v>0</v>
      </c>
      <c r="H2924" s="1">
        <v>0</v>
      </c>
      <c r="I2924" s="1">
        <v>0</v>
      </c>
      <c r="J2924" s="1">
        <v>0</v>
      </c>
      <c r="K2924" s="1">
        <v>0</v>
      </c>
    </row>
    <row r="2925" spans="1:11" x14ac:dyDescent="0.25">
      <c r="A2925" s="2">
        <v>261</v>
      </c>
      <c r="B2925" t="s">
        <v>177</v>
      </c>
      <c r="C2925" t="s">
        <v>20</v>
      </c>
      <c r="D2925">
        <v>2</v>
      </c>
      <c r="E2925" s="1">
        <v>120118</v>
      </c>
      <c r="F2925" s="1">
        <v>120118</v>
      </c>
      <c r="G2925" s="1">
        <v>0</v>
      </c>
      <c r="H2925" s="1">
        <v>0</v>
      </c>
      <c r="I2925" s="1">
        <v>0</v>
      </c>
      <c r="J2925" s="1">
        <v>0</v>
      </c>
      <c r="K2925" s="1">
        <v>0</v>
      </c>
    </row>
    <row r="2926" spans="1:11" x14ac:dyDescent="0.25">
      <c r="A2926" s="2">
        <v>261</v>
      </c>
      <c r="B2926" t="s">
        <v>177</v>
      </c>
      <c r="C2926" t="s">
        <v>4</v>
      </c>
      <c r="D2926">
        <v>3</v>
      </c>
      <c r="E2926" s="1">
        <v>215883</v>
      </c>
      <c r="F2926" s="1">
        <v>181039</v>
      </c>
      <c r="G2926" s="1">
        <v>34844</v>
      </c>
      <c r="H2926" s="1">
        <v>0</v>
      </c>
      <c r="I2926" s="1">
        <v>0</v>
      </c>
      <c r="J2926" s="1">
        <v>0</v>
      </c>
      <c r="K2926" s="1">
        <v>0</v>
      </c>
    </row>
    <row r="2927" spans="1:11" x14ac:dyDescent="0.25">
      <c r="A2927" s="2">
        <v>261</v>
      </c>
      <c r="B2927" t="s">
        <v>177</v>
      </c>
      <c r="C2927" t="s">
        <v>251</v>
      </c>
      <c r="D2927">
        <v>0</v>
      </c>
      <c r="E2927" s="1">
        <v>16000</v>
      </c>
      <c r="F2927" s="1">
        <v>16000</v>
      </c>
      <c r="G2927" s="1">
        <v>0</v>
      </c>
      <c r="H2927" s="1">
        <v>0</v>
      </c>
      <c r="I2927" s="1">
        <v>0</v>
      </c>
      <c r="J2927" s="1">
        <v>0</v>
      </c>
      <c r="K2927" s="1">
        <v>0</v>
      </c>
    </row>
    <row r="2928" spans="1:11" x14ac:dyDescent="0.25">
      <c r="A2928" s="2">
        <v>261</v>
      </c>
      <c r="B2928" t="s">
        <v>177</v>
      </c>
      <c r="C2928" t="s">
        <v>252</v>
      </c>
      <c r="D2928">
        <v>0</v>
      </c>
      <c r="E2928" s="1">
        <v>8000</v>
      </c>
      <c r="F2928" s="1">
        <v>8000</v>
      </c>
      <c r="G2928" s="1">
        <v>0</v>
      </c>
      <c r="H2928" s="1">
        <v>0</v>
      </c>
      <c r="I2928" s="1">
        <v>0</v>
      </c>
      <c r="J2928" s="1">
        <v>0</v>
      </c>
      <c r="K2928" s="1">
        <v>0</v>
      </c>
    </row>
    <row r="2929" spans="1:12" x14ac:dyDescent="0.25">
      <c r="A2929" s="2">
        <v>261</v>
      </c>
      <c r="B2929" t="s">
        <v>177</v>
      </c>
      <c r="C2929" t="s">
        <v>266</v>
      </c>
      <c r="D2929">
        <v>0</v>
      </c>
      <c r="E2929" s="1">
        <v>10000</v>
      </c>
      <c r="F2929" s="1">
        <v>10000</v>
      </c>
      <c r="G2929" s="1">
        <v>0</v>
      </c>
      <c r="H2929" s="1">
        <v>0</v>
      </c>
      <c r="I2929" s="1">
        <v>0</v>
      </c>
      <c r="J2929" s="1">
        <v>0</v>
      </c>
      <c r="K2929" s="1">
        <v>0</v>
      </c>
    </row>
    <row r="2930" spans="1:12" x14ac:dyDescent="0.25">
      <c r="A2930" s="2">
        <v>261</v>
      </c>
      <c r="B2930" t="s">
        <v>177</v>
      </c>
      <c r="C2930" t="s">
        <v>265</v>
      </c>
      <c r="D2930">
        <v>0</v>
      </c>
      <c r="E2930" s="1">
        <v>6089</v>
      </c>
      <c r="F2930" s="1">
        <v>6089</v>
      </c>
      <c r="G2930" s="1">
        <v>0</v>
      </c>
      <c r="H2930" s="1">
        <v>0</v>
      </c>
      <c r="I2930" s="1">
        <v>0</v>
      </c>
      <c r="J2930" s="1">
        <v>0</v>
      </c>
      <c r="K2930" s="1">
        <v>0</v>
      </c>
    </row>
    <row r="2931" spans="1:12" x14ac:dyDescent="0.25">
      <c r="A2931" s="2">
        <v>261</v>
      </c>
      <c r="B2931" t="s">
        <v>177</v>
      </c>
      <c r="C2931" t="s">
        <v>248</v>
      </c>
      <c r="D2931">
        <v>0</v>
      </c>
      <c r="E2931" s="1">
        <v>4032</v>
      </c>
      <c r="F2931" s="1">
        <v>4032</v>
      </c>
      <c r="G2931" s="1">
        <v>0</v>
      </c>
      <c r="H2931" s="1">
        <v>0</v>
      </c>
      <c r="I2931" s="1">
        <v>0</v>
      </c>
      <c r="J2931" s="1">
        <v>0</v>
      </c>
      <c r="K2931" s="1">
        <v>0</v>
      </c>
    </row>
    <row r="2932" spans="1:12" x14ac:dyDescent="0.25">
      <c r="A2932" s="2">
        <v>261</v>
      </c>
      <c r="B2932" t="s">
        <v>177</v>
      </c>
      <c r="C2932" t="s">
        <v>264</v>
      </c>
      <c r="D2932">
        <v>0</v>
      </c>
      <c r="E2932" s="1">
        <v>10000</v>
      </c>
      <c r="F2932" s="1">
        <v>10000</v>
      </c>
      <c r="G2932" s="1">
        <v>0</v>
      </c>
      <c r="H2932" s="1">
        <v>0</v>
      </c>
      <c r="I2932" s="1">
        <v>0</v>
      </c>
      <c r="J2932" s="1">
        <v>0</v>
      </c>
      <c r="K2932" s="1">
        <v>0</v>
      </c>
    </row>
    <row r="2933" spans="1:12" x14ac:dyDescent="0.25">
      <c r="A2933" s="2">
        <v>261</v>
      </c>
      <c r="B2933" t="s">
        <v>177</v>
      </c>
      <c r="C2933" t="s">
        <v>247</v>
      </c>
      <c r="D2933">
        <v>0</v>
      </c>
      <c r="E2933" s="1">
        <v>14780</v>
      </c>
      <c r="F2933" s="1">
        <v>14780</v>
      </c>
      <c r="G2933" s="1">
        <v>0</v>
      </c>
      <c r="H2933" s="1">
        <v>0</v>
      </c>
      <c r="I2933" s="1">
        <v>0</v>
      </c>
      <c r="J2933" s="1">
        <v>0</v>
      </c>
      <c r="K2933" s="1">
        <v>0</v>
      </c>
    </row>
    <row r="2934" spans="1:12" x14ac:dyDescent="0.25">
      <c r="A2934" s="2">
        <v>261</v>
      </c>
      <c r="B2934" t="s">
        <v>177</v>
      </c>
      <c r="C2934" t="s">
        <v>284</v>
      </c>
      <c r="D2934">
        <v>0</v>
      </c>
      <c r="E2934" s="1">
        <v>22100</v>
      </c>
      <c r="F2934" s="1">
        <v>0</v>
      </c>
      <c r="G2934" s="1">
        <v>0</v>
      </c>
      <c r="H2934" s="1">
        <v>0</v>
      </c>
      <c r="I2934" s="1">
        <v>0</v>
      </c>
      <c r="J2934" s="1">
        <v>22100</v>
      </c>
      <c r="K2934" s="1">
        <v>0</v>
      </c>
    </row>
    <row r="2935" spans="1:12" x14ac:dyDescent="0.25">
      <c r="A2935" s="2">
        <v>261</v>
      </c>
      <c r="B2935" t="s">
        <v>177</v>
      </c>
      <c r="C2935" s="1" t="s">
        <v>320</v>
      </c>
      <c r="E2935" s="1">
        <v>40000</v>
      </c>
      <c r="F2935" s="1"/>
      <c r="G2935" s="1"/>
      <c r="H2935" s="1"/>
      <c r="I2935" s="1"/>
      <c r="J2935" s="1"/>
      <c r="K2935" s="1"/>
      <c r="L2935" s="1">
        <v>40000</v>
      </c>
    </row>
    <row r="2936" spans="1:12" x14ac:dyDescent="0.25">
      <c r="A2936" s="2">
        <v>262</v>
      </c>
      <c r="B2936" t="s">
        <v>178</v>
      </c>
      <c r="C2936" t="s">
        <v>68</v>
      </c>
      <c r="D2936">
        <v>1</v>
      </c>
      <c r="E2936" s="1">
        <v>158560</v>
      </c>
      <c r="F2936" s="1">
        <v>0</v>
      </c>
      <c r="G2936" s="1">
        <v>158560</v>
      </c>
      <c r="H2936" s="1">
        <v>0</v>
      </c>
      <c r="I2936" s="1">
        <v>0</v>
      </c>
      <c r="J2936" s="1">
        <v>0</v>
      </c>
      <c r="K2936" s="1">
        <v>0</v>
      </c>
    </row>
    <row r="2937" spans="1:12" x14ac:dyDescent="0.25">
      <c r="A2937" s="2">
        <v>262</v>
      </c>
      <c r="B2937" t="s">
        <v>178</v>
      </c>
      <c r="C2937" t="s">
        <v>31</v>
      </c>
      <c r="D2937">
        <v>1</v>
      </c>
      <c r="E2937" s="1">
        <v>198942</v>
      </c>
      <c r="F2937" s="1">
        <v>198942</v>
      </c>
      <c r="G2937" s="1">
        <v>0</v>
      </c>
      <c r="H2937" s="1">
        <v>0</v>
      </c>
      <c r="I2937" s="1">
        <v>0</v>
      </c>
      <c r="J2937" s="1">
        <v>0</v>
      </c>
      <c r="K2937" s="1">
        <v>0</v>
      </c>
    </row>
    <row r="2938" spans="1:12" x14ac:dyDescent="0.25">
      <c r="A2938" s="2">
        <v>262</v>
      </c>
      <c r="B2938" t="s">
        <v>178</v>
      </c>
      <c r="C2938" t="s">
        <v>33</v>
      </c>
      <c r="D2938">
        <v>2</v>
      </c>
      <c r="E2938" s="1">
        <v>227665</v>
      </c>
      <c r="F2938" s="1">
        <v>64012</v>
      </c>
      <c r="G2938" s="1">
        <v>0</v>
      </c>
      <c r="H2938" s="1">
        <v>0</v>
      </c>
      <c r="I2938" s="1">
        <v>163653</v>
      </c>
      <c r="J2938" s="1">
        <v>0</v>
      </c>
      <c r="K2938" s="1">
        <v>0</v>
      </c>
    </row>
    <row r="2939" spans="1:12" x14ac:dyDescent="0.25">
      <c r="A2939" s="2">
        <v>262</v>
      </c>
      <c r="B2939" t="s">
        <v>178</v>
      </c>
      <c r="C2939" t="s">
        <v>34</v>
      </c>
      <c r="D2939">
        <v>2</v>
      </c>
      <c r="E2939" s="1">
        <v>227665</v>
      </c>
      <c r="F2939" s="1">
        <v>227665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</row>
    <row r="2940" spans="1:12" x14ac:dyDescent="0.25">
      <c r="A2940" s="2">
        <v>262</v>
      </c>
      <c r="B2940" t="s">
        <v>178</v>
      </c>
      <c r="C2940" t="s">
        <v>35</v>
      </c>
      <c r="D2940">
        <v>3</v>
      </c>
      <c r="E2940" s="1">
        <v>341497</v>
      </c>
      <c r="F2940" s="1">
        <v>341497</v>
      </c>
      <c r="G2940" s="1">
        <v>0</v>
      </c>
      <c r="H2940" s="1">
        <v>0</v>
      </c>
      <c r="I2940" s="1">
        <v>0</v>
      </c>
      <c r="J2940" s="1">
        <v>0</v>
      </c>
      <c r="K2940" s="1">
        <v>0</v>
      </c>
    </row>
    <row r="2941" spans="1:12" x14ac:dyDescent="0.25">
      <c r="A2941" s="2">
        <v>262</v>
      </c>
      <c r="B2941" t="s">
        <v>178</v>
      </c>
      <c r="C2941" t="s">
        <v>26</v>
      </c>
      <c r="D2941">
        <v>2</v>
      </c>
      <c r="E2941" s="1">
        <v>227665</v>
      </c>
      <c r="F2941" s="1">
        <v>227665</v>
      </c>
      <c r="G2941" s="1">
        <v>0</v>
      </c>
      <c r="H2941" s="1">
        <v>0</v>
      </c>
      <c r="I2941" s="1">
        <v>0</v>
      </c>
      <c r="J2941" s="1">
        <v>0</v>
      </c>
      <c r="K2941" s="1">
        <v>0</v>
      </c>
    </row>
    <row r="2942" spans="1:12" x14ac:dyDescent="0.25">
      <c r="A2942" s="2">
        <v>262</v>
      </c>
      <c r="B2942" t="s">
        <v>178</v>
      </c>
      <c r="C2942" t="s">
        <v>25</v>
      </c>
      <c r="D2942">
        <v>3</v>
      </c>
      <c r="E2942" s="1">
        <v>341497</v>
      </c>
      <c r="F2942" s="1">
        <v>341497</v>
      </c>
      <c r="G2942" s="1">
        <v>0</v>
      </c>
      <c r="H2942" s="1">
        <v>0</v>
      </c>
      <c r="I2942" s="1">
        <v>0</v>
      </c>
      <c r="J2942" s="1">
        <v>0</v>
      </c>
      <c r="K2942" s="1">
        <v>0</v>
      </c>
    </row>
    <row r="2943" spans="1:12" x14ac:dyDescent="0.25">
      <c r="A2943" s="2">
        <v>262</v>
      </c>
      <c r="B2943" t="s">
        <v>178</v>
      </c>
      <c r="C2943" t="s">
        <v>28</v>
      </c>
      <c r="D2943">
        <v>2</v>
      </c>
      <c r="E2943" s="1">
        <v>227665</v>
      </c>
      <c r="F2943" s="1">
        <v>227665</v>
      </c>
      <c r="G2943" s="1">
        <v>0</v>
      </c>
      <c r="H2943" s="1">
        <v>0</v>
      </c>
      <c r="I2943" s="1">
        <v>0</v>
      </c>
      <c r="J2943" s="1">
        <v>0</v>
      </c>
      <c r="K2943" s="1">
        <v>0</v>
      </c>
    </row>
    <row r="2944" spans="1:12" x14ac:dyDescent="0.25">
      <c r="A2944" s="2">
        <v>262</v>
      </c>
      <c r="B2944" t="s">
        <v>178</v>
      </c>
      <c r="C2944" t="s">
        <v>110</v>
      </c>
      <c r="D2944">
        <v>1</v>
      </c>
      <c r="E2944" s="1">
        <v>64808</v>
      </c>
      <c r="F2944" s="1">
        <v>62302</v>
      </c>
      <c r="G2944" s="1">
        <v>2506</v>
      </c>
      <c r="H2944" s="1">
        <v>0</v>
      </c>
      <c r="I2944" s="1">
        <v>0</v>
      </c>
      <c r="J2944" s="1">
        <v>0</v>
      </c>
      <c r="K2944" s="1">
        <v>0</v>
      </c>
    </row>
    <row r="2945" spans="1:11" x14ac:dyDescent="0.25">
      <c r="A2945" s="2">
        <v>262</v>
      </c>
      <c r="B2945" t="s">
        <v>178</v>
      </c>
      <c r="C2945" t="s">
        <v>24</v>
      </c>
      <c r="D2945">
        <v>1</v>
      </c>
      <c r="E2945" s="1">
        <v>113832</v>
      </c>
      <c r="F2945" s="1">
        <v>113832</v>
      </c>
      <c r="G2945" s="1">
        <v>0</v>
      </c>
      <c r="H2945" s="1">
        <v>0</v>
      </c>
      <c r="I2945" s="1">
        <v>0</v>
      </c>
      <c r="J2945" s="1">
        <v>0</v>
      </c>
      <c r="K2945" s="1">
        <v>0</v>
      </c>
    </row>
    <row r="2946" spans="1:11" x14ac:dyDescent="0.25">
      <c r="A2946" s="2">
        <v>262</v>
      </c>
      <c r="B2946" t="s">
        <v>178</v>
      </c>
      <c r="C2946" t="s">
        <v>30</v>
      </c>
      <c r="D2946">
        <v>1</v>
      </c>
      <c r="E2946" s="1">
        <v>113832</v>
      </c>
      <c r="F2946" s="1">
        <v>113832</v>
      </c>
      <c r="G2946" s="1">
        <v>0</v>
      </c>
      <c r="H2946" s="1">
        <v>0</v>
      </c>
      <c r="I2946" s="1">
        <v>0</v>
      </c>
      <c r="J2946" s="1">
        <v>0</v>
      </c>
      <c r="K2946" s="1">
        <v>0</v>
      </c>
    </row>
    <row r="2947" spans="1:11" x14ac:dyDescent="0.25">
      <c r="A2947" s="2">
        <v>262</v>
      </c>
      <c r="B2947" t="s">
        <v>178</v>
      </c>
      <c r="C2947" t="s">
        <v>15</v>
      </c>
      <c r="D2947">
        <v>6</v>
      </c>
      <c r="E2947" s="1">
        <v>234999</v>
      </c>
      <c r="F2947" s="1">
        <v>234999</v>
      </c>
      <c r="G2947" s="1">
        <v>0</v>
      </c>
      <c r="H2947" s="1">
        <v>0</v>
      </c>
      <c r="I2947" s="1">
        <v>0</v>
      </c>
      <c r="J2947" s="1">
        <v>0</v>
      </c>
      <c r="K2947" s="1">
        <v>0</v>
      </c>
    </row>
    <row r="2948" spans="1:11" x14ac:dyDescent="0.25">
      <c r="A2948" s="2">
        <v>262</v>
      </c>
      <c r="B2948" t="s">
        <v>178</v>
      </c>
      <c r="C2948" t="s">
        <v>52</v>
      </c>
      <c r="D2948">
        <v>2</v>
      </c>
      <c r="E2948" s="1">
        <v>227665</v>
      </c>
      <c r="F2948" s="1">
        <v>227665</v>
      </c>
      <c r="G2948" s="1">
        <v>0</v>
      </c>
      <c r="H2948" s="1">
        <v>0</v>
      </c>
      <c r="I2948" s="1">
        <v>0</v>
      </c>
      <c r="J2948" s="1">
        <v>0</v>
      </c>
      <c r="K2948" s="1">
        <v>0</v>
      </c>
    </row>
    <row r="2949" spans="1:11" x14ac:dyDescent="0.25">
      <c r="A2949" s="2">
        <v>262</v>
      </c>
      <c r="B2949" t="s">
        <v>178</v>
      </c>
      <c r="C2949" t="s">
        <v>50</v>
      </c>
      <c r="D2949">
        <v>1</v>
      </c>
      <c r="E2949" s="1">
        <v>113832</v>
      </c>
      <c r="F2949" s="1">
        <v>113832</v>
      </c>
      <c r="G2949" s="1">
        <v>0</v>
      </c>
      <c r="H2949" s="1">
        <v>0</v>
      </c>
      <c r="I2949" s="1">
        <v>0</v>
      </c>
      <c r="J2949" s="1">
        <v>0</v>
      </c>
      <c r="K2949" s="1">
        <v>0</v>
      </c>
    </row>
    <row r="2950" spans="1:11" x14ac:dyDescent="0.25">
      <c r="A2950" s="2">
        <v>262</v>
      </c>
      <c r="B2950" t="s">
        <v>178</v>
      </c>
      <c r="C2950" t="s">
        <v>14</v>
      </c>
      <c r="D2950">
        <v>3</v>
      </c>
      <c r="E2950" s="1">
        <v>341497</v>
      </c>
      <c r="F2950" s="1">
        <v>341497</v>
      </c>
      <c r="G2950" s="1">
        <v>0</v>
      </c>
      <c r="H2950" s="1">
        <v>0</v>
      </c>
      <c r="I2950" s="1">
        <v>0</v>
      </c>
      <c r="J2950" s="1">
        <v>0</v>
      </c>
      <c r="K2950" s="1">
        <v>0</v>
      </c>
    </row>
    <row r="2951" spans="1:11" x14ac:dyDescent="0.25">
      <c r="A2951" s="2">
        <v>262</v>
      </c>
      <c r="B2951" t="s">
        <v>178</v>
      </c>
      <c r="C2951" t="s">
        <v>81</v>
      </c>
      <c r="D2951">
        <v>1</v>
      </c>
      <c r="E2951" s="1">
        <v>113832</v>
      </c>
      <c r="F2951" s="1">
        <v>5381</v>
      </c>
      <c r="G2951" s="1">
        <v>0</v>
      </c>
      <c r="H2951" s="1">
        <v>108451</v>
      </c>
      <c r="I2951" s="1">
        <v>0</v>
      </c>
      <c r="J2951" s="1">
        <v>0</v>
      </c>
      <c r="K2951" s="1">
        <v>0</v>
      </c>
    </row>
    <row r="2952" spans="1:11" x14ac:dyDescent="0.25">
      <c r="A2952" s="2">
        <v>262</v>
      </c>
      <c r="B2952" t="s">
        <v>178</v>
      </c>
      <c r="C2952" t="s">
        <v>23</v>
      </c>
      <c r="D2952">
        <v>5</v>
      </c>
      <c r="E2952" s="1">
        <v>195832</v>
      </c>
      <c r="F2952" s="1">
        <v>195832</v>
      </c>
      <c r="G2952" s="1">
        <v>0</v>
      </c>
      <c r="H2952" s="1">
        <v>0</v>
      </c>
      <c r="I2952" s="1">
        <v>0</v>
      </c>
      <c r="J2952" s="1">
        <v>0</v>
      </c>
      <c r="K2952" s="1">
        <v>0</v>
      </c>
    </row>
    <row r="2953" spans="1:11" x14ac:dyDescent="0.25">
      <c r="A2953" s="2">
        <v>262</v>
      </c>
      <c r="B2953" t="s">
        <v>178</v>
      </c>
      <c r="C2953" t="s">
        <v>18</v>
      </c>
      <c r="D2953">
        <v>1</v>
      </c>
      <c r="E2953" s="1">
        <v>113832</v>
      </c>
      <c r="F2953" s="1">
        <v>113832</v>
      </c>
      <c r="G2953" s="1">
        <v>0</v>
      </c>
      <c r="H2953" s="1">
        <v>0</v>
      </c>
      <c r="I2953" s="1">
        <v>0</v>
      </c>
      <c r="J2953" s="1">
        <v>0</v>
      </c>
      <c r="K2953" s="1">
        <v>0</v>
      </c>
    </row>
    <row r="2954" spans="1:11" x14ac:dyDescent="0.25">
      <c r="A2954" s="2">
        <v>262</v>
      </c>
      <c r="B2954" t="s">
        <v>178</v>
      </c>
      <c r="C2954" t="s">
        <v>49</v>
      </c>
      <c r="D2954">
        <v>3</v>
      </c>
      <c r="E2954" s="1">
        <v>341497</v>
      </c>
      <c r="F2954" s="1">
        <v>341497</v>
      </c>
      <c r="G2954" s="1">
        <v>0</v>
      </c>
      <c r="H2954" s="1">
        <v>0</v>
      </c>
      <c r="I2954" s="1">
        <v>0</v>
      </c>
      <c r="J2954" s="1">
        <v>0</v>
      </c>
      <c r="K2954" s="1">
        <v>0</v>
      </c>
    </row>
    <row r="2955" spans="1:11" x14ac:dyDescent="0.25">
      <c r="A2955" s="2">
        <v>262</v>
      </c>
      <c r="B2955" t="s">
        <v>178</v>
      </c>
      <c r="C2955" t="s">
        <v>19</v>
      </c>
      <c r="D2955">
        <v>1</v>
      </c>
      <c r="E2955" s="1">
        <v>113832</v>
      </c>
      <c r="F2955" s="1">
        <v>113832</v>
      </c>
      <c r="G2955" s="1">
        <v>0</v>
      </c>
      <c r="H2955" s="1">
        <v>0</v>
      </c>
      <c r="I2955" s="1">
        <v>0</v>
      </c>
      <c r="J2955" s="1">
        <v>0</v>
      </c>
      <c r="K2955" s="1">
        <v>0</v>
      </c>
    </row>
    <row r="2956" spans="1:11" x14ac:dyDescent="0.25">
      <c r="A2956" s="2">
        <v>262</v>
      </c>
      <c r="B2956" t="s">
        <v>178</v>
      </c>
      <c r="C2956" t="s">
        <v>7</v>
      </c>
      <c r="D2956">
        <v>1</v>
      </c>
      <c r="E2956" s="1">
        <v>113832</v>
      </c>
      <c r="F2956" s="1">
        <v>113832</v>
      </c>
      <c r="G2956" s="1">
        <v>0</v>
      </c>
      <c r="H2956" s="1">
        <v>0</v>
      </c>
      <c r="I2956" s="1">
        <v>0</v>
      </c>
      <c r="J2956" s="1">
        <v>0</v>
      </c>
      <c r="K2956" s="1">
        <v>0</v>
      </c>
    </row>
    <row r="2957" spans="1:11" x14ac:dyDescent="0.25">
      <c r="A2957" s="2">
        <v>262</v>
      </c>
      <c r="B2957" t="s">
        <v>178</v>
      </c>
      <c r="C2957" t="s">
        <v>37</v>
      </c>
      <c r="D2957">
        <v>1</v>
      </c>
      <c r="E2957" s="1">
        <v>113832</v>
      </c>
      <c r="F2957" s="1">
        <v>113832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</row>
    <row r="2958" spans="1:11" x14ac:dyDescent="0.25">
      <c r="A2958" s="2">
        <v>262</v>
      </c>
      <c r="B2958" t="s">
        <v>178</v>
      </c>
      <c r="C2958" t="s">
        <v>56</v>
      </c>
      <c r="D2958">
        <v>1</v>
      </c>
      <c r="E2958" s="1">
        <v>113832</v>
      </c>
      <c r="F2958" s="1">
        <v>107325</v>
      </c>
      <c r="G2958" s="1">
        <v>0</v>
      </c>
      <c r="H2958" s="1">
        <v>6507</v>
      </c>
      <c r="I2958" s="1">
        <v>0</v>
      </c>
      <c r="J2958" s="1">
        <v>0</v>
      </c>
      <c r="K2958" s="1">
        <v>0</v>
      </c>
    </row>
    <row r="2959" spans="1:11" x14ac:dyDescent="0.25">
      <c r="A2959" s="2">
        <v>262</v>
      </c>
      <c r="B2959" t="s">
        <v>178</v>
      </c>
      <c r="C2959" t="s">
        <v>60</v>
      </c>
      <c r="D2959">
        <v>1</v>
      </c>
      <c r="E2959" s="1">
        <v>113832</v>
      </c>
      <c r="F2959" s="1">
        <v>113832</v>
      </c>
      <c r="G2959" s="1">
        <v>0</v>
      </c>
      <c r="H2959" s="1">
        <v>0</v>
      </c>
      <c r="I2959" s="1">
        <v>0</v>
      </c>
      <c r="J2959" s="1">
        <v>0</v>
      </c>
      <c r="K2959" s="1">
        <v>0</v>
      </c>
    </row>
    <row r="2960" spans="1:11" x14ac:dyDescent="0.25">
      <c r="A2960" s="2">
        <v>262</v>
      </c>
      <c r="B2960" t="s">
        <v>178</v>
      </c>
      <c r="C2960" t="s">
        <v>32</v>
      </c>
      <c r="D2960">
        <v>2</v>
      </c>
      <c r="E2960" s="1">
        <v>78333</v>
      </c>
      <c r="F2960" s="1">
        <v>0</v>
      </c>
      <c r="G2960" s="1">
        <v>78333</v>
      </c>
      <c r="H2960" s="1">
        <v>0</v>
      </c>
      <c r="I2960" s="1">
        <v>0</v>
      </c>
      <c r="J2960" s="1">
        <v>0</v>
      </c>
      <c r="K2960" s="1">
        <v>0</v>
      </c>
    </row>
    <row r="2961" spans="1:11" x14ac:dyDescent="0.25">
      <c r="A2961" s="2">
        <v>262</v>
      </c>
      <c r="B2961" t="s">
        <v>178</v>
      </c>
      <c r="C2961" t="s">
        <v>21</v>
      </c>
      <c r="D2961">
        <v>0.5</v>
      </c>
      <c r="E2961" s="1">
        <v>56916</v>
      </c>
      <c r="F2961" s="1">
        <v>56916</v>
      </c>
      <c r="G2961" s="1">
        <v>0</v>
      </c>
      <c r="H2961" s="1">
        <v>0</v>
      </c>
      <c r="I2961" s="1">
        <v>0</v>
      </c>
      <c r="J2961" s="1">
        <v>0</v>
      </c>
      <c r="K2961" s="1">
        <v>0</v>
      </c>
    </row>
    <row r="2962" spans="1:11" x14ac:dyDescent="0.25">
      <c r="A2962" s="2">
        <v>262</v>
      </c>
      <c r="B2962" t="s">
        <v>178</v>
      </c>
      <c r="C2962" t="s">
        <v>5</v>
      </c>
      <c r="D2962">
        <v>1</v>
      </c>
      <c r="E2962" s="1">
        <v>105009</v>
      </c>
      <c r="F2962" s="1">
        <v>105009</v>
      </c>
      <c r="G2962" s="1">
        <v>0</v>
      </c>
      <c r="H2962" s="1">
        <v>0</v>
      </c>
      <c r="I2962" s="1">
        <v>0</v>
      </c>
      <c r="J2962" s="1">
        <v>0</v>
      </c>
      <c r="K2962" s="1">
        <v>0</v>
      </c>
    </row>
    <row r="2963" spans="1:11" x14ac:dyDescent="0.25">
      <c r="A2963" s="2">
        <v>262</v>
      </c>
      <c r="B2963" t="s">
        <v>178</v>
      </c>
      <c r="C2963" t="s">
        <v>122</v>
      </c>
      <c r="D2963">
        <v>1</v>
      </c>
      <c r="E2963" s="1">
        <v>113832</v>
      </c>
      <c r="F2963" s="1">
        <v>95619</v>
      </c>
      <c r="G2963" s="1">
        <v>18213</v>
      </c>
      <c r="H2963" s="1">
        <v>0</v>
      </c>
      <c r="I2963" s="1">
        <v>0</v>
      </c>
      <c r="J2963" s="1">
        <v>0</v>
      </c>
      <c r="K2963" s="1">
        <v>0</v>
      </c>
    </row>
    <row r="2964" spans="1:11" x14ac:dyDescent="0.25">
      <c r="A2964" s="2">
        <v>262</v>
      </c>
      <c r="B2964" t="s">
        <v>178</v>
      </c>
      <c r="C2964" t="s">
        <v>16</v>
      </c>
      <c r="D2964">
        <v>1</v>
      </c>
      <c r="E2964" s="1">
        <v>113832</v>
      </c>
      <c r="F2964" s="1">
        <v>95619</v>
      </c>
      <c r="G2964" s="1">
        <v>18213</v>
      </c>
      <c r="H2964" s="1">
        <v>0</v>
      </c>
      <c r="I2964" s="1">
        <v>0</v>
      </c>
      <c r="J2964" s="1">
        <v>0</v>
      </c>
      <c r="K2964" s="1">
        <v>0</v>
      </c>
    </row>
    <row r="2965" spans="1:11" x14ac:dyDescent="0.25">
      <c r="A2965" s="2">
        <v>262</v>
      </c>
      <c r="B2965" t="s">
        <v>178</v>
      </c>
      <c r="C2965" t="s">
        <v>17</v>
      </c>
      <c r="D2965">
        <v>1</v>
      </c>
      <c r="E2965" s="1">
        <v>79025</v>
      </c>
      <c r="F2965" s="1">
        <v>79025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</row>
    <row r="2966" spans="1:11" x14ac:dyDescent="0.25">
      <c r="A2966" s="2">
        <v>262</v>
      </c>
      <c r="B2966" t="s">
        <v>178</v>
      </c>
      <c r="C2966" t="s">
        <v>22</v>
      </c>
      <c r="D2966">
        <v>2</v>
      </c>
      <c r="E2966" s="1">
        <v>102375</v>
      </c>
      <c r="F2966" s="1">
        <v>102375</v>
      </c>
      <c r="G2966" s="1">
        <v>0</v>
      </c>
      <c r="H2966" s="1">
        <v>0</v>
      </c>
      <c r="I2966" s="1">
        <v>0</v>
      </c>
      <c r="J2966" s="1">
        <v>0</v>
      </c>
      <c r="K2966" s="1">
        <v>0</v>
      </c>
    </row>
    <row r="2967" spans="1:11" x14ac:dyDescent="0.25">
      <c r="A2967" s="2">
        <v>262</v>
      </c>
      <c r="B2967" t="s">
        <v>178</v>
      </c>
      <c r="C2967" t="s">
        <v>20</v>
      </c>
      <c r="D2967">
        <v>1</v>
      </c>
      <c r="E2967" s="1">
        <v>60059</v>
      </c>
      <c r="F2967" s="1">
        <v>60059</v>
      </c>
      <c r="G2967" s="1">
        <v>0</v>
      </c>
      <c r="H2967" s="1">
        <v>0</v>
      </c>
      <c r="I2967" s="1">
        <v>0</v>
      </c>
      <c r="J2967" s="1">
        <v>0</v>
      </c>
      <c r="K2967" s="1">
        <v>0</v>
      </c>
    </row>
    <row r="2968" spans="1:11" x14ac:dyDescent="0.25">
      <c r="A2968" s="2">
        <v>262</v>
      </c>
      <c r="B2968" t="s">
        <v>178</v>
      </c>
      <c r="C2968" t="s">
        <v>79</v>
      </c>
      <c r="D2968">
        <v>2</v>
      </c>
      <c r="E2968" s="1">
        <v>107258</v>
      </c>
      <c r="F2968" s="1">
        <v>0</v>
      </c>
      <c r="G2968" s="1">
        <v>107258</v>
      </c>
      <c r="H2968" s="1">
        <v>0</v>
      </c>
      <c r="I2968" s="1">
        <v>0</v>
      </c>
      <c r="J2968" s="1">
        <v>0</v>
      </c>
      <c r="K2968" s="1">
        <v>0</v>
      </c>
    </row>
    <row r="2969" spans="1:11" x14ac:dyDescent="0.25">
      <c r="A2969" s="2">
        <v>262</v>
      </c>
      <c r="B2969" t="s">
        <v>178</v>
      </c>
      <c r="C2969" t="s">
        <v>8</v>
      </c>
      <c r="D2969">
        <v>1</v>
      </c>
      <c r="E2969" s="1">
        <v>116262</v>
      </c>
      <c r="F2969" s="1">
        <v>0</v>
      </c>
      <c r="G2969" s="1">
        <v>116262</v>
      </c>
      <c r="H2969" s="1">
        <v>0</v>
      </c>
      <c r="I2969" s="1">
        <v>0</v>
      </c>
      <c r="J2969" s="1">
        <v>0</v>
      </c>
      <c r="K2969" s="1">
        <v>0</v>
      </c>
    </row>
    <row r="2970" spans="1:11" x14ac:dyDescent="0.25">
      <c r="A2970" s="2">
        <v>262</v>
      </c>
      <c r="B2970" t="s">
        <v>178</v>
      </c>
      <c r="C2970" t="s">
        <v>108</v>
      </c>
      <c r="D2970">
        <v>1</v>
      </c>
      <c r="E2970" s="1">
        <v>101351</v>
      </c>
      <c r="F2970" s="1">
        <v>101351</v>
      </c>
      <c r="G2970" s="1">
        <v>0</v>
      </c>
      <c r="H2970" s="1">
        <v>0</v>
      </c>
      <c r="I2970" s="1">
        <v>0</v>
      </c>
      <c r="J2970" s="1">
        <v>0</v>
      </c>
      <c r="K2970" s="1">
        <v>0</v>
      </c>
    </row>
    <row r="2971" spans="1:11" x14ac:dyDescent="0.25">
      <c r="A2971" s="2">
        <v>262</v>
      </c>
      <c r="B2971" t="s">
        <v>178</v>
      </c>
      <c r="C2971" t="s">
        <v>251</v>
      </c>
      <c r="D2971">
        <v>0</v>
      </c>
      <c r="E2971" s="1">
        <v>49886</v>
      </c>
      <c r="F2971" s="1">
        <v>49886</v>
      </c>
      <c r="G2971" s="1">
        <v>0</v>
      </c>
      <c r="H2971" s="1">
        <v>0</v>
      </c>
      <c r="I2971" s="1">
        <v>0</v>
      </c>
      <c r="J2971" s="1">
        <v>0</v>
      </c>
      <c r="K2971" s="1">
        <v>0</v>
      </c>
    </row>
    <row r="2972" spans="1:11" x14ac:dyDescent="0.25">
      <c r="A2972" s="2">
        <v>262</v>
      </c>
      <c r="B2972" t="s">
        <v>178</v>
      </c>
      <c r="C2972" t="s">
        <v>314</v>
      </c>
      <c r="D2972">
        <v>0</v>
      </c>
      <c r="E2972" s="1">
        <v>57800</v>
      </c>
      <c r="F2972" s="1">
        <v>37400</v>
      </c>
      <c r="G2972" s="1">
        <v>0</v>
      </c>
      <c r="H2972" s="1">
        <v>0</v>
      </c>
      <c r="I2972" s="1">
        <v>0</v>
      </c>
      <c r="J2972" s="1">
        <v>0</v>
      </c>
      <c r="K2972" s="1">
        <v>20400</v>
      </c>
    </row>
    <row r="2973" spans="1:11" x14ac:dyDescent="0.25">
      <c r="A2973" s="2">
        <v>262</v>
      </c>
      <c r="B2973" t="s">
        <v>178</v>
      </c>
      <c r="C2973" t="s">
        <v>257</v>
      </c>
      <c r="D2973">
        <v>0</v>
      </c>
      <c r="E2973" s="1">
        <v>47600</v>
      </c>
      <c r="F2973" s="1">
        <v>27200</v>
      </c>
      <c r="G2973" s="1">
        <v>0</v>
      </c>
      <c r="H2973" s="1">
        <v>0</v>
      </c>
      <c r="I2973" s="1">
        <v>0</v>
      </c>
      <c r="J2973" s="1">
        <v>0</v>
      </c>
      <c r="K2973" s="1">
        <v>20400</v>
      </c>
    </row>
    <row r="2974" spans="1:11" x14ac:dyDescent="0.25">
      <c r="A2974" s="2">
        <v>262</v>
      </c>
      <c r="B2974" t="s">
        <v>178</v>
      </c>
      <c r="C2974" t="s">
        <v>252</v>
      </c>
      <c r="D2974">
        <v>0</v>
      </c>
      <c r="E2974" s="1">
        <v>25251</v>
      </c>
      <c r="F2974" s="1">
        <v>25251</v>
      </c>
      <c r="G2974" s="1">
        <v>0</v>
      </c>
      <c r="H2974" s="1">
        <v>0</v>
      </c>
      <c r="I2974" s="1">
        <v>0</v>
      </c>
      <c r="J2974" s="1">
        <v>0</v>
      </c>
      <c r="K2974" s="1">
        <v>0</v>
      </c>
    </row>
    <row r="2975" spans="1:11" x14ac:dyDescent="0.25">
      <c r="A2975" s="2">
        <v>262</v>
      </c>
      <c r="B2975" t="s">
        <v>178</v>
      </c>
      <c r="C2975" t="s">
        <v>263</v>
      </c>
      <c r="D2975">
        <v>0</v>
      </c>
      <c r="E2975" s="1">
        <v>10000</v>
      </c>
      <c r="F2975" s="1">
        <v>10000</v>
      </c>
      <c r="G2975" s="1">
        <v>0</v>
      </c>
      <c r="H2975" s="1">
        <v>0</v>
      </c>
      <c r="I2975" s="1">
        <v>0</v>
      </c>
      <c r="J2975" s="1">
        <v>0</v>
      </c>
      <c r="K2975" s="1">
        <v>0</v>
      </c>
    </row>
    <row r="2976" spans="1:11" x14ac:dyDescent="0.25">
      <c r="A2976" s="2">
        <v>262</v>
      </c>
      <c r="B2976" t="s">
        <v>178</v>
      </c>
      <c r="C2976" t="s">
        <v>266</v>
      </c>
      <c r="D2976">
        <v>0</v>
      </c>
      <c r="E2976" s="1">
        <v>20371</v>
      </c>
      <c r="F2976" s="1">
        <v>14310</v>
      </c>
      <c r="G2976" s="1">
        <v>6061</v>
      </c>
      <c r="H2976" s="1">
        <v>0</v>
      </c>
      <c r="I2976" s="1">
        <v>0</v>
      </c>
      <c r="J2976" s="1">
        <v>0</v>
      </c>
      <c r="K2976" s="1">
        <v>0</v>
      </c>
    </row>
    <row r="2977" spans="1:12" x14ac:dyDescent="0.25">
      <c r="A2977" s="2">
        <v>262</v>
      </c>
      <c r="B2977" t="s">
        <v>178</v>
      </c>
      <c r="C2977" t="s">
        <v>265</v>
      </c>
      <c r="D2977">
        <v>0</v>
      </c>
      <c r="E2977" s="1">
        <v>15000</v>
      </c>
      <c r="F2977" s="1">
        <v>0</v>
      </c>
      <c r="G2977" s="1">
        <v>15000</v>
      </c>
      <c r="H2977" s="1">
        <v>0</v>
      </c>
      <c r="I2977" s="1">
        <v>0</v>
      </c>
      <c r="J2977" s="1">
        <v>0</v>
      </c>
      <c r="K2977" s="1">
        <v>0</v>
      </c>
    </row>
    <row r="2978" spans="1:12" x14ac:dyDescent="0.25">
      <c r="A2978" s="2">
        <v>262</v>
      </c>
      <c r="B2978" t="s">
        <v>178</v>
      </c>
      <c r="C2978" t="s">
        <v>248</v>
      </c>
      <c r="D2978">
        <v>0</v>
      </c>
      <c r="E2978" s="1">
        <v>1615</v>
      </c>
      <c r="F2978" s="1">
        <v>1615</v>
      </c>
      <c r="G2978" s="1">
        <v>0</v>
      </c>
      <c r="H2978" s="1">
        <v>0</v>
      </c>
      <c r="I2978" s="1">
        <v>0</v>
      </c>
      <c r="J2978" s="1">
        <v>0</v>
      </c>
      <c r="K2978" s="1">
        <v>0</v>
      </c>
    </row>
    <row r="2979" spans="1:12" x14ac:dyDescent="0.25">
      <c r="A2979" s="2">
        <v>262</v>
      </c>
      <c r="B2979" t="s">
        <v>178</v>
      </c>
      <c r="C2979" t="s">
        <v>264</v>
      </c>
      <c r="D2979">
        <v>0</v>
      </c>
      <c r="E2979" s="1">
        <v>5000</v>
      </c>
      <c r="F2979" s="1">
        <v>5000</v>
      </c>
      <c r="G2979" s="1">
        <v>0</v>
      </c>
      <c r="H2979" s="1">
        <v>0</v>
      </c>
      <c r="I2979" s="1">
        <v>0</v>
      </c>
      <c r="J2979" s="1">
        <v>0</v>
      </c>
      <c r="K2979" s="1">
        <v>0</v>
      </c>
    </row>
    <row r="2980" spans="1:12" x14ac:dyDescent="0.25">
      <c r="A2980" s="2">
        <v>262</v>
      </c>
      <c r="B2980" t="s">
        <v>178</v>
      </c>
      <c r="C2980" t="s">
        <v>247</v>
      </c>
      <c r="D2980">
        <v>0</v>
      </c>
      <c r="E2980" s="1">
        <v>5919</v>
      </c>
      <c r="F2980" s="1">
        <v>5919</v>
      </c>
      <c r="G2980" s="1">
        <v>0</v>
      </c>
      <c r="H2980" s="1">
        <v>0</v>
      </c>
      <c r="I2980" s="1">
        <v>0</v>
      </c>
      <c r="J2980" s="1">
        <v>0</v>
      </c>
      <c r="K2980" s="1">
        <v>0</v>
      </c>
    </row>
    <row r="2981" spans="1:12" x14ac:dyDescent="0.25">
      <c r="A2981" s="2">
        <v>262</v>
      </c>
      <c r="B2981" t="s">
        <v>178</v>
      </c>
      <c r="C2981" t="s">
        <v>277</v>
      </c>
      <c r="D2981">
        <v>0</v>
      </c>
      <c r="E2981" s="1">
        <v>5000</v>
      </c>
      <c r="F2981" s="1">
        <v>5000</v>
      </c>
      <c r="G2981" s="1">
        <v>0</v>
      </c>
      <c r="H2981" s="1">
        <v>0</v>
      </c>
      <c r="I2981" s="1">
        <v>0</v>
      </c>
      <c r="J2981" s="1">
        <v>0</v>
      </c>
      <c r="K2981" s="1">
        <v>0</v>
      </c>
    </row>
    <row r="2982" spans="1:12" x14ac:dyDescent="0.25">
      <c r="A2982" s="2">
        <v>262</v>
      </c>
      <c r="B2982" t="s">
        <v>178</v>
      </c>
      <c r="C2982" t="s">
        <v>288</v>
      </c>
      <c r="D2982">
        <v>0</v>
      </c>
      <c r="E2982" s="1">
        <v>3632</v>
      </c>
      <c r="F2982" s="1">
        <v>3632</v>
      </c>
      <c r="G2982" s="1">
        <v>0</v>
      </c>
      <c r="H2982" s="1">
        <v>0</v>
      </c>
      <c r="I2982" s="1">
        <v>0</v>
      </c>
      <c r="J2982" s="1">
        <v>0</v>
      </c>
      <c r="K2982" s="1">
        <v>0</v>
      </c>
    </row>
    <row r="2983" spans="1:12" x14ac:dyDescent="0.25">
      <c r="A2983" s="2">
        <v>262</v>
      </c>
      <c r="B2983" t="s">
        <v>178</v>
      </c>
      <c r="C2983" t="s">
        <v>269</v>
      </c>
      <c r="D2983">
        <v>0</v>
      </c>
      <c r="E2983" s="1">
        <v>2636</v>
      </c>
      <c r="F2983" s="1">
        <v>0</v>
      </c>
      <c r="G2983" s="1">
        <v>0</v>
      </c>
      <c r="H2983" s="1">
        <v>0</v>
      </c>
      <c r="I2983" s="1">
        <v>2636</v>
      </c>
      <c r="J2983" s="1">
        <v>0</v>
      </c>
      <c r="K2983" s="1">
        <v>0</v>
      </c>
    </row>
    <row r="2984" spans="1:12" x14ac:dyDescent="0.25">
      <c r="A2984" s="2">
        <v>262</v>
      </c>
      <c r="B2984" t="s">
        <v>178</v>
      </c>
      <c r="C2984" s="1" t="s">
        <v>320</v>
      </c>
      <c r="E2984" s="1">
        <v>20000</v>
      </c>
      <c r="F2984" s="1"/>
      <c r="G2984" s="1"/>
      <c r="H2984" s="1"/>
      <c r="I2984" s="1"/>
      <c r="J2984" s="1"/>
      <c r="K2984" s="1"/>
      <c r="L2984" s="1">
        <v>20000</v>
      </c>
    </row>
    <row r="2985" spans="1:12" x14ac:dyDescent="0.25">
      <c r="A2985" s="2">
        <v>370</v>
      </c>
      <c r="B2985" t="s">
        <v>179</v>
      </c>
      <c r="C2985" t="s">
        <v>68</v>
      </c>
      <c r="D2985">
        <v>1</v>
      </c>
      <c r="E2985" s="1">
        <v>158560</v>
      </c>
      <c r="F2985" s="1">
        <v>158560</v>
      </c>
      <c r="G2985" s="1">
        <v>0</v>
      </c>
      <c r="H2985" s="1">
        <v>0</v>
      </c>
      <c r="I2985" s="1">
        <v>0</v>
      </c>
      <c r="J2985" s="1">
        <v>0</v>
      </c>
      <c r="K2985" s="1">
        <v>0</v>
      </c>
    </row>
    <row r="2986" spans="1:12" x14ac:dyDescent="0.25">
      <c r="A2986" s="2">
        <v>370</v>
      </c>
      <c r="B2986" t="s">
        <v>179</v>
      </c>
      <c r="C2986" t="s">
        <v>31</v>
      </c>
      <c r="D2986">
        <v>1</v>
      </c>
      <c r="E2986" s="1">
        <v>198942</v>
      </c>
      <c r="F2986" s="1">
        <v>198942</v>
      </c>
      <c r="G2986" s="1">
        <v>0</v>
      </c>
      <c r="H2986" s="1">
        <v>0</v>
      </c>
      <c r="I2986" s="1">
        <v>0</v>
      </c>
      <c r="J2986" s="1">
        <v>0</v>
      </c>
      <c r="K2986" s="1">
        <v>0</v>
      </c>
    </row>
    <row r="2987" spans="1:12" x14ac:dyDescent="0.25">
      <c r="A2987" s="2">
        <v>370</v>
      </c>
      <c r="B2987" t="s">
        <v>179</v>
      </c>
      <c r="C2987" t="s">
        <v>33</v>
      </c>
      <c r="D2987">
        <v>2</v>
      </c>
      <c r="E2987" s="1">
        <v>227665</v>
      </c>
      <c r="F2987" s="1">
        <v>83061</v>
      </c>
      <c r="G2987" s="1">
        <v>0</v>
      </c>
      <c r="H2987" s="1">
        <v>0</v>
      </c>
      <c r="I2987" s="1">
        <v>144604</v>
      </c>
      <c r="J2987" s="1">
        <v>0</v>
      </c>
      <c r="K2987" s="1">
        <v>0</v>
      </c>
    </row>
    <row r="2988" spans="1:12" x14ac:dyDescent="0.25">
      <c r="A2988" s="2">
        <v>370</v>
      </c>
      <c r="B2988" t="s">
        <v>179</v>
      </c>
      <c r="C2988" t="s">
        <v>34</v>
      </c>
      <c r="D2988">
        <v>2</v>
      </c>
      <c r="E2988" s="1">
        <v>227665</v>
      </c>
      <c r="F2988" s="1">
        <v>227665</v>
      </c>
      <c r="G2988" s="1">
        <v>0</v>
      </c>
      <c r="H2988" s="1">
        <v>0</v>
      </c>
      <c r="I2988" s="1">
        <v>0</v>
      </c>
      <c r="J2988" s="1">
        <v>0</v>
      </c>
      <c r="K2988" s="1">
        <v>0</v>
      </c>
    </row>
    <row r="2989" spans="1:12" x14ac:dyDescent="0.25">
      <c r="A2989" s="2">
        <v>370</v>
      </c>
      <c r="B2989" t="s">
        <v>179</v>
      </c>
      <c r="C2989" t="s">
        <v>35</v>
      </c>
      <c r="D2989">
        <v>2</v>
      </c>
      <c r="E2989" s="1">
        <v>227665</v>
      </c>
      <c r="F2989" s="1">
        <v>227665</v>
      </c>
      <c r="G2989" s="1">
        <v>0</v>
      </c>
      <c r="H2989" s="1">
        <v>0</v>
      </c>
      <c r="I2989" s="1">
        <v>0</v>
      </c>
      <c r="J2989" s="1">
        <v>0</v>
      </c>
      <c r="K2989" s="1">
        <v>0</v>
      </c>
    </row>
    <row r="2990" spans="1:12" x14ac:dyDescent="0.25">
      <c r="A2990" s="2">
        <v>370</v>
      </c>
      <c r="B2990" t="s">
        <v>179</v>
      </c>
      <c r="C2990" t="s">
        <v>26</v>
      </c>
      <c r="D2990">
        <v>1</v>
      </c>
      <c r="E2990" s="1">
        <v>113832</v>
      </c>
      <c r="F2990" s="1">
        <v>113832</v>
      </c>
      <c r="G2990" s="1">
        <v>0</v>
      </c>
      <c r="H2990" s="1">
        <v>0</v>
      </c>
      <c r="I2990" s="1">
        <v>0</v>
      </c>
      <c r="J2990" s="1">
        <v>0</v>
      </c>
      <c r="K2990" s="1">
        <v>0</v>
      </c>
    </row>
    <row r="2991" spans="1:12" x14ac:dyDescent="0.25">
      <c r="A2991" s="2">
        <v>370</v>
      </c>
      <c r="B2991" t="s">
        <v>179</v>
      </c>
      <c r="C2991" t="s">
        <v>25</v>
      </c>
      <c r="D2991">
        <v>2</v>
      </c>
      <c r="E2991" s="1">
        <v>227665</v>
      </c>
      <c r="F2991" s="1">
        <v>227665</v>
      </c>
      <c r="G2991" s="1">
        <v>0</v>
      </c>
      <c r="H2991" s="1">
        <v>0</v>
      </c>
      <c r="I2991" s="1">
        <v>0</v>
      </c>
      <c r="J2991" s="1">
        <v>0</v>
      </c>
      <c r="K2991" s="1">
        <v>0</v>
      </c>
    </row>
    <row r="2992" spans="1:12" x14ac:dyDescent="0.25">
      <c r="A2992" s="2">
        <v>370</v>
      </c>
      <c r="B2992" t="s">
        <v>179</v>
      </c>
      <c r="C2992" t="s">
        <v>28</v>
      </c>
      <c r="D2992">
        <v>2</v>
      </c>
      <c r="E2992" s="1">
        <v>227665</v>
      </c>
      <c r="F2992" s="1">
        <v>227665</v>
      </c>
      <c r="G2992" s="1">
        <v>0</v>
      </c>
      <c r="H2992" s="1">
        <v>0</v>
      </c>
      <c r="I2992" s="1">
        <v>0</v>
      </c>
      <c r="J2992" s="1">
        <v>0</v>
      </c>
      <c r="K2992" s="1">
        <v>0</v>
      </c>
    </row>
    <row r="2993" spans="1:11" x14ac:dyDescent="0.25">
      <c r="A2993" s="2">
        <v>370</v>
      </c>
      <c r="B2993" t="s">
        <v>179</v>
      </c>
      <c r="C2993" t="s">
        <v>41</v>
      </c>
      <c r="D2993">
        <v>1</v>
      </c>
      <c r="E2993" s="1">
        <v>113832</v>
      </c>
      <c r="F2993" s="1">
        <v>113832</v>
      </c>
      <c r="G2993" s="1">
        <v>0</v>
      </c>
      <c r="H2993" s="1">
        <v>0</v>
      </c>
      <c r="I2993" s="1">
        <v>0</v>
      </c>
      <c r="J2993" s="1">
        <v>0</v>
      </c>
      <c r="K2993" s="1">
        <v>0</v>
      </c>
    </row>
    <row r="2994" spans="1:11" x14ac:dyDescent="0.25">
      <c r="A2994" s="2">
        <v>370</v>
      </c>
      <c r="B2994" t="s">
        <v>179</v>
      </c>
      <c r="C2994" t="s">
        <v>95</v>
      </c>
      <c r="D2994">
        <v>1</v>
      </c>
      <c r="E2994" s="1">
        <v>113832</v>
      </c>
      <c r="F2994" s="1">
        <v>0</v>
      </c>
      <c r="G2994" s="1">
        <v>113832</v>
      </c>
      <c r="H2994" s="1">
        <v>0</v>
      </c>
      <c r="I2994" s="1">
        <v>0</v>
      </c>
      <c r="J2994" s="1">
        <v>0</v>
      </c>
      <c r="K2994" s="1">
        <v>0</v>
      </c>
    </row>
    <row r="2995" spans="1:11" x14ac:dyDescent="0.25">
      <c r="A2995" s="2">
        <v>370</v>
      </c>
      <c r="B2995" t="s">
        <v>179</v>
      </c>
      <c r="C2995" t="s">
        <v>24</v>
      </c>
      <c r="D2995">
        <v>1</v>
      </c>
      <c r="E2995" s="1">
        <v>113832</v>
      </c>
      <c r="F2995" s="1">
        <v>0</v>
      </c>
      <c r="G2995" s="1">
        <v>113832</v>
      </c>
      <c r="H2995" s="1">
        <v>0</v>
      </c>
      <c r="I2995" s="1">
        <v>0</v>
      </c>
      <c r="J2995" s="1">
        <v>0</v>
      </c>
      <c r="K2995" s="1">
        <v>0</v>
      </c>
    </row>
    <row r="2996" spans="1:11" x14ac:dyDescent="0.25">
      <c r="A2996" s="2">
        <v>370</v>
      </c>
      <c r="B2996" t="s">
        <v>179</v>
      </c>
      <c r="C2996" t="s">
        <v>40</v>
      </c>
      <c r="D2996">
        <v>1</v>
      </c>
      <c r="E2996" s="1">
        <v>113832</v>
      </c>
      <c r="F2996" s="1">
        <v>0</v>
      </c>
      <c r="G2996" s="1">
        <v>113832</v>
      </c>
      <c r="H2996" s="1">
        <v>0</v>
      </c>
      <c r="I2996" s="1">
        <v>0</v>
      </c>
      <c r="J2996" s="1">
        <v>0</v>
      </c>
      <c r="K2996" s="1">
        <v>0</v>
      </c>
    </row>
    <row r="2997" spans="1:11" x14ac:dyDescent="0.25">
      <c r="A2997" s="2">
        <v>370</v>
      </c>
      <c r="B2997" t="s">
        <v>179</v>
      </c>
      <c r="C2997" t="s">
        <v>30</v>
      </c>
      <c r="D2997">
        <v>1</v>
      </c>
      <c r="E2997" s="1">
        <v>113832</v>
      </c>
      <c r="F2997" s="1">
        <v>113832</v>
      </c>
      <c r="G2997" s="1">
        <v>0</v>
      </c>
      <c r="H2997" s="1">
        <v>0</v>
      </c>
      <c r="I2997" s="1">
        <v>0</v>
      </c>
      <c r="J2997" s="1">
        <v>0</v>
      </c>
      <c r="K2997" s="1">
        <v>0</v>
      </c>
    </row>
    <row r="2998" spans="1:11" x14ac:dyDescent="0.25">
      <c r="A2998" s="2">
        <v>370</v>
      </c>
      <c r="B2998" t="s">
        <v>179</v>
      </c>
      <c r="C2998" t="s">
        <v>109</v>
      </c>
      <c r="D2998">
        <v>1</v>
      </c>
      <c r="E2998" s="1">
        <v>113832</v>
      </c>
      <c r="F2998" s="1">
        <v>5381</v>
      </c>
      <c r="G2998" s="1">
        <v>0</v>
      </c>
      <c r="H2998" s="1">
        <v>0</v>
      </c>
      <c r="I2998" s="1">
        <v>108451</v>
      </c>
      <c r="J2998" s="1">
        <v>0</v>
      </c>
      <c r="K2998" s="1">
        <v>0</v>
      </c>
    </row>
    <row r="2999" spans="1:11" x14ac:dyDescent="0.25">
      <c r="A2999" s="2">
        <v>370</v>
      </c>
      <c r="B2999" t="s">
        <v>179</v>
      </c>
      <c r="C2999" t="s">
        <v>15</v>
      </c>
      <c r="D2999">
        <v>7</v>
      </c>
      <c r="E2999" s="1">
        <v>274165</v>
      </c>
      <c r="F2999" s="1">
        <v>274165</v>
      </c>
      <c r="G2999" s="1">
        <v>0</v>
      </c>
      <c r="H2999" s="1">
        <v>0</v>
      </c>
      <c r="I2999" s="1">
        <v>0</v>
      </c>
      <c r="J2999" s="1">
        <v>0</v>
      </c>
      <c r="K2999" s="1">
        <v>0</v>
      </c>
    </row>
    <row r="3000" spans="1:11" x14ac:dyDescent="0.25">
      <c r="A3000" s="2">
        <v>370</v>
      </c>
      <c r="B3000" t="s">
        <v>179</v>
      </c>
      <c r="C3000" t="s">
        <v>13</v>
      </c>
      <c r="D3000">
        <v>1</v>
      </c>
      <c r="E3000" s="1">
        <v>57558</v>
      </c>
      <c r="F3000" s="1">
        <v>57558</v>
      </c>
      <c r="G3000" s="1">
        <v>0</v>
      </c>
      <c r="H3000" s="1">
        <v>0</v>
      </c>
      <c r="I3000" s="1">
        <v>0</v>
      </c>
      <c r="J3000" s="1">
        <v>0</v>
      </c>
      <c r="K3000" s="1">
        <v>0</v>
      </c>
    </row>
    <row r="3001" spans="1:11" x14ac:dyDescent="0.25">
      <c r="A3001" s="2">
        <v>370</v>
      </c>
      <c r="B3001" t="s">
        <v>179</v>
      </c>
      <c r="C3001" t="s">
        <v>29</v>
      </c>
      <c r="D3001">
        <v>1</v>
      </c>
      <c r="E3001" s="1">
        <v>113832</v>
      </c>
      <c r="F3001" s="1">
        <v>113832</v>
      </c>
      <c r="G3001" s="1">
        <v>0</v>
      </c>
      <c r="H3001" s="1">
        <v>0</v>
      </c>
      <c r="I3001" s="1">
        <v>0</v>
      </c>
      <c r="J3001" s="1">
        <v>0</v>
      </c>
      <c r="K3001" s="1">
        <v>0</v>
      </c>
    </row>
    <row r="3002" spans="1:11" x14ac:dyDescent="0.25">
      <c r="A3002" s="2">
        <v>370</v>
      </c>
      <c r="B3002" t="s">
        <v>179</v>
      </c>
      <c r="C3002" t="s">
        <v>52</v>
      </c>
      <c r="D3002">
        <v>2</v>
      </c>
      <c r="E3002" s="1">
        <v>227665</v>
      </c>
      <c r="F3002" s="1">
        <v>227665</v>
      </c>
      <c r="G3002" s="1">
        <v>0</v>
      </c>
      <c r="H3002" s="1">
        <v>0</v>
      </c>
      <c r="I3002" s="1">
        <v>0</v>
      </c>
      <c r="J3002" s="1">
        <v>0</v>
      </c>
      <c r="K3002" s="1">
        <v>0</v>
      </c>
    </row>
    <row r="3003" spans="1:11" x14ac:dyDescent="0.25">
      <c r="A3003" s="2">
        <v>370</v>
      </c>
      <c r="B3003" t="s">
        <v>179</v>
      </c>
      <c r="C3003" t="s">
        <v>50</v>
      </c>
      <c r="D3003">
        <v>1</v>
      </c>
      <c r="E3003" s="1">
        <v>113832</v>
      </c>
      <c r="F3003" s="1">
        <v>113832</v>
      </c>
      <c r="G3003" s="1">
        <v>0</v>
      </c>
      <c r="H3003" s="1">
        <v>0</v>
      </c>
      <c r="I3003" s="1">
        <v>0</v>
      </c>
      <c r="J3003" s="1">
        <v>0</v>
      </c>
      <c r="K3003" s="1">
        <v>0</v>
      </c>
    </row>
    <row r="3004" spans="1:11" x14ac:dyDescent="0.25">
      <c r="A3004" s="2">
        <v>370</v>
      </c>
      <c r="B3004" t="s">
        <v>179</v>
      </c>
      <c r="C3004" t="s">
        <v>14</v>
      </c>
      <c r="D3004">
        <v>4</v>
      </c>
      <c r="E3004" s="1">
        <v>455330</v>
      </c>
      <c r="F3004" s="1">
        <v>455330</v>
      </c>
      <c r="G3004" s="1">
        <v>0</v>
      </c>
      <c r="H3004" s="1">
        <v>0</v>
      </c>
      <c r="I3004" s="1">
        <v>0</v>
      </c>
      <c r="J3004" s="1">
        <v>0</v>
      </c>
      <c r="K3004" s="1">
        <v>0</v>
      </c>
    </row>
    <row r="3005" spans="1:11" x14ac:dyDescent="0.25">
      <c r="A3005" s="2">
        <v>370</v>
      </c>
      <c r="B3005" t="s">
        <v>179</v>
      </c>
      <c r="C3005" t="s">
        <v>81</v>
      </c>
      <c r="D3005">
        <v>2</v>
      </c>
      <c r="E3005" s="1">
        <v>227665</v>
      </c>
      <c r="F3005" s="1">
        <v>10762</v>
      </c>
      <c r="G3005" s="1">
        <v>0</v>
      </c>
      <c r="H3005" s="1">
        <v>216903</v>
      </c>
      <c r="I3005" s="1">
        <v>0</v>
      </c>
      <c r="J3005" s="1">
        <v>0</v>
      </c>
      <c r="K3005" s="1">
        <v>0</v>
      </c>
    </row>
    <row r="3006" spans="1:11" x14ac:dyDescent="0.25">
      <c r="A3006" s="2">
        <v>370</v>
      </c>
      <c r="B3006" t="s">
        <v>179</v>
      </c>
      <c r="C3006" t="s">
        <v>23</v>
      </c>
      <c r="D3006">
        <v>7</v>
      </c>
      <c r="E3006" s="1">
        <v>274165</v>
      </c>
      <c r="F3006" s="1">
        <v>274165</v>
      </c>
      <c r="G3006" s="1">
        <v>0</v>
      </c>
      <c r="H3006" s="1">
        <v>0</v>
      </c>
      <c r="I3006" s="1">
        <v>0</v>
      </c>
      <c r="J3006" s="1">
        <v>0</v>
      </c>
      <c r="K3006" s="1">
        <v>0</v>
      </c>
    </row>
    <row r="3007" spans="1:11" x14ac:dyDescent="0.25">
      <c r="A3007" s="2">
        <v>370</v>
      </c>
      <c r="B3007" t="s">
        <v>179</v>
      </c>
      <c r="C3007" t="s">
        <v>18</v>
      </c>
      <c r="D3007">
        <v>2</v>
      </c>
      <c r="E3007" s="1">
        <v>227665</v>
      </c>
      <c r="F3007" s="1">
        <v>227665</v>
      </c>
      <c r="G3007" s="1">
        <v>0</v>
      </c>
      <c r="H3007" s="1">
        <v>0</v>
      </c>
      <c r="I3007" s="1">
        <v>0</v>
      </c>
      <c r="J3007" s="1">
        <v>0</v>
      </c>
      <c r="K3007" s="1">
        <v>0</v>
      </c>
    </row>
    <row r="3008" spans="1:11" x14ac:dyDescent="0.25">
      <c r="A3008" s="2">
        <v>370</v>
      </c>
      <c r="B3008" t="s">
        <v>179</v>
      </c>
      <c r="C3008" t="s">
        <v>49</v>
      </c>
      <c r="D3008">
        <v>2</v>
      </c>
      <c r="E3008" s="1">
        <v>227665</v>
      </c>
      <c r="F3008" s="1">
        <v>227665</v>
      </c>
      <c r="G3008" s="1">
        <v>0</v>
      </c>
      <c r="H3008" s="1">
        <v>0</v>
      </c>
      <c r="I3008" s="1">
        <v>0</v>
      </c>
      <c r="J3008" s="1">
        <v>0</v>
      </c>
      <c r="K3008" s="1">
        <v>0</v>
      </c>
    </row>
    <row r="3009" spans="1:11" x14ac:dyDescent="0.25">
      <c r="A3009" s="2">
        <v>370</v>
      </c>
      <c r="B3009" t="s">
        <v>179</v>
      </c>
      <c r="C3009" t="s">
        <v>19</v>
      </c>
      <c r="D3009">
        <v>2</v>
      </c>
      <c r="E3009" s="1">
        <v>227665</v>
      </c>
      <c r="F3009" s="1">
        <v>227665</v>
      </c>
      <c r="G3009" s="1">
        <v>0</v>
      </c>
      <c r="H3009" s="1">
        <v>0</v>
      </c>
      <c r="I3009" s="1">
        <v>0</v>
      </c>
      <c r="J3009" s="1">
        <v>0</v>
      </c>
      <c r="K3009" s="1">
        <v>0</v>
      </c>
    </row>
    <row r="3010" spans="1:11" x14ac:dyDescent="0.25">
      <c r="A3010" s="2">
        <v>370</v>
      </c>
      <c r="B3010" t="s">
        <v>179</v>
      </c>
      <c r="C3010" t="s">
        <v>7</v>
      </c>
      <c r="D3010">
        <v>1</v>
      </c>
      <c r="E3010" s="1">
        <v>113832</v>
      </c>
      <c r="F3010" s="1">
        <v>113832</v>
      </c>
      <c r="G3010" s="1">
        <v>0</v>
      </c>
      <c r="H3010" s="1">
        <v>0</v>
      </c>
      <c r="I3010" s="1">
        <v>0</v>
      </c>
      <c r="J3010" s="1">
        <v>0</v>
      </c>
      <c r="K3010" s="1">
        <v>0</v>
      </c>
    </row>
    <row r="3011" spans="1:11" x14ac:dyDescent="0.25">
      <c r="A3011" s="2">
        <v>370</v>
      </c>
      <c r="B3011" t="s">
        <v>179</v>
      </c>
      <c r="C3011" t="s">
        <v>37</v>
      </c>
      <c r="D3011">
        <v>1</v>
      </c>
      <c r="E3011" s="1">
        <v>113832</v>
      </c>
      <c r="F3011" s="1">
        <v>113832</v>
      </c>
      <c r="G3011" s="1">
        <v>0</v>
      </c>
      <c r="H3011" s="1">
        <v>0</v>
      </c>
      <c r="I3011" s="1">
        <v>0</v>
      </c>
      <c r="J3011" s="1">
        <v>0</v>
      </c>
      <c r="K3011" s="1">
        <v>0</v>
      </c>
    </row>
    <row r="3012" spans="1:11" x14ac:dyDescent="0.25">
      <c r="A3012" s="2">
        <v>370</v>
      </c>
      <c r="B3012" t="s">
        <v>179</v>
      </c>
      <c r="C3012" t="s">
        <v>12</v>
      </c>
      <c r="D3012">
        <v>1</v>
      </c>
      <c r="E3012" s="1">
        <v>113832</v>
      </c>
      <c r="F3012" s="1">
        <v>113832</v>
      </c>
      <c r="G3012" s="1">
        <v>0</v>
      </c>
      <c r="H3012" s="1">
        <v>0</v>
      </c>
      <c r="I3012" s="1">
        <v>0</v>
      </c>
      <c r="J3012" s="1">
        <v>0</v>
      </c>
      <c r="K3012" s="1">
        <v>0</v>
      </c>
    </row>
    <row r="3013" spans="1:11" x14ac:dyDescent="0.25">
      <c r="A3013" s="2">
        <v>370</v>
      </c>
      <c r="B3013" t="s">
        <v>179</v>
      </c>
      <c r="C3013" t="s">
        <v>10</v>
      </c>
      <c r="D3013">
        <v>1</v>
      </c>
      <c r="E3013" s="1">
        <v>45584</v>
      </c>
      <c r="F3013" s="1">
        <v>45584</v>
      </c>
      <c r="G3013" s="1">
        <v>0</v>
      </c>
      <c r="H3013" s="1">
        <v>0</v>
      </c>
      <c r="I3013" s="1">
        <v>0</v>
      </c>
      <c r="J3013" s="1">
        <v>0</v>
      </c>
      <c r="K3013" s="1">
        <v>0</v>
      </c>
    </row>
    <row r="3014" spans="1:11" x14ac:dyDescent="0.25">
      <c r="A3014" s="2">
        <v>370</v>
      </c>
      <c r="B3014" t="s">
        <v>179</v>
      </c>
      <c r="C3014" t="s">
        <v>32</v>
      </c>
      <c r="D3014">
        <v>1</v>
      </c>
      <c r="E3014" s="1">
        <v>39166</v>
      </c>
      <c r="F3014" s="1">
        <v>39166</v>
      </c>
      <c r="G3014" s="1">
        <v>0</v>
      </c>
      <c r="H3014" s="1">
        <v>0</v>
      </c>
      <c r="I3014" s="1">
        <v>0</v>
      </c>
      <c r="J3014" s="1">
        <v>0</v>
      </c>
      <c r="K3014" s="1">
        <v>0</v>
      </c>
    </row>
    <row r="3015" spans="1:11" x14ac:dyDescent="0.25">
      <c r="A3015" s="2">
        <v>370</v>
      </c>
      <c r="B3015" t="s">
        <v>179</v>
      </c>
      <c r="C3015" t="s">
        <v>96</v>
      </c>
      <c r="D3015">
        <v>1</v>
      </c>
      <c r="E3015" s="1">
        <v>36575</v>
      </c>
      <c r="F3015" s="1">
        <v>36575</v>
      </c>
      <c r="G3015" s="1">
        <v>0</v>
      </c>
      <c r="H3015" s="1">
        <v>0</v>
      </c>
      <c r="I3015" s="1">
        <v>0</v>
      </c>
      <c r="J3015" s="1">
        <v>0</v>
      </c>
      <c r="K3015" s="1">
        <v>0</v>
      </c>
    </row>
    <row r="3016" spans="1:11" x14ac:dyDescent="0.25">
      <c r="A3016" s="2">
        <v>370</v>
      </c>
      <c r="B3016" t="s">
        <v>179</v>
      </c>
      <c r="C3016" t="s">
        <v>11</v>
      </c>
      <c r="D3016">
        <v>1</v>
      </c>
      <c r="E3016" s="1">
        <v>57558</v>
      </c>
      <c r="F3016" s="1">
        <v>57558</v>
      </c>
      <c r="G3016" s="1">
        <v>0</v>
      </c>
      <c r="H3016" s="1">
        <v>0</v>
      </c>
      <c r="I3016" s="1">
        <v>0</v>
      </c>
      <c r="J3016" s="1">
        <v>0</v>
      </c>
      <c r="K3016" s="1">
        <v>0</v>
      </c>
    </row>
    <row r="3017" spans="1:11" x14ac:dyDescent="0.25">
      <c r="A3017" s="2">
        <v>370</v>
      </c>
      <c r="B3017" t="s">
        <v>179</v>
      </c>
      <c r="C3017" t="s">
        <v>21</v>
      </c>
      <c r="D3017">
        <v>1</v>
      </c>
      <c r="E3017" s="1">
        <v>113832</v>
      </c>
      <c r="F3017" s="1">
        <v>113832</v>
      </c>
      <c r="G3017" s="1">
        <v>0</v>
      </c>
      <c r="H3017" s="1">
        <v>0</v>
      </c>
      <c r="I3017" s="1">
        <v>0</v>
      </c>
      <c r="J3017" s="1">
        <v>0</v>
      </c>
      <c r="K3017" s="1">
        <v>0</v>
      </c>
    </row>
    <row r="3018" spans="1:11" x14ac:dyDescent="0.25">
      <c r="A3018" s="2">
        <v>370</v>
      </c>
      <c r="B3018" t="s">
        <v>179</v>
      </c>
      <c r="C3018" t="s">
        <v>5</v>
      </c>
      <c r="D3018">
        <v>1</v>
      </c>
      <c r="E3018" s="1">
        <v>105009</v>
      </c>
      <c r="F3018" s="1">
        <v>3893</v>
      </c>
      <c r="G3018" s="1">
        <v>101116</v>
      </c>
      <c r="H3018" s="1">
        <v>0</v>
      </c>
      <c r="I3018" s="1">
        <v>0</v>
      </c>
      <c r="J3018" s="1">
        <v>0</v>
      </c>
      <c r="K3018" s="1">
        <v>0</v>
      </c>
    </row>
    <row r="3019" spans="1:11" x14ac:dyDescent="0.25">
      <c r="A3019" s="2">
        <v>370</v>
      </c>
      <c r="B3019" t="s">
        <v>179</v>
      </c>
      <c r="C3019" t="s">
        <v>16</v>
      </c>
      <c r="D3019">
        <v>2</v>
      </c>
      <c r="E3019" s="1">
        <v>227665</v>
      </c>
      <c r="F3019" s="1">
        <v>227665</v>
      </c>
      <c r="G3019" s="1">
        <v>0</v>
      </c>
      <c r="H3019" s="1">
        <v>0</v>
      </c>
      <c r="I3019" s="1">
        <v>0</v>
      </c>
      <c r="J3019" s="1">
        <v>0</v>
      </c>
      <c r="K3019" s="1">
        <v>0</v>
      </c>
    </row>
    <row r="3020" spans="1:11" x14ac:dyDescent="0.25">
      <c r="A3020" s="2">
        <v>370</v>
      </c>
      <c r="B3020" t="s">
        <v>179</v>
      </c>
      <c r="C3020" t="s">
        <v>17</v>
      </c>
      <c r="D3020">
        <v>1</v>
      </c>
      <c r="E3020" s="1">
        <v>79025</v>
      </c>
      <c r="F3020" s="1">
        <v>79025</v>
      </c>
      <c r="G3020" s="1">
        <v>0</v>
      </c>
      <c r="H3020" s="1">
        <v>0</v>
      </c>
      <c r="I3020" s="1">
        <v>0</v>
      </c>
      <c r="J3020" s="1">
        <v>0</v>
      </c>
      <c r="K3020" s="1">
        <v>0</v>
      </c>
    </row>
    <row r="3021" spans="1:11" x14ac:dyDescent="0.25">
      <c r="A3021" s="2">
        <v>370</v>
      </c>
      <c r="B3021" t="s">
        <v>179</v>
      </c>
      <c r="C3021" t="s">
        <v>22</v>
      </c>
      <c r="D3021">
        <v>2</v>
      </c>
      <c r="E3021" s="1">
        <v>102375</v>
      </c>
      <c r="F3021" s="1">
        <v>102375</v>
      </c>
      <c r="G3021" s="1">
        <v>0</v>
      </c>
      <c r="H3021" s="1">
        <v>0</v>
      </c>
      <c r="I3021" s="1">
        <v>0</v>
      </c>
      <c r="J3021" s="1">
        <v>0</v>
      </c>
      <c r="K3021" s="1">
        <v>0</v>
      </c>
    </row>
    <row r="3022" spans="1:11" x14ac:dyDescent="0.25">
      <c r="A3022" s="2">
        <v>370</v>
      </c>
      <c r="B3022" t="s">
        <v>179</v>
      </c>
      <c r="C3022" t="s">
        <v>20</v>
      </c>
      <c r="D3022">
        <v>1</v>
      </c>
      <c r="E3022" s="1">
        <v>60059</v>
      </c>
      <c r="F3022" s="1">
        <v>60059</v>
      </c>
      <c r="G3022" s="1">
        <v>0</v>
      </c>
      <c r="H3022" s="1">
        <v>0</v>
      </c>
      <c r="I3022" s="1">
        <v>0</v>
      </c>
      <c r="J3022" s="1">
        <v>0</v>
      </c>
      <c r="K3022" s="1">
        <v>0</v>
      </c>
    </row>
    <row r="3023" spans="1:11" x14ac:dyDescent="0.25">
      <c r="A3023" s="2">
        <v>370</v>
      </c>
      <c r="B3023" t="s">
        <v>179</v>
      </c>
      <c r="C3023" t="s">
        <v>79</v>
      </c>
      <c r="D3023">
        <v>1</v>
      </c>
      <c r="E3023" s="1">
        <v>53629</v>
      </c>
      <c r="F3023" s="1">
        <v>53629</v>
      </c>
      <c r="G3023" s="1">
        <v>0</v>
      </c>
      <c r="H3023" s="1">
        <v>0</v>
      </c>
      <c r="I3023" s="1">
        <v>0</v>
      </c>
      <c r="J3023" s="1">
        <v>0</v>
      </c>
      <c r="K3023" s="1">
        <v>0</v>
      </c>
    </row>
    <row r="3024" spans="1:11" x14ac:dyDescent="0.25">
      <c r="A3024" s="2">
        <v>370</v>
      </c>
      <c r="B3024" t="s">
        <v>179</v>
      </c>
      <c r="C3024" t="s">
        <v>8</v>
      </c>
      <c r="D3024">
        <v>1</v>
      </c>
      <c r="E3024" s="1">
        <v>116262</v>
      </c>
      <c r="F3024" s="1">
        <v>116262</v>
      </c>
      <c r="G3024" s="1">
        <v>0</v>
      </c>
      <c r="H3024" s="1">
        <v>0</v>
      </c>
      <c r="I3024" s="1">
        <v>0</v>
      </c>
      <c r="J3024" s="1">
        <v>0</v>
      </c>
      <c r="K3024" s="1">
        <v>0</v>
      </c>
    </row>
    <row r="3025" spans="1:11" x14ac:dyDescent="0.25">
      <c r="A3025" s="2">
        <v>370</v>
      </c>
      <c r="B3025" t="s">
        <v>179</v>
      </c>
      <c r="C3025" t="s">
        <v>78</v>
      </c>
      <c r="D3025">
        <v>1</v>
      </c>
      <c r="E3025" s="1">
        <v>58500</v>
      </c>
      <c r="F3025" s="1">
        <v>58500</v>
      </c>
      <c r="G3025" s="1">
        <v>0</v>
      </c>
      <c r="H3025" s="1">
        <v>0</v>
      </c>
      <c r="I3025" s="1">
        <v>0</v>
      </c>
      <c r="J3025" s="1">
        <v>0</v>
      </c>
      <c r="K3025" s="1">
        <v>0</v>
      </c>
    </row>
    <row r="3026" spans="1:11" x14ac:dyDescent="0.25">
      <c r="A3026" s="2">
        <v>370</v>
      </c>
      <c r="B3026" t="s">
        <v>179</v>
      </c>
      <c r="C3026" t="s">
        <v>251</v>
      </c>
      <c r="D3026">
        <v>0</v>
      </c>
      <c r="E3026" s="1">
        <v>28073</v>
      </c>
      <c r="F3026" s="1">
        <v>28073</v>
      </c>
      <c r="G3026" s="1">
        <v>0</v>
      </c>
      <c r="H3026" s="1">
        <v>0</v>
      </c>
      <c r="I3026" s="1">
        <v>0</v>
      </c>
      <c r="J3026" s="1">
        <v>0</v>
      </c>
      <c r="K3026" s="1">
        <v>0</v>
      </c>
    </row>
    <row r="3027" spans="1:11" x14ac:dyDescent="0.25">
      <c r="A3027" s="2">
        <v>370</v>
      </c>
      <c r="B3027" t="s">
        <v>179</v>
      </c>
      <c r="C3027" t="s">
        <v>314</v>
      </c>
      <c r="D3027">
        <v>0</v>
      </c>
      <c r="E3027" s="1">
        <v>44200</v>
      </c>
      <c r="F3027" s="1">
        <v>30600</v>
      </c>
      <c r="G3027" s="1">
        <v>0</v>
      </c>
      <c r="H3027" s="1">
        <v>0</v>
      </c>
      <c r="I3027" s="1">
        <v>0</v>
      </c>
      <c r="J3027" s="1">
        <v>0</v>
      </c>
      <c r="K3027" s="1">
        <v>13600</v>
      </c>
    </row>
    <row r="3028" spans="1:11" x14ac:dyDescent="0.25">
      <c r="A3028" s="2">
        <v>370</v>
      </c>
      <c r="B3028" t="s">
        <v>179</v>
      </c>
      <c r="C3028" t="s">
        <v>257</v>
      </c>
      <c r="D3028">
        <v>0</v>
      </c>
      <c r="E3028" s="1">
        <v>34000</v>
      </c>
      <c r="F3028" s="1">
        <v>20400</v>
      </c>
      <c r="G3028" s="1">
        <v>0</v>
      </c>
      <c r="H3028" s="1">
        <v>0</v>
      </c>
      <c r="I3028" s="1">
        <v>0</v>
      </c>
      <c r="J3028" s="1">
        <v>0</v>
      </c>
      <c r="K3028" s="1">
        <v>13600</v>
      </c>
    </row>
    <row r="3029" spans="1:11" x14ac:dyDescent="0.25">
      <c r="A3029" s="2">
        <v>370</v>
      </c>
      <c r="B3029" t="s">
        <v>179</v>
      </c>
      <c r="C3029" t="s">
        <v>252</v>
      </c>
      <c r="D3029">
        <v>0</v>
      </c>
      <c r="E3029" s="1">
        <v>13451</v>
      </c>
      <c r="F3029" s="1">
        <v>13451</v>
      </c>
      <c r="G3029" s="1">
        <v>0</v>
      </c>
      <c r="H3029" s="1">
        <v>0</v>
      </c>
      <c r="I3029" s="1">
        <v>0</v>
      </c>
      <c r="J3029" s="1">
        <v>0</v>
      </c>
      <c r="K3029" s="1">
        <v>0</v>
      </c>
    </row>
    <row r="3030" spans="1:11" x14ac:dyDescent="0.25">
      <c r="A3030" s="2">
        <v>370</v>
      </c>
      <c r="B3030" t="s">
        <v>179</v>
      </c>
      <c r="C3030" t="s">
        <v>259</v>
      </c>
      <c r="D3030">
        <v>0</v>
      </c>
      <c r="E3030" s="1">
        <v>1000</v>
      </c>
      <c r="F3030" s="1">
        <v>1000</v>
      </c>
      <c r="G3030" s="1">
        <v>0</v>
      </c>
      <c r="H3030" s="1">
        <v>0</v>
      </c>
      <c r="I3030" s="1">
        <v>0</v>
      </c>
      <c r="J3030" s="1">
        <v>0</v>
      </c>
      <c r="K3030" s="1">
        <v>0</v>
      </c>
    </row>
    <row r="3031" spans="1:11" x14ac:dyDescent="0.25">
      <c r="A3031" s="2">
        <v>370</v>
      </c>
      <c r="B3031" t="s">
        <v>179</v>
      </c>
      <c r="C3031" t="s">
        <v>263</v>
      </c>
      <c r="D3031">
        <v>0</v>
      </c>
      <c r="E3031" s="1">
        <v>5000</v>
      </c>
      <c r="F3031" s="1">
        <v>5000</v>
      </c>
      <c r="G3031" s="1">
        <v>0</v>
      </c>
      <c r="H3031" s="1">
        <v>0</v>
      </c>
      <c r="I3031" s="1">
        <v>0</v>
      </c>
      <c r="J3031" s="1">
        <v>0</v>
      </c>
      <c r="K3031" s="1">
        <v>0</v>
      </c>
    </row>
    <row r="3032" spans="1:11" x14ac:dyDescent="0.25">
      <c r="A3032" s="2">
        <v>370</v>
      </c>
      <c r="B3032" t="s">
        <v>179</v>
      </c>
      <c r="C3032" t="s">
        <v>266</v>
      </c>
      <c r="D3032">
        <v>0</v>
      </c>
      <c r="E3032" s="1">
        <v>9262</v>
      </c>
      <c r="F3032" s="1">
        <v>9262</v>
      </c>
      <c r="G3032" s="1">
        <v>0</v>
      </c>
      <c r="H3032" s="1">
        <v>0</v>
      </c>
      <c r="I3032" s="1">
        <v>0</v>
      </c>
      <c r="J3032" s="1">
        <v>0</v>
      </c>
      <c r="K3032" s="1">
        <v>0</v>
      </c>
    </row>
    <row r="3033" spans="1:11" x14ac:dyDescent="0.25">
      <c r="A3033" s="2">
        <v>370</v>
      </c>
      <c r="B3033" t="s">
        <v>179</v>
      </c>
      <c r="C3033" t="s">
        <v>265</v>
      </c>
      <c r="D3033">
        <v>0</v>
      </c>
      <c r="E3033" s="1">
        <v>9000</v>
      </c>
      <c r="F3033" s="1">
        <v>9000</v>
      </c>
      <c r="G3033" s="1">
        <v>0</v>
      </c>
      <c r="H3033" s="1">
        <v>0</v>
      </c>
      <c r="I3033" s="1">
        <v>0</v>
      </c>
      <c r="J3033" s="1">
        <v>0</v>
      </c>
      <c r="K3033" s="1">
        <v>0</v>
      </c>
    </row>
    <row r="3034" spans="1:11" x14ac:dyDescent="0.25">
      <c r="A3034" s="2">
        <v>370</v>
      </c>
      <c r="B3034" t="s">
        <v>179</v>
      </c>
      <c r="C3034" t="s">
        <v>248</v>
      </c>
      <c r="D3034">
        <v>0</v>
      </c>
      <c r="E3034" s="1">
        <v>1423</v>
      </c>
      <c r="F3034" s="1">
        <v>1423</v>
      </c>
      <c r="G3034" s="1">
        <v>0</v>
      </c>
      <c r="H3034" s="1">
        <v>0</v>
      </c>
      <c r="I3034" s="1">
        <v>0</v>
      </c>
      <c r="J3034" s="1">
        <v>0</v>
      </c>
      <c r="K3034" s="1">
        <v>0</v>
      </c>
    </row>
    <row r="3035" spans="1:11" x14ac:dyDescent="0.25">
      <c r="A3035" s="2">
        <v>370</v>
      </c>
      <c r="B3035" t="s">
        <v>179</v>
      </c>
      <c r="C3035" t="s">
        <v>300</v>
      </c>
      <c r="D3035">
        <v>0</v>
      </c>
      <c r="E3035" s="1">
        <v>500</v>
      </c>
      <c r="F3035" s="1">
        <v>500</v>
      </c>
      <c r="G3035" s="1">
        <v>0</v>
      </c>
      <c r="H3035" s="1">
        <v>0</v>
      </c>
      <c r="I3035" s="1">
        <v>0</v>
      </c>
      <c r="J3035" s="1">
        <v>0</v>
      </c>
      <c r="K3035" s="1">
        <v>0</v>
      </c>
    </row>
    <row r="3036" spans="1:11" x14ac:dyDescent="0.25">
      <c r="A3036" s="2">
        <v>370</v>
      </c>
      <c r="B3036" t="s">
        <v>179</v>
      </c>
      <c r="C3036" t="s">
        <v>264</v>
      </c>
      <c r="D3036">
        <v>0</v>
      </c>
      <c r="E3036" s="1">
        <v>7000</v>
      </c>
      <c r="F3036" s="1">
        <v>7000</v>
      </c>
      <c r="G3036" s="1">
        <v>0</v>
      </c>
      <c r="H3036" s="1">
        <v>0</v>
      </c>
      <c r="I3036" s="1">
        <v>0</v>
      </c>
      <c r="J3036" s="1">
        <v>0</v>
      </c>
      <c r="K3036" s="1">
        <v>0</v>
      </c>
    </row>
    <row r="3037" spans="1:11" x14ac:dyDescent="0.25">
      <c r="A3037" s="2">
        <v>370</v>
      </c>
      <c r="B3037" t="s">
        <v>179</v>
      </c>
      <c r="C3037" t="s">
        <v>261</v>
      </c>
      <c r="D3037">
        <v>0</v>
      </c>
      <c r="E3037" s="1">
        <v>7617</v>
      </c>
      <c r="F3037" s="1">
        <v>7617</v>
      </c>
      <c r="G3037" s="1">
        <v>0</v>
      </c>
      <c r="H3037" s="1">
        <v>0</v>
      </c>
      <c r="I3037" s="1">
        <v>0</v>
      </c>
      <c r="J3037" s="1">
        <v>0</v>
      </c>
      <c r="K3037" s="1">
        <v>0</v>
      </c>
    </row>
    <row r="3038" spans="1:11" x14ac:dyDescent="0.25">
      <c r="A3038" s="2">
        <v>370</v>
      </c>
      <c r="B3038" t="s">
        <v>179</v>
      </c>
      <c r="C3038" t="s">
        <v>247</v>
      </c>
      <c r="D3038">
        <v>0</v>
      </c>
      <c r="E3038" s="1">
        <v>5217</v>
      </c>
      <c r="F3038" s="1">
        <v>5217</v>
      </c>
      <c r="G3038" s="1">
        <v>0</v>
      </c>
      <c r="H3038" s="1">
        <v>0</v>
      </c>
      <c r="I3038" s="1">
        <v>0</v>
      </c>
      <c r="J3038" s="1">
        <v>0</v>
      </c>
      <c r="K3038" s="1">
        <v>0</v>
      </c>
    </row>
    <row r="3039" spans="1:11" x14ac:dyDescent="0.25">
      <c r="A3039" s="2">
        <v>370</v>
      </c>
      <c r="B3039" t="s">
        <v>179</v>
      </c>
      <c r="C3039" t="s">
        <v>267</v>
      </c>
      <c r="D3039">
        <v>0</v>
      </c>
      <c r="E3039" s="1">
        <v>5000</v>
      </c>
      <c r="F3039" s="1">
        <v>5000</v>
      </c>
      <c r="G3039" s="1">
        <v>0</v>
      </c>
      <c r="H3039" s="1">
        <v>0</v>
      </c>
      <c r="I3039" s="1">
        <v>0</v>
      </c>
      <c r="J3039" s="1">
        <v>0</v>
      </c>
      <c r="K3039" s="1">
        <v>0</v>
      </c>
    </row>
    <row r="3040" spans="1:11" x14ac:dyDescent="0.25">
      <c r="A3040" s="2">
        <v>370</v>
      </c>
      <c r="B3040" t="s">
        <v>179</v>
      </c>
      <c r="C3040" t="s">
        <v>280</v>
      </c>
      <c r="D3040">
        <v>0</v>
      </c>
      <c r="E3040" s="1">
        <v>500</v>
      </c>
      <c r="F3040" s="1">
        <v>500</v>
      </c>
      <c r="G3040" s="1">
        <v>0</v>
      </c>
      <c r="H3040" s="1">
        <v>0</v>
      </c>
      <c r="I3040" s="1">
        <v>0</v>
      </c>
      <c r="J3040" s="1">
        <v>0</v>
      </c>
      <c r="K3040" s="1">
        <v>0</v>
      </c>
    </row>
    <row r="3041" spans="1:11" x14ac:dyDescent="0.25">
      <c r="A3041" s="2">
        <v>370</v>
      </c>
      <c r="B3041" t="s">
        <v>179</v>
      </c>
      <c r="C3041" t="s">
        <v>258</v>
      </c>
      <c r="D3041">
        <v>0</v>
      </c>
      <c r="E3041" s="1">
        <v>1500</v>
      </c>
      <c r="F3041" s="1">
        <v>1500</v>
      </c>
      <c r="G3041" s="1">
        <v>0</v>
      </c>
      <c r="H3041" s="1">
        <v>0</v>
      </c>
      <c r="I3041" s="1">
        <v>0</v>
      </c>
      <c r="J3041" s="1">
        <v>0</v>
      </c>
      <c r="K3041" s="1">
        <v>0</v>
      </c>
    </row>
    <row r="3042" spans="1:11" x14ac:dyDescent="0.25">
      <c r="A3042" s="2">
        <v>370</v>
      </c>
      <c r="B3042" t="s">
        <v>179</v>
      </c>
      <c r="C3042" t="s">
        <v>287</v>
      </c>
      <c r="D3042">
        <v>0</v>
      </c>
      <c r="E3042" s="1">
        <v>2000</v>
      </c>
      <c r="F3042" s="1">
        <v>2000</v>
      </c>
      <c r="G3042" s="1">
        <v>0</v>
      </c>
      <c r="H3042" s="1">
        <v>0</v>
      </c>
      <c r="I3042" s="1">
        <v>0</v>
      </c>
      <c r="J3042" s="1">
        <v>0</v>
      </c>
      <c r="K3042" s="1">
        <v>0</v>
      </c>
    </row>
    <row r="3043" spans="1:11" x14ac:dyDescent="0.25">
      <c r="A3043" s="2">
        <v>370</v>
      </c>
      <c r="B3043" t="s">
        <v>179</v>
      </c>
      <c r="C3043" t="s">
        <v>269</v>
      </c>
      <c r="D3043">
        <v>0</v>
      </c>
      <c r="E3043" s="1">
        <v>2329</v>
      </c>
      <c r="F3043" s="1">
        <v>0</v>
      </c>
      <c r="G3043" s="1">
        <v>0</v>
      </c>
      <c r="H3043" s="1">
        <v>0</v>
      </c>
      <c r="I3043" s="1">
        <v>2329</v>
      </c>
      <c r="J3043" s="1">
        <v>0</v>
      </c>
      <c r="K3043" s="1">
        <v>0</v>
      </c>
    </row>
    <row r="3044" spans="1:11" x14ac:dyDescent="0.25">
      <c r="A3044" s="2">
        <v>264</v>
      </c>
      <c r="B3044" t="s">
        <v>180</v>
      </c>
      <c r="C3044" t="s">
        <v>68</v>
      </c>
      <c r="D3044">
        <v>1</v>
      </c>
      <c r="E3044" s="1">
        <v>158560</v>
      </c>
      <c r="F3044" s="1">
        <v>0</v>
      </c>
      <c r="G3044" s="1">
        <v>158560</v>
      </c>
      <c r="H3044" s="1">
        <v>0</v>
      </c>
      <c r="I3044" s="1">
        <v>0</v>
      </c>
      <c r="J3044" s="1">
        <v>0</v>
      </c>
      <c r="K3044" s="1">
        <v>0</v>
      </c>
    </row>
    <row r="3045" spans="1:11" x14ac:dyDescent="0.25">
      <c r="A3045" s="2">
        <v>264</v>
      </c>
      <c r="B3045" t="s">
        <v>180</v>
      </c>
      <c r="C3045" t="s">
        <v>31</v>
      </c>
      <c r="D3045">
        <v>1</v>
      </c>
      <c r="E3045" s="1">
        <v>198942</v>
      </c>
      <c r="F3045" s="1">
        <v>198942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</row>
    <row r="3046" spans="1:11" x14ac:dyDescent="0.25">
      <c r="A3046" s="2">
        <v>264</v>
      </c>
      <c r="B3046" t="s">
        <v>180</v>
      </c>
      <c r="C3046" t="s">
        <v>33</v>
      </c>
      <c r="D3046">
        <v>2</v>
      </c>
      <c r="E3046" s="1">
        <v>227665</v>
      </c>
      <c r="F3046" s="1">
        <v>128088</v>
      </c>
      <c r="G3046" s="1">
        <v>0</v>
      </c>
      <c r="H3046" s="1">
        <v>0</v>
      </c>
      <c r="I3046" s="1">
        <v>99577</v>
      </c>
      <c r="J3046" s="1">
        <v>0</v>
      </c>
      <c r="K3046" s="1">
        <v>0</v>
      </c>
    </row>
    <row r="3047" spans="1:11" x14ac:dyDescent="0.25">
      <c r="A3047" s="2">
        <v>264</v>
      </c>
      <c r="B3047" t="s">
        <v>180</v>
      </c>
      <c r="C3047" t="s">
        <v>34</v>
      </c>
      <c r="D3047">
        <v>2</v>
      </c>
      <c r="E3047" s="1">
        <v>227665</v>
      </c>
      <c r="F3047" s="1">
        <v>227665</v>
      </c>
      <c r="G3047" s="1">
        <v>0</v>
      </c>
      <c r="H3047" s="1">
        <v>0</v>
      </c>
      <c r="I3047" s="1">
        <v>0</v>
      </c>
      <c r="J3047" s="1">
        <v>0</v>
      </c>
      <c r="K3047" s="1">
        <v>0</v>
      </c>
    </row>
    <row r="3048" spans="1:11" x14ac:dyDescent="0.25">
      <c r="A3048" s="2">
        <v>264</v>
      </c>
      <c r="B3048" t="s">
        <v>180</v>
      </c>
      <c r="C3048" t="s">
        <v>35</v>
      </c>
      <c r="D3048">
        <v>2</v>
      </c>
      <c r="E3048" s="1">
        <v>227665</v>
      </c>
      <c r="F3048" s="1">
        <v>227665</v>
      </c>
      <c r="G3048" s="1">
        <v>0</v>
      </c>
      <c r="H3048" s="1">
        <v>0</v>
      </c>
      <c r="I3048" s="1">
        <v>0</v>
      </c>
      <c r="J3048" s="1">
        <v>0</v>
      </c>
      <c r="K3048" s="1">
        <v>0</v>
      </c>
    </row>
    <row r="3049" spans="1:11" x14ac:dyDescent="0.25">
      <c r="A3049" s="2">
        <v>264</v>
      </c>
      <c r="B3049" t="s">
        <v>180</v>
      </c>
      <c r="C3049" t="s">
        <v>26</v>
      </c>
      <c r="D3049">
        <v>2</v>
      </c>
      <c r="E3049" s="1">
        <v>227665</v>
      </c>
      <c r="F3049" s="1">
        <v>227665</v>
      </c>
      <c r="G3049" s="1">
        <v>0</v>
      </c>
      <c r="H3049" s="1">
        <v>0</v>
      </c>
      <c r="I3049" s="1">
        <v>0</v>
      </c>
      <c r="J3049" s="1">
        <v>0</v>
      </c>
      <c r="K3049" s="1">
        <v>0</v>
      </c>
    </row>
    <row r="3050" spans="1:11" x14ac:dyDescent="0.25">
      <c r="A3050" s="2">
        <v>264</v>
      </c>
      <c r="B3050" t="s">
        <v>180</v>
      </c>
      <c r="C3050" t="s">
        <v>25</v>
      </c>
      <c r="D3050">
        <v>2</v>
      </c>
      <c r="E3050" s="1">
        <v>227665</v>
      </c>
      <c r="F3050" s="1">
        <v>227665</v>
      </c>
      <c r="G3050" s="1">
        <v>0</v>
      </c>
      <c r="H3050" s="1">
        <v>0</v>
      </c>
      <c r="I3050" s="1">
        <v>0</v>
      </c>
      <c r="J3050" s="1">
        <v>0</v>
      </c>
      <c r="K3050" s="1">
        <v>0</v>
      </c>
    </row>
    <row r="3051" spans="1:11" x14ac:dyDescent="0.25">
      <c r="A3051" s="2">
        <v>264</v>
      </c>
      <c r="B3051" t="s">
        <v>180</v>
      </c>
      <c r="C3051" t="s">
        <v>28</v>
      </c>
      <c r="D3051">
        <v>2</v>
      </c>
      <c r="E3051" s="1">
        <v>227665</v>
      </c>
      <c r="F3051" s="1">
        <v>227665</v>
      </c>
      <c r="G3051" s="1">
        <v>0</v>
      </c>
      <c r="H3051" s="1">
        <v>0</v>
      </c>
      <c r="I3051" s="1">
        <v>0</v>
      </c>
      <c r="J3051" s="1">
        <v>0</v>
      </c>
      <c r="K3051" s="1">
        <v>0</v>
      </c>
    </row>
    <row r="3052" spans="1:11" x14ac:dyDescent="0.25">
      <c r="A3052" s="2">
        <v>264</v>
      </c>
      <c r="B3052" t="s">
        <v>180</v>
      </c>
      <c r="C3052" t="s">
        <v>76</v>
      </c>
      <c r="D3052">
        <v>1</v>
      </c>
      <c r="E3052" s="1">
        <v>59075</v>
      </c>
      <c r="F3052" s="1">
        <v>59075</v>
      </c>
      <c r="G3052" s="1">
        <v>0</v>
      </c>
      <c r="H3052" s="1">
        <v>0</v>
      </c>
      <c r="I3052" s="1">
        <v>0</v>
      </c>
      <c r="J3052" s="1">
        <v>0</v>
      </c>
      <c r="K3052" s="1">
        <v>0</v>
      </c>
    </row>
    <row r="3053" spans="1:11" x14ac:dyDescent="0.25">
      <c r="A3053" s="2">
        <v>264</v>
      </c>
      <c r="B3053" t="s">
        <v>180</v>
      </c>
      <c r="C3053" t="s">
        <v>24</v>
      </c>
      <c r="D3053">
        <v>1</v>
      </c>
      <c r="E3053" s="1">
        <v>113832</v>
      </c>
      <c r="F3053" s="1">
        <v>113832</v>
      </c>
      <c r="G3053" s="1">
        <v>0</v>
      </c>
      <c r="H3053" s="1">
        <v>0</v>
      </c>
      <c r="I3053" s="1">
        <v>0</v>
      </c>
      <c r="J3053" s="1">
        <v>0</v>
      </c>
      <c r="K3053" s="1">
        <v>0</v>
      </c>
    </row>
    <row r="3054" spans="1:11" x14ac:dyDescent="0.25">
      <c r="A3054" s="2">
        <v>264</v>
      </c>
      <c r="B3054" t="s">
        <v>180</v>
      </c>
      <c r="C3054" t="s">
        <v>40</v>
      </c>
      <c r="D3054">
        <v>1</v>
      </c>
      <c r="E3054" s="1">
        <v>113832</v>
      </c>
      <c r="F3054" s="1">
        <v>113832</v>
      </c>
      <c r="G3054" s="1">
        <v>0</v>
      </c>
      <c r="H3054" s="1">
        <v>0</v>
      </c>
      <c r="I3054" s="1">
        <v>0</v>
      </c>
      <c r="J3054" s="1">
        <v>0</v>
      </c>
      <c r="K3054" s="1">
        <v>0</v>
      </c>
    </row>
    <row r="3055" spans="1:11" x14ac:dyDescent="0.25">
      <c r="A3055" s="2">
        <v>264</v>
      </c>
      <c r="B3055" t="s">
        <v>180</v>
      </c>
      <c r="C3055" t="s">
        <v>30</v>
      </c>
      <c r="D3055">
        <v>1</v>
      </c>
      <c r="E3055" s="1">
        <v>113832</v>
      </c>
      <c r="F3055" s="1">
        <v>113832</v>
      </c>
      <c r="G3055" s="1">
        <v>0</v>
      </c>
      <c r="H3055" s="1">
        <v>0</v>
      </c>
      <c r="I3055" s="1">
        <v>0</v>
      </c>
      <c r="J3055" s="1">
        <v>0</v>
      </c>
      <c r="K3055" s="1">
        <v>0</v>
      </c>
    </row>
    <row r="3056" spans="1:11" x14ac:dyDescent="0.25">
      <c r="A3056" s="2">
        <v>264</v>
      </c>
      <c r="B3056" t="s">
        <v>180</v>
      </c>
      <c r="C3056" t="s">
        <v>15</v>
      </c>
      <c r="D3056">
        <v>4</v>
      </c>
      <c r="E3056" s="1">
        <v>156666</v>
      </c>
      <c r="F3056" s="1">
        <v>156666</v>
      </c>
      <c r="G3056" s="1">
        <v>0</v>
      </c>
      <c r="H3056" s="1">
        <v>0</v>
      </c>
      <c r="I3056" s="1">
        <v>0</v>
      </c>
      <c r="J3056" s="1">
        <v>0</v>
      </c>
      <c r="K3056" s="1">
        <v>0</v>
      </c>
    </row>
    <row r="3057" spans="1:11" x14ac:dyDescent="0.25">
      <c r="A3057" s="2">
        <v>264</v>
      </c>
      <c r="B3057" t="s">
        <v>180</v>
      </c>
      <c r="C3057" t="s">
        <v>13</v>
      </c>
      <c r="D3057">
        <v>1</v>
      </c>
      <c r="E3057" s="1">
        <v>57558</v>
      </c>
      <c r="F3057" s="1">
        <v>57558</v>
      </c>
      <c r="G3057" s="1">
        <v>0</v>
      </c>
      <c r="H3057" s="1">
        <v>0</v>
      </c>
      <c r="I3057" s="1">
        <v>0</v>
      </c>
      <c r="J3057" s="1">
        <v>0</v>
      </c>
      <c r="K3057" s="1">
        <v>0</v>
      </c>
    </row>
    <row r="3058" spans="1:11" x14ac:dyDescent="0.25">
      <c r="A3058" s="2">
        <v>264</v>
      </c>
      <c r="B3058" t="s">
        <v>180</v>
      </c>
      <c r="C3058" t="s">
        <v>29</v>
      </c>
      <c r="D3058">
        <v>1</v>
      </c>
      <c r="E3058" s="1">
        <v>113832</v>
      </c>
      <c r="F3058" s="1">
        <v>113832</v>
      </c>
      <c r="G3058" s="1">
        <v>0</v>
      </c>
      <c r="H3058" s="1">
        <v>0</v>
      </c>
      <c r="I3058" s="1">
        <v>0</v>
      </c>
      <c r="J3058" s="1">
        <v>0</v>
      </c>
      <c r="K3058" s="1">
        <v>0</v>
      </c>
    </row>
    <row r="3059" spans="1:11" x14ac:dyDescent="0.25">
      <c r="A3059" s="2">
        <v>264</v>
      </c>
      <c r="B3059" t="s">
        <v>180</v>
      </c>
      <c r="C3059" t="s">
        <v>104</v>
      </c>
      <c r="D3059">
        <v>1</v>
      </c>
      <c r="E3059" s="1">
        <v>113832</v>
      </c>
      <c r="F3059" s="1">
        <v>113832</v>
      </c>
      <c r="G3059" s="1">
        <v>0</v>
      </c>
      <c r="H3059" s="1">
        <v>0</v>
      </c>
      <c r="I3059" s="1">
        <v>0</v>
      </c>
      <c r="J3059" s="1">
        <v>0</v>
      </c>
      <c r="K3059" s="1">
        <v>0</v>
      </c>
    </row>
    <row r="3060" spans="1:11" x14ac:dyDescent="0.25">
      <c r="A3060" s="2">
        <v>264</v>
      </c>
      <c r="B3060" t="s">
        <v>180</v>
      </c>
      <c r="C3060" t="s">
        <v>14</v>
      </c>
      <c r="D3060">
        <v>5</v>
      </c>
      <c r="E3060" s="1">
        <v>569162</v>
      </c>
      <c r="F3060" s="1">
        <v>569162</v>
      </c>
      <c r="G3060" s="1">
        <v>0</v>
      </c>
      <c r="H3060" s="1">
        <v>0</v>
      </c>
      <c r="I3060" s="1">
        <v>0</v>
      </c>
      <c r="J3060" s="1">
        <v>0</v>
      </c>
      <c r="K3060" s="1">
        <v>0</v>
      </c>
    </row>
    <row r="3061" spans="1:11" x14ac:dyDescent="0.25">
      <c r="A3061" s="2">
        <v>264</v>
      </c>
      <c r="B3061" t="s">
        <v>180</v>
      </c>
      <c r="C3061" t="s">
        <v>71</v>
      </c>
      <c r="D3061">
        <v>1</v>
      </c>
      <c r="E3061" s="1">
        <v>113832</v>
      </c>
      <c r="F3061" s="1">
        <v>113832</v>
      </c>
      <c r="G3061" s="1">
        <v>0</v>
      </c>
      <c r="H3061" s="1">
        <v>0</v>
      </c>
      <c r="I3061" s="1">
        <v>0</v>
      </c>
      <c r="J3061" s="1">
        <v>0</v>
      </c>
      <c r="K3061" s="1">
        <v>0</v>
      </c>
    </row>
    <row r="3062" spans="1:11" x14ac:dyDescent="0.25">
      <c r="A3062" s="2">
        <v>264</v>
      </c>
      <c r="B3062" t="s">
        <v>180</v>
      </c>
      <c r="C3062" t="s">
        <v>101</v>
      </c>
      <c r="D3062">
        <v>4</v>
      </c>
      <c r="E3062" s="1">
        <v>156666</v>
      </c>
      <c r="F3062" s="1">
        <v>47779</v>
      </c>
      <c r="G3062" s="1">
        <v>0</v>
      </c>
      <c r="H3062" s="1">
        <v>108886</v>
      </c>
      <c r="I3062" s="1">
        <v>0</v>
      </c>
      <c r="J3062" s="1">
        <v>0</v>
      </c>
      <c r="K3062" s="1">
        <v>0</v>
      </c>
    </row>
    <row r="3063" spans="1:11" x14ac:dyDescent="0.25">
      <c r="A3063" s="2">
        <v>264</v>
      </c>
      <c r="B3063" t="s">
        <v>180</v>
      </c>
      <c r="C3063" t="s">
        <v>315</v>
      </c>
      <c r="D3063">
        <v>1</v>
      </c>
      <c r="E3063" s="1">
        <v>113832</v>
      </c>
      <c r="F3063" s="1">
        <v>5381</v>
      </c>
      <c r="G3063" s="1">
        <v>0</v>
      </c>
      <c r="H3063" s="1">
        <v>108451</v>
      </c>
      <c r="I3063" s="1">
        <v>0</v>
      </c>
      <c r="J3063" s="1">
        <v>0</v>
      </c>
      <c r="K3063" s="1">
        <v>0</v>
      </c>
    </row>
    <row r="3064" spans="1:11" x14ac:dyDescent="0.25">
      <c r="A3064" s="2">
        <v>264</v>
      </c>
      <c r="B3064" t="s">
        <v>180</v>
      </c>
      <c r="C3064" t="s">
        <v>81</v>
      </c>
      <c r="D3064">
        <v>7</v>
      </c>
      <c r="E3064" s="1">
        <v>796827</v>
      </c>
      <c r="F3064" s="1">
        <v>91893</v>
      </c>
      <c r="G3064" s="1">
        <v>0</v>
      </c>
      <c r="H3064" s="1">
        <v>704934</v>
      </c>
      <c r="I3064" s="1">
        <v>0</v>
      </c>
      <c r="J3064" s="1">
        <v>0</v>
      </c>
      <c r="K3064" s="1">
        <v>0</v>
      </c>
    </row>
    <row r="3065" spans="1:11" x14ac:dyDescent="0.25">
      <c r="A3065" s="2">
        <v>264</v>
      </c>
      <c r="B3065" t="s">
        <v>180</v>
      </c>
      <c r="C3065" t="s">
        <v>23</v>
      </c>
      <c r="D3065">
        <v>5</v>
      </c>
      <c r="E3065" s="1">
        <v>195832</v>
      </c>
      <c r="F3065" s="1">
        <v>156666</v>
      </c>
      <c r="G3065" s="1">
        <v>39166</v>
      </c>
      <c r="H3065" s="1">
        <v>0</v>
      </c>
      <c r="I3065" s="1">
        <v>0</v>
      </c>
      <c r="J3065" s="1">
        <v>0</v>
      </c>
      <c r="K3065" s="1">
        <v>0</v>
      </c>
    </row>
    <row r="3066" spans="1:11" x14ac:dyDescent="0.25">
      <c r="A3066" s="2">
        <v>264</v>
      </c>
      <c r="B3066" t="s">
        <v>180</v>
      </c>
      <c r="C3066" t="s">
        <v>18</v>
      </c>
      <c r="D3066">
        <v>1</v>
      </c>
      <c r="E3066" s="1">
        <v>113832</v>
      </c>
      <c r="F3066" s="1">
        <v>113832</v>
      </c>
      <c r="G3066" s="1">
        <v>0</v>
      </c>
      <c r="H3066" s="1">
        <v>0</v>
      </c>
      <c r="I3066" s="1">
        <v>0</v>
      </c>
      <c r="J3066" s="1">
        <v>0</v>
      </c>
      <c r="K3066" s="1">
        <v>0</v>
      </c>
    </row>
    <row r="3067" spans="1:11" x14ac:dyDescent="0.25">
      <c r="A3067" s="2">
        <v>264</v>
      </c>
      <c r="B3067" t="s">
        <v>180</v>
      </c>
      <c r="C3067" t="s">
        <v>49</v>
      </c>
      <c r="D3067">
        <v>2</v>
      </c>
      <c r="E3067" s="1">
        <v>227665</v>
      </c>
      <c r="F3067" s="1">
        <v>227665</v>
      </c>
      <c r="G3067" s="1">
        <v>0</v>
      </c>
      <c r="H3067" s="1">
        <v>0</v>
      </c>
      <c r="I3067" s="1">
        <v>0</v>
      </c>
      <c r="J3067" s="1">
        <v>0</v>
      </c>
      <c r="K3067" s="1">
        <v>0</v>
      </c>
    </row>
    <row r="3068" spans="1:11" x14ac:dyDescent="0.25">
      <c r="A3068" s="2">
        <v>264</v>
      </c>
      <c r="B3068" t="s">
        <v>180</v>
      </c>
      <c r="C3068" t="s">
        <v>19</v>
      </c>
      <c r="D3068">
        <v>1</v>
      </c>
      <c r="E3068" s="1">
        <v>113832</v>
      </c>
      <c r="F3068" s="1">
        <v>113832</v>
      </c>
      <c r="G3068" s="1">
        <v>0</v>
      </c>
      <c r="H3068" s="1">
        <v>0</v>
      </c>
      <c r="I3068" s="1">
        <v>0</v>
      </c>
      <c r="J3068" s="1">
        <v>0</v>
      </c>
      <c r="K3068" s="1">
        <v>0</v>
      </c>
    </row>
    <row r="3069" spans="1:11" x14ac:dyDescent="0.25">
      <c r="A3069" s="2">
        <v>264</v>
      </c>
      <c r="B3069" t="s">
        <v>180</v>
      </c>
      <c r="C3069" t="s">
        <v>7</v>
      </c>
      <c r="D3069">
        <v>1</v>
      </c>
      <c r="E3069" s="1">
        <v>113832</v>
      </c>
      <c r="F3069" s="1">
        <v>113832</v>
      </c>
      <c r="G3069" s="1">
        <v>0</v>
      </c>
      <c r="H3069" s="1">
        <v>0</v>
      </c>
      <c r="I3069" s="1">
        <v>0</v>
      </c>
      <c r="J3069" s="1">
        <v>0</v>
      </c>
      <c r="K3069" s="1">
        <v>0</v>
      </c>
    </row>
    <row r="3070" spans="1:11" x14ac:dyDescent="0.25">
      <c r="A3070" s="2">
        <v>264</v>
      </c>
      <c r="B3070" t="s">
        <v>180</v>
      </c>
      <c r="C3070" t="s">
        <v>37</v>
      </c>
      <c r="D3070">
        <v>1</v>
      </c>
      <c r="E3070" s="1">
        <v>113832</v>
      </c>
      <c r="F3070" s="1">
        <v>113832</v>
      </c>
      <c r="G3070" s="1">
        <v>0</v>
      </c>
      <c r="H3070" s="1">
        <v>0</v>
      </c>
      <c r="I3070" s="1">
        <v>0</v>
      </c>
      <c r="J3070" s="1">
        <v>0</v>
      </c>
      <c r="K3070" s="1">
        <v>0</v>
      </c>
    </row>
    <row r="3071" spans="1:11" x14ac:dyDescent="0.25">
      <c r="A3071" s="2">
        <v>264</v>
      </c>
      <c r="B3071" t="s">
        <v>180</v>
      </c>
      <c r="C3071" t="s">
        <v>12</v>
      </c>
      <c r="D3071">
        <v>1</v>
      </c>
      <c r="E3071" s="1">
        <v>113832</v>
      </c>
      <c r="F3071" s="1">
        <v>113832</v>
      </c>
      <c r="G3071" s="1">
        <v>0</v>
      </c>
      <c r="H3071" s="1">
        <v>0</v>
      </c>
      <c r="I3071" s="1">
        <v>0</v>
      </c>
      <c r="J3071" s="1">
        <v>0</v>
      </c>
      <c r="K3071" s="1">
        <v>0</v>
      </c>
    </row>
    <row r="3072" spans="1:11" x14ac:dyDescent="0.25">
      <c r="A3072" s="2">
        <v>264</v>
      </c>
      <c r="B3072" t="s">
        <v>180</v>
      </c>
      <c r="C3072" t="s">
        <v>60</v>
      </c>
      <c r="D3072">
        <v>1</v>
      </c>
      <c r="E3072" s="1">
        <v>113832</v>
      </c>
      <c r="F3072" s="1">
        <v>113832</v>
      </c>
      <c r="G3072" s="1">
        <v>0</v>
      </c>
      <c r="H3072" s="1">
        <v>0</v>
      </c>
      <c r="I3072" s="1">
        <v>0</v>
      </c>
      <c r="J3072" s="1">
        <v>0</v>
      </c>
      <c r="K3072" s="1">
        <v>0</v>
      </c>
    </row>
    <row r="3073" spans="1:11" x14ac:dyDescent="0.25">
      <c r="A3073" s="2">
        <v>264</v>
      </c>
      <c r="B3073" t="s">
        <v>180</v>
      </c>
      <c r="C3073" t="s">
        <v>32</v>
      </c>
      <c r="D3073">
        <v>2</v>
      </c>
      <c r="E3073" s="1">
        <v>78333</v>
      </c>
      <c r="F3073" s="1">
        <v>78333</v>
      </c>
      <c r="G3073" s="1">
        <v>0</v>
      </c>
      <c r="H3073" s="1">
        <v>0</v>
      </c>
      <c r="I3073" s="1">
        <v>0</v>
      </c>
      <c r="J3073" s="1">
        <v>0</v>
      </c>
      <c r="K3073" s="1">
        <v>0</v>
      </c>
    </row>
    <row r="3074" spans="1:11" x14ac:dyDescent="0.25">
      <c r="A3074" s="2">
        <v>264</v>
      </c>
      <c r="B3074" t="s">
        <v>180</v>
      </c>
      <c r="C3074" t="s">
        <v>21</v>
      </c>
      <c r="D3074">
        <v>1</v>
      </c>
      <c r="E3074" s="1">
        <v>113832</v>
      </c>
      <c r="F3074" s="1">
        <v>113832</v>
      </c>
      <c r="G3074" s="1">
        <v>0</v>
      </c>
      <c r="H3074" s="1">
        <v>0</v>
      </c>
      <c r="I3074" s="1">
        <v>0</v>
      </c>
      <c r="J3074" s="1">
        <v>0</v>
      </c>
      <c r="K3074" s="1">
        <v>0</v>
      </c>
    </row>
    <row r="3075" spans="1:11" x14ac:dyDescent="0.25">
      <c r="A3075" s="2">
        <v>264</v>
      </c>
      <c r="B3075" t="s">
        <v>180</v>
      </c>
      <c r="C3075" t="s">
        <v>5</v>
      </c>
      <c r="D3075">
        <v>1</v>
      </c>
      <c r="E3075" s="1">
        <v>105009</v>
      </c>
      <c r="F3075" s="1">
        <v>105009</v>
      </c>
      <c r="G3075" s="1">
        <v>0</v>
      </c>
      <c r="H3075" s="1">
        <v>0</v>
      </c>
      <c r="I3075" s="1">
        <v>0</v>
      </c>
      <c r="J3075" s="1">
        <v>0</v>
      </c>
      <c r="K3075" s="1">
        <v>0</v>
      </c>
    </row>
    <row r="3076" spans="1:11" x14ac:dyDescent="0.25">
      <c r="A3076" s="2">
        <v>264</v>
      </c>
      <c r="B3076" t="s">
        <v>180</v>
      </c>
      <c r="C3076" t="s">
        <v>16</v>
      </c>
      <c r="D3076">
        <v>2</v>
      </c>
      <c r="E3076" s="1">
        <v>227665</v>
      </c>
      <c r="F3076" s="1">
        <v>227665</v>
      </c>
      <c r="G3076" s="1">
        <v>0</v>
      </c>
      <c r="H3076" s="1">
        <v>0</v>
      </c>
      <c r="I3076" s="1">
        <v>0</v>
      </c>
      <c r="J3076" s="1">
        <v>0</v>
      </c>
      <c r="K3076" s="1">
        <v>0</v>
      </c>
    </row>
    <row r="3077" spans="1:11" x14ac:dyDescent="0.25">
      <c r="A3077" s="2">
        <v>264</v>
      </c>
      <c r="B3077" t="s">
        <v>180</v>
      </c>
      <c r="C3077" t="s">
        <v>17</v>
      </c>
      <c r="D3077">
        <v>1</v>
      </c>
      <c r="E3077" s="1">
        <v>79025</v>
      </c>
      <c r="F3077" s="1">
        <v>79025</v>
      </c>
      <c r="G3077" s="1">
        <v>0</v>
      </c>
      <c r="H3077" s="1">
        <v>0</v>
      </c>
      <c r="I3077" s="1">
        <v>0</v>
      </c>
      <c r="J3077" s="1">
        <v>0</v>
      </c>
      <c r="K3077" s="1">
        <v>0</v>
      </c>
    </row>
    <row r="3078" spans="1:11" x14ac:dyDescent="0.25">
      <c r="A3078" s="2">
        <v>264</v>
      </c>
      <c r="B3078" t="s">
        <v>180</v>
      </c>
      <c r="C3078" t="s">
        <v>22</v>
      </c>
      <c r="D3078">
        <v>1</v>
      </c>
      <c r="E3078" s="1">
        <v>51187</v>
      </c>
      <c r="F3078" s="1">
        <v>51187</v>
      </c>
      <c r="G3078" s="1">
        <v>0</v>
      </c>
      <c r="H3078" s="1">
        <v>0</v>
      </c>
      <c r="I3078" s="1">
        <v>0</v>
      </c>
      <c r="J3078" s="1">
        <v>0</v>
      </c>
      <c r="K3078" s="1">
        <v>0</v>
      </c>
    </row>
    <row r="3079" spans="1:11" x14ac:dyDescent="0.25">
      <c r="A3079" s="2">
        <v>264</v>
      </c>
      <c r="B3079" t="s">
        <v>180</v>
      </c>
      <c r="C3079" t="s">
        <v>20</v>
      </c>
      <c r="D3079">
        <v>2</v>
      </c>
      <c r="E3079" s="1">
        <v>120118</v>
      </c>
      <c r="F3079" s="1">
        <v>120118</v>
      </c>
      <c r="G3079" s="1">
        <v>0</v>
      </c>
      <c r="H3079" s="1">
        <v>0</v>
      </c>
      <c r="I3079" s="1">
        <v>0</v>
      </c>
      <c r="J3079" s="1">
        <v>0</v>
      </c>
      <c r="K3079" s="1">
        <v>0</v>
      </c>
    </row>
    <row r="3080" spans="1:11" x14ac:dyDescent="0.25">
      <c r="A3080" s="2">
        <v>264</v>
      </c>
      <c r="B3080" t="s">
        <v>180</v>
      </c>
      <c r="C3080" t="s">
        <v>4</v>
      </c>
      <c r="D3080">
        <v>1</v>
      </c>
      <c r="E3080" s="1">
        <v>71961</v>
      </c>
      <c r="F3080" s="1">
        <v>71961</v>
      </c>
      <c r="G3080" s="1">
        <v>0</v>
      </c>
      <c r="H3080" s="1">
        <v>0</v>
      </c>
      <c r="I3080" s="1">
        <v>0</v>
      </c>
      <c r="J3080" s="1">
        <v>0</v>
      </c>
      <c r="K3080" s="1">
        <v>0</v>
      </c>
    </row>
    <row r="3081" spans="1:11" x14ac:dyDescent="0.25">
      <c r="A3081" s="2">
        <v>264</v>
      </c>
      <c r="B3081" t="s">
        <v>180</v>
      </c>
      <c r="C3081" t="s">
        <v>47</v>
      </c>
      <c r="D3081">
        <v>1</v>
      </c>
      <c r="E3081" s="1">
        <v>92386</v>
      </c>
      <c r="F3081" s="1">
        <v>0</v>
      </c>
      <c r="G3081" s="1">
        <v>92386</v>
      </c>
      <c r="H3081" s="1">
        <v>0</v>
      </c>
      <c r="I3081" s="1">
        <v>0</v>
      </c>
      <c r="J3081" s="1">
        <v>0</v>
      </c>
      <c r="K3081" s="1">
        <v>0</v>
      </c>
    </row>
    <row r="3082" spans="1:11" x14ac:dyDescent="0.25">
      <c r="A3082" s="2">
        <v>264</v>
      </c>
      <c r="B3082" t="s">
        <v>180</v>
      </c>
      <c r="C3082" t="s">
        <v>78</v>
      </c>
      <c r="D3082">
        <v>1</v>
      </c>
      <c r="E3082" s="1">
        <v>58500</v>
      </c>
      <c r="F3082" s="1">
        <v>0</v>
      </c>
      <c r="G3082" s="1">
        <v>58500</v>
      </c>
      <c r="H3082" s="1">
        <v>0</v>
      </c>
      <c r="I3082" s="1">
        <v>0</v>
      </c>
      <c r="J3082" s="1">
        <v>0</v>
      </c>
      <c r="K3082" s="1">
        <v>0</v>
      </c>
    </row>
    <row r="3083" spans="1:11" x14ac:dyDescent="0.25">
      <c r="A3083" s="2">
        <v>264</v>
      </c>
      <c r="B3083" t="s">
        <v>180</v>
      </c>
      <c r="C3083" t="s">
        <v>251</v>
      </c>
      <c r="D3083">
        <v>0</v>
      </c>
      <c r="E3083" s="1">
        <v>25000</v>
      </c>
      <c r="F3083" s="1">
        <v>25000</v>
      </c>
      <c r="G3083" s="1">
        <v>0</v>
      </c>
      <c r="H3083" s="1">
        <v>0</v>
      </c>
      <c r="I3083" s="1">
        <v>0</v>
      </c>
      <c r="J3083" s="1">
        <v>0</v>
      </c>
      <c r="K3083" s="1">
        <v>0</v>
      </c>
    </row>
    <row r="3084" spans="1:11" x14ac:dyDescent="0.25">
      <c r="A3084" s="2">
        <v>264</v>
      </c>
      <c r="B3084" t="s">
        <v>180</v>
      </c>
      <c r="C3084" t="s">
        <v>314</v>
      </c>
      <c r="D3084">
        <v>0</v>
      </c>
      <c r="E3084" s="1">
        <v>47600</v>
      </c>
      <c r="F3084" s="1">
        <v>27200</v>
      </c>
      <c r="G3084" s="1">
        <v>0</v>
      </c>
      <c r="H3084" s="1">
        <v>0</v>
      </c>
      <c r="I3084" s="1">
        <v>0</v>
      </c>
      <c r="J3084" s="1">
        <v>0</v>
      </c>
      <c r="K3084" s="1">
        <v>20400</v>
      </c>
    </row>
    <row r="3085" spans="1:11" x14ac:dyDescent="0.25">
      <c r="A3085" s="2">
        <v>264</v>
      </c>
      <c r="B3085" t="s">
        <v>180</v>
      </c>
      <c r="C3085" t="s">
        <v>257</v>
      </c>
      <c r="D3085">
        <v>0</v>
      </c>
      <c r="E3085" s="1">
        <v>30600</v>
      </c>
      <c r="F3085" s="1">
        <v>17000</v>
      </c>
      <c r="G3085" s="1">
        <v>0</v>
      </c>
      <c r="H3085" s="1">
        <v>0</v>
      </c>
      <c r="I3085" s="1">
        <v>0</v>
      </c>
      <c r="J3085" s="1">
        <v>0</v>
      </c>
      <c r="K3085" s="1">
        <v>13600</v>
      </c>
    </row>
    <row r="3086" spans="1:11" x14ac:dyDescent="0.25">
      <c r="A3086" s="2">
        <v>264</v>
      </c>
      <c r="B3086" t="s">
        <v>180</v>
      </c>
      <c r="C3086" t="s">
        <v>252</v>
      </c>
      <c r="D3086">
        <v>0</v>
      </c>
      <c r="E3086" s="1">
        <v>13330</v>
      </c>
      <c r="F3086" s="1">
        <v>13330</v>
      </c>
      <c r="G3086" s="1">
        <v>0</v>
      </c>
      <c r="H3086" s="1">
        <v>0</v>
      </c>
      <c r="I3086" s="1">
        <v>0</v>
      </c>
      <c r="J3086" s="1">
        <v>0</v>
      </c>
      <c r="K3086" s="1">
        <v>0</v>
      </c>
    </row>
    <row r="3087" spans="1:11" x14ac:dyDescent="0.25">
      <c r="A3087" s="2">
        <v>264</v>
      </c>
      <c r="B3087" t="s">
        <v>180</v>
      </c>
      <c r="C3087" t="s">
        <v>246</v>
      </c>
      <c r="D3087">
        <v>0</v>
      </c>
      <c r="E3087" s="1">
        <v>15325</v>
      </c>
      <c r="F3087" s="1">
        <v>15325</v>
      </c>
      <c r="G3087" s="1">
        <v>0</v>
      </c>
      <c r="H3087" s="1">
        <v>0</v>
      </c>
      <c r="I3087" s="1">
        <v>0</v>
      </c>
      <c r="J3087" s="1">
        <v>0</v>
      </c>
      <c r="K3087" s="1">
        <v>0</v>
      </c>
    </row>
    <row r="3088" spans="1:11" x14ac:dyDescent="0.25">
      <c r="A3088" s="2">
        <v>264</v>
      </c>
      <c r="B3088" t="s">
        <v>180</v>
      </c>
      <c r="C3088" t="s">
        <v>263</v>
      </c>
      <c r="D3088">
        <v>0</v>
      </c>
      <c r="E3088" s="1">
        <v>51724</v>
      </c>
      <c r="F3088" s="1">
        <v>51724</v>
      </c>
      <c r="G3088" s="1">
        <v>0</v>
      </c>
      <c r="H3088" s="1">
        <v>0</v>
      </c>
      <c r="I3088" s="1">
        <v>0</v>
      </c>
      <c r="J3088" s="1">
        <v>0</v>
      </c>
      <c r="K3088" s="1">
        <v>0</v>
      </c>
    </row>
    <row r="3089" spans="1:11" x14ac:dyDescent="0.25">
      <c r="A3089" s="2">
        <v>264</v>
      </c>
      <c r="B3089" t="s">
        <v>180</v>
      </c>
      <c r="C3089" t="s">
        <v>266</v>
      </c>
      <c r="D3089">
        <v>0</v>
      </c>
      <c r="E3089" s="1">
        <v>12225</v>
      </c>
      <c r="F3089" s="1">
        <v>12225</v>
      </c>
      <c r="G3089" s="1">
        <v>0</v>
      </c>
      <c r="H3089" s="1">
        <v>0</v>
      </c>
      <c r="I3089" s="1">
        <v>0</v>
      </c>
      <c r="J3089" s="1">
        <v>0</v>
      </c>
      <c r="K3089" s="1">
        <v>0</v>
      </c>
    </row>
    <row r="3090" spans="1:11" x14ac:dyDescent="0.25">
      <c r="A3090" s="2">
        <v>264</v>
      </c>
      <c r="B3090" t="s">
        <v>180</v>
      </c>
      <c r="C3090" t="s">
        <v>279</v>
      </c>
      <c r="D3090">
        <v>0</v>
      </c>
      <c r="E3090" s="1">
        <v>5000</v>
      </c>
      <c r="F3090" s="1">
        <v>5000</v>
      </c>
      <c r="G3090" s="1">
        <v>0</v>
      </c>
      <c r="H3090" s="1">
        <v>0</v>
      </c>
      <c r="I3090" s="1">
        <v>0</v>
      </c>
      <c r="J3090" s="1">
        <v>0</v>
      </c>
      <c r="K3090" s="1">
        <v>0</v>
      </c>
    </row>
    <row r="3091" spans="1:11" x14ac:dyDescent="0.25">
      <c r="A3091" s="2">
        <v>264</v>
      </c>
      <c r="B3091" t="s">
        <v>180</v>
      </c>
      <c r="C3091" t="s">
        <v>265</v>
      </c>
      <c r="D3091">
        <v>0</v>
      </c>
      <c r="E3091" s="1">
        <v>44783</v>
      </c>
      <c r="F3091" s="1">
        <v>44783</v>
      </c>
      <c r="G3091" s="1">
        <v>0</v>
      </c>
      <c r="H3091" s="1">
        <v>0</v>
      </c>
      <c r="I3091" s="1">
        <v>0</v>
      </c>
      <c r="J3091" s="1">
        <v>0</v>
      </c>
      <c r="K3091" s="1">
        <v>0</v>
      </c>
    </row>
    <row r="3092" spans="1:11" x14ac:dyDescent="0.25">
      <c r="A3092" s="2">
        <v>264</v>
      </c>
      <c r="B3092" t="s">
        <v>180</v>
      </c>
      <c r="C3092" t="s">
        <v>262</v>
      </c>
      <c r="D3092">
        <v>0</v>
      </c>
      <c r="E3092" s="1">
        <v>12661</v>
      </c>
      <c r="F3092" s="1">
        <v>12661</v>
      </c>
      <c r="G3092" s="1">
        <v>0</v>
      </c>
      <c r="H3092" s="1">
        <v>0</v>
      </c>
      <c r="I3092" s="1">
        <v>0</v>
      </c>
      <c r="J3092" s="1">
        <v>0</v>
      </c>
      <c r="K3092" s="1">
        <v>0</v>
      </c>
    </row>
    <row r="3093" spans="1:11" x14ac:dyDescent="0.25">
      <c r="A3093" s="2">
        <v>264</v>
      </c>
      <c r="B3093" t="s">
        <v>180</v>
      </c>
      <c r="C3093" t="s">
        <v>248</v>
      </c>
      <c r="D3093">
        <v>0</v>
      </c>
      <c r="E3093" s="1">
        <v>1218</v>
      </c>
      <c r="F3093" s="1">
        <v>1218</v>
      </c>
      <c r="G3093" s="1">
        <v>0</v>
      </c>
      <c r="H3093" s="1">
        <v>0</v>
      </c>
      <c r="I3093" s="1">
        <v>0</v>
      </c>
      <c r="J3093" s="1">
        <v>0</v>
      </c>
      <c r="K3093" s="1">
        <v>0</v>
      </c>
    </row>
    <row r="3094" spans="1:11" x14ac:dyDescent="0.25">
      <c r="A3094" s="2">
        <v>264</v>
      </c>
      <c r="B3094" t="s">
        <v>180</v>
      </c>
      <c r="C3094" t="s">
        <v>290</v>
      </c>
      <c r="D3094">
        <v>0</v>
      </c>
      <c r="E3094" s="1">
        <v>4000</v>
      </c>
      <c r="F3094" s="1">
        <v>4000</v>
      </c>
      <c r="G3094" s="1">
        <v>0</v>
      </c>
      <c r="H3094" s="1">
        <v>0</v>
      </c>
      <c r="I3094" s="1">
        <v>0</v>
      </c>
      <c r="J3094" s="1">
        <v>0</v>
      </c>
      <c r="K3094" s="1">
        <v>0</v>
      </c>
    </row>
    <row r="3095" spans="1:11" x14ac:dyDescent="0.25">
      <c r="A3095" s="2">
        <v>264</v>
      </c>
      <c r="B3095" t="s">
        <v>180</v>
      </c>
      <c r="C3095" t="s">
        <v>300</v>
      </c>
      <c r="D3095">
        <v>0</v>
      </c>
      <c r="E3095" s="1">
        <v>30000</v>
      </c>
      <c r="F3095" s="1">
        <v>30000</v>
      </c>
      <c r="G3095" s="1">
        <v>0</v>
      </c>
      <c r="H3095" s="1">
        <v>0</v>
      </c>
      <c r="I3095" s="1">
        <v>0</v>
      </c>
      <c r="J3095" s="1">
        <v>0</v>
      </c>
      <c r="K3095" s="1">
        <v>0</v>
      </c>
    </row>
    <row r="3096" spans="1:11" x14ac:dyDescent="0.25">
      <c r="A3096" s="2">
        <v>264</v>
      </c>
      <c r="B3096" t="s">
        <v>180</v>
      </c>
      <c r="C3096" t="s">
        <v>264</v>
      </c>
      <c r="D3096">
        <v>0</v>
      </c>
      <c r="E3096" s="1">
        <v>59113</v>
      </c>
      <c r="F3096" s="1">
        <v>59000</v>
      </c>
      <c r="G3096" s="1">
        <v>113</v>
      </c>
      <c r="H3096" s="1">
        <v>0</v>
      </c>
      <c r="I3096" s="1">
        <v>0</v>
      </c>
      <c r="J3096" s="1">
        <v>0</v>
      </c>
      <c r="K3096" s="1">
        <v>0</v>
      </c>
    </row>
    <row r="3097" spans="1:11" x14ac:dyDescent="0.25">
      <c r="A3097" s="2">
        <v>264</v>
      </c>
      <c r="B3097" t="s">
        <v>180</v>
      </c>
      <c r="C3097" t="s">
        <v>260</v>
      </c>
      <c r="D3097">
        <v>0</v>
      </c>
      <c r="E3097" s="1">
        <v>1000</v>
      </c>
      <c r="F3097" s="1">
        <v>1000</v>
      </c>
      <c r="G3097" s="1">
        <v>0</v>
      </c>
      <c r="H3097" s="1">
        <v>0</v>
      </c>
      <c r="I3097" s="1">
        <v>0</v>
      </c>
      <c r="J3097" s="1">
        <v>0</v>
      </c>
      <c r="K3097" s="1">
        <v>0</v>
      </c>
    </row>
    <row r="3098" spans="1:11" x14ac:dyDescent="0.25">
      <c r="A3098" s="2">
        <v>264</v>
      </c>
      <c r="B3098" t="s">
        <v>180</v>
      </c>
      <c r="C3098" t="s">
        <v>261</v>
      </c>
      <c r="D3098">
        <v>0</v>
      </c>
      <c r="E3098" s="1">
        <v>30000</v>
      </c>
      <c r="F3098" s="1">
        <v>30000</v>
      </c>
      <c r="G3098" s="1">
        <v>0</v>
      </c>
      <c r="H3098" s="1">
        <v>0</v>
      </c>
      <c r="I3098" s="1">
        <v>0</v>
      </c>
      <c r="J3098" s="1">
        <v>0</v>
      </c>
      <c r="K3098" s="1">
        <v>0</v>
      </c>
    </row>
    <row r="3099" spans="1:11" x14ac:dyDescent="0.25">
      <c r="A3099" s="2">
        <v>264</v>
      </c>
      <c r="B3099" t="s">
        <v>180</v>
      </c>
      <c r="C3099" t="s">
        <v>247</v>
      </c>
      <c r="D3099">
        <v>0</v>
      </c>
      <c r="E3099" s="1">
        <v>4464</v>
      </c>
      <c r="F3099" s="1">
        <v>4464</v>
      </c>
      <c r="G3099" s="1">
        <v>0</v>
      </c>
      <c r="H3099" s="1">
        <v>0</v>
      </c>
      <c r="I3099" s="1">
        <v>0</v>
      </c>
      <c r="J3099" s="1">
        <v>0</v>
      </c>
      <c r="K3099" s="1">
        <v>0</v>
      </c>
    </row>
    <row r="3100" spans="1:11" x14ac:dyDescent="0.25">
      <c r="A3100" s="2">
        <v>264</v>
      </c>
      <c r="B3100" t="s">
        <v>180</v>
      </c>
      <c r="C3100" t="s">
        <v>270</v>
      </c>
      <c r="D3100">
        <v>0</v>
      </c>
      <c r="E3100" s="1">
        <v>10000</v>
      </c>
      <c r="F3100" s="1">
        <v>10000</v>
      </c>
      <c r="G3100" s="1">
        <v>0</v>
      </c>
      <c r="H3100" s="1">
        <v>0</v>
      </c>
      <c r="I3100" s="1">
        <v>0</v>
      </c>
      <c r="J3100" s="1">
        <v>0</v>
      </c>
      <c r="K3100" s="1">
        <v>0</v>
      </c>
    </row>
    <row r="3101" spans="1:11" x14ac:dyDescent="0.25">
      <c r="A3101" s="2">
        <v>264</v>
      </c>
      <c r="B3101" t="s">
        <v>180</v>
      </c>
      <c r="C3101" t="s">
        <v>267</v>
      </c>
      <c r="D3101">
        <v>0</v>
      </c>
      <c r="E3101" s="1">
        <v>5000</v>
      </c>
      <c r="F3101" s="1">
        <v>5000</v>
      </c>
      <c r="G3101" s="1">
        <v>0</v>
      </c>
      <c r="H3101" s="1">
        <v>0</v>
      </c>
      <c r="I3101" s="1">
        <v>0</v>
      </c>
      <c r="J3101" s="1">
        <v>0</v>
      </c>
      <c r="K3101" s="1">
        <v>0</v>
      </c>
    </row>
    <row r="3102" spans="1:11" x14ac:dyDescent="0.25">
      <c r="A3102" s="2">
        <v>264</v>
      </c>
      <c r="B3102" t="s">
        <v>180</v>
      </c>
      <c r="C3102" t="s">
        <v>277</v>
      </c>
      <c r="D3102">
        <v>0</v>
      </c>
      <c r="E3102" s="1">
        <v>30000</v>
      </c>
      <c r="F3102" s="1">
        <v>30000</v>
      </c>
      <c r="G3102" s="1">
        <v>0</v>
      </c>
      <c r="H3102" s="1">
        <v>0</v>
      </c>
      <c r="I3102" s="1">
        <v>0</v>
      </c>
      <c r="J3102" s="1">
        <v>0</v>
      </c>
      <c r="K3102" s="1">
        <v>0</v>
      </c>
    </row>
    <row r="3103" spans="1:11" x14ac:dyDescent="0.25">
      <c r="A3103" s="2">
        <v>264</v>
      </c>
      <c r="B3103" t="s">
        <v>180</v>
      </c>
      <c r="C3103" t="s">
        <v>258</v>
      </c>
      <c r="D3103">
        <v>0</v>
      </c>
      <c r="E3103" s="1">
        <v>45000</v>
      </c>
      <c r="F3103" s="1">
        <v>45000</v>
      </c>
      <c r="G3103" s="1">
        <v>0</v>
      </c>
      <c r="H3103" s="1">
        <v>0</v>
      </c>
      <c r="I3103" s="1">
        <v>0</v>
      </c>
      <c r="J3103" s="1">
        <v>0</v>
      </c>
      <c r="K3103" s="1">
        <v>0</v>
      </c>
    </row>
    <row r="3104" spans="1:11" x14ac:dyDescent="0.25">
      <c r="A3104" s="2">
        <v>264</v>
      </c>
      <c r="B3104" t="s">
        <v>180</v>
      </c>
      <c r="C3104" t="s">
        <v>268</v>
      </c>
      <c r="D3104">
        <v>0</v>
      </c>
      <c r="E3104" s="1">
        <v>10000</v>
      </c>
      <c r="F3104" s="1">
        <v>10000</v>
      </c>
      <c r="G3104" s="1">
        <v>0</v>
      </c>
      <c r="H3104" s="1">
        <v>0</v>
      </c>
      <c r="I3104" s="1">
        <v>0</v>
      </c>
      <c r="J3104" s="1">
        <v>0</v>
      </c>
      <c r="K3104" s="1">
        <v>0</v>
      </c>
    </row>
    <row r="3105" spans="1:11" x14ac:dyDescent="0.25">
      <c r="A3105" s="2">
        <v>264</v>
      </c>
      <c r="B3105" t="s">
        <v>180</v>
      </c>
      <c r="C3105" t="s">
        <v>269</v>
      </c>
      <c r="D3105">
        <v>0</v>
      </c>
      <c r="E3105" s="1">
        <v>1604</v>
      </c>
      <c r="F3105" s="1">
        <v>0</v>
      </c>
      <c r="G3105" s="1">
        <v>0</v>
      </c>
      <c r="H3105" s="1">
        <v>0</v>
      </c>
      <c r="I3105" s="1">
        <v>1604</v>
      </c>
      <c r="J3105" s="1">
        <v>0</v>
      </c>
      <c r="K3105" s="1">
        <v>0</v>
      </c>
    </row>
    <row r="3106" spans="1:11" x14ac:dyDescent="0.25">
      <c r="A3106" s="2">
        <v>266</v>
      </c>
      <c r="B3106" t="s">
        <v>181</v>
      </c>
      <c r="C3106" t="s">
        <v>68</v>
      </c>
      <c r="D3106">
        <v>1</v>
      </c>
      <c r="E3106" s="1">
        <v>158560</v>
      </c>
      <c r="F3106" s="1">
        <v>158560</v>
      </c>
      <c r="G3106" s="1">
        <v>0</v>
      </c>
      <c r="H3106" s="1">
        <v>0</v>
      </c>
      <c r="I3106" s="1">
        <v>0</v>
      </c>
      <c r="J3106" s="1">
        <v>0</v>
      </c>
      <c r="K3106" s="1">
        <v>0</v>
      </c>
    </row>
    <row r="3107" spans="1:11" x14ac:dyDescent="0.25">
      <c r="A3107" s="2">
        <v>266</v>
      </c>
      <c r="B3107" t="s">
        <v>181</v>
      </c>
      <c r="C3107" t="s">
        <v>31</v>
      </c>
      <c r="D3107">
        <v>1</v>
      </c>
      <c r="E3107" s="1">
        <v>198942</v>
      </c>
      <c r="F3107" s="1">
        <v>198942</v>
      </c>
      <c r="G3107" s="1">
        <v>0</v>
      </c>
      <c r="H3107" s="1">
        <v>0</v>
      </c>
      <c r="I3107" s="1">
        <v>0</v>
      </c>
      <c r="J3107" s="1">
        <v>0</v>
      </c>
      <c r="K3107" s="1">
        <v>0</v>
      </c>
    </row>
    <row r="3108" spans="1:11" x14ac:dyDescent="0.25">
      <c r="A3108" s="2">
        <v>266</v>
      </c>
      <c r="B3108" t="s">
        <v>181</v>
      </c>
      <c r="C3108" t="s">
        <v>33</v>
      </c>
      <c r="D3108">
        <v>2</v>
      </c>
      <c r="E3108" s="1">
        <v>227665</v>
      </c>
      <c r="F3108" s="1">
        <v>12058</v>
      </c>
      <c r="G3108" s="1">
        <v>0</v>
      </c>
      <c r="H3108" s="1">
        <v>0</v>
      </c>
      <c r="I3108" s="1">
        <v>215607</v>
      </c>
      <c r="J3108" s="1">
        <v>0</v>
      </c>
      <c r="K3108" s="1">
        <v>0</v>
      </c>
    </row>
    <row r="3109" spans="1:11" x14ac:dyDescent="0.25">
      <c r="A3109" s="2">
        <v>266</v>
      </c>
      <c r="B3109" t="s">
        <v>181</v>
      </c>
      <c r="C3109" t="s">
        <v>34</v>
      </c>
      <c r="D3109">
        <v>2</v>
      </c>
      <c r="E3109" s="1">
        <v>227665</v>
      </c>
      <c r="F3109" s="1">
        <v>227665</v>
      </c>
      <c r="G3109" s="1">
        <v>0</v>
      </c>
      <c r="H3109" s="1">
        <v>0</v>
      </c>
      <c r="I3109" s="1">
        <v>0</v>
      </c>
      <c r="J3109" s="1">
        <v>0</v>
      </c>
      <c r="K3109" s="1">
        <v>0</v>
      </c>
    </row>
    <row r="3110" spans="1:11" x14ac:dyDescent="0.25">
      <c r="A3110" s="2">
        <v>266</v>
      </c>
      <c r="B3110" t="s">
        <v>181</v>
      </c>
      <c r="C3110" t="s">
        <v>35</v>
      </c>
      <c r="D3110">
        <v>3</v>
      </c>
      <c r="E3110" s="1">
        <v>341497</v>
      </c>
      <c r="F3110" s="1">
        <v>341497</v>
      </c>
      <c r="G3110" s="1">
        <v>0</v>
      </c>
      <c r="H3110" s="1">
        <v>0</v>
      </c>
      <c r="I3110" s="1">
        <v>0</v>
      </c>
      <c r="J3110" s="1">
        <v>0</v>
      </c>
      <c r="K3110" s="1">
        <v>0</v>
      </c>
    </row>
    <row r="3111" spans="1:11" x14ac:dyDescent="0.25">
      <c r="A3111" s="2">
        <v>266</v>
      </c>
      <c r="B3111" t="s">
        <v>181</v>
      </c>
      <c r="C3111" t="s">
        <v>26</v>
      </c>
      <c r="D3111">
        <v>2</v>
      </c>
      <c r="E3111" s="1">
        <v>227665</v>
      </c>
      <c r="F3111" s="1">
        <v>227665</v>
      </c>
      <c r="G3111" s="1">
        <v>0</v>
      </c>
      <c r="H3111" s="1">
        <v>0</v>
      </c>
      <c r="I3111" s="1">
        <v>0</v>
      </c>
      <c r="J3111" s="1">
        <v>0</v>
      </c>
      <c r="K3111" s="1">
        <v>0</v>
      </c>
    </row>
    <row r="3112" spans="1:11" x14ac:dyDescent="0.25">
      <c r="A3112" s="2">
        <v>266</v>
      </c>
      <c r="B3112" t="s">
        <v>181</v>
      </c>
      <c r="C3112" t="s">
        <v>25</v>
      </c>
      <c r="D3112">
        <v>2</v>
      </c>
      <c r="E3112" s="1">
        <v>227665</v>
      </c>
      <c r="F3112" s="1">
        <v>227665</v>
      </c>
      <c r="G3112" s="1">
        <v>0</v>
      </c>
      <c r="H3112" s="1">
        <v>0</v>
      </c>
      <c r="I3112" s="1">
        <v>0</v>
      </c>
      <c r="J3112" s="1">
        <v>0</v>
      </c>
      <c r="K3112" s="1">
        <v>0</v>
      </c>
    </row>
    <row r="3113" spans="1:11" x14ac:dyDescent="0.25">
      <c r="A3113" s="2">
        <v>266</v>
      </c>
      <c r="B3113" t="s">
        <v>181</v>
      </c>
      <c r="C3113" t="s">
        <v>151</v>
      </c>
      <c r="D3113">
        <v>1</v>
      </c>
      <c r="E3113" s="1">
        <v>113832</v>
      </c>
      <c r="F3113" s="1">
        <v>113832</v>
      </c>
      <c r="G3113" s="1">
        <v>0</v>
      </c>
      <c r="H3113" s="1">
        <v>0</v>
      </c>
      <c r="I3113" s="1">
        <v>0</v>
      </c>
      <c r="J3113" s="1">
        <v>0</v>
      </c>
      <c r="K3113" s="1">
        <v>0</v>
      </c>
    </row>
    <row r="3114" spans="1:11" x14ac:dyDescent="0.25">
      <c r="A3114" s="2">
        <v>266</v>
      </c>
      <c r="B3114" t="s">
        <v>181</v>
      </c>
      <c r="C3114" t="s">
        <v>74</v>
      </c>
      <c r="D3114">
        <v>1</v>
      </c>
      <c r="E3114" s="1">
        <v>113832</v>
      </c>
      <c r="F3114" s="1">
        <v>113832</v>
      </c>
      <c r="G3114" s="1">
        <v>0</v>
      </c>
      <c r="H3114" s="1">
        <v>0</v>
      </c>
      <c r="I3114" s="1">
        <v>0</v>
      </c>
      <c r="J3114" s="1">
        <v>0</v>
      </c>
      <c r="K3114" s="1">
        <v>0</v>
      </c>
    </row>
    <row r="3115" spans="1:11" x14ac:dyDescent="0.25">
      <c r="A3115" s="2">
        <v>266</v>
      </c>
      <c r="B3115" t="s">
        <v>181</v>
      </c>
      <c r="C3115" t="s">
        <v>28</v>
      </c>
      <c r="D3115">
        <v>2</v>
      </c>
      <c r="E3115" s="1">
        <v>227665</v>
      </c>
      <c r="F3115" s="1">
        <v>227665</v>
      </c>
      <c r="G3115" s="1">
        <v>0</v>
      </c>
      <c r="H3115" s="1">
        <v>0</v>
      </c>
      <c r="I3115" s="1">
        <v>0</v>
      </c>
      <c r="J3115" s="1">
        <v>0</v>
      </c>
      <c r="K3115" s="1">
        <v>0</v>
      </c>
    </row>
    <row r="3116" spans="1:11" x14ac:dyDescent="0.25">
      <c r="A3116" s="2">
        <v>266</v>
      </c>
      <c r="B3116" t="s">
        <v>181</v>
      </c>
      <c r="C3116" t="s">
        <v>41</v>
      </c>
      <c r="D3116">
        <v>2</v>
      </c>
      <c r="E3116" s="1">
        <v>227665</v>
      </c>
      <c r="F3116" s="1">
        <v>227665</v>
      </c>
      <c r="G3116" s="1">
        <v>0</v>
      </c>
      <c r="H3116" s="1">
        <v>0</v>
      </c>
      <c r="I3116" s="1">
        <v>0</v>
      </c>
      <c r="J3116" s="1">
        <v>0</v>
      </c>
      <c r="K3116" s="1">
        <v>0</v>
      </c>
    </row>
    <row r="3117" spans="1:11" x14ac:dyDescent="0.25">
      <c r="A3117" s="2">
        <v>266</v>
      </c>
      <c r="B3117" t="s">
        <v>181</v>
      </c>
      <c r="C3117" t="s">
        <v>46</v>
      </c>
      <c r="D3117">
        <v>1</v>
      </c>
      <c r="E3117" s="1">
        <v>113832</v>
      </c>
      <c r="F3117" s="1">
        <v>113832</v>
      </c>
      <c r="G3117" s="1">
        <v>0</v>
      </c>
      <c r="H3117" s="1">
        <v>0</v>
      </c>
      <c r="I3117" s="1">
        <v>0</v>
      </c>
      <c r="J3117" s="1">
        <v>0</v>
      </c>
      <c r="K3117" s="1">
        <v>0</v>
      </c>
    </row>
    <row r="3118" spans="1:11" x14ac:dyDescent="0.25">
      <c r="A3118" s="2">
        <v>266</v>
      </c>
      <c r="B3118" t="s">
        <v>181</v>
      </c>
      <c r="C3118" t="s">
        <v>142</v>
      </c>
      <c r="D3118">
        <v>1</v>
      </c>
      <c r="E3118" s="1">
        <v>113832</v>
      </c>
      <c r="F3118" s="1">
        <v>113832</v>
      </c>
      <c r="G3118" s="1">
        <v>0</v>
      </c>
      <c r="H3118" s="1">
        <v>0</v>
      </c>
      <c r="I3118" s="1">
        <v>0</v>
      </c>
      <c r="J3118" s="1">
        <v>0</v>
      </c>
      <c r="K3118" s="1">
        <v>0</v>
      </c>
    </row>
    <row r="3119" spans="1:11" x14ac:dyDescent="0.25">
      <c r="A3119" s="2">
        <v>266</v>
      </c>
      <c r="B3119" t="s">
        <v>181</v>
      </c>
      <c r="C3119" t="s">
        <v>24</v>
      </c>
      <c r="D3119">
        <v>1</v>
      </c>
      <c r="E3119" s="1">
        <v>113832</v>
      </c>
      <c r="F3119" s="1">
        <v>113832</v>
      </c>
      <c r="G3119" s="1">
        <v>0</v>
      </c>
      <c r="H3119" s="1">
        <v>0</v>
      </c>
      <c r="I3119" s="1">
        <v>0</v>
      </c>
      <c r="J3119" s="1">
        <v>0</v>
      </c>
      <c r="K3119" s="1">
        <v>0</v>
      </c>
    </row>
    <row r="3120" spans="1:11" x14ac:dyDescent="0.25">
      <c r="A3120" s="2">
        <v>266</v>
      </c>
      <c r="B3120" t="s">
        <v>181</v>
      </c>
      <c r="C3120" t="s">
        <v>40</v>
      </c>
      <c r="D3120">
        <v>1</v>
      </c>
      <c r="E3120" s="1">
        <v>113832</v>
      </c>
      <c r="F3120" s="1">
        <v>113832</v>
      </c>
      <c r="G3120" s="1">
        <v>0</v>
      </c>
      <c r="H3120" s="1">
        <v>0</v>
      </c>
      <c r="I3120" s="1">
        <v>0</v>
      </c>
      <c r="J3120" s="1">
        <v>0</v>
      </c>
      <c r="K3120" s="1">
        <v>0</v>
      </c>
    </row>
    <row r="3121" spans="1:11" x14ac:dyDescent="0.25">
      <c r="A3121" s="2">
        <v>266</v>
      </c>
      <c r="B3121" t="s">
        <v>181</v>
      </c>
      <c r="C3121" t="s">
        <v>112</v>
      </c>
      <c r="D3121">
        <v>2</v>
      </c>
      <c r="E3121" s="1">
        <v>227665</v>
      </c>
      <c r="F3121" s="1">
        <v>0</v>
      </c>
      <c r="G3121" s="1">
        <v>227665</v>
      </c>
      <c r="H3121" s="1">
        <v>0</v>
      </c>
      <c r="I3121" s="1">
        <v>0</v>
      </c>
      <c r="J3121" s="1">
        <v>0</v>
      </c>
      <c r="K3121" s="1">
        <v>0</v>
      </c>
    </row>
    <row r="3122" spans="1:11" x14ac:dyDescent="0.25">
      <c r="A3122" s="2">
        <v>266</v>
      </c>
      <c r="B3122" t="s">
        <v>181</v>
      </c>
      <c r="C3122" t="s">
        <v>30</v>
      </c>
      <c r="D3122">
        <v>1</v>
      </c>
      <c r="E3122" s="1">
        <v>113832</v>
      </c>
      <c r="F3122" s="1">
        <v>113832</v>
      </c>
      <c r="G3122" s="1">
        <v>0</v>
      </c>
      <c r="H3122" s="1">
        <v>0</v>
      </c>
      <c r="I3122" s="1">
        <v>0</v>
      </c>
      <c r="J3122" s="1">
        <v>0</v>
      </c>
      <c r="K3122" s="1">
        <v>0</v>
      </c>
    </row>
    <row r="3123" spans="1:11" x14ac:dyDescent="0.25">
      <c r="A3123" s="2">
        <v>266</v>
      </c>
      <c r="B3123" t="s">
        <v>181</v>
      </c>
      <c r="C3123" t="s">
        <v>15</v>
      </c>
      <c r="D3123">
        <v>5</v>
      </c>
      <c r="E3123" s="1">
        <v>195832</v>
      </c>
      <c r="F3123" s="1">
        <v>195832</v>
      </c>
      <c r="G3123" s="1">
        <v>0</v>
      </c>
      <c r="H3123" s="1">
        <v>0</v>
      </c>
      <c r="I3123" s="1">
        <v>0</v>
      </c>
      <c r="J3123" s="1">
        <v>0</v>
      </c>
      <c r="K3123" s="1">
        <v>0</v>
      </c>
    </row>
    <row r="3124" spans="1:11" x14ac:dyDescent="0.25">
      <c r="A3124" s="2">
        <v>266</v>
      </c>
      <c r="B3124" t="s">
        <v>181</v>
      </c>
      <c r="C3124" t="s">
        <v>43</v>
      </c>
      <c r="D3124">
        <v>1</v>
      </c>
      <c r="E3124" s="1">
        <v>119483</v>
      </c>
      <c r="F3124" s="1">
        <v>0</v>
      </c>
      <c r="G3124" s="1">
        <v>119483</v>
      </c>
      <c r="H3124" s="1">
        <v>0</v>
      </c>
      <c r="I3124" s="1">
        <v>0</v>
      </c>
      <c r="J3124" s="1">
        <v>0</v>
      </c>
      <c r="K3124" s="1">
        <v>0</v>
      </c>
    </row>
    <row r="3125" spans="1:11" x14ac:dyDescent="0.25">
      <c r="A3125" s="2">
        <v>266</v>
      </c>
      <c r="B3125" t="s">
        <v>181</v>
      </c>
      <c r="C3125" t="s">
        <v>104</v>
      </c>
      <c r="D3125">
        <v>2</v>
      </c>
      <c r="E3125" s="1">
        <v>227665</v>
      </c>
      <c r="F3125" s="1">
        <v>227665</v>
      </c>
      <c r="G3125" s="1">
        <v>0</v>
      </c>
      <c r="H3125" s="1">
        <v>0</v>
      </c>
      <c r="I3125" s="1">
        <v>0</v>
      </c>
      <c r="J3125" s="1">
        <v>0</v>
      </c>
      <c r="K3125" s="1">
        <v>0</v>
      </c>
    </row>
    <row r="3126" spans="1:11" x14ac:dyDescent="0.25">
      <c r="A3126" s="2">
        <v>266</v>
      </c>
      <c r="B3126" t="s">
        <v>181</v>
      </c>
      <c r="C3126" t="s">
        <v>14</v>
      </c>
      <c r="D3126">
        <v>5</v>
      </c>
      <c r="E3126" s="1">
        <v>569162</v>
      </c>
      <c r="F3126" s="1">
        <v>569162</v>
      </c>
      <c r="G3126" s="1">
        <v>0</v>
      </c>
      <c r="H3126" s="1">
        <v>0</v>
      </c>
      <c r="I3126" s="1">
        <v>0</v>
      </c>
      <c r="J3126" s="1">
        <v>0</v>
      </c>
      <c r="K3126" s="1">
        <v>0</v>
      </c>
    </row>
    <row r="3127" spans="1:11" x14ac:dyDescent="0.25">
      <c r="A3127" s="2">
        <v>266</v>
      </c>
      <c r="B3127" t="s">
        <v>181</v>
      </c>
      <c r="C3127" t="s">
        <v>70</v>
      </c>
      <c r="D3127">
        <v>1</v>
      </c>
      <c r="E3127" s="1">
        <v>113832</v>
      </c>
      <c r="F3127" s="1">
        <v>113832</v>
      </c>
      <c r="G3127" s="1">
        <v>0</v>
      </c>
      <c r="H3127" s="1">
        <v>0</v>
      </c>
      <c r="I3127" s="1">
        <v>0</v>
      </c>
      <c r="J3127" s="1">
        <v>0</v>
      </c>
      <c r="K3127" s="1">
        <v>0</v>
      </c>
    </row>
    <row r="3128" spans="1:11" x14ac:dyDescent="0.25">
      <c r="A3128" s="2">
        <v>266</v>
      </c>
      <c r="B3128" t="s">
        <v>181</v>
      </c>
      <c r="C3128" t="s">
        <v>81</v>
      </c>
      <c r="D3128">
        <v>1</v>
      </c>
      <c r="E3128" s="1">
        <v>113832</v>
      </c>
      <c r="F3128" s="1">
        <v>0</v>
      </c>
      <c r="G3128" s="1">
        <v>0</v>
      </c>
      <c r="H3128" s="1">
        <v>113832</v>
      </c>
      <c r="I3128" s="1">
        <v>0</v>
      </c>
      <c r="J3128" s="1">
        <v>0</v>
      </c>
      <c r="K3128" s="1">
        <v>0</v>
      </c>
    </row>
    <row r="3129" spans="1:11" x14ac:dyDescent="0.25">
      <c r="A3129" s="2">
        <v>266</v>
      </c>
      <c r="B3129" t="s">
        <v>181</v>
      </c>
      <c r="C3129" t="s">
        <v>23</v>
      </c>
      <c r="D3129">
        <v>4</v>
      </c>
      <c r="E3129" s="1">
        <v>156666</v>
      </c>
      <c r="F3129" s="1">
        <v>156666</v>
      </c>
      <c r="G3129" s="1">
        <v>0</v>
      </c>
      <c r="H3129" s="1">
        <v>0</v>
      </c>
      <c r="I3129" s="1">
        <v>0</v>
      </c>
      <c r="J3129" s="1">
        <v>0</v>
      </c>
      <c r="K3129" s="1">
        <v>0</v>
      </c>
    </row>
    <row r="3130" spans="1:11" x14ac:dyDescent="0.25">
      <c r="A3130" s="2">
        <v>266</v>
      </c>
      <c r="B3130" t="s">
        <v>181</v>
      </c>
      <c r="C3130" t="s">
        <v>18</v>
      </c>
      <c r="D3130">
        <v>2</v>
      </c>
      <c r="E3130" s="1">
        <v>227665</v>
      </c>
      <c r="F3130" s="1">
        <v>227665</v>
      </c>
      <c r="G3130" s="1">
        <v>0</v>
      </c>
      <c r="H3130" s="1">
        <v>0</v>
      </c>
      <c r="I3130" s="1">
        <v>0</v>
      </c>
      <c r="J3130" s="1">
        <v>0</v>
      </c>
      <c r="K3130" s="1">
        <v>0</v>
      </c>
    </row>
    <row r="3131" spans="1:11" x14ac:dyDescent="0.25">
      <c r="A3131" s="2">
        <v>266</v>
      </c>
      <c r="B3131" t="s">
        <v>181</v>
      </c>
      <c r="C3131" t="s">
        <v>19</v>
      </c>
      <c r="D3131">
        <v>2</v>
      </c>
      <c r="E3131" s="1">
        <v>227665</v>
      </c>
      <c r="F3131" s="1">
        <v>227665</v>
      </c>
      <c r="G3131" s="1">
        <v>0</v>
      </c>
      <c r="H3131" s="1">
        <v>0</v>
      </c>
      <c r="I3131" s="1">
        <v>0</v>
      </c>
      <c r="J3131" s="1">
        <v>0</v>
      </c>
      <c r="K3131" s="1">
        <v>0</v>
      </c>
    </row>
    <row r="3132" spans="1:11" x14ac:dyDescent="0.25">
      <c r="A3132" s="2">
        <v>266</v>
      </c>
      <c r="B3132" t="s">
        <v>181</v>
      </c>
      <c r="C3132" t="s">
        <v>7</v>
      </c>
      <c r="D3132">
        <v>1</v>
      </c>
      <c r="E3132" s="1">
        <v>113832</v>
      </c>
      <c r="F3132" s="1">
        <v>113832</v>
      </c>
      <c r="G3132" s="1">
        <v>0</v>
      </c>
      <c r="H3132" s="1">
        <v>0</v>
      </c>
      <c r="I3132" s="1">
        <v>0</v>
      </c>
      <c r="J3132" s="1">
        <v>0</v>
      </c>
      <c r="K3132" s="1">
        <v>0</v>
      </c>
    </row>
    <row r="3133" spans="1:11" x14ac:dyDescent="0.25">
      <c r="A3133" s="2">
        <v>266</v>
      </c>
      <c r="B3133" t="s">
        <v>181</v>
      </c>
      <c r="C3133" t="s">
        <v>37</v>
      </c>
      <c r="D3133">
        <v>2</v>
      </c>
      <c r="E3133" s="1">
        <v>227665</v>
      </c>
      <c r="F3133" s="1">
        <v>227665</v>
      </c>
      <c r="G3133" s="1">
        <v>0</v>
      </c>
      <c r="H3133" s="1">
        <v>0</v>
      </c>
      <c r="I3133" s="1">
        <v>0</v>
      </c>
      <c r="J3133" s="1">
        <v>0</v>
      </c>
      <c r="K3133" s="1">
        <v>0</v>
      </c>
    </row>
    <row r="3134" spans="1:11" x14ac:dyDescent="0.25">
      <c r="A3134" s="2">
        <v>266</v>
      </c>
      <c r="B3134" t="s">
        <v>181</v>
      </c>
      <c r="C3134" t="s">
        <v>12</v>
      </c>
      <c r="D3134">
        <v>1</v>
      </c>
      <c r="E3134" s="1">
        <v>113832</v>
      </c>
      <c r="F3134" s="1">
        <v>113832</v>
      </c>
      <c r="G3134" s="1">
        <v>0</v>
      </c>
      <c r="H3134" s="1">
        <v>0</v>
      </c>
      <c r="I3134" s="1">
        <v>0</v>
      </c>
      <c r="J3134" s="1">
        <v>0</v>
      </c>
      <c r="K3134" s="1">
        <v>0</v>
      </c>
    </row>
    <row r="3135" spans="1:11" x14ac:dyDescent="0.25">
      <c r="A3135" s="2">
        <v>266</v>
      </c>
      <c r="B3135" t="s">
        <v>181</v>
      </c>
      <c r="C3135" t="s">
        <v>60</v>
      </c>
      <c r="D3135">
        <v>1</v>
      </c>
      <c r="E3135" s="1">
        <v>113832</v>
      </c>
      <c r="F3135" s="1">
        <v>113832</v>
      </c>
      <c r="G3135" s="1">
        <v>0</v>
      </c>
      <c r="H3135" s="1">
        <v>0</v>
      </c>
      <c r="I3135" s="1">
        <v>0</v>
      </c>
      <c r="J3135" s="1">
        <v>0</v>
      </c>
      <c r="K3135" s="1">
        <v>0</v>
      </c>
    </row>
    <row r="3136" spans="1:11" x14ac:dyDescent="0.25">
      <c r="A3136" s="2">
        <v>266</v>
      </c>
      <c r="B3136" t="s">
        <v>181</v>
      </c>
      <c r="C3136" t="s">
        <v>103</v>
      </c>
      <c r="D3136">
        <v>8</v>
      </c>
      <c r="E3136" s="1">
        <v>313331</v>
      </c>
      <c r="F3136" s="1">
        <v>110891</v>
      </c>
      <c r="G3136" s="1">
        <v>202441</v>
      </c>
      <c r="H3136" s="1">
        <v>0</v>
      </c>
      <c r="I3136" s="1">
        <v>0</v>
      </c>
      <c r="J3136" s="1">
        <v>0</v>
      </c>
      <c r="K3136" s="1">
        <v>0</v>
      </c>
    </row>
    <row r="3137" spans="1:11" x14ac:dyDescent="0.25">
      <c r="A3137" s="2">
        <v>266</v>
      </c>
      <c r="B3137" t="s">
        <v>181</v>
      </c>
      <c r="C3137" t="s">
        <v>45</v>
      </c>
      <c r="D3137">
        <v>1</v>
      </c>
      <c r="E3137" s="1">
        <v>70672</v>
      </c>
      <c r="F3137" s="1">
        <v>70672</v>
      </c>
      <c r="G3137" s="1">
        <v>0</v>
      </c>
      <c r="H3137" s="1">
        <v>0</v>
      </c>
      <c r="I3137" s="1">
        <v>0</v>
      </c>
      <c r="J3137" s="1">
        <v>0</v>
      </c>
      <c r="K3137" s="1">
        <v>0</v>
      </c>
    </row>
    <row r="3138" spans="1:11" x14ac:dyDescent="0.25">
      <c r="A3138" s="2">
        <v>266</v>
      </c>
      <c r="B3138" t="s">
        <v>181</v>
      </c>
      <c r="C3138" t="s">
        <v>11</v>
      </c>
      <c r="D3138">
        <v>2</v>
      </c>
      <c r="E3138" s="1">
        <v>115116</v>
      </c>
      <c r="F3138" s="1">
        <v>115116</v>
      </c>
      <c r="G3138" s="1">
        <v>0</v>
      </c>
      <c r="H3138" s="1">
        <v>0</v>
      </c>
      <c r="I3138" s="1">
        <v>0</v>
      </c>
      <c r="J3138" s="1">
        <v>0</v>
      </c>
      <c r="K3138" s="1">
        <v>0</v>
      </c>
    </row>
    <row r="3139" spans="1:11" x14ac:dyDescent="0.25">
      <c r="A3139" s="2">
        <v>266</v>
      </c>
      <c r="B3139" t="s">
        <v>181</v>
      </c>
      <c r="C3139" t="s">
        <v>42</v>
      </c>
      <c r="D3139">
        <v>1</v>
      </c>
      <c r="E3139" s="1">
        <v>71590</v>
      </c>
      <c r="F3139" s="1">
        <v>0</v>
      </c>
      <c r="G3139" s="1">
        <v>71590</v>
      </c>
      <c r="H3139" s="1">
        <v>0</v>
      </c>
      <c r="I3139" s="1">
        <v>0</v>
      </c>
      <c r="J3139" s="1">
        <v>0</v>
      </c>
      <c r="K3139" s="1">
        <v>0</v>
      </c>
    </row>
    <row r="3140" spans="1:11" x14ac:dyDescent="0.25">
      <c r="A3140" s="2">
        <v>266</v>
      </c>
      <c r="B3140" t="s">
        <v>181</v>
      </c>
      <c r="C3140" t="s">
        <v>21</v>
      </c>
      <c r="D3140">
        <v>1</v>
      </c>
      <c r="E3140" s="1">
        <v>113832</v>
      </c>
      <c r="F3140" s="1">
        <v>113832</v>
      </c>
      <c r="G3140" s="1">
        <v>0</v>
      </c>
      <c r="H3140" s="1">
        <v>0</v>
      </c>
      <c r="I3140" s="1">
        <v>0</v>
      </c>
      <c r="J3140" s="1">
        <v>0</v>
      </c>
      <c r="K3140" s="1">
        <v>0</v>
      </c>
    </row>
    <row r="3141" spans="1:11" x14ac:dyDescent="0.25">
      <c r="A3141" s="2">
        <v>266</v>
      </c>
      <c r="B3141" t="s">
        <v>181</v>
      </c>
      <c r="C3141" t="s">
        <v>16</v>
      </c>
      <c r="D3141">
        <v>2</v>
      </c>
      <c r="E3141" s="1">
        <v>227665</v>
      </c>
      <c r="F3141" s="1">
        <v>227665</v>
      </c>
      <c r="G3141" s="1">
        <v>0</v>
      </c>
      <c r="H3141" s="1">
        <v>0</v>
      </c>
      <c r="I3141" s="1">
        <v>0</v>
      </c>
      <c r="J3141" s="1">
        <v>0</v>
      </c>
      <c r="K3141" s="1">
        <v>0</v>
      </c>
    </row>
    <row r="3142" spans="1:11" x14ac:dyDescent="0.25">
      <c r="A3142" s="2">
        <v>266</v>
      </c>
      <c r="B3142" t="s">
        <v>181</v>
      </c>
      <c r="C3142" t="s">
        <v>17</v>
      </c>
      <c r="D3142">
        <v>1</v>
      </c>
      <c r="E3142" s="1">
        <v>79025</v>
      </c>
      <c r="F3142" s="1">
        <v>79025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</row>
    <row r="3143" spans="1:11" x14ac:dyDescent="0.25">
      <c r="A3143" s="2">
        <v>266</v>
      </c>
      <c r="B3143" t="s">
        <v>181</v>
      </c>
      <c r="C3143" t="s">
        <v>22</v>
      </c>
      <c r="D3143">
        <v>2</v>
      </c>
      <c r="E3143" s="1">
        <v>102375</v>
      </c>
      <c r="F3143" s="1">
        <v>102375</v>
      </c>
      <c r="G3143" s="1">
        <v>0</v>
      </c>
      <c r="H3143" s="1">
        <v>0</v>
      </c>
      <c r="I3143" s="1">
        <v>0</v>
      </c>
      <c r="J3143" s="1">
        <v>0</v>
      </c>
      <c r="K3143" s="1">
        <v>0</v>
      </c>
    </row>
    <row r="3144" spans="1:11" x14ac:dyDescent="0.25">
      <c r="A3144" s="2">
        <v>266</v>
      </c>
      <c r="B3144" t="s">
        <v>181</v>
      </c>
      <c r="C3144" t="s">
        <v>20</v>
      </c>
      <c r="D3144">
        <v>1</v>
      </c>
      <c r="E3144" s="1">
        <v>60059</v>
      </c>
      <c r="F3144" s="1">
        <v>60059</v>
      </c>
      <c r="G3144" s="1">
        <v>0</v>
      </c>
      <c r="H3144" s="1">
        <v>0</v>
      </c>
      <c r="I3144" s="1">
        <v>0</v>
      </c>
      <c r="J3144" s="1">
        <v>0</v>
      </c>
      <c r="K3144" s="1">
        <v>0</v>
      </c>
    </row>
    <row r="3145" spans="1:11" x14ac:dyDescent="0.25">
      <c r="A3145" s="2">
        <v>266</v>
      </c>
      <c r="B3145" t="s">
        <v>181</v>
      </c>
      <c r="C3145" t="s">
        <v>47</v>
      </c>
      <c r="D3145">
        <v>1</v>
      </c>
      <c r="E3145" s="1">
        <v>92386</v>
      </c>
      <c r="F3145" s="1">
        <v>92386</v>
      </c>
      <c r="G3145" s="1">
        <v>0</v>
      </c>
      <c r="H3145" s="1">
        <v>0</v>
      </c>
      <c r="I3145" s="1">
        <v>0</v>
      </c>
      <c r="J3145" s="1">
        <v>0</v>
      </c>
      <c r="K3145" s="1">
        <v>0</v>
      </c>
    </row>
    <row r="3146" spans="1:11" x14ac:dyDescent="0.25">
      <c r="A3146" s="2">
        <v>266</v>
      </c>
      <c r="B3146" t="s">
        <v>181</v>
      </c>
      <c r="C3146" t="s">
        <v>54</v>
      </c>
      <c r="D3146">
        <v>1</v>
      </c>
      <c r="E3146" s="1">
        <v>101180</v>
      </c>
      <c r="F3146" s="1">
        <v>101180</v>
      </c>
      <c r="G3146" s="1">
        <v>0</v>
      </c>
      <c r="H3146" s="1">
        <v>0</v>
      </c>
      <c r="I3146" s="1">
        <v>0</v>
      </c>
      <c r="J3146" s="1">
        <v>0</v>
      </c>
      <c r="K3146" s="1">
        <v>0</v>
      </c>
    </row>
    <row r="3147" spans="1:11" x14ac:dyDescent="0.25">
      <c r="A3147" s="2">
        <v>266</v>
      </c>
      <c r="B3147" t="s">
        <v>181</v>
      </c>
      <c r="C3147" t="s">
        <v>58</v>
      </c>
      <c r="D3147">
        <v>1</v>
      </c>
      <c r="E3147" s="1">
        <v>147879</v>
      </c>
      <c r="F3147" s="1">
        <v>147879</v>
      </c>
      <c r="G3147" s="1">
        <v>0</v>
      </c>
      <c r="H3147" s="1">
        <v>0</v>
      </c>
      <c r="I3147" s="1">
        <v>0</v>
      </c>
      <c r="J3147" s="1">
        <v>0</v>
      </c>
      <c r="K3147" s="1">
        <v>0</v>
      </c>
    </row>
    <row r="3148" spans="1:11" x14ac:dyDescent="0.25">
      <c r="A3148" s="2">
        <v>266</v>
      </c>
      <c r="B3148" t="s">
        <v>181</v>
      </c>
      <c r="C3148" t="s">
        <v>78</v>
      </c>
      <c r="D3148">
        <v>1</v>
      </c>
      <c r="E3148" s="1">
        <v>58500</v>
      </c>
      <c r="F3148" s="1">
        <v>58500</v>
      </c>
      <c r="G3148" s="1">
        <v>0</v>
      </c>
      <c r="H3148" s="1">
        <v>0</v>
      </c>
      <c r="I3148" s="1">
        <v>0</v>
      </c>
      <c r="J3148" s="1">
        <v>0</v>
      </c>
      <c r="K3148" s="1">
        <v>0</v>
      </c>
    </row>
    <row r="3149" spans="1:11" x14ac:dyDescent="0.25">
      <c r="A3149" s="2">
        <v>266</v>
      </c>
      <c r="B3149" t="s">
        <v>181</v>
      </c>
      <c r="C3149" t="s">
        <v>251</v>
      </c>
      <c r="D3149">
        <v>0</v>
      </c>
      <c r="E3149" s="1">
        <v>110320</v>
      </c>
      <c r="F3149" s="1">
        <v>110320</v>
      </c>
      <c r="G3149" s="1">
        <v>0</v>
      </c>
      <c r="H3149" s="1">
        <v>0</v>
      </c>
      <c r="I3149" s="1">
        <v>0</v>
      </c>
      <c r="J3149" s="1">
        <v>0</v>
      </c>
      <c r="K3149" s="1">
        <v>0</v>
      </c>
    </row>
    <row r="3150" spans="1:11" x14ac:dyDescent="0.25">
      <c r="A3150" s="2">
        <v>266</v>
      </c>
      <c r="B3150" t="s">
        <v>181</v>
      </c>
      <c r="C3150" t="s">
        <v>314</v>
      </c>
      <c r="D3150">
        <v>0</v>
      </c>
      <c r="E3150" s="1">
        <v>71400</v>
      </c>
      <c r="F3150" s="1">
        <v>44200</v>
      </c>
      <c r="G3150" s="1">
        <v>0</v>
      </c>
      <c r="H3150" s="1">
        <v>0</v>
      </c>
      <c r="I3150" s="1">
        <v>0</v>
      </c>
      <c r="J3150" s="1">
        <v>0</v>
      </c>
      <c r="K3150" s="1">
        <v>27200</v>
      </c>
    </row>
    <row r="3151" spans="1:11" x14ac:dyDescent="0.25">
      <c r="A3151" s="2">
        <v>266</v>
      </c>
      <c r="B3151" t="s">
        <v>181</v>
      </c>
      <c r="C3151" t="s">
        <v>257</v>
      </c>
      <c r="D3151">
        <v>0</v>
      </c>
      <c r="E3151" s="1">
        <v>61200</v>
      </c>
      <c r="F3151" s="1">
        <v>34000</v>
      </c>
      <c r="G3151" s="1">
        <v>0</v>
      </c>
      <c r="H3151" s="1">
        <v>0</v>
      </c>
      <c r="I3151" s="1">
        <v>0</v>
      </c>
      <c r="J3151" s="1">
        <v>0</v>
      </c>
      <c r="K3151" s="1">
        <v>27200</v>
      </c>
    </row>
    <row r="3152" spans="1:11" x14ac:dyDescent="0.25">
      <c r="A3152" s="2">
        <v>266</v>
      </c>
      <c r="B3152" t="s">
        <v>181</v>
      </c>
      <c r="C3152" t="s">
        <v>252</v>
      </c>
      <c r="D3152">
        <v>0</v>
      </c>
      <c r="E3152" s="1">
        <v>12775</v>
      </c>
      <c r="F3152" s="1">
        <v>12775</v>
      </c>
      <c r="G3152" s="1">
        <v>0</v>
      </c>
      <c r="H3152" s="1">
        <v>0</v>
      </c>
      <c r="I3152" s="1">
        <v>0</v>
      </c>
      <c r="J3152" s="1">
        <v>0</v>
      </c>
      <c r="K3152" s="1">
        <v>0</v>
      </c>
    </row>
    <row r="3153" spans="1:12" x14ac:dyDescent="0.25">
      <c r="A3153" s="2">
        <v>266</v>
      </c>
      <c r="B3153" t="s">
        <v>181</v>
      </c>
      <c r="C3153" t="s">
        <v>246</v>
      </c>
      <c r="D3153">
        <v>0</v>
      </c>
      <c r="E3153" s="1">
        <v>15325</v>
      </c>
      <c r="F3153" s="1">
        <v>15325</v>
      </c>
      <c r="G3153" s="1">
        <v>0</v>
      </c>
      <c r="H3153" s="1">
        <v>0</v>
      </c>
      <c r="I3153" s="1">
        <v>0</v>
      </c>
      <c r="J3153" s="1">
        <v>0</v>
      </c>
      <c r="K3153" s="1">
        <v>0</v>
      </c>
    </row>
    <row r="3154" spans="1:12" x14ac:dyDescent="0.25">
      <c r="A3154" s="2">
        <v>266</v>
      </c>
      <c r="B3154" t="s">
        <v>181</v>
      </c>
      <c r="C3154" t="s">
        <v>263</v>
      </c>
      <c r="D3154">
        <v>0</v>
      </c>
      <c r="E3154" s="1">
        <v>37413</v>
      </c>
      <c r="F3154" s="1">
        <v>20663</v>
      </c>
      <c r="G3154" s="1">
        <v>0</v>
      </c>
      <c r="H3154" s="1">
        <v>16750</v>
      </c>
      <c r="I3154" s="1">
        <v>0</v>
      </c>
      <c r="J3154" s="1">
        <v>0</v>
      </c>
      <c r="K3154" s="1">
        <v>0</v>
      </c>
    </row>
    <row r="3155" spans="1:12" x14ac:dyDescent="0.25">
      <c r="A3155" s="2">
        <v>266</v>
      </c>
      <c r="B3155" t="s">
        <v>181</v>
      </c>
      <c r="C3155" t="s">
        <v>266</v>
      </c>
      <c r="D3155">
        <v>0</v>
      </c>
      <c r="E3155" s="1">
        <v>12828</v>
      </c>
      <c r="F3155" s="1">
        <v>6828</v>
      </c>
      <c r="G3155" s="1">
        <v>6000</v>
      </c>
      <c r="H3155" s="1">
        <v>0</v>
      </c>
      <c r="I3155" s="1">
        <v>0</v>
      </c>
      <c r="J3155" s="1">
        <v>0</v>
      </c>
      <c r="K3155" s="1">
        <v>0</v>
      </c>
    </row>
    <row r="3156" spans="1:12" x14ac:dyDescent="0.25">
      <c r="A3156" s="2">
        <v>266</v>
      </c>
      <c r="B3156" t="s">
        <v>181</v>
      </c>
      <c r="C3156" t="s">
        <v>265</v>
      </c>
      <c r="D3156">
        <v>0</v>
      </c>
      <c r="E3156" s="1">
        <v>10001</v>
      </c>
      <c r="F3156" s="1">
        <v>0</v>
      </c>
      <c r="G3156" s="1">
        <v>10001</v>
      </c>
      <c r="H3156" s="1">
        <v>0</v>
      </c>
      <c r="I3156" s="1">
        <v>0</v>
      </c>
      <c r="J3156" s="1">
        <v>0</v>
      </c>
      <c r="K3156" s="1">
        <v>0</v>
      </c>
    </row>
    <row r="3157" spans="1:12" x14ac:dyDescent="0.25">
      <c r="A3157" s="2">
        <v>266</v>
      </c>
      <c r="B3157" t="s">
        <v>181</v>
      </c>
      <c r="C3157" t="s">
        <v>248</v>
      </c>
      <c r="D3157">
        <v>0</v>
      </c>
      <c r="E3157" s="1">
        <v>1920</v>
      </c>
      <c r="F3157" s="1">
        <v>1920</v>
      </c>
      <c r="G3157" s="1">
        <v>0</v>
      </c>
      <c r="H3157" s="1">
        <v>0</v>
      </c>
      <c r="I3157" s="1">
        <v>0</v>
      </c>
      <c r="J3157" s="1">
        <v>0</v>
      </c>
      <c r="K3157" s="1">
        <v>0</v>
      </c>
    </row>
    <row r="3158" spans="1:12" x14ac:dyDescent="0.25">
      <c r="A3158" s="2">
        <v>266</v>
      </c>
      <c r="B3158" t="s">
        <v>181</v>
      </c>
      <c r="C3158" t="s">
        <v>264</v>
      </c>
      <c r="D3158">
        <v>0</v>
      </c>
      <c r="E3158" s="1">
        <v>715</v>
      </c>
      <c r="F3158" s="1">
        <v>715</v>
      </c>
      <c r="G3158" s="1">
        <v>0</v>
      </c>
      <c r="H3158" s="1">
        <v>0</v>
      </c>
      <c r="I3158" s="1">
        <v>0</v>
      </c>
      <c r="J3158" s="1">
        <v>0</v>
      </c>
      <c r="K3158" s="1">
        <v>0</v>
      </c>
    </row>
    <row r="3159" spans="1:12" x14ac:dyDescent="0.25">
      <c r="A3159" s="2">
        <v>266</v>
      </c>
      <c r="B3159" t="s">
        <v>181</v>
      </c>
      <c r="C3159" t="s">
        <v>260</v>
      </c>
      <c r="D3159">
        <v>0</v>
      </c>
      <c r="E3159" s="1">
        <v>1000</v>
      </c>
      <c r="F3159" s="1">
        <v>0</v>
      </c>
      <c r="G3159" s="1">
        <v>1000</v>
      </c>
      <c r="H3159" s="1">
        <v>0</v>
      </c>
      <c r="I3159" s="1">
        <v>0</v>
      </c>
      <c r="J3159" s="1">
        <v>0</v>
      </c>
      <c r="K3159" s="1">
        <v>0</v>
      </c>
    </row>
    <row r="3160" spans="1:12" x14ac:dyDescent="0.25">
      <c r="A3160" s="2">
        <v>266</v>
      </c>
      <c r="B3160" t="s">
        <v>181</v>
      </c>
      <c r="C3160" t="s">
        <v>278</v>
      </c>
      <c r="D3160">
        <v>0</v>
      </c>
      <c r="E3160" s="1">
        <v>8304</v>
      </c>
      <c r="F3160" s="1">
        <v>0</v>
      </c>
      <c r="G3160" s="1">
        <v>8304</v>
      </c>
      <c r="H3160" s="1">
        <v>0</v>
      </c>
      <c r="I3160" s="1">
        <v>0</v>
      </c>
      <c r="J3160" s="1">
        <v>0</v>
      </c>
      <c r="K3160" s="1">
        <v>0</v>
      </c>
    </row>
    <row r="3161" spans="1:12" x14ac:dyDescent="0.25">
      <c r="A3161" s="2">
        <v>266</v>
      </c>
      <c r="B3161" t="s">
        <v>181</v>
      </c>
      <c r="C3161" t="s">
        <v>247</v>
      </c>
      <c r="D3161">
        <v>0</v>
      </c>
      <c r="E3161" s="1">
        <v>7039</v>
      </c>
      <c r="F3161" s="1">
        <v>7039</v>
      </c>
      <c r="G3161" s="1">
        <v>0</v>
      </c>
      <c r="H3161" s="1">
        <v>0</v>
      </c>
      <c r="I3161" s="1">
        <v>0</v>
      </c>
      <c r="J3161" s="1">
        <v>0</v>
      </c>
      <c r="K3161" s="1">
        <v>0</v>
      </c>
    </row>
    <row r="3162" spans="1:12" x14ac:dyDescent="0.25">
      <c r="A3162" s="2">
        <v>266</v>
      </c>
      <c r="B3162" t="s">
        <v>181</v>
      </c>
      <c r="C3162" t="s">
        <v>258</v>
      </c>
      <c r="D3162">
        <v>0</v>
      </c>
      <c r="E3162" s="1">
        <v>13712</v>
      </c>
      <c r="F3162" s="1">
        <v>0</v>
      </c>
      <c r="G3162" s="1">
        <v>0</v>
      </c>
      <c r="H3162" s="1">
        <v>13712</v>
      </c>
      <c r="I3162" s="1">
        <v>0</v>
      </c>
      <c r="J3162" s="1">
        <v>0</v>
      </c>
      <c r="K3162" s="1">
        <v>0</v>
      </c>
    </row>
    <row r="3163" spans="1:12" x14ac:dyDescent="0.25">
      <c r="A3163" s="2">
        <v>266</v>
      </c>
      <c r="B3163" t="s">
        <v>181</v>
      </c>
      <c r="C3163" t="s">
        <v>269</v>
      </c>
      <c r="D3163">
        <v>0</v>
      </c>
      <c r="E3163" s="1">
        <v>3473</v>
      </c>
      <c r="F3163" s="1">
        <v>0</v>
      </c>
      <c r="G3163" s="1">
        <v>0</v>
      </c>
      <c r="H3163" s="1">
        <v>0</v>
      </c>
      <c r="I3163" s="1">
        <v>3473</v>
      </c>
      <c r="J3163" s="1">
        <v>0</v>
      </c>
      <c r="K3163" s="1">
        <v>0</v>
      </c>
    </row>
    <row r="3164" spans="1:12" x14ac:dyDescent="0.25">
      <c r="A3164" s="2">
        <v>266</v>
      </c>
      <c r="B3164" t="s">
        <v>181</v>
      </c>
      <c r="C3164" s="1" t="s">
        <v>320</v>
      </c>
      <c r="E3164" s="1">
        <v>116351</v>
      </c>
      <c r="F3164" s="1"/>
      <c r="G3164" s="1"/>
      <c r="H3164" s="1"/>
      <c r="I3164" s="1"/>
      <c r="J3164" s="1"/>
      <c r="K3164" s="1"/>
      <c r="L3164" s="1">
        <v>116351</v>
      </c>
    </row>
    <row r="3165" spans="1:12" x14ac:dyDescent="0.25">
      <c r="A3165" s="2">
        <v>271</v>
      </c>
      <c r="B3165" t="s">
        <v>182</v>
      </c>
      <c r="C3165" t="s">
        <v>68</v>
      </c>
      <c r="D3165">
        <v>1</v>
      </c>
      <c r="E3165" s="1">
        <v>158560</v>
      </c>
      <c r="F3165" s="1">
        <v>18617</v>
      </c>
      <c r="G3165" s="1">
        <v>139943</v>
      </c>
      <c r="H3165" s="1">
        <v>0</v>
      </c>
      <c r="I3165" s="1">
        <v>0</v>
      </c>
      <c r="J3165" s="1">
        <v>0</v>
      </c>
      <c r="K3165" s="1">
        <v>0</v>
      </c>
    </row>
    <row r="3166" spans="1:12" x14ac:dyDescent="0.25">
      <c r="A3166" s="2">
        <v>271</v>
      </c>
      <c r="B3166" t="s">
        <v>182</v>
      </c>
      <c r="C3166" t="s">
        <v>31</v>
      </c>
      <c r="D3166">
        <v>1</v>
      </c>
      <c r="E3166" s="1">
        <v>198942</v>
      </c>
      <c r="F3166" s="1">
        <v>198942</v>
      </c>
      <c r="G3166" s="1">
        <v>0</v>
      </c>
      <c r="H3166" s="1">
        <v>0</v>
      </c>
      <c r="I3166" s="1">
        <v>0</v>
      </c>
      <c r="J3166" s="1">
        <v>0</v>
      </c>
      <c r="K3166" s="1">
        <v>0</v>
      </c>
    </row>
    <row r="3167" spans="1:12" x14ac:dyDescent="0.25">
      <c r="A3167" s="2">
        <v>271</v>
      </c>
      <c r="B3167" t="s">
        <v>182</v>
      </c>
      <c r="C3167" t="s">
        <v>33</v>
      </c>
      <c r="D3167">
        <v>3</v>
      </c>
      <c r="E3167" s="1">
        <v>341497</v>
      </c>
      <c r="F3167" s="1">
        <v>341497</v>
      </c>
      <c r="G3167" s="1">
        <v>0</v>
      </c>
      <c r="H3167" s="1">
        <v>0</v>
      </c>
      <c r="I3167" s="1">
        <v>0</v>
      </c>
      <c r="J3167" s="1">
        <v>0</v>
      </c>
      <c r="K3167" s="1">
        <v>0</v>
      </c>
    </row>
    <row r="3168" spans="1:12" x14ac:dyDescent="0.25">
      <c r="A3168" s="2">
        <v>271</v>
      </c>
      <c r="B3168" t="s">
        <v>182</v>
      </c>
      <c r="C3168" t="s">
        <v>34</v>
      </c>
      <c r="D3168">
        <v>3</v>
      </c>
      <c r="E3168" s="1">
        <v>341497</v>
      </c>
      <c r="F3168" s="1">
        <v>341497</v>
      </c>
      <c r="G3168" s="1">
        <v>0</v>
      </c>
      <c r="H3168" s="1">
        <v>0</v>
      </c>
      <c r="I3168" s="1">
        <v>0</v>
      </c>
      <c r="J3168" s="1">
        <v>0</v>
      </c>
      <c r="K3168" s="1">
        <v>0</v>
      </c>
    </row>
    <row r="3169" spans="1:11" x14ac:dyDescent="0.25">
      <c r="A3169" s="2">
        <v>271</v>
      </c>
      <c r="B3169" t="s">
        <v>182</v>
      </c>
      <c r="C3169" t="s">
        <v>35</v>
      </c>
      <c r="D3169">
        <v>3</v>
      </c>
      <c r="E3169" s="1">
        <v>341497</v>
      </c>
      <c r="F3169" s="1">
        <v>341497</v>
      </c>
      <c r="G3169" s="1">
        <v>0</v>
      </c>
      <c r="H3169" s="1">
        <v>0</v>
      </c>
      <c r="I3169" s="1">
        <v>0</v>
      </c>
      <c r="J3169" s="1">
        <v>0</v>
      </c>
      <c r="K3169" s="1">
        <v>0</v>
      </c>
    </row>
    <row r="3170" spans="1:11" x14ac:dyDescent="0.25">
      <c r="A3170" s="2">
        <v>271</v>
      </c>
      <c r="B3170" t="s">
        <v>182</v>
      </c>
      <c r="C3170" t="s">
        <v>26</v>
      </c>
      <c r="D3170">
        <v>3</v>
      </c>
      <c r="E3170" s="1">
        <v>341497</v>
      </c>
      <c r="F3170" s="1">
        <v>341497</v>
      </c>
      <c r="G3170" s="1">
        <v>0</v>
      </c>
      <c r="H3170" s="1">
        <v>0</v>
      </c>
      <c r="I3170" s="1">
        <v>0</v>
      </c>
      <c r="J3170" s="1">
        <v>0</v>
      </c>
      <c r="K3170" s="1">
        <v>0</v>
      </c>
    </row>
    <row r="3171" spans="1:11" x14ac:dyDescent="0.25">
      <c r="A3171" s="2">
        <v>271</v>
      </c>
      <c r="B3171" t="s">
        <v>182</v>
      </c>
      <c r="C3171" t="s">
        <v>25</v>
      </c>
      <c r="D3171">
        <v>2</v>
      </c>
      <c r="E3171" s="1">
        <v>227665</v>
      </c>
      <c r="F3171" s="1">
        <v>227665</v>
      </c>
      <c r="G3171" s="1">
        <v>0</v>
      </c>
      <c r="H3171" s="1">
        <v>0</v>
      </c>
      <c r="I3171" s="1">
        <v>0</v>
      </c>
      <c r="J3171" s="1">
        <v>0</v>
      </c>
      <c r="K3171" s="1">
        <v>0</v>
      </c>
    </row>
    <row r="3172" spans="1:11" x14ac:dyDescent="0.25">
      <c r="A3172" s="2">
        <v>271</v>
      </c>
      <c r="B3172" t="s">
        <v>182</v>
      </c>
      <c r="C3172" t="s">
        <v>28</v>
      </c>
      <c r="D3172">
        <v>3</v>
      </c>
      <c r="E3172" s="1">
        <v>341497</v>
      </c>
      <c r="F3172" s="1">
        <v>341497</v>
      </c>
      <c r="G3172" s="1">
        <v>0</v>
      </c>
      <c r="H3172" s="1">
        <v>0</v>
      </c>
      <c r="I3172" s="1">
        <v>0</v>
      </c>
      <c r="J3172" s="1">
        <v>0</v>
      </c>
      <c r="K3172" s="1">
        <v>0</v>
      </c>
    </row>
    <row r="3173" spans="1:11" x14ac:dyDescent="0.25">
      <c r="A3173" s="2">
        <v>271</v>
      </c>
      <c r="B3173" t="s">
        <v>182</v>
      </c>
      <c r="C3173" t="s">
        <v>87</v>
      </c>
      <c r="D3173">
        <v>1</v>
      </c>
      <c r="E3173" s="1">
        <v>113832</v>
      </c>
      <c r="F3173" s="1">
        <v>113832</v>
      </c>
      <c r="G3173" s="1">
        <v>0</v>
      </c>
      <c r="H3173" s="1">
        <v>0</v>
      </c>
      <c r="I3173" s="1">
        <v>0</v>
      </c>
      <c r="J3173" s="1">
        <v>0</v>
      </c>
      <c r="K3173" s="1">
        <v>0</v>
      </c>
    </row>
    <row r="3174" spans="1:11" x14ac:dyDescent="0.25">
      <c r="A3174" s="2">
        <v>271</v>
      </c>
      <c r="B3174" t="s">
        <v>182</v>
      </c>
      <c r="C3174" t="s">
        <v>85</v>
      </c>
      <c r="D3174">
        <v>1</v>
      </c>
      <c r="E3174" s="1">
        <v>113832</v>
      </c>
      <c r="F3174" s="1">
        <v>113832</v>
      </c>
      <c r="G3174" s="1">
        <v>0</v>
      </c>
      <c r="H3174" s="1">
        <v>0</v>
      </c>
      <c r="I3174" s="1">
        <v>0</v>
      </c>
      <c r="J3174" s="1">
        <v>0</v>
      </c>
      <c r="K3174" s="1">
        <v>0</v>
      </c>
    </row>
    <row r="3175" spans="1:11" x14ac:dyDescent="0.25">
      <c r="A3175" s="2">
        <v>271</v>
      </c>
      <c r="B3175" t="s">
        <v>182</v>
      </c>
      <c r="C3175" t="s">
        <v>24</v>
      </c>
      <c r="D3175">
        <v>1</v>
      </c>
      <c r="E3175" s="1">
        <v>113832</v>
      </c>
      <c r="F3175" s="1">
        <v>113832</v>
      </c>
      <c r="G3175" s="1">
        <v>0</v>
      </c>
      <c r="H3175" s="1">
        <v>0</v>
      </c>
      <c r="I3175" s="1">
        <v>0</v>
      </c>
      <c r="J3175" s="1">
        <v>0</v>
      </c>
      <c r="K3175" s="1">
        <v>0</v>
      </c>
    </row>
    <row r="3176" spans="1:11" x14ac:dyDescent="0.25">
      <c r="A3176" s="2">
        <v>271</v>
      </c>
      <c r="B3176" t="s">
        <v>182</v>
      </c>
      <c r="C3176" t="s">
        <v>30</v>
      </c>
      <c r="D3176">
        <v>1</v>
      </c>
      <c r="E3176" s="1">
        <v>113832</v>
      </c>
      <c r="F3176" s="1">
        <v>113832</v>
      </c>
      <c r="G3176" s="1">
        <v>0</v>
      </c>
      <c r="H3176" s="1">
        <v>0</v>
      </c>
      <c r="I3176" s="1">
        <v>0</v>
      </c>
      <c r="J3176" s="1">
        <v>0</v>
      </c>
      <c r="K3176" s="1">
        <v>0</v>
      </c>
    </row>
    <row r="3177" spans="1:11" x14ac:dyDescent="0.25">
      <c r="A3177" s="2">
        <v>271</v>
      </c>
      <c r="B3177" t="s">
        <v>182</v>
      </c>
      <c r="C3177" t="s">
        <v>15</v>
      </c>
      <c r="D3177">
        <v>7</v>
      </c>
      <c r="E3177" s="1">
        <v>274165</v>
      </c>
      <c r="F3177" s="1">
        <v>274165</v>
      </c>
      <c r="G3177" s="1">
        <v>0</v>
      </c>
      <c r="H3177" s="1">
        <v>0</v>
      </c>
      <c r="I3177" s="1">
        <v>0</v>
      </c>
      <c r="J3177" s="1">
        <v>0</v>
      </c>
      <c r="K3177" s="1">
        <v>0</v>
      </c>
    </row>
    <row r="3178" spans="1:11" x14ac:dyDescent="0.25">
      <c r="A3178" s="2">
        <v>271</v>
      </c>
      <c r="B3178" t="s">
        <v>182</v>
      </c>
      <c r="C3178" t="s">
        <v>97</v>
      </c>
      <c r="D3178">
        <v>1</v>
      </c>
      <c r="E3178" s="1">
        <v>147878</v>
      </c>
      <c r="F3178" s="1">
        <v>50926</v>
      </c>
      <c r="G3178" s="1">
        <v>96952</v>
      </c>
      <c r="H3178" s="1">
        <v>0</v>
      </c>
      <c r="I3178" s="1">
        <v>0</v>
      </c>
      <c r="J3178" s="1">
        <v>0</v>
      </c>
      <c r="K3178" s="1">
        <v>0</v>
      </c>
    </row>
    <row r="3179" spans="1:11" x14ac:dyDescent="0.25">
      <c r="A3179" s="2">
        <v>271</v>
      </c>
      <c r="B3179" t="s">
        <v>182</v>
      </c>
      <c r="C3179" t="s">
        <v>52</v>
      </c>
      <c r="D3179">
        <v>2</v>
      </c>
      <c r="E3179" s="1">
        <v>227665</v>
      </c>
      <c r="F3179" s="1">
        <v>227665</v>
      </c>
      <c r="G3179" s="1">
        <v>0</v>
      </c>
      <c r="H3179" s="1">
        <v>0</v>
      </c>
      <c r="I3179" s="1">
        <v>0</v>
      </c>
      <c r="J3179" s="1">
        <v>0</v>
      </c>
      <c r="K3179" s="1">
        <v>0</v>
      </c>
    </row>
    <row r="3180" spans="1:11" x14ac:dyDescent="0.25">
      <c r="A3180" s="2">
        <v>271</v>
      </c>
      <c r="B3180" t="s">
        <v>182</v>
      </c>
      <c r="C3180" t="s">
        <v>50</v>
      </c>
      <c r="D3180">
        <v>1</v>
      </c>
      <c r="E3180" s="1">
        <v>113832</v>
      </c>
      <c r="F3180" s="1">
        <v>113832</v>
      </c>
      <c r="G3180" s="1">
        <v>0</v>
      </c>
      <c r="H3180" s="1">
        <v>0</v>
      </c>
      <c r="I3180" s="1">
        <v>0</v>
      </c>
      <c r="J3180" s="1">
        <v>0</v>
      </c>
      <c r="K3180" s="1">
        <v>0</v>
      </c>
    </row>
    <row r="3181" spans="1:11" x14ac:dyDescent="0.25">
      <c r="A3181" s="2">
        <v>271</v>
      </c>
      <c r="B3181" t="s">
        <v>182</v>
      </c>
      <c r="C3181" t="s">
        <v>14</v>
      </c>
      <c r="D3181">
        <v>3</v>
      </c>
      <c r="E3181" s="1">
        <v>341497</v>
      </c>
      <c r="F3181" s="1">
        <v>341497</v>
      </c>
      <c r="G3181" s="1">
        <v>0</v>
      </c>
      <c r="H3181" s="1">
        <v>0</v>
      </c>
      <c r="I3181" s="1">
        <v>0</v>
      </c>
      <c r="J3181" s="1">
        <v>0</v>
      </c>
      <c r="K3181" s="1">
        <v>0</v>
      </c>
    </row>
    <row r="3182" spans="1:11" x14ac:dyDescent="0.25">
      <c r="A3182" s="2">
        <v>271</v>
      </c>
      <c r="B3182" t="s">
        <v>182</v>
      </c>
      <c r="C3182" t="s">
        <v>70</v>
      </c>
      <c r="D3182">
        <v>1</v>
      </c>
      <c r="E3182" s="1">
        <v>113832</v>
      </c>
      <c r="F3182" s="1">
        <v>113832</v>
      </c>
      <c r="G3182" s="1">
        <v>0</v>
      </c>
      <c r="H3182" s="1">
        <v>0</v>
      </c>
      <c r="I3182" s="1">
        <v>0</v>
      </c>
      <c r="J3182" s="1">
        <v>0</v>
      </c>
      <c r="K3182" s="1">
        <v>0</v>
      </c>
    </row>
    <row r="3183" spans="1:11" x14ac:dyDescent="0.25">
      <c r="A3183" s="2">
        <v>271</v>
      </c>
      <c r="B3183" t="s">
        <v>182</v>
      </c>
      <c r="C3183" t="s">
        <v>81</v>
      </c>
      <c r="D3183">
        <v>1</v>
      </c>
      <c r="E3183" s="1">
        <v>113832</v>
      </c>
      <c r="F3183" s="1">
        <v>3605</v>
      </c>
      <c r="G3183" s="1">
        <v>37565</v>
      </c>
      <c r="H3183" s="1">
        <v>72662</v>
      </c>
      <c r="I3183" s="1">
        <v>0</v>
      </c>
      <c r="J3183" s="1">
        <v>0</v>
      </c>
      <c r="K3183" s="1">
        <v>0</v>
      </c>
    </row>
    <row r="3184" spans="1:11" x14ac:dyDescent="0.25">
      <c r="A3184" s="2">
        <v>271</v>
      </c>
      <c r="B3184" t="s">
        <v>182</v>
      </c>
      <c r="C3184" t="s">
        <v>23</v>
      </c>
      <c r="D3184">
        <v>6</v>
      </c>
      <c r="E3184" s="1">
        <v>234999</v>
      </c>
      <c r="F3184" s="1">
        <v>234999</v>
      </c>
      <c r="G3184" s="1">
        <v>0</v>
      </c>
      <c r="H3184" s="1">
        <v>0</v>
      </c>
      <c r="I3184" s="1">
        <v>0</v>
      </c>
      <c r="J3184" s="1">
        <v>0</v>
      </c>
      <c r="K3184" s="1">
        <v>0</v>
      </c>
    </row>
    <row r="3185" spans="1:11" x14ac:dyDescent="0.25">
      <c r="A3185" s="2">
        <v>271</v>
      </c>
      <c r="B3185" t="s">
        <v>182</v>
      </c>
      <c r="C3185" t="s">
        <v>18</v>
      </c>
      <c r="D3185">
        <v>3</v>
      </c>
      <c r="E3185" s="1">
        <v>341497</v>
      </c>
      <c r="F3185" s="1">
        <v>341497</v>
      </c>
      <c r="G3185" s="1">
        <v>0</v>
      </c>
      <c r="H3185" s="1">
        <v>0</v>
      </c>
      <c r="I3185" s="1">
        <v>0</v>
      </c>
      <c r="J3185" s="1">
        <v>0</v>
      </c>
      <c r="K3185" s="1">
        <v>0</v>
      </c>
    </row>
    <row r="3186" spans="1:11" x14ac:dyDescent="0.25">
      <c r="A3186" s="2">
        <v>271</v>
      </c>
      <c r="B3186" t="s">
        <v>182</v>
      </c>
      <c r="C3186" t="s">
        <v>19</v>
      </c>
      <c r="D3186">
        <v>3</v>
      </c>
      <c r="E3186" s="1">
        <v>341497</v>
      </c>
      <c r="F3186" s="1">
        <v>341497</v>
      </c>
      <c r="G3186" s="1">
        <v>0</v>
      </c>
      <c r="H3186" s="1">
        <v>0</v>
      </c>
      <c r="I3186" s="1">
        <v>0</v>
      </c>
      <c r="J3186" s="1">
        <v>0</v>
      </c>
      <c r="K3186" s="1">
        <v>0</v>
      </c>
    </row>
    <row r="3187" spans="1:11" x14ac:dyDescent="0.25">
      <c r="A3187" s="2">
        <v>271</v>
      </c>
      <c r="B3187" t="s">
        <v>182</v>
      </c>
      <c r="C3187" t="s">
        <v>7</v>
      </c>
      <c r="D3187">
        <v>1</v>
      </c>
      <c r="E3187" s="1">
        <v>113832</v>
      </c>
      <c r="F3187" s="1">
        <v>113832</v>
      </c>
      <c r="G3187" s="1">
        <v>0</v>
      </c>
      <c r="H3187" s="1">
        <v>0</v>
      </c>
      <c r="I3187" s="1">
        <v>0</v>
      </c>
      <c r="J3187" s="1">
        <v>0</v>
      </c>
      <c r="K3187" s="1">
        <v>0</v>
      </c>
    </row>
    <row r="3188" spans="1:11" x14ac:dyDescent="0.25">
      <c r="A3188" s="2">
        <v>271</v>
      </c>
      <c r="B3188" t="s">
        <v>182</v>
      </c>
      <c r="C3188" t="s">
        <v>37</v>
      </c>
      <c r="D3188">
        <v>2</v>
      </c>
      <c r="E3188" s="1">
        <v>227665</v>
      </c>
      <c r="F3188" s="1">
        <v>227665</v>
      </c>
      <c r="G3188" s="1">
        <v>0</v>
      </c>
      <c r="H3188" s="1">
        <v>0</v>
      </c>
      <c r="I3188" s="1">
        <v>0</v>
      </c>
      <c r="J3188" s="1">
        <v>0</v>
      </c>
      <c r="K3188" s="1">
        <v>0</v>
      </c>
    </row>
    <row r="3189" spans="1:11" x14ac:dyDescent="0.25">
      <c r="A3189" s="2">
        <v>271</v>
      </c>
      <c r="B3189" t="s">
        <v>182</v>
      </c>
      <c r="C3189" t="s">
        <v>12</v>
      </c>
      <c r="D3189">
        <v>1</v>
      </c>
      <c r="E3189" s="1">
        <v>113832</v>
      </c>
      <c r="F3189" s="1">
        <v>113832</v>
      </c>
      <c r="G3189" s="1">
        <v>0</v>
      </c>
      <c r="H3189" s="1">
        <v>0</v>
      </c>
      <c r="I3189" s="1">
        <v>0</v>
      </c>
      <c r="J3189" s="1">
        <v>0</v>
      </c>
      <c r="K3189" s="1">
        <v>0</v>
      </c>
    </row>
    <row r="3190" spans="1:11" x14ac:dyDescent="0.25">
      <c r="A3190" s="2">
        <v>271</v>
      </c>
      <c r="B3190" t="s">
        <v>182</v>
      </c>
      <c r="C3190" t="s">
        <v>60</v>
      </c>
      <c r="D3190">
        <v>1</v>
      </c>
      <c r="E3190" s="1">
        <v>113832</v>
      </c>
      <c r="F3190" s="1">
        <v>113832</v>
      </c>
      <c r="G3190" s="1">
        <v>0</v>
      </c>
      <c r="H3190" s="1">
        <v>0</v>
      </c>
      <c r="I3190" s="1">
        <v>0</v>
      </c>
      <c r="J3190" s="1">
        <v>0</v>
      </c>
      <c r="K3190" s="1">
        <v>0</v>
      </c>
    </row>
    <row r="3191" spans="1:11" x14ac:dyDescent="0.25">
      <c r="A3191" s="2">
        <v>271</v>
      </c>
      <c r="B3191" t="s">
        <v>182</v>
      </c>
      <c r="C3191" t="s">
        <v>32</v>
      </c>
      <c r="D3191">
        <v>3</v>
      </c>
      <c r="E3191" s="1">
        <v>117499</v>
      </c>
      <c r="F3191" s="1">
        <v>117499</v>
      </c>
      <c r="G3191" s="1">
        <v>0</v>
      </c>
      <c r="H3191" s="1">
        <v>0</v>
      </c>
      <c r="I3191" s="1">
        <v>0</v>
      </c>
      <c r="J3191" s="1">
        <v>0</v>
      </c>
      <c r="K3191" s="1">
        <v>0</v>
      </c>
    </row>
    <row r="3192" spans="1:11" x14ac:dyDescent="0.25">
      <c r="A3192" s="2">
        <v>271</v>
      </c>
      <c r="B3192" t="s">
        <v>182</v>
      </c>
      <c r="C3192" t="s">
        <v>21</v>
      </c>
      <c r="D3192">
        <v>1</v>
      </c>
      <c r="E3192" s="1">
        <v>113832</v>
      </c>
      <c r="F3192" s="1">
        <v>113832</v>
      </c>
      <c r="G3192" s="1">
        <v>0</v>
      </c>
      <c r="H3192" s="1">
        <v>0</v>
      </c>
      <c r="I3192" s="1">
        <v>0</v>
      </c>
      <c r="J3192" s="1">
        <v>0</v>
      </c>
      <c r="K3192" s="1">
        <v>0</v>
      </c>
    </row>
    <row r="3193" spans="1:11" x14ac:dyDescent="0.25">
      <c r="A3193" s="2">
        <v>271</v>
      </c>
      <c r="B3193" t="s">
        <v>182</v>
      </c>
      <c r="C3193" t="s">
        <v>16</v>
      </c>
      <c r="D3193">
        <v>1.5</v>
      </c>
      <c r="E3193" s="1">
        <v>170749</v>
      </c>
      <c r="F3193" s="1">
        <v>170749</v>
      </c>
      <c r="G3193" s="1">
        <v>0</v>
      </c>
      <c r="H3193" s="1">
        <v>0</v>
      </c>
      <c r="I3193" s="1">
        <v>0</v>
      </c>
      <c r="J3193" s="1">
        <v>0</v>
      </c>
      <c r="K3193" s="1">
        <v>0</v>
      </c>
    </row>
    <row r="3194" spans="1:11" x14ac:dyDescent="0.25">
      <c r="A3194" s="2">
        <v>271</v>
      </c>
      <c r="B3194" t="s">
        <v>182</v>
      </c>
      <c r="C3194" t="s">
        <v>17</v>
      </c>
      <c r="D3194">
        <v>1</v>
      </c>
      <c r="E3194" s="1">
        <v>79025</v>
      </c>
      <c r="F3194" s="1">
        <v>79025</v>
      </c>
      <c r="G3194" s="1">
        <v>0</v>
      </c>
      <c r="H3194" s="1">
        <v>0</v>
      </c>
      <c r="I3194" s="1">
        <v>0</v>
      </c>
      <c r="J3194" s="1">
        <v>0</v>
      </c>
      <c r="K3194" s="1">
        <v>0</v>
      </c>
    </row>
    <row r="3195" spans="1:11" x14ac:dyDescent="0.25">
      <c r="A3195" s="2">
        <v>271</v>
      </c>
      <c r="B3195" t="s">
        <v>182</v>
      </c>
      <c r="C3195" t="s">
        <v>22</v>
      </c>
      <c r="D3195">
        <v>1</v>
      </c>
      <c r="E3195" s="1">
        <v>51187</v>
      </c>
      <c r="F3195" s="1">
        <v>51187</v>
      </c>
      <c r="G3195" s="1">
        <v>0</v>
      </c>
      <c r="H3195" s="1">
        <v>0</v>
      </c>
      <c r="I3195" s="1">
        <v>0</v>
      </c>
      <c r="J3195" s="1">
        <v>0</v>
      </c>
      <c r="K3195" s="1">
        <v>0</v>
      </c>
    </row>
    <row r="3196" spans="1:11" x14ac:dyDescent="0.25">
      <c r="A3196" s="2">
        <v>271</v>
      </c>
      <c r="B3196" t="s">
        <v>182</v>
      </c>
      <c r="C3196" t="s">
        <v>20</v>
      </c>
      <c r="D3196">
        <v>2</v>
      </c>
      <c r="E3196" s="1">
        <v>120118</v>
      </c>
      <c r="F3196" s="1">
        <v>120118</v>
      </c>
      <c r="G3196" s="1">
        <v>0</v>
      </c>
      <c r="H3196" s="1">
        <v>0</v>
      </c>
      <c r="I3196" s="1">
        <v>0</v>
      </c>
      <c r="J3196" s="1">
        <v>0</v>
      </c>
      <c r="K3196" s="1">
        <v>0</v>
      </c>
    </row>
    <row r="3197" spans="1:11" x14ac:dyDescent="0.25">
      <c r="A3197" s="2">
        <v>271</v>
      </c>
      <c r="B3197" t="s">
        <v>182</v>
      </c>
      <c r="C3197" t="s">
        <v>79</v>
      </c>
      <c r="D3197">
        <v>2</v>
      </c>
      <c r="E3197" s="1">
        <v>107258</v>
      </c>
      <c r="F3197" s="1">
        <v>107258</v>
      </c>
      <c r="G3197" s="1">
        <v>0</v>
      </c>
      <c r="H3197" s="1">
        <v>0</v>
      </c>
      <c r="I3197" s="1">
        <v>0</v>
      </c>
      <c r="J3197" s="1">
        <v>0</v>
      </c>
      <c r="K3197" s="1">
        <v>0</v>
      </c>
    </row>
    <row r="3198" spans="1:11" x14ac:dyDescent="0.25">
      <c r="A3198" s="2">
        <v>271</v>
      </c>
      <c r="B3198" t="s">
        <v>182</v>
      </c>
      <c r="C3198" t="s">
        <v>54</v>
      </c>
      <c r="D3198">
        <v>1</v>
      </c>
      <c r="E3198" s="1">
        <v>101180</v>
      </c>
      <c r="F3198" s="1">
        <v>101180</v>
      </c>
      <c r="G3198" s="1">
        <v>0</v>
      </c>
      <c r="H3198" s="1">
        <v>0</v>
      </c>
      <c r="I3198" s="1">
        <v>0</v>
      </c>
      <c r="J3198" s="1">
        <v>0</v>
      </c>
      <c r="K3198" s="1">
        <v>0</v>
      </c>
    </row>
    <row r="3199" spans="1:11" x14ac:dyDescent="0.25">
      <c r="A3199" s="2">
        <v>271</v>
      </c>
      <c r="B3199" t="s">
        <v>182</v>
      </c>
      <c r="C3199" t="s">
        <v>251</v>
      </c>
      <c r="D3199">
        <v>0</v>
      </c>
      <c r="E3199" s="1">
        <v>30143</v>
      </c>
      <c r="F3199" s="1">
        <v>30143</v>
      </c>
      <c r="G3199" s="1">
        <v>0</v>
      </c>
      <c r="H3199" s="1">
        <v>0</v>
      </c>
      <c r="I3199" s="1">
        <v>0</v>
      </c>
      <c r="J3199" s="1">
        <v>0</v>
      </c>
      <c r="K3199" s="1">
        <v>0</v>
      </c>
    </row>
    <row r="3200" spans="1:11" x14ac:dyDescent="0.25">
      <c r="A3200" s="2">
        <v>271</v>
      </c>
      <c r="B3200" t="s">
        <v>182</v>
      </c>
      <c r="C3200" t="s">
        <v>252</v>
      </c>
      <c r="D3200">
        <v>0</v>
      </c>
      <c r="E3200" s="1">
        <v>17493</v>
      </c>
      <c r="F3200" s="1">
        <v>17493</v>
      </c>
      <c r="G3200" s="1">
        <v>0</v>
      </c>
      <c r="H3200" s="1">
        <v>0</v>
      </c>
      <c r="I3200" s="1">
        <v>0</v>
      </c>
      <c r="J3200" s="1">
        <v>0</v>
      </c>
      <c r="K3200" s="1">
        <v>0</v>
      </c>
    </row>
    <row r="3201" spans="1:12" x14ac:dyDescent="0.25">
      <c r="A3201" s="2">
        <v>271</v>
      </c>
      <c r="B3201" t="s">
        <v>182</v>
      </c>
      <c r="C3201" t="s">
        <v>246</v>
      </c>
      <c r="D3201">
        <v>0</v>
      </c>
      <c r="E3201" s="1">
        <v>15325</v>
      </c>
      <c r="F3201" s="1">
        <v>15325</v>
      </c>
      <c r="G3201" s="1">
        <v>0</v>
      </c>
      <c r="H3201" s="1">
        <v>0</v>
      </c>
      <c r="I3201" s="1">
        <v>0</v>
      </c>
      <c r="J3201" s="1">
        <v>0</v>
      </c>
      <c r="K3201" s="1">
        <v>0</v>
      </c>
    </row>
    <row r="3202" spans="1:12" x14ac:dyDescent="0.25">
      <c r="A3202" s="2">
        <v>271</v>
      </c>
      <c r="B3202" t="s">
        <v>182</v>
      </c>
      <c r="C3202" t="s">
        <v>266</v>
      </c>
      <c r="D3202">
        <v>0</v>
      </c>
      <c r="E3202" s="1">
        <v>7116</v>
      </c>
      <c r="F3202" s="1">
        <v>5866</v>
      </c>
      <c r="G3202" s="1">
        <v>1250</v>
      </c>
      <c r="H3202" s="1">
        <v>0</v>
      </c>
      <c r="I3202" s="1">
        <v>0</v>
      </c>
      <c r="J3202" s="1">
        <v>0</v>
      </c>
      <c r="K3202" s="1">
        <v>0</v>
      </c>
    </row>
    <row r="3203" spans="1:12" x14ac:dyDescent="0.25">
      <c r="A3203" s="2">
        <v>271</v>
      </c>
      <c r="B3203" t="s">
        <v>182</v>
      </c>
      <c r="C3203" t="s">
        <v>286</v>
      </c>
      <c r="D3203">
        <v>0</v>
      </c>
      <c r="E3203" s="1">
        <v>2502</v>
      </c>
      <c r="F3203" s="1">
        <v>502</v>
      </c>
      <c r="G3203" s="1">
        <v>2000</v>
      </c>
      <c r="H3203" s="1">
        <v>0</v>
      </c>
      <c r="I3203" s="1">
        <v>0</v>
      </c>
      <c r="J3203" s="1">
        <v>0</v>
      </c>
      <c r="K3203" s="1">
        <v>0</v>
      </c>
    </row>
    <row r="3204" spans="1:12" x14ac:dyDescent="0.25">
      <c r="A3204" s="2">
        <v>271</v>
      </c>
      <c r="B3204" t="s">
        <v>182</v>
      </c>
      <c r="C3204" t="s">
        <v>265</v>
      </c>
      <c r="D3204">
        <v>0</v>
      </c>
      <c r="E3204" s="1">
        <v>7959</v>
      </c>
      <c r="F3204" s="1">
        <v>1459</v>
      </c>
      <c r="G3204" s="1">
        <v>6500</v>
      </c>
      <c r="H3204" s="1">
        <v>0</v>
      </c>
      <c r="I3204" s="1">
        <v>0</v>
      </c>
      <c r="J3204" s="1">
        <v>0</v>
      </c>
      <c r="K3204" s="1">
        <v>0</v>
      </c>
    </row>
    <row r="3205" spans="1:12" x14ac:dyDescent="0.25">
      <c r="A3205" s="2">
        <v>271</v>
      </c>
      <c r="B3205" t="s">
        <v>182</v>
      </c>
      <c r="C3205" t="s">
        <v>262</v>
      </c>
      <c r="D3205">
        <v>0</v>
      </c>
      <c r="E3205" s="1">
        <v>3102</v>
      </c>
      <c r="F3205" s="1">
        <v>602</v>
      </c>
      <c r="G3205" s="1">
        <v>2500</v>
      </c>
      <c r="H3205" s="1">
        <v>0</v>
      </c>
      <c r="I3205" s="1">
        <v>0</v>
      </c>
      <c r="J3205" s="1">
        <v>0</v>
      </c>
      <c r="K3205" s="1">
        <v>0</v>
      </c>
    </row>
    <row r="3206" spans="1:12" x14ac:dyDescent="0.25">
      <c r="A3206" s="2">
        <v>271</v>
      </c>
      <c r="B3206" t="s">
        <v>182</v>
      </c>
      <c r="C3206" t="s">
        <v>248</v>
      </c>
      <c r="D3206">
        <v>0</v>
      </c>
      <c r="E3206" s="1">
        <v>2057</v>
      </c>
      <c r="F3206" s="1">
        <v>2057</v>
      </c>
      <c r="G3206" s="1">
        <v>0</v>
      </c>
      <c r="H3206" s="1">
        <v>0</v>
      </c>
      <c r="I3206" s="1">
        <v>0</v>
      </c>
      <c r="J3206" s="1">
        <v>0</v>
      </c>
      <c r="K3206" s="1">
        <v>0</v>
      </c>
    </row>
    <row r="3207" spans="1:12" x14ac:dyDescent="0.25">
      <c r="A3207" s="2">
        <v>271</v>
      </c>
      <c r="B3207" t="s">
        <v>182</v>
      </c>
      <c r="C3207" t="s">
        <v>264</v>
      </c>
      <c r="D3207">
        <v>0</v>
      </c>
      <c r="E3207" s="1">
        <v>4209</v>
      </c>
      <c r="F3207" s="1">
        <v>1209</v>
      </c>
      <c r="G3207" s="1">
        <v>3000</v>
      </c>
      <c r="H3207" s="1">
        <v>0</v>
      </c>
      <c r="I3207" s="1">
        <v>0</v>
      </c>
      <c r="J3207" s="1">
        <v>0</v>
      </c>
      <c r="K3207" s="1">
        <v>0</v>
      </c>
    </row>
    <row r="3208" spans="1:12" x14ac:dyDescent="0.25">
      <c r="A3208" s="2">
        <v>271</v>
      </c>
      <c r="B3208" t="s">
        <v>182</v>
      </c>
      <c r="C3208" t="s">
        <v>247</v>
      </c>
      <c r="D3208">
        <v>0</v>
      </c>
      <c r="E3208" s="1">
        <v>7541</v>
      </c>
      <c r="F3208" s="1">
        <v>7541</v>
      </c>
      <c r="G3208" s="1">
        <v>0</v>
      </c>
      <c r="H3208" s="1">
        <v>0</v>
      </c>
      <c r="I3208" s="1">
        <v>0</v>
      </c>
      <c r="J3208" s="1">
        <v>0</v>
      </c>
      <c r="K3208" s="1">
        <v>0</v>
      </c>
    </row>
    <row r="3209" spans="1:12" x14ac:dyDescent="0.25">
      <c r="A3209" s="2">
        <v>271</v>
      </c>
      <c r="B3209" t="s">
        <v>182</v>
      </c>
      <c r="C3209" t="s">
        <v>284</v>
      </c>
      <c r="D3209">
        <v>0</v>
      </c>
      <c r="E3209" s="1">
        <v>11275</v>
      </c>
      <c r="F3209" s="1">
        <v>0</v>
      </c>
      <c r="G3209" s="1">
        <v>0</v>
      </c>
      <c r="H3209" s="1">
        <v>0</v>
      </c>
      <c r="I3209" s="1">
        <v>0</v>
      </c>
      <c r="J3209" s="1">
        <v>11275</v>
      </c>
      <c r="K3209" s="1">
        <v>0</v>
      </c>
    </row>
    <row r="3210" spans="1:12" x14ac:dyDescent="0.25">
      <c r="A3210" s="2">
        <v>271</v>
      </c>
      <c r="B3210" t="s">
        <v>182</v>
      </c>
      <c r="C3210" s="1" t="s">
        <v>320</v>
      </c>
      <c r="E3210" s="1">
        <v>30000</v>
      </c>
      <c r="F3210" s="1"/>
      <c r="G3210" s="1"/>
      <c r="H3210" s="1"/>
      <c r="I3210" s="1"/>
      <c r="J3210" s="1"/>
      <c r="K3210" s="1"/>
      <c r="L3210" s="1">
        <v>30000</v>
      </c>
    </row>
    <row r="3211" spans="1:12" x14ac:dyDescent="0.25">
      <c r="A3211" s="2">
        <v>884</v>
      </c>
      <c r="B3211" t="s">
        <v>183</v>
      </c>
      <c r="C3211" t="s">
        <v>68</v>
      </c>
      <c r="D3211">
        <v>1</v>
      </c>
      <c r="E3211" s="1">
        <v>158560</v>
      </c>
      <c r="F3211" s="1">
        <v>158560</v>
      </c>
      <c r="G3211" s="1">
        <v>0</v>
      </c>
      <c r="H3211" s="1">
        <v>0</v>
      </c>
      <c r="I3211" s="1">
        <v>0</v>
      </c>
      <c r="J3211" s="1">
        <v>0</v>
      </c>
      <c r="K3211" s="1">
        <v>0</v>
      </c>
    </row>
    <row r="3212" spans="1:12" x14ac:dyDescent="0.25">
      <c r="A3212" s="2">
        <v>884</v>
      </c>
      <c r="B3212" t="s">
        <v>183</v>
      </c>
      <c r="C3212" t="s">
        <v>77</v>
      </c>
      <c r="D3212">
        <v>1</v>
      </c>
      <c r="E3212" s="1">
        <v>120467</v>
      </c>
      <c r="F3212" s="1">
        <v>120467</v>
      </c>
      <c r="G3212" s="1">
        <v>0</v>
      </c>
      <c r="H3212" s="1">
        <v>0</v>
      </c>
      <c r="I3212" s="1">
        <v>0</v>
      </c>
      <c r="J3212" s="1">
        <v>0</v>
      </c>
      <c r="K3212" s="1">
        <v>0</v>
      </c>
    </row>
    <row r="3213" spans="1:12" x14ac:dyDescent="0.25">
      <c r="A3213" s="2">
        <v>884</v>
      </c>
      <c r="B3213" t="s">
        <v>183</v>
      </c>
      <c r="C3213" t="s">
        <v>31</v>
      </c>
      <c r="D3213">
        <v>1</v>
      </c>
      <c r="E3213" s="1">
        <v>198942</v>
      </c>
      <c r="F3213" s="1">
        <v>198942</v>
      </c>
      <c r="G3213" s="1">
        <v>0</v>
      </c>
      <c r="H3213" s="1">
        <v>0</v>
      </c>
      <c r="I3213" s="1">
        <v>0</v>
      </c>
      <c r="J3213" s="1">
        <v>0</v>
      </c>
      <c r="K3213" s="1">
        <v>0</v>
      </c>
    </row>
    <row r="3214" spans="1:12" x14ac:dyDescent="0.25">
      <c r="A3214" s="2">
        <v>884</v>
      </c>
      <c r="B3214" t="s">
        <v>183</v>
      </c>
      <c r="C3214" t="s">
        <v>67</v>
      </c>
      <c r="D3214">
        <v>3</v>
      </c>
      <c r="E3214" s="1">
        <v>341497</v>
      </c>
      <c r="F3214" s="1">
        <v>341497</v>
      </c>
      <c r="G3214" s="1">
        <v>0</v>
      </c>
      <c r="H3214" s="1">
        <v>0</v>
      </c>
      <c r="I3214" s="1">
        <v>0</v>
      </c>
      <c r="J3214" s="1">
        <v>0</v>
      </c>
      <c r="K3214" s="1">
        <v>0</v>
      </c>
    </row>
    <row r="3215" spans="1:12" x14ac:dyDescent="0.25">
      <c r="A3215" s="2">
        <v>884</v>
      </c>
      <c r="B3215" t="s">
        <v>183</v>
      </c>
      <c r="C3215" t="s">
        <v>74</v>
      </c>
      <c r="D3215">
        <v>1</v>
      </c>
      <c r="E3215" s="1">
        <v>113832</v>
      </c>
      <c r="F3215" s="1">
        <v>11549</v>
      </c>
      <c r="G3215" s="1">
        <v>0</v>
      </c>
      <c r="H3215" s="1">
        <v>0</v>
      </c>
      <c r="I3215" s="1">
        <v>102283</v>
      </c>
      <c r="J3215" s="1">
        <v>0</v>
      </c>
      <c r="K3215" s="1">
        <v>0</v>
      </c>
    </row>
    <row r="3216" spans="1:12" x14ac:dyDescent="0.25">
      <c r="A3216" s="2">
        <v>884</v>
      </c>
      <c r="B3216" t="s">
        <v>183</v>
      </c>
      <c r="C3216" t="s">
        <v>41</v>
      </c>
      <c r="D3216">
        <v>2</v>
      </c>
      <c r="E3216" s="1">
        <v>227665</v>
      </c>
      <c r="F3216" s="1">
        <v>227665</v>
      </c>
      <c r="G3216" s="1">
        <v>0</v>
      </c>
      <c r="H3216" s="1">
        <v>0</v>
      </c>
      <c r="I3216" s="1">
        <v>0</v>
      </c>
      <c r="J3216" s="1">
        <v>0</v>
      </c>
      <c r="K3216" s="1">
        <v>0</v>
      </c>
    </row>
    <row r="3217" spans="1:11" x14ac:dyDescent="0.25">
      <c r="A3217" s="2">
        <v>884</v>
      </c>
      <c r="B3217" t="s">
        <v>183</v>
      </c>
      <c r="C3217" t="s">
        <v>109</v>
      </c>
      <c r="D3217">
        <v>1</v>
      </c>
      <c r="E3217" s="1">
        <v>113832</v>
      </c>
      <c r="F3217" s="1">
        <v>113832</v>
      </c>
      <c r="G3217" s="1">
        <v>0</v>
      </c>
      <c r="H3217" s="1">
        <v>0</v>
      </c>
      <c r="I3217" s="1">
        <v>0</v>
      </c>
      <c r="J3217" s="1">
        <v>0</v>
      </c>
      <c r="K3217" s="1">
        <v>0</v>
      </c>
    </row>
    <row r="3218" spans="1:11" x14ac:dyDescent="0.25">
      <c r="A3218" s="2">
        <v>884</v>
      </c>
      <c r="B3218" t="s">
        <v>183</v>
      </c>
      <c r="C3218" t="s">
        <v>65</v>
      </c>
      <c r="D3218">
        <v>1</v>
      </c>
      <c r="E3218" s="1">
        <v>113832</v>
      </c>
      <c r="F3218" s="1">
        <v>113832</v>
      </c>
      <c r="G3218" s="1">
        <v>0</v>
      </c>
      <c r="H3218" s="1">
        <v>0</v>
      </c>
      <c r="I3218" s="1">
        <v>0</v>
      </c>
      <c r="J3218" s="1">
        <v>0</v>
      </c>
      <c r="K3218" s="1">
        <v>0</v>
      </c>
    </row>
    <row r="3219" spans="1:11" x14ac:dyDescent="0.25">
      <c r="A3219" s="2">
        <v>884</v>
      </c>
      <c r="B3219" t="s">
        <v>183</v>
      </c>
      <c r="C3219" t="s">
        <v>46</v>
      </c>
      <c r="D3219">
        <v>1</v>
      </c>
      <c r="E3219" s="1">
        <v>113832</v>
      </c>
      <c r="F3219" s="1">
        <v>113832</v>
      </c>
      <c r="G3219" s="1">
        <v>0</v>
      </c>
      <c r="H3219" s="1">
        <v>0</v>
      </c>
      <c r="I3219" s="1">
        <v>0</v>
      </c>
      <c r="J3219" s="1">
        <v>0</v>
      </c>
      <c r="K3219" s="1">
        <v>0</v>
      </c>
    </row>
    <row r="3220" spans="1:11" x14ac:dyDescent="0.25">
      <c r="A3220" s="2">
        <v>884</v>
      </c>
      <c r="B3220" t="s">
        <v>183</v>
      </c>
      <c r="C3220" t="s">
        <v>66</v>
      </c>
      <c r="D3220">
        <v>1</v>
      </c>
      <c r="E3220" s="1">
        <v>113832</v>
      </c>
      <c r="F3220" s="1">
        <v>113832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</row>
    <row r="3221" spans="1:11" x14ac:dyDescent="0.25">
      <c r="A3221" s="2">
        <v>884</v>
      </c>
      <c r="B3221" t="s">
        <v>183</v>
      </c>
      <c r="C3221" t="s">
        <v>110</v>
      </c>
      <c r="D3221">
        <v>1</v>
      </c>
      <c r="E3221" s="1">
        <v>64808</v>
      </c>
      <c r="F3221" s="1">
        <v>64808</v>
      </c>
      <c r="G3221" s="1">
        <v>0</v>
      </c>
      <c r="H3221" s="1">
        <v>0</v>
      </c>
      <c r="I3221" s="1">
        <v>0</v>
      </c>
      <c r="J3221" s="1">
        <v>0</v>
      </c>
      <c r="K3221" s="1">
        <v>0</v>
      </c>
    </row>
    <row r="3222" spans="1:11" x14ac:dyDescent="0.25">
      <c r="A3222" s="2">
        <v>884</v>
      </c>
      <c r="B3222" t="s">
        <v>183</v>
      </c>
      <c r="C3222" t="s">
        <v>62</v>
      </c>
      <c r="D3222">
        <v>1</v>
      </c>
      <c r="E3222" s="1">
        <v>119483</v>
      </c>
      <c r="F3222" s="1">
        <v>119483</v>
      </c>
      <c r="G3222" s="1">
        <v>0</v>
      </c>
      <c r="H3222" s="1">
        <v>0</v>
      </c>
      <c r="I3222" s="1">
        <v>0</v>
      </c>
      <c r="J3222" s="1">
        <v>0</v>
      </c>
      <c r="K3222" s="1">
        <v>0</v>
      </c>
    </row>
    <row r="3223" spans="1:11" x14ac:dyDescent="0.25">
      <c r="A3223" s="2">
        <v>884</v>
      </c>
      <c r="B3223" t="s">
        <v>183</v>
      </c>
      <c r="C3223" t="s">
        <v>40</v>
      </c>
      <c r="D3223">
        <v>1</v>
      </c>
      <c r="E3223" s="1">
        <v>113832</v>
      </c>
      <c r="F3223" s="1">
        <v>113832</v>
      </c>
      <c r="G3223" s="1">
        <v>0</v>
      </c>
      <c r="H3223" s="1">
        <v>0</v>
      </c>
      <c r="I3223" s="1">
        <v>0</v>
      </c>
      <c r="J3223" s="1">
        <v>0</v>
      </c>
      <c r="K3223" s="1">
        <v>0</v>
      </c>
    </row>
    <row r="3224" spans="1:11" x14ac:dyDescent="0.25">
      <c r="A3224" s="2">
        <v>884</v>
      </c>
      <c r="B3224" t="s">
        <v>183</v>
      </c>
      <c r="C3224" t="s">
        <v>30</v>
      </c>
      <c r="D3224">
        <v>1</v>
      </c>
      <c r="E3224" s="1">
        <v>113832</v>
      </c>
      <c r="F3224" s="1">
        <v>113832</v>
      </c>
      <c r="G3224" s="1">
        <v>0</v>
      </c>
      <c r="H3224" s="1">
        <v>0</v>
      </c>
      <c r="I3224" s="1">
        <v>0</v>
      </c>
      <c r="J3224" s="1">
        <v>0</v>
      </c>
      <c r="K3224" s="1">
        <v>0</v>
      </c>
    </row>
    <row r="3225" spans="1:11" x14ac:dyDescent="0.25">
      <c r="A3225" s="2">
        <v>884</v>
      </c>
      <c r="B3225" t="s">
        <v>183</v>
      </c>
      <c r="C3225" t="s">
        <v>15</v>
      </c>
      <c r="D3225">
        <v>2</v>
      </c>
      <c r="E3225" s="1">
        <v>78333</v>
      </c>
      <c r="F3225" s="1">
        <v>78333</v>
      </c>
      <c r="G3225" s="1">
        <v>0</v>
      </c>
      <c r="H3225" s="1">
        <v>0</v>
      </c>
      <c r="I3225" s="1">
        <v>0</v>
      </c>
      <c r="J3225" s="1">
        <v>0</v>
      </c>
      <c r="K3225" s="1">
        <v>0</v>
      </c>
    </row>
    <row r="3226" spans="1:11" x14ac:dyDescent="0.25">
      <c r="A3226" s="2">
        <v>884</v>
      </c>
      <c r="B3226" t="s">
        <v>183</v>
      </c>
      <c r="C3226" t="s">
        <v>13</v>
      </c>
      <c r="D3226">
        <v>1</v>
      </c>
      <c r="E3226" s="1">
        <v>57558</v>
      </c>
      <c r="F3226" s="1">
        <v>57558</v>
      </c>
      <c r="G3226" s="1">
        <v>0</v>
      </c>
      <c r="H3226" s="1">
        <v>0</v>
      </c>
      <c r="I3226" s="1">
        <v>0</v>
      </c>
      <c r="J3226" s="1">
        <v>0</v>
      </c>
      <c r="K3226" s="1">
        <v>0</v>
      </c>
    </row>
    <row r="3227" spans="1:11" x14ac:dyDescent="0.25">
      <c r="A3227" s="2">
        <v>884</v>
      </c>
      <c r="B3227" t="s">
        <v>183</v>
      </c>
      <c r="C3227" t="s">
        <v>97</v>
      </c>
      <c r="D3227">
        <v>1</v>
      </c>
      <c r="E3227" s="1">
        <v>147879</v>
      </c>
      <c r="F3227" s="1">
        <v>147879</v>
      </c>
      <c r="G3227" s="1">
        <v>0</v>
      </c>
      <c r="H3227" s="1">
        <v>0</v>
      </c>
      <c r="I3227" s="1">
        <v>0</v>
      </c>
      <c r="J3227" s="1">
        <v>0</v>
      </c>
      <c r="K3227" s="1">
        <v>0</v>
      </c>
    </row>
    <row r="3228" spans="1:11" x14ac:dyDescent="0.25">
      <c r="A3228" s="2">
        <v>884</v>
      </c>
      <c r="B3228" t="s">
        <v>183</v>
      </c>
      <c r="C3228" t="s">
        <v>14</v>
      </c>
      <c r="D3228">
        <v>6</v>
      </c>
      <c r="E3228" s="1">
        <v>682995</v>
      </c>
      <c r="F3228" s="1">
        <v>682995</v>
      </c>
      <c r="G3228" s="1">
        <v>0</v>
      </c>
      <c r="H3228" s="1">
        <v>0</v>
      </c>
      <c r="I3228" s="1">
        <v>0</v>
      </c>
      <c r="J3228" s="1">
        <v>0</v>
      </c>
      <c r="K3228" s="1">
        <v>0</v>
      </c>
    </row>
    <row r="3229" spans="1:11" x14ac:dyDescent="0.25">
      <c r="A3229" s="2">
        <v>884</v>
      </c>
      <c r="B3229" t="s">
        <v>183</v>
      </c>
      <c r="C3229" t="s">
        <v>184</v>
      </c>
      <c r="D3229">
        <v>2</v>
      </c>
      <c r="E3229" s="1">
        <v>227665</v>
      </c>
      <c r="F3229" s="1">
        <v>227665</v>
      </c>
      <c r="G3229" s="1">
        <v>0</v>
      </c>
      <c r="H3229" s="1">
        <v>0</v>
      </c>
      <c r="I3229" s="1">
        <v>0</v>
      </c>
      <c r="J3229" s="1">
        <v>0</v>
      </c>
      <c r="K3229" s="1">
        <v>0</v>
      </c>
    </row>
    <row r="3230" spans="1:11" x14ac:dyDescent="0.25">
      <c r="A3230" s="2">
        <v>884</v>
      </c>
      <c r="B3230" t="s">
        <v>183</v>
      </c>
      <c r="C3230" t="s">
        <v>313</v>
      </c>
      <c r="D3230">
        <v>0.05</v>
      </c>
      <c r="E3230" s="1">
        <v>7484</v>
      </c>
      <c r="F3230" s="1">
        <v>0</v>
      </c>
      <c r="G3230" s="1">
        <v>0</v>
      </c>
      <c r="H3230" s="1">
        <v>7484</v>
      </c>
      <c r="I3230" s="1">
        <v>0</v>
      </c>
      <c r="J3230" s="1">
        <v>0</v>
      </c>
      <c r="K3230" s="1">
        <v>0</v>
      </c>
    </row>
    <row r="3231" spans="1:11" x14ac:dyDescent="0.25">
      <c r="A3231" s="2">
        <v>884</v>
      </c>
      <c r="B3231" t="s">
        <v>183</v>
      </c>
      <c r="C3231" t="s">
        <v>37</v>
      </c>
      <c r="D3231">
        <v>1</v>
      </c>
      <c r="E3231" s="1">
        <v>113832</v>
      </c>
      <c r="F3231" s="1">
        <v>113832</v>
      </c>
      <c r="G3231" s="1">
        <v>0</v>
      </c>
      <c r="H3231" s="1">
        <v>0</v>
      </c>
      <c r="I3231" s="1">
        <v>0</v>
      </c>
      <c r="J3231" s="1">
        <v>0</v>
      </c>
      <c r="K3231" s="1">
        <v>0</v>
      </c>
    </row>
    <row r="3232" spans="1:11" x14ac:dyDescent="0.25">
      <c r="A3232" s="2">
        <v>884</v>
      </c>
      <c r="B3232" t="s">
        <v>183</v>
      </c>
      <c r="C3232" t="s">
        <v>60</v>
      </c>
      <c r="D3232">
        <v>1</v>
      </c>
      <c r="E3232" s="1">
        <v>113832</v>
      </c>
      <c r="F3232" s="1">
        <v>113832</v>
      </c>
      <c r="G3232" s="1">
        <v>0</v>
      </c>
      <c r="H3232" s="1">
        <v>0</v>
      </c>
      <c r="I3232" s="1">
        <v>0</v>
      </c>
      <c r="J3232" s="1">
        <v>0</v>
      </c>
      <c r="K3232" s="1">
        <v>0</v>
      </c>
    </row>
    <row r="3233" spans="1:11" x14ac:dyDescent="0.25">
      <c r="A3233" s="2">
        <v>884</v>
      </c>
      <c r="B3233" t="s">
        <v>183</v>
      </c>
      <c r="C3233" t="s">
        <v>10</v>
      </c>
      <c r="D3233">
        <v>1</v>
      </c>
      <c r="E3233" s="1">
        <v>45584</v>
      </c>
      <c r="F3233" s="1">
        <v>45584</v>
      </c>
      <c r="G3233" s="1">
        <v>0</v>
      </c>
      <c r="H3233" s="1">
        <v>0</v>
      </c>
      <c r="I3233" s="1">
        <v>0</v>
      </c>
      <c r="J3233" s="1">
        <v>0</v>
      </c>
      <c r="K3233" s="1">
        <v>0</v>
      </c>
    </row>
    <row r="3234" spans="1:11" x14ac:dyDescent="0.25">
      <c r="A3234" s="2">
        <v>884</v>
      </c>
      <c r="B3234" t="s">
        <v>183</v>
      </c>
      <c r="C3234" t="s">
        <v>11</v>
      </c>
      <c r="D3234">
        <v>2</v>
      </c>
      <c r="E3234" s="1">
        <v>115116</v>
      </c>
      <c r="F3234" s="1">
        <v>115116</v>
      </c>
      <c r="G3234" s="1">
        <v>0</v>
      </c>
      <c r="H3234" s="1">
        <v>0</v>
      </c>
      <c r="I3234" s="1">
        <v>0</v>
      </c>
      <c r="J3234" s="1">
        <v>0</v>
      </c>
      <c r="K3234" s="1">
        <v>0</v>
      </c>
    </row>
    <row r="3235" spans="1:11" x14ac:dyDescent="0.25">
      <c r="A3235" s="2">
        <v>884</v>
      </c>
      <c r="B3235" t="s">
        <v>183</v>
      </c>
      <c r="C3235" t="s">
        <v>21</v>
      </c>
      <c r="D3235">
        <v>1</v>
      </c>
      <c r="E3235" s="1">
        <v>113832</v>
      </c>
      <c r="F3235" s="1">
        <v>113832</v>
      </c>
      <c r="G3235" s="1">
        <v>0</v>
      </c>
      <c r="H3235" s="1">
        <v>0</v>
      </c>
      <c r="I3235" s="1">
        <v>0</v>
      </c>
      <c r="J3235" s="1">
        <v>0</v>
      </c>
      <c r="K3235" s="1">
        <v>0</v>
      </c>
    </row>
    <row r="3236" spans="1:11" x14ac:dyDescent="0.25">
      <c r="A3236" s="2">
        <v>884</v>
      </c>
      <c r="B3236" t="s">
        <v>183</v>
      </c>
      <c r="C3236" t="s">
        <v>59</v>
      </c>
      <c r="D3236">
        <v>1</v>
      </c>
      <c r="E3236" s="1">
        <v>128425</v>
      </c>
      <c r="F3236" s="1">
        <v>128425</v>
      </c>
      <c r="G3236" s="1">
        <v>0</v>
      </c>
      <c r="H3236" s="1">
        <v>0</v>
      </c>
      <c r="I3236" s="1">
        <v>0</v>
      </c>
      <c r="J3236" s="1">
        <v>0</v>
      </c>
      <c r="K3236" s="1">
        <v>0</v>
      </c>
    </row>
    <row r="3237" spans="1:11" x14ac:dyDescent="0.25">
      <c r="A3237" s="2">
        <v>884</v>
      </c>
      <c r="B3237" t="s">
        <v>183</v>
      </c>
      <c r="C3237" t="s">
        <v>16</v>
      </c>
      <c r="D3237">
        <v>2</v>
      </c>
      <c r="E3237" s="1">
        <v>227665</v>
      </c>
      <c r="F3237" s="1">
        <v>227665</v>
      </c>
      <c r="G3237" s="1">
        <v>0</v>
      </c>
      <c r="H3237" s="1">
        <v>0</v>
      </c>
      <c r="I3237" s="1">
        <v>0</v>
      </c>
      <c r="J3237" s="1">
        <v>0</v>
      </c>
      <c r="K3237" s="1">
        <v>0</v>
      </c>
    </row>
    <row r="3238" spans="1:11" x14ac:dyDescent="0.25">
      <c r="A3238" s="2">
        <v>884</v>
      </c>
      <c r="B3238" t="s">
        <v>183</v>
      </c>
      <c r="C3238" t="s">
        <v>17</v>
      </c>
      <c r="D3238">
        <v>1</v>
      </c>
      <c r="E3238" s="1">
        <v>79025</v>
      </c>
      <c r="F3238" s="1">
        <v>79025</v>
      </c>
      <c r="G3238" s="1">
        <v>0</v>
      </c>
      <c r="H3238" s="1">
        <v>0</v>
      </c>
      <c r="I3238" s="1">
        <v>0</v>
      </c>
      <c r="J3238" s="1">
        <v>0</v>
      </c>
      <c r="K3238" s="1">
        <v>0</v>
      </c>
    </row>
    <row r="3239" spans="1:11" x14ac:dyDescent="0.25">
      <c r="A3239" s="2">
        <v>884</v>
      </c>
      <c r="B3239" t="s">
        <v>183</v>
      </c>
      <c r="C3239" t="s">
        <v>22</v>
      </c>
      <c r="D3239">
        <v>2</v>
      </c>
      <c r="E3239" s="1">
        <v>102375</v>
      </c>
      <c r="F3239" s="1">
        <v>102375</v>
      </c>
      <c r="G3239" s="1">
        <v>0</v>
      </c>
      <c r="H3239" s="1">
        <v>0</v>
      </c>
      <c r="I3239" s="1">
        <v>0</v>
      </c>
      <c r="J3239" s="1">
        <v>0</v>
      </c>
      <c r="K3239" s="1">
        <v>0</v>
      </c>
    </row>
    <row r="3240" spans="1:11" x14ac:dyDescent="0.25">
      <c r="A3240" s="2">
        <v>884</v>
      </c>
      <c r="B3240" t="s">
        <v>183</v>
      </c>
      <c r="C3240" t="s">
        <v>20</v>
      </c>
      <c r="D3240">
        <v>1</v>
      </c>
      <c r="E3240" s="1">
        <v>60059</v>
      </c>
      <c r="F3240" s="1">
        <v>60059</v>
      </c>
      <c r="G3240" s="1">
        <v>0</v>
      </c>
      <c r="H3240" s="1">
        <v>0</v>
      </c>
      <c r="I3240" s="1">
        <v>0</v>
      </c>
      <c r="J3240" s="1">
        <v>0</v>
      </c>
      <c r="K3240" s="1">
        <v>0</v>
      </c>
    </row>
    <row r="3241" spans="1:11" x14ac:dyDescent="0.25">
      <c r="A3241" s="2">
        <v>884</v>
      </c>
      <c r="B3241" t="s">
        <v>183</v>
      </c>
      <c r="C3241" t="s">
        <v>4</v>
      </c>
      <c r="D3241">
        <v>1</v>
      </c>
      <c r="E3241" s="1">
        <v>71961</v>
      </c>
      <c r="F3241" s="1">
        <v>71961</v>
      </c>
      <c r="G3241" s="1">
        <v>0</v>
      </c>
      <c r="H3241" s="1">
        <v>0</v>
      </c>
      <c r="I3241" s="1">
        <v>0</v>
      </c>
      <c r="J3241" s="1">
        <v>0</v>
      </c>
      <c r="K3241" s="1">
        <v>0</v>
      </c>
    </row>
    <row r="3242" spans="1:11" x14ac:dyDescent="0.25">
      <c r="A3242" s="2">
        <v>884</v>
      </c>
      <c r="B3242" t="s">
        <v>183</v>
      </c>
      <c r="C3242" t="s">
        <v>55</v>
      </c>
      <c r="D3242">
        <v>1</v>
      </c>
      <c r="E3242" s="1">
        <v>71444</v>
      </c>
      <c r="F3242" s="1">
        <v>71444</v>
      </c>
      <c r="G3242" s="1">
        <v>0</v>
      </c>
      <c r="H3242" s="1">
        <v>0</v>
      </c>
      <c r="I3242" s="1">
        <v>0</v>
      </c>
      <c r="J3242" s="1">
        <v>0</v>
      </c>
      <c r="K3242" s="1">
        <v>0</v>
      </c>
    </row>
    <row r="3243" spans="1:11" x14ac:dyDescent="0.25">
      <c r="A3243" s="2">
        <v>884</v>
      </c>
      <c r="B3243" t="s">
        <v>183</v>
      </c>
      <c r="C3243" t="s">
        <v>78</v>
      </c>
      <c r="D3243">
        <v>1</v>
      </c>
      <c r="E3243" s="1">
        <v>58500</v>
      </c>
      <c r="F3243" s="1">
        <v>58500</v>
      </c>
      <c r="G3243" s="1">
        <v>0</v>
      </c>
      <c r="H3243" s="1">
        <v>0</v>
      </c>
      <c r="I3243" s="1">
        <v>0</v>
      </c>
      <c r="J3243" s="1">
        <v>0</v>
      </c>
      <c r="K3243" s="1">
        <v>0</v>
      </c>
    </row>
    <row r="3244" spans="1:11" x14ac:dyDescent="0.25">
      <c r="A3244" s="2">
        <v>884</v>
      </c>
      <c r="B3244" t="s">
        <v>183</v>
      </c>
      <c r="C3244" t="s">
        <v>251</v>
      </c>
      <c r="D3244">
        <v>0</v>
      </c>
      <c r="E3244" s="1">
        <v>130049</v>
      </c>
      <c r="F3244" s="1">
        <v>130049</v>
      </c>
      <c r="G3244" s="1">
        <v>0</v>
      </c>
      <c r="H3244" s="1">
        <v>0</v>
      </c>
      <c r="I3244" s="1">
        <v>0</v>
      </c>
      <c r="J3244" s="1">
        <v>0</v>
      </c>
      <c r="K3244" s="1">
        <v>0</v>
      </c>
    </row>
    <row r="3245" spans="1:11" x14ac:dyDescent="0.25">
      <c r="A3245" s="2">
        <v>884</v>
      </c>
      <c r="B3245" t="s">
        <v>183</v>
      </c>
      <c r="C3245" t="s">
        <v>253</v>
      </c>
      <c r="D3245">
        <v>0</v>
      </c>
      <c r="E3245" s="1">
        <v>70000</v>
      </c>
      <c r="F3245" s="1">
        <v>70000</v>
      </c>
      <c r="G3245" s="1">
        <v>0</v>
      </c>
      <c r="H3245" s="1">
        <v>0</v>
      </c>
      <c r="I3245" s="1">
        <v>0</v>
      </c>
      <c r="J3245" s="1">
        <v>0</v>
      </c>
      <c r="K3245" s="1">
        <v>0</v>
      </c>
    </row>
    <row r="3246" spans="1:11" x14ac:dyDescent="0.25">
      <c r="A3246" s="2">
        <v>884</v>
      </c>
      <c r="B3246" t="s">
        <v>183</v>
      </c>
      <c r="C3246" t="s">
        <v>252</v>
      </c>
      <c r="D3246">
        <v>0</v>
      </c>
      <c r="E3246" s="1">
        <v>16680</v>
      </c>
      <c r="F3246" s="1">
        <v>16680</v>
      </c>
      <c r="G3246" s="1">
        <v>0</v>
      </c>
      <c r="H3246" s="1">
        <v>0</v>
      </c>
      <c r="I3246" s="1">
        <v>0</v>
      </c>
      <c r="J3246" s="1">
        <v>0</v>
      </c>
      <c r="K3246" s="1">
        <v>0</v>
      </c>
    </row>
    <row r="3247" spans="1:11" x14ac:dyDescent="0.25">
      <c r="A3247" s="2">
        <v>884</v>
      </c>
      <c r="B3247" t="s">
        <v>183</v>
      </c>
      <c r="C3247" t="s">
        <v>308</v>
      </c>
      <c r="D3247">
        <v>0</v>
      </c>
      <c r="E3247" s="1">
        <v>5000</v>
      </c>
      <c r="F3247" s="1">
        <v>5000</v>
      </c>
      <c r="G3247" s="1">
        <v>0</v>
      </c>
      <c r="H3247" s="1">
        <v>0</v>
      </c>
      <c r="I3247" s="1">
        <v>0</v>
      </c>
      <c r="J3247" s="1">
        <v>0</v>
      </c>
      <c r="K3247" s="1">
        <v>0</v>
      </c>
    </row>
    <row r="3248" spans="1:11" x14ac:dyDescent="0.25">
      <c r="A3248" s="2">
        <v>884</v>
      </c>
      <c r="B3248" t="s">
        <v>183</v>
      </c>
      <c r="C3248" t="s">
        <v>259</v>
      </c>
      <c r="D3248">
        <v>0</v>
      </c>
      <c r="E3248" s="1">
        <v>1000</v>
      </c>
      <c r="F3248" s="1">
        <v>1000</v>
      </c>
      <c r="G3248" s="1">
        <v>0</v>
      </c>
      <c r="H3248" s="1">
        <v>0</v>
      </c>
      <c r="I3248" s="1">
        <v>0</v>
      </c>
      <c r="J3248" s="1">
        <v>0</v>
      </c>
      <c r="K3248" s="1">
        <v>0</v>
      </c>
    </row>
    <row r="3249" spans="1:11" x14ac:dyDescent="0.25">
      <c r="A3249" s="2">
        <v>884</v>
      </c>
      <c r="B3249" t="s">
        <v>183</v>
      </c>
      <c r="C3249" t="s">
        <v>263</v>
      </c>
      <c r="D3249">
        <v>0</v>
      </c>
      <c r="E3249" s="1">
        <v>10000</v>
      </c>
      <c r="F3249" s="1">
        <v>10000</v>
      </c>
      <c r="G3249" s="1">
        <v>0</v>
      </c>
      <c r="H3249" s="1">
        <v>0</v>
      </c>
      <c r="I3249" s="1">
        <v>0</v>
      </c>
      <c r="J3249" s="1">
        <v>0</v>
      </c>
      <c r="K3249" s="1">
        <v>0</v>
      </c>
    </row>
    <row r="3250" spans="1:11" x14ac:dyDescent="0.25">
      <c r="A3250" s="2">
        <v>884</v>
      </c>
      <c r="B3250" t="s">
        <v>183</v>
      </c>
      <c r="C3250" t="s">
        <v>266</v>
      </c>
      <c r="D3250">
        <v>0</v>
      </c>
      <c r="E3250" s="1">
        <v>8066</v>
      </c>
      <c r="F3250" s="1">
        <v>8066</v>
      </c>
      <c r="G3250" s="1">
        <v>0</v>
      </c>
      <c r="H3250" s="1">
        <v>0</v>
      </c>
      <c r="I3250" s="1">
        <v>0</v>
      </c>
      <c r="J3250" s="1">
        <v>0</v>
      </c>
      <c r="K3250" s="1">
        <v>0</v>
      </c>
    </row>
    <row r="3251" spans="1:11" x14ac:dyDescent="0.25">
      <c r="A3251" s="2">
        <v>884</v>
      </c>
      <c r="B3251" t="s">
        <v>183</v>
      </c>
      <c r="C3251" t="s">
        <v>265</v>
      </c>
      <c r="D3251">
        <v>0</v>
      </c>
      <c r="E3251" s="1">
        <v>9500</v>
      </c>
      <c r="F3251" s="1">
        <v>9500</v>
      </c>
      <c r="G3251" s="1">
        <v>0</v>
      </c>
      <c r="H3251" s="1">
        <v>0</v>
      </c>
      <c r="I3251" s="1">
        <v>0</v>
      </c>
      <c r="J3251" s="1">
        <v>0</v>
      </c>
      <c r="K3251" s="1">
        <v>0</v>
      </c>
    </row>
    <row r="3252" spans="1:11" x14ac:dyDescent="0.25">
      <c r="A3252" s="2">
        <v>884</v>
      </c>
      <c r="B3252" t="s">
        <v>183</v>
      </c>
      <c r="C3252" t="s">
        <v>262</v>
      </c>
      <c r="D3252">
        <v>0</v>
      </c>
      <c r="E3252" s="1">
        <v>1500</v>
      </c>
      <c r="F3252" s="1">
        <v>1500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</row>
    <row r="3253" spans="1:11" x14ac:dyDescent="0.25">
      <c r="A3253" s="2">
        <v>884</v>
      </c>
      <c r="B3253" t="s">
        <v>183</v>
      </c>
      <c r="C3253" t="s">
        <v>248</v>
      </c>
      <c r="D3253">
        <v>0</v>
      </c>
      <c r="E3253" s="1">
        <v>862</v>
      </c>
      <c r="F3253" s="1">
        <v>862</v>
      </c>
      <c r="G3253" s="1">
        <v>0</v>
      </c>
      <c r="H3253" s="1">
        <v>0</v>
      </c>
      <c r="I3253" s="1">
        <v>0</v>
      </c>
      <c r="J3253" s="1">
        <v>0</v>
      </c>
      <c r="K3253" s="1">
        <v>0</v>
      </c>
    </row>
    <row r="3254" spans="1:11" x14ac:dyDescent="0.25">
      <c r="A3254" s="2">
        <v>884</v>
      </c>
      <c r="B3254" t="s">
        <v>183</v>
      </c>
      <c r="C3254" t="s">
        <v>283</v>
      </c>
      <c r="D3254">
        <v>0</v>
      </c>
      <c r="E3254" s="1">
        <v>10000</v>
      </c>
      <c r="F3254" s="1">
        <v>10000</v>
      </c>
      <c r="G3254" s="1">
        <v>0</v>
      </c>
      <c r="H3254" s="1">
        <v>0</v>
      </c>
      <c r="I3254" s="1">
        <v>0</v>
      </c>
      <c r="J3254" s="1">
        <v>0</v>
      </c>
      <c r="K3254" s="1">
        <v>0</v>
      </c>
    </row>
    <row r="3255" spans="1:11" x14ac:dyDescent="0.25">
      <c r="A3255" s="2">
        <v>884</v>
      </c>
      <c r="B3255" t="s">
        <v>183</v>
      </c>
      <c r="C3255" t="s">
        <v>290</v>
      </c>
      <c r="D3255">
        <v>0</v>
      </c>
      <c r="E3255" s="1">
        <v>1200</v>
      </c>
      <c r="F3255" s="1">
        <v>1200</v>
      </c>
      <c r="G3255" s="1">
        <v>0</v>
      </c>
      <c r="H3255" s="1">
        <v>0</v>
      </c>
      <c r="I3255" s="1">
        <v>0</v>
      </c>
      <c r="J3255" s="1">
        <v>0</v>
      </c>
      <c r="K3255" s="1">
        <v>0</v>
      </c>
    </row>
    <row r="3256" spans="1:11" x14ac:dyDescent="0.25">
      <c r="A3256" s="2">
        <v>884</v>
      </c>
      <c r="B3256" t="s">
        <v>183</v>
      </c>
      <c r="C3256" t="s">
        <v>260</v>
      </c>
      <c r="D3256">
        <v>0</v>
      </c>
      <c r="E3256" s="1">
        <v>1000</v>
      </c>
      <c r="F3256" s="1">
        <v>1000</v>
      </c>
      <c r="G3256" s="1">
        <v>0</v>
      </c>
      <c r="H3256" s="1">
        <v>0</v>
      </c>
      <c r="I3256" s="1">
        <v>0</v>
      </c>
      <c r="J3256" s="1">
        <v>0</v>
      </c>
      <c r="K3256" s="1">
        <v>0</v>
      </c>
    </row>
    <row r="3257" spans="1:11" x14ac:dyDescent="0.25">
      <c r="A3257" s="2">
        <v>884</v>
      </c>
      <c r="B3257" t="s">
        <v>183</v>
      </c>
      <c r="C3257" t="s">
        <v>278</v>
      </c>
      <c r="D3257">
        <v>0</v>
      </c>
      <c r="E3257" s="1">
        <v>1000</v>
      </c>
      <c r="F3257" s="1">
        <v>1000</v>
      </c>
      <c r="G3257" s="1">
        <v>0</v>
      </c>
      <c r="H3257" s="1">
        <v>0</v>
      </c>
      <c r="I3257" s="1">
        <v>0</v>
      </c>
      <c r="J3257" s="1">
        <v>0</v>
      </c>
      <c r="K3257" s="1">
        <v>0</v>
      </c>
    </row>
    <row r="3258" spans="1:11" x14ac:dyDescent="0.25">
      <c r="A3258" s="2">
        <v>884</v>
      </c>
      <c r="B3258" t="s">
        <v>183</v>
      </c>
      <c r="C3258" t="s">
        <v>247</v>
      </c>
      <c r="D3258">
        <v>0</v>
      </c>
      <c r="E3258" s="1">
        <v>3160</v>
      </c>
      <c r="F3258" s="1">
        <v>3160</v>
      </c>
      <c r="G3258" s="1">
        <v>0</v>
      </c>
      <c r="H3258" s="1">
        <v>0</v>
      </c>
      <c r="I3258" s="1">
        <v>0</v>
      </c>
      <c r="J3258" s="1">
        <v>0</v>
      </c>
      <c r="K3258" s="1">
        <v>0</v>
      </c>
    </row>
    <row r="3259" spans="1:11" x14ac:dyDescent="0.25">
      <c r="A3259" s="2">
        <v>884</v>
      </c>
      <c r="B3259" t="s">
        <v>183</v>
      </c>
      <c r="C3259" t="s">
        <v>267</v>
      </c>
      <c r="D3259">
        <v>0</v>
      </c>
      <c r="E3259" s="1">
        <v>10000</v>
      </c>
      <c r="F3259" s="1">
        <v>10000</v>
      </c>
      <c r="G3259" s="1">
        <v>0</v>
      </c>
      <c r="H3259" s="1">
        <v>0</v>
      </c>
      <c r="I3259" s="1">
        <v>0</v>
      </c>
      <c r="J3259" s="1">
        <v>0</v>
      </c>
      <c r="K3259" s="1">
        <v>0</v>
      </c>
    </row>
    <row r="3260" spans="1:11" x14ac:dyDescent="0.25">
      <c r="A3260" s="2">
        <v>884</v>
      </c>
      <c r="B3260" t="s">
        <v>183</v>
      </c>
      <c r="C3260" t="s">
        <v>281</v>
      </c>
      <c r="D3260">
        <v>0</v>
      </c>
      <c r="E3260" s="1">
        <v>1500</v>
      </c>
      <c r="F3260" s="1">
        <v>1500</v>
      </c>
      <c r="G3260" s="1">
        <v>0</v>
      </c>
      <c r="H3260" s="1">
        <v>0</v>
      </c>
      <c r="I3260" s="1">
        <v>0</v>
      </c>
      <c r="J3260" s="1">
        <v>0</v>
      </c>
      <c r="K3260" s="1">
        <v>0</v>
      </c>
    </row>
    <row r="3261" spans="1:11" x14ac:dyDescent="0.25">
      <c r="A3261" s="2">
        <v>884</v>
      </c>
      <c r="B3261" t="s">
        <v>183</v>
      </c>
      <c r="C3261" t="s">
        <v>258</v>
      </c>
      <c r="D3261">
        <v>0</v>
      </c>
      <c r="E3261" s="1">
        <v>32846</v>
      </c>
      <c r="F3261" s="1">
        <v>32846</v>
      </c>
      <c r="G3261" s="1">
        <v>0</v>
      </c>
      <c r="H3261" s="1">
        <v>0</v>
      </c>
      <c r="I3261" s="1">
        <v>0</v>
      </c>
      <c r="J3261" s="1">
        <v>0</v>
      </c>
      <c r="K3261" s="1">
        <v>0</v>
      </c>
    </row>
    <row r="3262" spans="1:11" x14ac:dyDescent="0.25">
      <c r="A3262" s="2">
        <v>884</v>
      </c>
      <c r="B3262" t="s">
        <v>183</v>
      </c>
      <c r="C3262" t="s">
        <v>288</v>
      </c>
      <c r="D3262">
        <v>0</v>
      </c>
      <c r="E3262" s="1">
        <v>1500</v>
      </c>
      <c r="F3262" s="1">
        <v>1500</v>
      </c>
      <c r="G3262" s="1">
        <v>0</v>
      </c>
      <c r="H3262" s="1">
        <v>0</v>
      </c>
      <c r="I3262" s="1">
        <v>0</v>
      </c>
      <c r="J3262" s="1">
        <v>0</v>
      </c>
      <c r="K3262" s="1">
        <v>0</v>
      </c>
    </row>
    <row r="3263" spans="1:11" x14ac:dyDescent="0.25">
      <c r="A3263" s="2">
        <v>884</v>
      </c>
      <c r="B3263" t="s">
        <v>183</v>
      </c>
      <c r="C3263" t="s">
        <v>269</v>
      </c>
      <c r="D3263">
        <v>0</v>
      </c>
      <c r="E3263" s="1">
        <v>1648</v>
      </c>
      <c r="F3263" s="1">
        <v>0</v>
      </c>
      <c r="G3263" s="1">
        <v>0</v>
      </c>
      <c r="H3263" s="1">
        <v>0</v>
      </c>
      <c r="I3263" s="1">
        <v>1648</v>
      </c>
      <c r="J3263" s="1">
        <v>0</v>
      </c>
      <c r="K3263" s="1">
        <v>0</v>
      </c>
    </row>
    <row r="3264" spans="1:11" x14ac:dyDescent="0.25">
      <c r="A3264" s="2">
        <v>420</v>
      </c>
      <c r="B3264" t="s">
        <v>185</v>
      </c>
      <c r="C3264" t="s">
        <v>68</v>
      </c>
      <c r="D3264">
        <v>3</v>
      </c>
      <c r="E3264" s="1">
        <v>475679</v>
      </c>
      <c r="F3264" s="1">
        <v>475679</v>
      </c>
      <c r="G3264" s="1">
        <v>0</v>
      </c>
      <c r="H3264" s="1">
        <v>0</v>
      </c>
      <c r="I3264" s="1">
        <v>0</v>
      </c>
      <c r="J3264" s="1">
        <v>0</v>
      </c>
      <c r="K3264" s="1">
        <v>0</v>
      </c>
    </row>
    <row r="3265" spans="1:11" x14ac:dyDescent="0.25">
      <c r="A3265" s="2">
        <v>420</v>
      </c>
      <c r="B3265" t="s">
        <v>185</v>
      </c>
      <c r="C3265" t="s">
        <v>31</v>
      </c>
      <c r="D3265">
        <v>1</v>
      </c>
      <c r="E3265" s="1">
        <v>198942</v>
      </c>
      <c r="F3265" s="1">
        <v>198942</v>
      </c>
      <c r="G3265" s="1">
        <v>0</v>
      </c>
      <c r="H3265" s="1">
        <v>0</v>
      </c>
      <c r="I3265" s="1">
        <v>0</v>
      </c>
      <c r="J3265" s="1">
        <v>0</v>
      </c>
      <c r="K3265" s="1">
        <v>0</v>
      </c>
    </row>
    <row r="3266" spans="1:11" x14ac:dyDescent="0.25">
      <c r="A3266" s="2">
        <v>420</v>
      </c>
      <c r="B3266" t="s">
        <v>185</v>
      </c>
      <c r="C3266" t="s">
        <v>74</v>
      </c>
      <c r="D3266">
        <v>7</v>
      </c>
      <c r="E3266" s="1">
        <v>796827</v>
      </c>
      <c r="F3266" s="1">
        <v>7361</v>
      </c>
      <c r="G3266" s="1">
        <v>641118</v>
      </c>
      <c r="H3266" s="1">
        <v>0</v>
      </c>
      <c r="I3266" s="1">
        <v>148348</v>
      </c>
      <c r="J3266" s="1">
        <v>0</v>
      </c>
      <c r="K3266" s="1">
        <v>0</v>
      </c>
    </row>
    <row r="3267" spans="1:11" x14ac:dyDescent="0.25">
      <c r="A3267" s="2">
        <v>420</v>
      </c>
      <c r="B3267" t="s">
        <v>185</v>
      </c>
      <c r="C3267" t="s">
        <v>41</v>
      </c>
      <c r="D3267">
        <v>7</v>
      </c>
      <c r="E3267" s="1">
        <v>796828</v>
      </c>
      <c r="F3267" s="1">
        <v>539823</v>
      </c>
      <c r="G3267" s="1">
        <v>0</v>
      </c>
      <c r="H3267" s="1">
        <v>213992</v>
      </c>
      <c r="I3267" s="1">
        <v>43013</v>
      </c>
      <c r="J3267" s="1">
        <v>0</v>
      </c>
      <c r="K3267" s="1">
        <v>0</v>
      </c>
    </row>
    <row r="3268" spans="1:11" x14ac:dyDescent="0.25">
      <c r="A3268" s="2">
        <v>420</v>
      </c>
      <c r="B3268" t="s">
        <v>185</v>
      </c>
      <c r="C3268" t="s">
        <v>46</v>
      </c>
      <c r="D3268">
        <v>2</v>
      </c>
      <c r="E3268" s="1">
        <v>227665</v>
      </c>
      <c r="F3268" s="1">
        <v>227665</v>
      </c>
      <c r="G3268" s="1">
        <v>0</v>
      </c>
      <c r="H3268" s="1">
        <v>0</v>
      </c>
      <c r="I3268" s="1">
        <v>0</v>
      </c>
      <c r="J3268" s="1">
        <v>0</v>
      </c>
      <c r="K3268" s="1">
        <v>0</v>
      </c>
    </row>
    <row r="3269" spans="1:11" x14ac:dyDescent="0.25">
      <c r="A3269" s="2">
        <v>420</v>
      </c>
      <c r="B3269" t="s">
        <v>185</v>
      </c>
      <c r="C3269" t="s">
        <v>66</v>
      </c>
      <c r="D3269">
        <v>3</v>
      </c>
      <c r="E3269" s="1">
        <v>341497</v>
      </c>
      <c r="F3269" s="1">
        <v>341497</v>
      </c>
      <c r="G3269" s="1">
        <v>0</v>
      </c>
      <c r="H3269" s="1">
        <v>0</v>
      </c>
      <c r="I3269" s="1">
        <v>0</v>
      </c>
      <c r="J3269" s="1">
        <v>0</v>
      </c>
      <c r="K3269" s="1">
        <v>0</v>
      </c>
    </row>
    <row r="3270" spans="1:11" x14ac:dyDescent="0.25">
      <c r="A3270" s="2">
        <v>420</v>
      </c>
      <c r="B3270" t="s">
        <v>185</v>
      </c>
      <c r="C3270" t="s">
        <v>87</v>
      </c>
      <c r="D3270">
        <v>1</v>
      </c>
      <c r="E3270" s="1">
        <v>113832</v>
      </c>
      <c r="F3270" s="1">
        <v>113832</v>
      </c>
      <c r="G3270" s="1">
        <v>0</v>
      </c>
      <c r="H3270" s="1">
        <v>0</v>
      </c>
      <c r="I3270" s="1">
        <v>0</v>
      </c>
      <c r="J3270" s="1">
        <v>0</v>
      </c>
      <c r="K3270" s="1">
        <v>0</v>
      </c>
    </row>
    <row r="3271" spans="1:11" x14ac:dyDescent="0.25">
      <c r="A3271" s="2">
        <v>420</v>
      </c>
      <c r="B3271" t="s">
        <v>185</v>
      </c>
      <c r="C3271" t="s">
        <v>86</v>
      </c>
      <c r="D3271">
        <v>2</v>
      </c>
      <c r="E3271" s="1">
        <v>227665</v>
      </c>
      <c r="F3271" s="1">
        <v>190658</v>
      </c>
      <c r="G3271" s="1">
        <v>0</v>
      </c>
      <c r="H3271" s="1">
        <v>37007</v>
      </c>
      <c r="I3271" s="1">
        <v>0</v>
      </c>
      <c r="J3271" s="1">
        <v>0</v>
      </c>
      <c r="K3271" s="1">
        <v>0</v>
      </c>
    </row>
    <row r="3272" spans="1:11" x14ac:dyDescent="0.25">
      <c r="A3272" s="2">
        <v>420</v>
      </c>
      <c r="B3272" t="s">
        <v>185</v>
      </c>
      <c r="C3272" t="s">
        <v>85</v>
      </c>
      <c r="D3272">
        <v>2</v>
      </c>
      <c r="E3272" s="1">
        <v>227665</v>
      </c>
      <c r="F3272" s="1">
        <v>227665</v>
      </c>
      <c r="G3272" s="1">
        <v>0</v>
      </c>
      <c r="H3272" s="1">
        <v>0</v>
      </c>
      <c r="I3272" s="1">
        <v>0</v>
      </c>
      <c r="J3272" s="1">
        <v>0</v>
      </c>
      <c r="K3272" s="1">
        <v>0</v>
      </c>
    </row>
    <row r="3273" spans="1:11" x14ac:dyDescent="0.25">
      <c r="A3273" s="2">
        <v>420</v>
      </c>
      <c r="B3273" t="s">
        <v>185</v>
      </c>
      <c r="C3273" t="s">
        <v>84</v>
      </c>
      <c r="D3273">
        <v>1</v>
      </c>
      <c r="E3273" s="1">
        <v>113832</v>
      </c>
      <c r="F3273" s="1">
        <v>113832</v>
      </c>
      <c r="G3273" s="1">
        <v>0</v>
      </c>
      <c r="H3273" s="1">
        <v>0</v>
      </c>
      <c r="I3273" s="1">
        <v>0</v>
      </c>
      <c r="J3273" s="1">
        <v>0</v>
      </c>
      <c r="K3273" s="1">
        <v>0</v>
      </c>
    </row>
    <row r="3274" spans="1:11" x14ac:dyDescent="0.25">
      <c r="A3274" s="2">
        <v>420</v>
      </c>
      <c r="B3274" t="s">
        <v>185</v>
      </c>
      <c r="C3274" t="s">
        <v>83</v>
      </c>
      <c r="D3274">
        <v>1</v>
      </c>
      <c r="E3274" s="1">
        <v>113832</v>
      </c>
      <c r="F3274" s="1">
        <v>113832</v>
      </c>
      <c r="G3274" s="1">
        <v>0</v>
      </c>
      <c r="H3274" s="1">
        <v>0</v>
      </c>
      <c r="I3274" s="1">
        <v>0</v>
      </c>
      <c r="J3274" s="1">
        <v>0</v>
      </c>
      <c r="K3274" s="1">
        <v>0</v>
      </c>
    </row>
    <row r="3275" spans="1:11" x14ac:dyDescent="0.25">
      <c r="A3275" s="2">
        <v>420</v>
      </c>
      <c r="B3275" t="s">
        <v>185</v>
      </c>
      <c r="C3275" t="s">
        <v>76</v>
      </c>
      <c r="D3275">
        <v>1</v>
      </c>
      <c r="E3275" s="1">
        <v>59075</v>
      </c>
      <c r="F3275" s="1">
        <v>59075</v>
      </c>
      <c r="G3275" s="1">
        <v>0</v>
      </c>
      <c r="H3275" s="1">
        <v>0</v>
      </c>
      <c r="I3275" s="1">
        <v>0</v>
      </c>
      <c r="J3275" s="1">
        <v>0</v>
      </c>
      <c r="K3275" s="1">
        <v>0</v>
      </c>
    </row>
    <row r="3276" spans="1:11" x14ac:dyDescent="0.25">
      <c r="A3276" s="2">
        <v>420</v>
      </c>
      <c r="B3276" t="s">
        <v>185</v>
      </c>
      <c r="C3276" t="s">
        <v>44</v>
      </c>
      <c r="D3276">
        <v>1</v>
      </c>
      <c r="E3276" s="1">
        <v>113832</v>
      </c>
      <c r="F3276" s="1">
        <v>113832</v>
      </c>
      <c r="G3276" s="1">
        <v>0</v>
      </c>
      <c r="H3276" s="1">
        <v>0</v>
      </c>
      <c r="I3276" s="1">
        <v>0</v>
      </c>
      <c r="J3276" s="1">
        <v>0</v>
      </c>
      <c r="K3276" s="1">
        <v>0</v>
      </c>
    </row>
    <row r="3277" spans="1:11" x14ac:dyDescent="0.25">
      <c r="A3277" s="2">
        <v>420</v>
      </c>
      <c r="B3277" t="s">
        <v>185</v>
      </c>
      <c r="C3277" t="s">
        <v>112</v>
      </c>
      <c r="D3277">
        <v>1</v>
      </c>
      <c r="E3277" s="1">
        <v>113832</v>
      </c>
      <c r="F3277" s="1">
        <v>113832</v>
      </c>
      <c r="G3277" s="1">
        <v>0</v>
      </c>
      <c r="H3277" s="1">
        <v>0</v>
      </c>
      <c r="I3277" s="1">
        <v>0</v>
      </c>
      <c r="J3277" s="1">
        <v>0</v>
      </c>
      <c r="K3277" s="1">
        <v>0</v>
      </c>
    </row>
    <row r="3278" spans="1:11" x14ac:dyDescent="0.25">
      <c r="A3278" s="2">
        <v>420</v>
      </c>
      <c r="B3278" t="s">
        <v>185</v>
      </c>
      <c r="C3278" t="s">
        <v>30</v>
      </c>
      <c r="D3278">
        <v>1</v>
      </c>
      <c r="E3278" s="1">
        <v>113832</v>
      </c>
      <c r="F3278" s="1">
        <v>113832</v>
      </c>
      <c r="G3278" s="1">
        <v>0</v>
      </c>
      <c r="H3278" s="1">
        <v>0</v>
      </c>
      <c r="I3278" s="1">
        <v>0</v>
      </c>
      <c r="J3278" s="1">
        <v>0</v>
      </c>
      <c r="K3278" s="1">
        <v>0</v>
      </c>
    </row>
    <row r="3279" spans="1:11" x14ac:dyDescent="0.25">
      <c r="A3279" s="2">
        <v>420</v>
      </c>
      <c r="B3279" t="s">
        <v>185</v>
      </c>
      <c r="C3279" t="s">
        <v>15</v>
      </c>
      <c r="D3279">
        <v>3</v>
      </c>
      <c r="E3279" s="1">
        <v>117499</v>
      </c>
      <c r="F3279" s="1">
        <v>117499</v>
      </c>
      <c r="G3279" s="1">
        <v>0</v>
      </c>
      <c r="H3279" s="1">
        <v>0</v>
      </c>
      <c r="I3279" s="1">
        <v>0</v>
      </c>
      <c r="J3279" s="1">
        <v>0</v>
      </c>
      <c r="K3279" s="1">
        <v>0</v>
      </c>
    </row>
    <row r="3280" spans="1:11" x14ac:dyDescent="0.25">
      <c r="A3280" s="2">
        <v>420</v>
      </c>
      <c r="B3280" t="s">
        <v>185</v>
      </c>
      <c r="C3280" t="s">
        <v>13</v>
      </c>
      <c r="D3280">
        <v>1</v>
      </c>
      <c r="E3280" s="1">
        <v>57558</v>
      </c>
      <c r="F3280" s="1">
        <v>57558</v>
      </c>
      <c r="G3280" s="1">
        <v>0</v>
      </c>
      <c r="H3280" s="1">
        <v>0</v>
      </c>
      <c r="I3280" s="1">
        <v>0</v>
      </c>
      <c r="J3280" s="1">
        <v>0</v>
      </c>
      <c r="K3280" s="1">
        <v>0</v>
      </c>
    </row>
    <row r="3281" spans="1:11" x14ac:dyDescent="0.25">
      <c r="A3281" s="2">
        <v>420</v>
      </c>
      <c r="B3281" t="s">
        <v>185</v>
      </c>
      <c r="C3281" t="s">
        <v>27</v>
      </c>
      <c r="D3281">
        <v>1</v>
      </c>
      <c r="E3281" s="1">
        <v>116262</v>
      </c>
      <c r="F3281" s="1">
        <v>116262</v>
      </c>
      <c r="G3281" s="1">
        <v>0</v>
      </c>
      <c r="H3281" s="1">
        <v>0</v>
      </c>
      <c r="I3281" s="1">
        <v>0</v>
      </c>
      <c r="J3281" s="1">
        <v>0</v>
      </c>
      <c r="K3281" s="1">
        <v>0</v>
      </c>
    </row>
    <row r="3282" spans="1:11" x14ac:dyDescent="0.25">
      <c r="A3282" s="2">
        <v>420</v>
      </c>
      <c r="B3282" t="s">
        <v>185</v>
      </c>
      <c r="C3282" t="s">
        <v>29</v>
      </c>
      <c r="D3282">
        <v>1</v>
      </c>
      <c r="E3282" s="1">
        <v>113832</v>
      </c>
      <c r="F3282" s="1">
        <v>113832</v>
      </c>
      <c r="G3282" s="1">
        <v>0</v>
      </c>
      <c r="H3282" s="1">
        <v>0</v>
      </c>
      <c r="I3282" s="1">
        <v>0</v>
      </c>
      <c r="J3282" s="1">
        <v>0</v>
      </c>
      <c r="K3282" s="1">
        <v>0</v>
      </c>
    </row>
    <row r="3283" spans="1:11" x14ac:dyDescent="0.25">
      <c r="A3283" s="2">
        <v>420</v>
      </c>
      <c r="B3283" t="s">
        <v>185</v>
      </c>
      <c r="C3283" t="s">
        <v>14</v>
      </c>
      <c r="D3283">
        <v>10</v>
      </c>
      <c r="E3283" s="1">
        <v>1138324.5</v>
      </c>
      <c r="F3283" s="1">
        <v>1138324.5</v>
      </c>
      <c r="G3283" s="1">
        <v>0</v>
      </c>
      <c r="H3283" s="1">
        <v>0</v>
      </c>
      <c r="I3283" s="1">
        <v>0</v>
      </c>
      <c r="J3283" s="1">
        <v>0</v>
      </c>
      <c r="K3283" s="1">
        <v>0</v>
      </c>
    </row>
    <row r="3284" spans="1:11" x14ac:dyDescent="0.25">
      <c r="A3284" s="2">
        <v>420</v>
      </c>
      <c r="B3284" t="s">
        <v>185</v>
      </c>
      <c r="C3284" t="s">
        <v>71</v>
      </c>
      <c r="D3284">
        <v>2</v>
      </c>
      <c r="E3284" s="1">
        <v>227665</v>
      </c>
      <c r="F3284" s="1">
        <v>227665</v>
      </c>
      <c r="G3284" s="1">
        <v>0</v>
      </c>
      <c r="H3284" s="1">
        <v>0</v>
      </c>
      <c r="I3284" s="1">
        <v>0</v>
      </c>
      <c r="J3284" s="1">
        <v>0</v>
      </c>
      <c r="K3284" s="1">
        <v>0</v>
      </c>
    </row>
    <row r="3285" spans="1:11" x14ac:dyDescent="0.25">
      <c r="A3285" s="2">
        <v>420</v>
      </c>
      <c r="B3285" t="s">
        <v>185</v>
      </c>
      <c r="C3285" t="s">
        <v>315</v>
      </c>
      <c r="D3285">
        <v>2</v>
      </c>
      <c r="E3285" s="1">
        <v>227665</v>
      </c>
      <c r="F3285" s="1">
        <v>0</v>
      </c>
      <c r="G3285" s="1">
        <v>0</v>
      </c>
      <c r="H3285" s="1">
        <v>227665</v>
      </c>
      <c r="I3285" s="1">
        <v>0</v>
      </c>
      <c r="J3285" s="1">
        <v>0</v>
      </c>
      <c r="K3285" s="1">
        <v>0</v>
      </c>
    </row>
    <row r="3286" spans="1:11" x14ac:dyDescent="0.25">
      <c r="A3286" s="2">
        <v>420</v>
      </c>
      <c r="B3286" t="s">
        <v>185</v>
      </c>
      <c r="C3286" t="s">
        <v>115</v>
      </c>
      <c r="D3286">
        <v>1</v>
      </c>
      <c r="E3286" s="1">
        <v>128425</v>
      </c>
      <c r="F3286" s="1">
        <v>14593</v>
      </c>
      <c r="G3286" s="1">
        <v>0</v>
      </c>
      <c r="H3286" s="1">
        <v>113832</v>
      </c>
      <c r="I3286" s="1">
        <v>0</v>
      </c>
      <c r="J3286" s="1">
        <v>0</v>
      </c>
      <c r="K3286" s="1">
        <v>0</v>
      </c>
    </row>
    <row r="3287" spans="1:11" x14ac:dyDescent="0.25">
      <c r="A3287" s="2">
        <v>420</v>
      </c>
      <c r="B3287" t="s">
        <v>185</v>
      </c>
      <c r="C3287" t="s">
        <v>81</v>
      </c>
      <c r="D3287">
        <v>14</v>
      </c>
      <c r="E3287" s="1">
        <v>1593654.3000000003</v>
      </c>
      <c r="F3287" s="1">
        <v>0</v>
      </c>
      <c r="G3287" s="1">
        <v>0</v>
      </c>
      <c r="H3287" s="1">
        <v>1593654.3000000003</v>
      </c>
      <c r="I3287" s="1">
        <v>0</v>
      </c>
      <c r="J3287" s="1">
        <v>0</v>
      </c>
      <c r="K3287" s="1">
        <v>0</v>
      </c>
    </row>
    <row r="3288" spans="1:11" x14ac:dyDescent="0.25">
      <c r="A3288" s="2">
        <v>420</v>
      </c>
      <c r="B3288" t="s">
        <v>185</v>
      </c>
      <c r="C3288" t="s">
        <v>7</v>
      </c>
      <c r="D3288">
        <v>1</v>
      </c>
      <c r="E3288" s="1">
        <v>113832</v>
      </c>
      <c r="F3288" s="1">
        <v>113832</v>
      </c>
      <c r="G3288" s="1">
        <v>0</v>
      </c>
      <c r="H3288" s="1">
        <v>0</v>
      </c>
      <c r="I3288" s="1">
        <v>0</v>
      </c>
      <c r="J3288" s="1">
        <v>0</v>
      </c>
      <c r="K3288" s="1">
        <v>0</v>
      </c>
    </row>
    <row r="3289" spans="1:11" x14ac:dyDescent="0.25">
      <c r="A3289" s="2">
        <v>420</v>
      </c>
      <c r="B3289" t="s">
        <v>185</v>
      </c>
      <c r="C3289" t="s">
        <v>37</v>
      </c>
      <c r="D3289">
        <v>2</v>
      </c>
      <c r="E3289" s="1">
        <v>227665</v>
      </c>
      <c r="F3289" s="1">
        <v>227665</v>
      </c>
      <c r="G3289" s="1">
        <v>0</v>
      </c>
      <c r="H3289" s="1">
        <v>0</v>
      </c>
      <c r="I3289" s="1">
        <v>0</v>
      </c>
      <c r="J3289" s="1">
        <v>0</v>
      </c>
      <c r="K3289" s="1">
        <v>0</v>
      </c>
    </row>
    <row r="3290" spans="1:11" x14ac:dyDescent="0.25">
      <c r="A3290" s="2">
        <v>420</v>
      </c>
      <c r="B3290" t="s">
        <v>185</v>
      </c>
      <c r="C3290" t="s">
        <v>12</v>
      </c>
      <c r="D3290">
        <v>2</v>
      </c>
      <c r="E3290" s="1">
        <v>227665</v>
      </c>
      <c r="F3290" s="1">
        <v>227665</v>
      </c>
      <c r="G3290" s="1">
        <v>0</v>
      </c>
      <c r="H3290" s="1">
        <v>0</v>
      </c>
      <c r="I3290" s="1">
        <v>0</v>
      </c>
      <c r="J3290" s="1">
        <v>0</v>
      </c>
      <c r="K3290" s="1">
        <v>0</v>
      </c>
    </row>
    <row r="3291" spans="1:11" x14ac:dyDescent="0.25">
      <c r="A3291" s="2">
        <v>420</v>
      </c>
      <c r="B3291" t="s">
        <v>185</v>
      </c>
      <c r="C3291" t="s">
        <v>56</v>
      </c>
      <c r="D3291">
        <v>1</v>
      </c>
      <c r="E3291" s="1">
        <v>113832</v>
      </c>
      <c r="F3291" s="1">
        <v>113832</v>
      </c>
      <c r="G3291" s="1">
        <v>0</v>
      </c>
      <c r="H3291" s="1">
        <v>0</v>
      </c>
      <c r="I3291" s="1">
        <v>0</v>
      </c>
      <c r="J3291" s="1">
        <v>0</v>
      </c>
      <c r="K3291" s="1">
        <v>0</v>
      </c>
    </row>
    <row r="3292" spans="1:11" x14ac:dyDescent="0.25">
      <c r="A3292" s="2">
        <v>420</v>
      </c>
      <c r="B3292" t="s">
        <v>185</v>
      </c>
      <c r="C3292" t="s">
        <v>60</v>
      </c>
      <c r="D3292">
        <v>1.5</v>
      </c>
      <c r="E3292" s="1">
        <v>170749</v>
      </c>
      <c r="F3292" s="1">
        <v>170749</v>
      </c>
      <c r="G3292" s="1">
        <v>0</v>
      </c>
      <c r="H3292" s="1">
        <v>0</v>
      </c>
      <c r="I3292" s="1">
        <v>0</v>
      </c>
      <c r="J3292" s="1">
        <v>0</v>
      </c>
      <c r="K3292" s="1">
        <v>0</v>
      </c>
    </row>
    <row r="3293" spans="1:11" x14ac:dyDescent="0.25">
      <c r="A3293" s="2">
        <v>420</v>
      </c>
      <c r="B3293" t="s">
        <v>185</v>
      </c>
      <c r="C3293" t="s">
        <v>11</v>
      </c>
      <c r="D3293">
        <v>4</v>
      </c>
      <c r="E3293" s="1">
        <v>230232</v>
      </c>
      <c r="F3293" s="1">
        <v>230232</v>
      </c>
      <c r="G3293" s="1">
        <v>0</v>
      </c>
      <c r="H3293" s="1">
        <v>0</v>
      </c>
      <c r="I3293" s="1">
        <v>0</v>
      </c>
      <c r="J3293" s="1">
        <v>0</v>
      </c>
      <c r="K3293" s="1">
        <v>0</v>
      </c>
    </row>
    <row r="3294" spans="1:11" x14ac:dyDescent="0.25">
      <c r="A3294" s="2">
        <v>420</v>
      </c>
      <c r="B3294" t="s">
        <v>185</v>
      </c>
      <c r="C3294" t="s">
        <v>118</v>
      </c>
      <c r="D3294">
        <v>1</v>
      </c>
      <c r="E3294" s="1">
        <v>129178</v>
      </c>
      <c r="F3294" s="1">
        <v>129178</v>
      </c>
      <c r="G3294" s="1">
        <v>0</v>
      </c>
      <c r="H3294" s="1">
        <v>0</v>
      </c>
      <c r="I3294" s="1">
        <v>0</v>
      </c>
      <c r="J3294" s="1">
        <v>0</v>
      </c>
      <c r="K3294" s="1">
        <v>0</v>
      </c>
    </row>
    <row r="3295" spans="1:11" x14ac:dyDescent="0.25">
      <c r="A3295" s="2">
        <v>420</v>
      </c>
      <c r="B3295" t="s">
        <v>185</v>
      </c>
      <c r="C3295" t="s">
        <v>5</v>
      </c>
      <c r="D3295">
        <v>1</v>
      </c>
      <c r="E3295" s="1">
        <v>105009</v>
      </c>
      <c r="F3295" s="1">
        <v>105009</v>
      </c>
      <c r="G3295" s="1">
        <v>0</v>
      </c>
      <c r="H3295" s="1">
        <v>0</v>
      </c>
      <c r="I3295" s="1">
        <v>0</v>
      </c>
      <c r="J3295" s="1">
        <v>0</v>
      </c>
      <c r="K3295" s="1">
        <v>0</v>
      </c>
    </row>
    <row r="3296" spans="1:11" x14ac:dyDescent="0.25">
      <c r="A3296" s="2">
        <v>420</v>
      </c>
      <c r="B3296" t="s">
        <v>185</v>
      </c>
      <c r="C3296" t="s">
        <v>16</v>
      </c>
      <c r="D3296">
        <v>3</v>
      </c>
      <c r="E3296" s="1">
        <v>341497</v>
      </c>
      <c r="F3296" s="1">
        <v>341497</v>
      </c>
      <c r="G3296" s="1">
        <v>0</v>
      </c>
      <c r="H3296" s="1">
        <v>0</v>
      </c>
      <c r="I3296" s="1">
        <v>0</v>
      </c>
      <c r="J3296" s="1">
        <v>0</v>
      </c>
      <c r="K3296" s="1">
        <v>0</v>
      </c>
    </row>
    <row r="3297" spans="1:11" x14ac:dyDescent="0.25">
      <c r="A3297" s="2">
        <v>420</v>
      </c>
      <c r="B3297" t="s">
        <v>185</v>
      </c>
      <c r="C3297" t="s">
        <v>17</v>
      </c>
      <c r="D3297">
        <v>1</v>
      </c>
      <c r="E3297" s="1">
        <v>79025</v>
      </c>
      <c r="F3297" s="1">
        <v>79025</v>
      </c>
      <c r="G3297" s="1">
        <v>0</v>
      </c>
      <c r="H3297" s="1">
        <v>0</v>
      </c>
      <c r="I3297" s="1">
        <v>0</v>
      </c>
      <c r="J3297" s="1">
        <v>0</v>
      </c>
      <c r="K3297" s="1">
        <v>0</v>
      </c>
    </row>
    <row r="3298" spans="1:11" x14ac:dyDescent="0.25">
      <c r="A3298" s="2">
        <v>420</v>
      </c>
      <c r="B3298" t="s">
        <v>185</v>
      </c>
      <c r="C3298" t="s">
        <v>22</v>
      </c>
      <c r="D3298">
        <v>4</v>
      </c>
      <c r="E3298" s="1">
        <v>204749</v>
      </c>
      <c r="F3298" s="1">
        <v>204749</v>
      </c>
      <c r="G3298" s="1">
        <v>0</v>
      </c>
      <c r="H3298" s="1">
        <v>0</v>
      </c>
      <c r="I3298" s="1">
        <v>0</v>
      </c>
      <c r="J3298" s="1">
        <v>0</v>
      </c>
      <c r="K3298" s="1">
        <v>0</v>
      </c>
    </row>
    <row r="3299" spans="1:11" x14ac:dyDescent="0.25">
      <c r="A3299" s="2">
        <v>420</v>
      </c>
      <c r="B3299" t="s">
        <v>185</v>
      </c>
      <c r="C3299" t="s">
        <v>20</v>
      </c>
      <c r="D3299">
        <v>1</v>
      </c>
      <c r="E3299" s="1">
        <v>60059</v>
      </c>
      <c r="F3299" s="1">
        <v>60059</v>
      </c>
      <c r="G3299" s="1">
        <v>0</v>
      </c>
      <c r="H3299" s="1">
        <v>0</v>
      </c>
      <c r="I3299" s="1">
        <v>0</v>
      </c>
      <c r="J3299" s="1">
        <v>0</v>
      </c>
      <c r="K3299" s="1">
        <v>0</v>
      </c>
    </row>
    <row r="3300" spans="1:11" x14ac:dyDescent="0.25">
      <c r="A3300" s="2">
        <v>420</v>
      </c>
      <c r="B3300" t="s">
        <v>185</v>
      </c>
      <c r="C3300" t="s">
        <v>94</v>
      </c>
      <c r="D3300">
        <v>1</v>
      </c>
      <c r="E3300" s="1">
        <v>59075</v>
      </c>
      <c r="F3300" s="1">
        <v>0</v>
      </c>
      <c r="G3300" s="1">
        <v>0</v>
      </c>
      <c r="H3300" s="1">
        <v>59075</v>
      </c>
      <c r="I3300" s="1">
        <v>0</v>
      </c>
      <c r="J3300" s="1">
        <v>0</v>
      </c>
      <c r="K3300" s="1">
        <v>0</v>
      </c>
    </row>
    <row r="3301" spans="1:11" x14ac:dyDescent="0.25">
      <c r="A3301" s="2">
        <v>420</v>
      </c>
      <c r="B3301" t="s">
        <v>185</v>
      </c>
      <c r="C3301" t="s">
        <v>8</v>
      </c>
      <c r="D3301">
        <v>2</v>
      </c>
      <c r="E3301" s="1">
        <v>232524</v>
      </c>
      <c r="F3301" s="1">
        <v>232524</v>
      </c>
      <c r="G3301" s="1">
        <v>0</v>
      </c>
      <c r="H3301" s="1">
        <v>0</v>
      </c>
      <c r="I3301" s="1">
        <v>0</v>
      </c>
      <c r="J3301" s="1">
        <v>0</v>
      </c>
      <c r="K3301" s="1">
        <v>0</v>
      </c>
    </row>
    <row r="3302" spans="1:11" x14ac:dyDescent="0.25">
      <c r="A3302" s="2">
        <v>420</v>
      </c>
      <c r="B3302" t="s">
        <v>185</v>
      </c>
      <c r="C3302" t="s">
        <v>78</v>
      </c>
      <c r="D3302">
        <v>1</v>
      </c>
      <c r="E3302" s="1">
        <v>58500</v>
      </c>
      <c r="F3302" s="1">
        <v>58500</v>
      </c>
      <c r="G3302" s="1">
        <v>0</v>
      </c>
      <c r="H3302" s="1">
        <v>0</v>
      </c>
      <c r="I3302" s="1">
        <v>0</v>
      </c>
      <c r="J3302" s="1">
        <v>0</v>
      </c>
      <c r="K3302" s="1">
        <v>0</v>
      </c>
    </row>
    <row r="3303" spans="1:11" x14ac:dyDescent="0.25">
      <c r="A3303" s="2">
        <v>420</v>
      </c>
      <c r="B3303" t="s">
        <v>185</v>
      </c>
      <c r="C3303" t="s">
        <v>251</v>
      </c>
      <c r="D3303">
        <v>0</v>
      </c>
      <c r="E3303" s="1">
        <v>48840</v>
      </c>
      <c r="F3303" s="1">
        <v>48840</v>
      </c>
      <c r="G3303" s="1">
        <v>0</v>
      </c>
      <c r="H3303" s="1">
        <v>0</v>
      </c>
      <c r="I3303" s="1">
        <v>0</v>
      </c>
      <c r="J3303" s="1">
        <v>0</v>
      </c>
      <c r="K3303" s="1">
        <v>0</v>
      </c>
    </row>
    <row r="3304" spans="1:11" x14ac:dyDescent="0.25">
      <c r="A3304" s="2">
        <v>420</v>
      </c>
      <c r="B3304" t="s">
        <v>185</v>
      </c>
      <c r="C3304" t="s">
        <v>252</v>
      </c>
      <c r="D3304">
        <v>0</v>
      </c>
      <c r="E3304" s="1">
        <v>11200</v>
      </c>
      <c r="F3304" s="1">
        <v>11200</v>
      </c>
      <c r="G3304" s="1">
        <v>0</v>
      </c>
      <c r="H3304" s="1">
        <v>0</v>
      </c>
      <c r="I3304" s="1">
        <v>0</v>
      </c>
      <c r="J3304" s="1">
        <v>0</v>
      </c>
      <c r="K3304" s="1">
        <v>0</v>
      </c>
    </row>
    <row r="3305" spans="1:11" x14ac:dyDescent="0.25">
      <c r="A3305" s="2">
        <v>420</v>
      </c>
      <c r="B3305" t="s">
        <v>185</v>
      </c>
      <c r="C3305" t="s">
        <v>263</v>
      </c>
      <c r="D3305">
        <v>0</v>
      </c>
      <c r="E3305" s="1">
        <v>4740</v>
      </c>
      <c r="F3305" s="1">
        <v>4740</v>
      </c>
      <c r="G3305" s="1">
        <v>0</v>
      </c>
      <c r="H3305" s="1">
        <v>0</v>
      </c>
      <c r="I3305" s="1">
        <v>0</v>
      </c>
      <c r="J3305" s="1">
        <v>0</v>
      </c>
      <c r="K3305" s="1">
        <v>0</v>
      </c>
    </row>
    <row r="3306" spans="1:11" x14ac:dyDescent="0.25">
      <c r="A3306" s="2">
        <v>420</v>
      </c>
      <c r="B3306" t="s">
        <v>185</v>
      </c>
      <c r="C3306" t="s">
        <v>266</v>
      </c>
      <c r="D3306">
        <v>0</v>
      </c>
      <c r="E3306" s="1">
        <v>9294</v>
      </c>
      <c r="F3306" s="1">
        <v>9294</v>
      </c>
      <c r="G3306" s="1">
        <v>0</v>
      </c>
      <c r="H3306" s="1">
        <v>0</v>
      </c>
      <c r="I3306" s="1">
        <v>0</v>
      </c>
      <c r="J3306" s="1">
        <v>0</v>
      </c>
      <c r="K3306" s="1">
        <v>0</v>
      </c>
    </row>
    <row r="3307" spans="1:11" x14ac:dyDescent="0.25">
      <c r="A3307" s="2">
        <v>420</v>
      </c>
      <c r="B3307" t="s">
        <v>185</v>
      </c>
      <c r="C3307" t="s">
        <v>265</v>
      </c>
      <c r="D3307">
        <v>0</v>
      </c>
      <c r="E3307" s="1">
        <v>4039</v>
      </c>
      <c r="F3307" s="1">
        <v>4039</v>
      </c>
      <c r="G3307" s="1">
        <v>0</v>
      </c>
      <c r="H3307" s="1">
        <v>0</v>
      </c>
      <c r="I3307" s="1">
        <v>0</v>
      </c>
      <c r="J3307" s="1">
        <v>0</v>
      </c>
      <c r="K3307" s="1">
        <v>0</v>
      </c>
    </row>
    <row r="3308" spans="1:11" x14ac:dyDescent="0.25">
      <c r="A3308" s="2">
        <v>420</v>
      </c>
      <c r="B3308" t="s">
        <v>185</v>
      </c>
      <c r="C3308" t="s">
        <v>262</v>
      </c>
      <c r="D3308">
        <v>0</v>
      </c>
      <c r="E3308" s="1">
        <v>3500</v>
      </c>
      <c r="F3308" s="1">
        <v>3500</v>
      </c>
      <c r="G3308" s="1">
        <v>0</v>
      </c>
      <c r="H3308" s="1">
        <v>0</v>
      </c>
      <c r="I3308" s="1">
        <v>0</v>
      </c>
      <c r="J3308" s="1">
        <v>0</v>
      </c>
      <c r="K3308" s="1">
        <v>0</v>
      </c>
    </row>
    <row r="3309" spans="1:11" x14ac:dyDescent="0.25">
      <c r="A3309" s="2">
        <v>420</v>
      </c>
      <c r="B3309" t="s">
        <v>185</v>
      </c>
      <c r="C3309" t="s">
        <v>248</v>
      </c>
      <c r="D3309">
        <v>0</v>
      </c>
      <c r="E3309" s="1">
        <v>2677</v>
      </c>
      <c r="F3309" s="1">
        <v>2677</v>
      </c>
      <c r="G3309" s="1">
        <v>0</v>
      </c>
      <c r="H3309" s="1">
        <v>0</v>
      </c>
      <c r="I3309" s="1">
        <v>0</v>
      </c>
      <c r="J3309" s="1">
        <v>0</v>
      </c>
      <c r="K3309" s="1">
        <v>0</v>
      </c>
    </row>
    <row r="3310" spans="1:11" x14ac:dyDescent="0.25">
      <c r="A3310" s="2">
        <v>420</v>
      </c>
      <c r="B3310" t="s">
        <v>185</v>
      </c>
      <c r="C3310" t="s">
        <v>283</v>
      </c>
      <c r="D3310">
        <v>0</v>
      </c>
      <c r="E3310" s="1">
        <v>6000</v>
      </c>
      <c r="F3310" s="1">
        <v>6000</v>
      </c>
      <c r="G3310" s="1">
        <v>0</v>
      </c>
      <c r="H3310" s="1">
        <v>0</v>
      </c>
      <c r="I3310" s="1">
        <v>0</v>
      </c>
      <c r="J3310" s="1">
        <v>0</v>
      </c>
      <c r="K3310" s="1">
        <v>0</v>
      </c>
    </row>
    <row r="3311" spans="1:11" x14ac:dyDescent="0.25">
      <c r="A3311" s="2">
        <v>420</v>
      </c>
      <c r="B3311" t="s">
        <v>185</v>
      </c>
      <c r="C3311" t="s">
        <v>264</v>
      </c>
      <c r="D3311">
        <v>0</v>
      </c>
      <c r="E3311" s="1">
        <v>10489</v>
      </c>
      <c r="F3311" s="1">
        <v>10489</v>
      </c>
      <c r="G3311" s="1">
        <v>0</v>
      </c>
      <c r="H3311" s="1">
        <v>0</v>
      </c>
      <c r="I3311" s="1">
        <v>0</v>
      </c>
      <c r="J3311" s="1">
        <v>0</v>
      </c>
      <c r="K3311" s="1">
        <v>0</v>
      </c>
    </row>
    <row r="3312" spans="1:11" x14ac:dyDescent="0.25">
      <c r="A3312" s="2">
        <v>420</v>
      </c>
      <c r="B3312" t="s">
        <v>185</v>
      </c>
      <c r="C3312" t="s">
        <v>261</v>
      </c>
      <c r="D3312">
        <v>0</v>
      </c>
      <c r="E3312" s="1">
        <v>5000</v>
      </c>
      <c r="F3312" s="1">
        <v>5000</v>
      </c>
      <c r="G3312" s="1">
        <v>0</v>
      </c>
      <c r="H3312" s="1">
        <v>0</v>
      </c>
      <c r="I3312" s="1">
        <v>0</v>
      </c>
      <c r="J3312" s="1">
        <v>0</v>
      </c>
      <c r="K3312" s="1">
        <v>0</v>
      </c>
    </row>
    <row r="3313" spans="1:12" x14ac:dyDescent="0.25">
      <c r="A3313" s="2">
        <v>420</v>
      </c>
      <c r="B3313" t="s">
        <v>185</v>
      </c>
      <c r="C3313" t="s">
        <v>278</v>
      </c>
      <c r="D3313">
        <v>0</v>
      </c>
      <c r="E3313" s="1">
        <v>11202</v>
      </c>
      <c r="F3313" s="1">
        <v>11202</v>
      </c>
      <c r="G3313" s="1">
        <v>0</v>
      </c>
      <c r="H3313" s="1">
        <v>0</v>
      </c>
      <c r="I3313" s="1">
        <v>0</v>
      </c>
      <c r="J3313" s="1">
        <v>0</v>
      </c>
      <c r="K3313" s="1">
        <v>0</v>
      </c>
    </row>
    <row r="3314" spans="1:12" x14ac:dyDescent="0.25">
      <c r="A3314" s="2">
        <v>420</v>
      </c>
      <c r="B3314" t="s">
        <v>185</v>
      </c>
      <c r="C3314" t="s">
        <v>247</v>
      </c>
      <c r="D3314">
        <v>0</v>
      </c>
      <c r="E3314" s="1">
        <v>9815</v>
      </c>
      <c r="F3314" s="1">
        <v>9815</v>
      </c>
      <c r="G3314" s="1">
        <v>0</v>
      </c>
      <c r="H3314" s="1">
        <v>0</v>
      </c>
      <c r="I3314" s="1">
        <v>0</v>
      </c>
      <c r="J3314" s="1">
        <v>0</v>
      </c>
      <c r="K3314" s="1">
        <v>0</v>
      </c>
    </row>
    <row r="3315" spans="1:12" x14ac:dyDescent="0.25">
      <c r="A3315" s="2">
        <v>420</v>
      </c>
      <c r="B3315" t="s">
        <v>185</v>
      </c>
      <c r="C3315" t="s">
        <v>277</v>
      </c>
      <c r="D3315">
        <v>0</v>
      </c>
      <c r="E3315" s="1">
        <v>17940</v>
      </c>
      <c r="F3315" s="1">
        <v>17940</v>
      </c>
      <c r="G3315" s="1">
        <v>0</v>
      </c>
      <c r="H3315" s="1">
        <v>0</v>
      </c>
      <c r="I3315" s="1">
        <v>0</v>
      </c>
      <c r="J3315" s="1">
        <v>0</v>
      </c>
      <c r="K3315" s="1">
        <v>0</v>
      </c>
    </row>
    <row r="3316" spans="1:12" x14ac:dyDescent="0.25">
      <c r="A3316" s="2">
        <v>420</v>
      </c>
      <c r="B3316" t="s">
        <v>185</v>
      </c>
      <c r="C3316" t="s">
        <v>258</v>
      </c>
      <c r="D3316">
        <v>0</v>
      </c>
      <c r="E3316" s="1">
        <v>34300</v>
      </c>
      <c r="F3316" s="1">
        <v>34300</v>
      </c>
      <c r="G3316" s="1">
        <v>0</v>
      </c>
      <c r="H3316" s="1">
        <v>0</v>
      </c>
      <c r="I3316" s="1">
        <v>0</v>
      </c>
      <c r="J3316" s="1">
        <v>0</v>
      </c>
      <c r="K3316" s="1">
        <v>0</v>
      </c>
    </row>
    <row r="3317" spans="1:12" x14ac:dyDescent="0.25">
      <c r="A3317" s="2">
        <v>420</v>
      </c>
      <c r="B3317" t="s">
        <v>185</v>
      </c>
      <c r="C3317" t="s">
        <v>269</v>
      </c>
      <c r="D3317">
        <v>0</v>
      </c>
      <c r="E3317" s="1">
        <v>3082</v>
      </c>
      <c r="F3317" s="1">
        <v>0</v>
      </c>
      <c r="G3317" s="1">
        <v>0</v>
      </c>
      <c r="H3317" s="1">
        <v>0</v>
      </c>
      <c r="I3317" s="1">
        <v>3082</v>
      </c>
      <c r="J3317" s="1">
        <v>0</v>
      </c>
      <c r="K3317" s="1">
        <v>0</v>
      </c>
    </row>
    <row r="3318" spans="1:12" x14ac:dyDescent="0.25">
      <c r="A3318" s="2">
        <v>420</v>
      </c>
      <c r="B3318" t="s">
        <v>185</v>
      </c>
      <c r="C3318" s="1" t="s">
        <v>320</v>
      </c>
      <c r="E3318" s="1">
        <v>37132</v>
      </c>
      <c r="F3318" s="1"/>
      <c r="G3318" s="1"/>
      <c r="H3318" s="1"/>
      <c r="I3318" s="1"/>
      <c r="J3318" s="1"/>
      <c r="K3318" s="1"/>
      <c r="L3318" s="1">
        <v>37132</v>
      </c>
    </row>
    <row r="3319" spans="1:12" x14ac:dyDescent="0.25">
      <c r="A3319" s="2">
        <v>308</v>
      </c>
      <c r="B3319" t="s">
        <v>186</v>
      </c>
      <c r="C3319" t="s">
        <v>114</v>
      </c>
      <c r="D3319">
        <v>1</v>
      </c>
      <c r="E3319" s="1">
        <v>158560</v>
      </c>
      <c r="F3319" s="1">
        <v>158560</v>
      </c>
      <c r="G3319" s="1">
        <v>0</v>
      </c>
      <c r="H3319" s="1">
        <v>0</v>
      </c>
      <c r="I3319" s="1">
        <v>0</v>
      </c>
      <c r="J3319" s="1">
        <v>0</v>
      </c>
      <c r="K3319" s="1">
        <v>0</v>
      </c>
    </row>
    <row r="3320" spans="1:12" x14ac:dyDescent="0.25">
      <c r="A3320" s="2">
        <v>308</v>
      </c>
      <c r="B3320" t="s">
        <v>186</v>
      </c>
      <c r="C3320" t="s">
        <v>31</v>
      </c>
      <c r="D3320">
        <v>1</v>
      </c>
      <c r="E3320" s="1">
        <v>198942</v>
      </c>
      <c r="F3320" s="1">
        <v>198942</v>
      </c>
      <c r="G3320" s="1">
        <v>0</v>
      </c>
      <c r="H3320" s="1">
        <v>0</v>
      </c>
      <c r="I3320" s="1">
        <v>0</v>
      </c>
      <c r="J3320" s="1">
        <v>0</v>
      </c>
      <c r="K3320" s="1">
        <v>0</v>
      </c>
    </row>
    <row r="3321" spans="1:12" x14ac:dyDescent="0.25">
      <c r="A3321" s="2">
        <v>308</v>
      </c>
      <c r="B3321" t="s">
        <v>186</v>
      </c>
      <c r="C3321" t="s">
        <v>33</v>
      </c>
      <c r="D3321">
        <v>2</v>
      </c>
      <c r="E3321" s="1">
        <v>227665</v>
      </c>
      <c r="F3321" s="1">
        <v>119970</v>
      </c>
      <c r="G3321" s="1">
        <v>0</v>
      </c>
      <c r="H3321" s="1">
        <v>0</v>
      </c>
      <c r="I3321" s="1">
        <v>107695</v>
      </c>
      <c r="J3321" s="1">
        <v>0</v>
      </c>
      <c r="K3321" s="1">
        <v>0</v>
      </c>
    </row>
    <row r="3322" spans="1:12" x14ac:dyDescent="0.25">
      <c r="A3322" s="2">
        <v>308</v>
      </c>
      <c r="B3322" t="s">
        <v>186</v>
      </c>
      <c r="C3322" t="s">
        <v>34</v>
      </c>
      <c r="D3322">
        <v>2</v>
      </c>
      <c r="E3322" s="1">
        <v>227665</v>
      </c>
      <c r="F3322" s="1">
        <v>227665</v>
      </c>
      <c r="G3322" s="1">
        <v>0</v>
      </c>
      <c r="H3322" s="1">
        <v>0</v>
      </c>
      <c r="I3322" s="1">
        <v>0</v>
      </c>
      <c r="J3322" s="1">
        <v>0</v>
      </c>
      <c r="K3322" s="1">
        <v>0</v>
      </c>
    </row>
    <row r="3323" spans="1:12" x14ac:dyDescent="0.25">
      <c r="A3323" s="2">
        <v>308</v>
      </c>
      <c r="B3323" t="s">
        <v>186</v>
      </c>
      <c r="C3323" t="s">
        <v>35</v>
      </c>
      <c r="D3323">
        <v>2</v>
      </c>
      <c r="E3323" s="1">
        <v>227665</v>
      </c>
      <c r="F3323" s="1">
        <v>227665</v>
      </c>
      <c r="G3323" s="1">
        <v>0</v>
      </c>
      <c r="H3323" s="1">
        <v>0</v>
      </c>
      <c r="I3323" s="1">
        <v>0</v>
      </c>
      <c r="J3323" s="1">
        <v>0</v>
      </c>
      <c r="K3323" s="1">
        <v>0</v>
      </c>
    </row>
    <row r="3324" spans="1:12" x14ac:dyDescent="0.25">
      <c r="A3324" s="2">
        <v>308</v>
      </c>
      <c r="B3324" t="s">
        <v>186</v>
      </c>
      <c r="C3324" t="s">
        <v>26</v>
      </c>
      <c r="D3324">
        <v>2</v>
      </c>
      <c r="E3324" s="1">
        <v>227665</v>
      </c>
      <c r="F3324" s="1">
        <v>227665</v>
      </c>
      <c r="G3324" s="1">
        <v>0</v>
      </c>
      <c r="H3324" s="1">
        <v>0</v>
      </c>
      <c r="I3324" s="1">
        <v>0</v>
      </c>
      <c r="J3324" s="1">
        <v>0</v>
      </c>
      <c r="K3324" s="1">
        <v>0</v>
      </c>
    </row>
    <row r="3325" spans="1:12" x14ac:dyDescent="0.25">
      <c r="A3325" s="2">
        <v>308</v>
      </c>
      <c r="B3325" t="s">
        <v>186</v>
      </c>
      <c r="C3325" t="s">
        <v>25</v>
      </c>
      <c r="D3325">
        <v>2</v>
      </c>
      <c r="E3325" s="1">
        <v>227665</v>
      </c>
      <c r="F3325" s="1">
        <v>227665</v>
      </c>
      <c r="G3325" s="1">
        <v>0</v>
      </c>
      <c r="H3325" s="1">
        <v>0</v>
      </c>
      <c r="I3325" s="1">
        <v>0</v>
      </c>
      <c r="J3325" s="1">
        <v>0</v>
      </c>
      <c r="K3325" s="1">
        <v>0</v>
      </c>
    </row>
    <row r="3326" spans="1:12" x14ac:dyDescent="0.25">
      <c r="A3326" s="2">
        <v>308</v>
      </c>
      <c r="B3326" t="s">
        <v>186</v>
      </c>
      <c r="C3326" t="s">
        <v>28</v>
      </c>
      <c r="D3326">
        <v>2</v>
      </c>
      <c r="E3326" s="1">
        <v>227665</v>
      </c>
      <c r="F3326" s="1">
        <v>227665</v>
      </c>
      <c r="G3326" s="1">
        <v>0</v>
      </c>
      <c r="H3326" s="1">
        <v>0</v>
      </c>
      <c r="I3326" s="1">
        <v>0</v>
      </c>
      <c r="J3326" s="1">
        <v>0</v>
      </c>
      <c r="K3326" s="1">
        <v>0</v>
      </c>
    </row>
    <row r="3327" spans="1:12" x14ac:dyDescent="0.25">
      <c r="A3327" s="2">
        <v>308</v>
      </c>
      <c r="B3327" t="s">
        <v>186</v>
      </c>
      <c r="C3327" t="s">
        <v>109</v>
      </c>
      <c r="D3327">
        <v>0.99999999999999989</v>
      </c>
      <c r="E3327" s="1">
        <v>113832</v>
      </c>
      <c r="F3327" s="1">
        <v>113832</v>
      </c>
      <c r="G3327" s="1">
        <v>0</v>
      </c>
      <c r="H3327" s="1">
        <v>0</v>
      </c>
      <c r="I3327" s="1">
        <v>0</v>
      </c>
      <c r="J3327" s="1">
        <v>0</v>
      </c>
      <c r="K3327" s="1">
        <v>0</v>
      </c>
    </row>
    <row r="3328" spans="1:12" x14ac:dyDescent="0.25">
      <c r="A3328" s="2">
        <v>308</v>
      </c>
      <c r="B3328" t="s">
        <v>186</v>
      </c>
      <c r="C3328" t="s">
        <v>24</v>
      </c>
      <c r="D3328">
        <v>1</v>
      </c>
      <c r="E3328" s="1">
        <v>113832</v>
      </c>
      <c r="F3328" s="1">
        <v>50853</v>
      </c>
      <c r="G3328" s="1">
        <v>62979</v>
      </c>
      <c r="H3328" s="1">
        <v>0</v>
      </c>
      <c r="I3328" s="1">
        <v>0</v>
      </c>
      <c r="J3328" s="1">
        <v>0</v>
      </c>
      <c r="K3328" s="1">
        <v>0</v>
      </c>
    </row>
    <row r="3329" spans="1:11" x14ac:dyDescent="0.25">
      <c r="A3329" s="2">
        <v>308</v>
      </c>
      <c r="B3329" t="s">
        <v>186</v>
      </c>
      <c r="C3329" t="s">
        <v>30</v>
      </c>
      <c r="D3329">
        <v>1</v>
      </c>
      <c r="E3329" s="1">
        <v>113832</v>
      </c>
      <c r="F3329" s="1">
        <v>113832</v>
      </c>
      <c r="G3329" s="1">
        <v>0</v>
      </c>
      <c r="H3329" s="1">
        <v>0</v>
      </c>
      <c r="I3329" s="1">
        <v>0</v>
      </c>
      <c r="J3329" s="1">
        <v>0</v>
      </c>
      <c r="K3329" s="1">
        <v>0</v>
      </c>
    </row>
    <row r="3330" spans="1:11" x14ac:dyDescent="0.25">
      <c r="A3330" s="2">
        <v>308</v>
      </c>
      <c r="B3330" t="s">
        <v>186</v>
      </c>
      <c r="C3330" t="s">
        <v>15</v>
      </c>
      <c r="D3330">
        <v>1</v>
      </c>
      <c r="E3330" s="1">
        <v>39166</v>
      </c>
      <c r="F3330" s="1">
        <v>39166</v>
      </c>
      <c r="G3330" s="1">
        <v>0</v>
      </c>
      <c r="H3330" s="1">
        <v>0</v>
      </c>
      <c r="I3330" s="1">
        <v>0</v>
      </c>
      <c r="J3330" s="1">
        <v>0</v>
      </c>
      <c r="K3330" s="1">
        <v>0</v>
      </c>
    </row>
    <row r="3331" spans="1:11" x14ac:dyDescent="0.25">
      <c r="A3331" s="2">
        <v>308</v>
      </c>
      <c r="B3331" t="s">
        <v>186</v>
      </c>
      <c r="C3331" t="s">
        <v>13</v>
      </c>
      <c r="D3331">
        <v>1</v>
      </c>
      <c r="E3331" s="1">
        <v>57558</v>
      </c>
      <c r="F3331" s="1">
        <v>57558</v>
      </c>
      <c r="G3331" s="1">
        <v>0</v>
      </c>
      <c r="H3331" s="1">
        <v>0</v>
      </c>
      <c r="I3331" s="1">
        <v>0</v>
      </c>
      <c r="J3331" s="1">
        <v>0</v>
      </c>
      <c r="K3331" s="1">
        <v>0</v>
      </c>
    </row>
    <row r="3332" spans="1:11" x14ac:dyDescent="0.25">
      <c r="A3332" s="2">
        <v>308</v>
      </c>
      <c r="B3332" t="s">
        <v>186</v>
      </c>
      <c r="C3332" t="s">
        <v>29</v>
      </c>
      <c r="D3332">
        <v>1</v>
      </c>
      <c r="E3332" s="1">
        <v>113832</v>
      </c>
      <c r="F3332" s="1">
        <v>113832</v>
      </c>
      <c r="G3332" s="1">
        <v>0</v>
      </c>
      <c r="H3332" s="1">
        <v>0</v>
      </c>
      <c r="I3332" s="1">
        <v>0</v>
      </c>
      <c r="J3332" s="1">
        <v>0</v>
      </c>
      <c r="K3332" s="1">
        <v>0</v>
      </c>
    </row>
    <row r="3333" spans="1:11" x14ac:dyDescent="0.25">
      <c r="A3333" s="2">
        <v>308</v>
      </c>
      <c r="B3333" t="s">
        <v>186</v>
      </c>
      <c r="C3333" t="s">
        <v>14</v>
      </c>
      <c r="D3333">
        <v>3</v>
      </c>
      <c r="E3333" s="1">
        <v>341497</v>
      </c>
      <c r="F3333" s="1">
        <v>341497</v>
      </c>
      <c r="G3333" s="1">
        <v>0</v>
      </c>
      <c r="H3333" s="1">
        <v>0</v>
      </c>
      <c r="I3333" s="1">
        <v>0</v>
      </c>
      <c r="J3333" s="1">
        <v>0</v>
      </c>
      <c r="K3333" s="1">
        <v>0</v>
      </c>
    </row>
    <row r="3334" spans="1:11" x14ac:dyDescent="0.25">
      <c r="A3334" s="2">
        <v>308</v>
      </c>
      <c r="B3334" t="s">
        <v>186</v>
      </c>
      <c r="C3334" t="s">
        <v>313</v>
      </c>
      <c r="D3334">
        <v>0.09</v>
      </c>
      <c r="E3334" s="1">
        <v>13829</v>
      </c>
      <c r="F3334" s="1">
        <v>4068</v>
      </c>
      <c r="G3334" s="1">
        <v>0</v>
      </c>
      <c r="H3334" s="1">
        <v>9761</v>
      </c>
      <c r="I3334" s="1">
        <v>0</v>
      </c>
      <c r="J3334" s="1">
        <v>0</v>
      </c>
      <c r="K3334" s="1">
        <v>0</v>
      </c>
    </row>
    <row r="3335" spans="1:11" x14ac:dyDescent="0.25">
      <c r="A3335" s="2">
        <v>308</v>
      </c>
      <c r="B3335" t="s">
        <v>186</v>
      </c>
      <c r="C3335" t="s">
        <v>23</v>
      </c>
      <c r="D3335">
        <v>4</v>
      </c>
      <c r="E3335" s="1">
        <v>156666</v>
      </c>
      <c r="F3335" s="1">
        <v>156666</v>
      </c>
      <c r="G3335" s="1">
        <v>0</v>
      </c>
      <c r="H3335" s="1">
        <v>0</v>
      </c>
      <c r="I3335" s="1">
        <v>0</v>
      </c>
      <c r="J3335" s="1">
        <v>0</v>
      </c>
      <c r="K3335" s="1">
        <v>0</v>
      </c>
    </row>
    <row r="3336" spans="1:11" x14ac:dyDescent="0.25">
      <c r="A3336" s="2">
        <v>308</v>
      </c>
      <c r="B3336" t="s">
        <v>186</v>
      </c>
      <c r="C3336" t="s">
        <v>18</v>
      </c>
      <c r="D3336">
        <v>2</v>
      </c>
      <c r="E3336" s="1">
        <v>227665</v>
      </c>
      <c r="F3336" s="1">
        <v>227665</v>
      </c>
      <c r="G3336" s="1">
        <v>0</v>
      </c>
      <c r="H3336" s="1">
        <v>0</v>
      </c>
      <c r="I3336" s="1">
        <v>0</v>
      </c>
      <c r="J3336" s="1">
        <v>0</v>
      </c>
      <c r="K3336" s="1">
        <v>0</v>
      </c>
    </row>
    <row r="3337" spans="1:11" x14ac:dyDescent="0.25">
      <c r="A3337" s="2">
        <v>308</v>
      </c>
      <c r="B3337" t="s">
        <v>186</v>
      </c>
      <c r="C3337" t="s">
        <v>19</v>
      </c>
      <c r="D3337">
        <v>2</v>
      </c>
      <c r="E3337" s="1">
        <v>227665</v>
      </c>
      <c r="F3337" s="1">
        <v>227665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</row>
    <row r="3338" spans="1:11" x14ac:dyDescent="0.25">
      <c r="A3338" s="2">
        <v>308</v>
      </c>
      <c r="B3338" t="s">
        <v>186</v>
      </c>
      <c r="C3338" t="s">
        <v>7</v>
      </c>
      <c r="D3338">
        <v>1</v>
      </c>
      <c r="E3338" s="1">
        <v>113832</v>
      </c>
      <c r="F3338" s="1">
        <v>113832</v>
      </c>
      <c r="G3338" s="1">
        <v>0</v>
      </c>
      <c r="H3338" s="1">
        <v>0</v>
      </c>
      <c r="I3338" s="1">
        <v>0</v>
      </c>
      <c r="J3338" s="1">
        <v>0</v>
      </c>
      <c r="K3338" s="1">
        <v>0</v>
      </c>
    </row>
    <row r="3339" spans="1:11" x14ac:dyDescent="0.25">
      <c r="A3339" s="2">
        <v>308</v>
      </c>
      <c r="B3339" t="s">
        <v>186</v>
      </c>
      <c r="C3339" t="s">
        <v>37</v>
      </c>
      <c r="D3339">
        <v>1</v>
      </c>
      <c r="E3339" s="1">
        <v>113832</v>
      </c>
      <c r="F3339" s="1">
        <v>0</v>
      </c>
      <c r="G3339" s="1">
        <v>113832</v>
      </c>
      <c r="H3339" s="1">
        <v>0</v>
      </c>
      <c r="I3339" s="1">
        <v>0</v>
      </c>
      <c r="J3339" s="1">
        <v>0</v>
      </c>
      <c r="K3339" s="1">
        <v>0</v>
      </c>
    </row>
    <row r="3340" spans="1:11" x14ac:dyDescent="0.25">
      <c r="A3340" s="2">
        <v>308</v>
      </c>
      <c r="B3340" t="s">
        <v>186</v>
      </c>
      <c r="C3340" t="s">
        <v>12</v>
      </c>
      <c r="D3340">
        <v>1</v>
      </c>
      <c r="E3340" s="1">
        <v>113832</v>
      </c>
      <c r="F3340" s="1">
        <v>0</v>
      </c>
      <c r="G3340" s="1">
        <v>113832</v>
      </c>
      <c r="H3340" s="1">
        <v>0</v>
      </c>
      <c r="I3340" s="1">
        <v>0</v>
      </c>
      <c r="J3340" s="1">
        <v>0</v>
      </c>
      <c r="K3340" s="1">
        <v>0</v>
      </c>
    </row>
    <row r="3341" spans="1:11" x14ac:dyDescent="0.25">
      <c r="A3341" s="2">
        <v>308</v>
      </c>
      <c r="B3341" t="s">
        <v>186</v>
      </c>
      <c r="C3341" t="s">
        <v>103</v>
      </c>
      <c r="D3341">
        <v>2</v>
      </c>
      <c r="E3341" s="1">
        <v>78333</v>
      </c>
      <c r="F3341" s="1">
        <v>78333</v>
      </c>
      <c r="G3341" s="1">
        <v>0</v>
      </c>
      <c r="H3341" s="1">
        <v>0</v>
      </c>
      <c r="I3341" s="1">
        <v>0</v>
      </c>
      <c r="J3341" s="1">
        <v>0</v>
      </c>
      <c r="K3341" s="1">
        <v>0</v>
      </c>
    </row>
    <row r="3342" spans="1:11" x14ac:dyDescent="0.25">
      <c r="A3342" s="2">
        <v>308</v>
      </c>
      <c r="B3342" t="s">
        <v>186</v>
      </c>
      <c r="C3342" t="s">
        <v>10</v>
      </c>
      <c r="D3342">
        <v>2</v>
      </c>
      <c r="E3342" s="1">
        <v>91168</v>
      </c>
      <c r="F3342" s="1">
        <v>91168</v>
      </c>
      <c r="G3342" s="1">
        <v>0</v>
      </c>
      <c r="H3342" s="1">
        <v>0</v>
      </c>
      <c r="I3342" s="1">
        <v>0</v>
      </c>
      <c r="J3342" s="1">
        <v>0</v>
      </c>
      <c r="K3342" s="1">
        <v>0</v>
      </c>
    </row>
    <row r="3343" spans="1:11" x14ac:dyDescent="0.25">
      <c r="A3343" s="2">
        <v>308</v>
      </c>
      <c r="B3343" t="s">
        <v>186</v>
      </c>
      <c r="C3343" t="s">
        <v>11</v>
      </c>
      <c r="D3343">
        <v>1</v>
      </c>
      <c r="E3343" s="1">
        <v>57558</v>
      </c>
      <c r="F3343" s="1">
        <v>57558</v>
      </c>
      <c r="G3343" s="1">
        <v>0</v>
      </c>
      <c r="H3343" s="1">
        <v>0</v>
      </c>
      <c r="I3343" s="1">
        <v>0</v>
      </c>
      <c r="J3343" s="1">
        <v>0</v>
      </c>
      <c r="K3343" s="1">
        <v>0</v>
      </c>
    </row>
    <row r="3344" spans="1:11" x14ac:dyDescent="0.25">
      <c r="A3344" s="2">
        <v>308</v>
      </c>
      <c r="B3344" t="s">
        <v>186</v>
      </c>
      <c r="C3344" t="s">
        <v>21</v>
      </c>
      <c r="D3344">
        <v>1</v>
      </c>
      <c r="E3344" s="1">
        <v>113832</v>
      </c>
      <c r="F3344" s="1">
        <v>113832</v>
      </c>
      <c r="G3344" s="1">
        <v>0</v>
      </c>
      <c r="H3344" s="1">
        <v>0</v>
      </c>
      <c r="I3344" s="1">
        <v>0</v>
      </c>
      <c r="J3344" s="1">
        <v>0</v>
      </c>
      <c r="K3344" s="1">
        <v>0</v>
      </c>
    </row>
    <row r="3345" spans="1:11" x14ac:dyDescent="0.25">
      <c r="A3345" s="2">
        <v>308</v>
      </c>
      <c r="B3345" t="s">
        <v>186</v>
      </c>
      <c r="C3345" t="s">
        <v>16</v>
      </c>
      <c r="D3345">
        <v>2</v>
      </c>
      <c r="E3345" s="1">
        <v>227665</v>
      </c>
      <c r="F3345" s="1">
        <v>227665</v>
      </c>
      <c r="G3345" s="1">
        <v>0</v>
      </c>
      <c r="H3345" s="1">
        <v>0</v>
      </c>
      <c r="I3345" s="1">
        <v>0</v>
      </c>
      <c r="J3345" s="1">
        <v>0</v>
      </c>
      <c r="K3345" s="1">
        <v>0</v>
      </c>
    </row>
    <row r="3346" spans="1:11" x14ac:dyDescent="0.25">
      <c r="A3346" s="2">
        <v>308</v>
      </c>
      <c r="B3346" t="s">
        <v>186</v>
      </c>
      <c r="C3346" t="s">
        <v>17</v>
      </c>
      <c r="D3346">
        <v>1</v>
      </c>
      <c r="E3346" s="1">
        <v>79025</v>
      </c>
      <c r="F3346" s="1">
        <v>79025</v>
      </c>
      <c r="G3346" s="1">
        <v>0</v>
      </c>
      <c r="H3346" s="1">
        <v>0</v>
      </c>
      <c r="I3346" s="1">
        <v>0</v>
      </c>
      <c r="J3346" s="1">
        <v>0</v>
      </c>
      <c r="K3346" s="1">
        <v>0</v>
      </c>
    </row>
    <row r="3347" spans="1:11" x14ac:dyDescent="0.25">
      <c r="A3347" s="2">
        <v>308</v>
      </c>
      <c r="B3347" t="s">
        <v>186</v>
      </c>
      <c r="C3347" t="s">
        <v>22</v>
      </c>
      <c r="D3347">
        <v>1</v>
      </c>
      <c r="E3347" s="1">
        <v>51187</v>
      </c>
      <c r="F3347" s="1">
        <v>51187</v>
      </c>
      <c r="G3347" s="1">
        <v>0</v>
      </c>
      <c r="H3347" s="1">
        <v>0</v>
      </c>
      <c r="I3347" s="1">
        <v>0</v>
      </c>
      <c r="J3347" s="1">
        <v>0</v>
      </c>
      <c r="K3347" s="1">
        <v>0</v>
      </c>
    </row>
    <row r="3348" spans="1:11" x14ac:dyDescent="0.25">
      <c r="A3348" s="2">
        <v>308</v>
      </c>
      <c r="B3348" t="s">
        <v>186</v>
      </c>
      <c r="C3348" t="s">
        <v>20</v>
      </c>
      <c r="D3348">
        <v>1</v>
      </c>
      <c r="E3348" s="1">
        <v>60059</v>
      </c>
      <c r="F3348" s="1">
        <v>60059</v>
      </c>
      <c r="G3348" s="1">
        <v>0</v>
      </c>
      <c r="H3348" s="1">
        <v>0</v>
      </c>
      <c r="I3348" s="1">
        <v>0</v>
      </c>
      <c r="J3348" s="1">
        <v>0</v>
      </c>
      <c r="K3348" s="1">
        <v>0</v>
      </c>
    </row>
    <row r="3349" spans="1:11" x14ac:dyDescent="0.25">
      <c r="A3349" s="2">
        <v>308</v>
      </c>
      <c r="B3349" t="s">
        <v>186</v>
      </c>
      <c r="C3349" t="s">
        <v>4</v>
      </c>
      <c r="D3349">
        <v>1</v>
      </c>
      <c r="E3349" s="1">
        <v>71961</v>
      </c>
      <c r="F3349" s="1">
        <v>0</v>
      </c>
      <c r="G3349" s="1">
        <v>71961</v>
      </c>
      <c r="H3349" s="1">
        <v>0</v>
      </c>
      <c r="I3349" s="1">
        <v>0</v>
      </c>
      <c r="J3349" s="1">
        <v>0</v>
      </c>
      <c r="K3349" s="1">
        <v>0</v>
      </c>
    </row>
    <row r="3350" spans="1:11" x14ac:dyDescent="0.25">
      <c r="A3350" s="2">
        <v>308</v>
      </c>
      <c r="B3350" t="s">
        <v>186</v>
      </c>
      <c r="C3350" t="s">
        <v>8</v>
      </c>
      <c r="D3350">
        <v>1</v>
      </c>
      <c r="E3350" s="1">
        <v>116262</v>
      </c>
      <c r="F3350" s="1">
        <v>59301</v>
      </c>
      <c r="G3350" s="1">
        <v>56961</v>
      </c>
      <c r="H3350" s="1">
        <v>0</v>
      </c>
      <c r="I3350" s="1">
        <v>0</v>
      </c>
      <c r="J3350" s="1">
        <v>0</v>
      </c>
      <c r="K3350" s="1">
        <v>0</v>
      </c>
    </row>
    <row r="3351" spans="1:11" x14ac:dyDescent="0.25">
      <c r="A3351" s="2">
        <v>308</v>
      </c>
      <c r="B3351" t="s">
        <v>186</v>
      </c>
      <c r="C3351" t="s">
        <v>251</v>
      </c>
      <c r="D3351">
        <v>0</v>
      </c>
      <c r="E3351" s="1">
        <v>10000</v>
      </c>
      <c r="F3351" s="1">
        <v>10000</v>
      </c>
      <c r="G3351" s="1">
        <v>0</v>
      </c>
      <c r="H3351" s="1">
        <v>0</v>
      </c>
      <c r="I3351" s="1">
        <v>0</v>
      </c>
      <c r="J3351" s="1">
        <v>0</v>
      </c>
      <c r="K3351" s="1">
        <v>0</v>
      </c>
    </row>
    <row r="3352" spans="1:11" x14ac:dyDescent="0.25">
      <c r="A3352" s="2">
        <v>308</v>
      </c>
      <c r="B3352" t="s">
        <v>186</v>
      </c>
      <c r="C3352" t="s">
        <v>314</v>
      </c>
      <c r="D3352">
        <v>0</v>
      </c>
      <c r="E3352" s="1">
        <v>47600</v>
      </c>
      <c r="F3352" s="1">
        <v>27200</v>
      </c>
      <c r="G3352" s="1">
        <v>0</v>
      </c>
      <c r="H3352" s="1">
        <v>0</v>
      </c>
      <c r="I3352" s="1">
        <v>0</v>
      </c>
      <c r="J3352" s="1">
        <v>0</v>
      </c>
      <c r="K3352" s="1">
        <v>20400</v>
      </c>
    </row>
    <row r="3353" spans="1:11" x14ac:dyDescent="0.25">
      <c r="A3353" s="2">
        <v>308</v>
      </c>
      <c r="B3353" t="s">
        <v>186</v>
      </c>
      <c r="C3353" t="s">
        <v>257</v>
      </c>
      <c r="D3353">
        <v>0</v>
      </c>
      <c r="E3353" s="1">
        <v>30600</v>
      </c>
      <c r="F3353" s="1">
        <v>17000</v>
      </c>
      <c r="G3353" s="1">
        <v>0</v>
      </c>
      <c r="H3353" s="1">
        <v>0</v>
      </c>
      <c r="I3353" s="1">
        <v>0</v>
      </c>
      <c r="J3353" s="1">
        <v>0</v>
      </c>
      <c r="K3353" s="1">
        <v>13600</v>
      </c>
    </row>
    <row r="3354" spans="1:11" x14ac:dyDescent="0.25">
      <c r="A3354" s="2">
        <v>308</v>
      </c>
      <c r="B3354" t="s">
        <v>186</v>
      </c>
      <c r="C3354" t="s">
        <v>252</v>
      </c>
      <c r="D3354">
        <v>0</v>
      </c>
      <c r="E3354" s="1">
        <v>10000</v>
      </c>
      <c r="F3354" s="1">
        <v>10000</v>
      </c>
      <c r="G3354" s="1">
        <v>0</v>
      </c>
      <c r="H3354" s="1">
        <v>0</v>
      </c>
      <c r="I3354" s="1">
        <v>0</v>
      </c>
      <c r="J3354" s="1">
        <v>0</v>
      </c>
      <c r="K3354" s="1">
        <v>0</v>
      </c>
    </row>
    <row r="3355" spans="1:11" x14ac:dyDescent="0.25">
      <c r="A3355" s="2">
        <v>308</v>
      </c>
      <c r="B3355" t="s">
        <v>186</v>
      </c>
      <c r="C3355" t="s">
        <v>246</v>
      </c>
      <c r="D3355">
        <v>0</v>
      </c>
      <c r="E3355" s="1">
        <v>15325</v>
      </c>
      <c r="F3355" s="1">
        <v>15325</v>
      </c>
      <c r="G3355" s="1">
        <v>0</v>
      </c>
      <c r="H3355" s="1">
        <v>0</v>
      </c>
      <c r="I3355" s="1">
        <v>0</v>
      </c>
      <c r="J3355" s="1">
        <v>0</v>
      </c>
      <c r="K3355" s="1">
        <v>0</v>
      </c>
    </row>
    <row r="3356" spans="1:11" x14ac:dyDescent="0.25">
      <c r="A3356" s="2">
        <v>308</v>
      </c>
      <c r="B3356" t="s">
        <v>186</v>
      </c>
      <c r="C3356" t="s">
        <v>263</v>
      </c>
      <c r="D3356">
        <v>0</v>
      </c>
      <c r="E3356" s="1">
        <v>10000</v>
      </c>
      <c r="F3356" s="1">
        <v>10000</v>
      </c>
      <c r="G3356" s="1">
        <v>0</v>
      </c>
      <c r="H3356" s="1">
        <v>0</v>
      </c>
      <c r="I3356" s="1">
        <v>0</v>
      </c>
      <c r="J3356" s="1">
        <v>0</v>
      </c>
      <c r="K3356" s="1">
        <v>0</v>
      </c>
    </row>
    <row r="3357" spans="1:11" x14ac:dyDescent="0.25">
      <c r="A3357" s="2">
        <v>308</v>
      </c>
      <c r="B3357" t="s">
        <v>186</v>
      </c>
      <c r="C3357" t="s">
        <v>266</v>
      </c>
      <c r="D3357">
        <v>0</v>
      </c>
      <c r="E3357" s="1">
        <v>7000</v>
      </c>
      <c r="F3357" s="1">
        <v>7000</v>
      </c>
      <c r="G3357" s="1">
        <v>0</v>
      </c>
      <c r="H3357" s="1">
        <v>0</v>
      </c>
      <c r="I3357" s="1">
        <v>0</v>
      </c>
      <c r="J3357" s="1">
        <v>0</v>
      </c>
      <c r="K3357" s="1">
        <v>0</v>
      </c>
    </row>
    <row r="3358" spans="1:11" x14ac:dyDescent="0.25">
      <c r="A3358" s="2">
        <v>308</v>
      </c>
      <c r="B3358" t="s">
        <v>186</v>
      </c>
      <c r="C3358" t="s">
        <v>262</v>
      </c>
      <c r="D3358">
        <v>0</v>
      </c>
      <c r="E3358" s="1">
        <v>6889</v>
      </c>
      <c r="F3358" s="1">
        <v>6889</v>
      </c>
      <c r="G3358" s="1">
        <v>0</v>
      </c>
      <c r="H3358" s="1">
        <v>0</v>
      </c>
      <c r="I3358" s="1">
        <v>0</v>
      </c>
      <c r="J3358" s="1">
        <v>0</v>
      </c>
      <c r="K3358" s="1">
        <v>0</v>
      </c>
    </row>
    <row r="3359" spans="1:11" x14ac:dyDescent="0.25">
      <c r="A3359" s="2">
        <v>308</v>
      </c>
      <c r="B3359" t="s">
        <v>186</v>
      </c>
      <c r="C3359" t="s">
        <v>248</v>
      </c>
      <c r="D3359">
        <v>0</v>
      </c>
      <c r="E3359" s="1">
        <v>908</v>
      </c>
      <c r="F3359" s="1">
        <v>908</v>
      </c>
      <c r="G3359" s="1">
        <v>0</v>
      </c>
      <c r="H3359" s="1">
        <v>0</v>
      </c>
      <c r="I3359" s="1">
        <v>0</v>
      </c>
      <c r="J3359" s="1">
        <v>0</v>
      </c>
      <c r="K3359" s="1">
        <v>0</v>
      </c>
    </row>
    <row r="3360" spans="1:11" x14ac:dyDescent="0.25">
      <c r="A3360" s="2">
        <v>308</v>
      </c>
      <c r="B3360" t="s">
        <v>186</v>
      </c>
      <c r="C3360" t="s">
        <v>290</v>
      </c>
      <c r="D3360">
        <v>0</v>
      </c>
      <c r="E3360" s="1">
        <v>500</v>
      </c>
      <c r="F3360" s="1">
        <v>0</v>
      </c>
      <c r="G3360" s="1">
        <v>500</v>
      </c>
      <c r="H3360" s="1">
        <v>0</v>
      </c>
      <c r="I3360" s="1">
        <v>0</v>
      </c>
      <c r="J3360" s="1">
        <v>0</v>
      </c>
      <c r="K3360" s="1">
        <v>0</v>
      </c>
    </row>
    <row r="3361" spans="1:11" x14ac:dyDescent="0.25">
      <c r="A3361" s="2">
        <v>308</v>
      </c>
      <c r="B3361" t="s">
        <v>186</v>
      </c>
      <c r="C3361" t="s">
        <v>264</v>
      </c>
      <c r="D3361">
        <v>0</v>
      </c>
      <c r="E3361" s="1">
        <v>7000</v>
      </c>
      <c r="F3361" s="1">
        <v>0</v>
      </c>
      <c r="G3361" s="1">
        <v>7000</v>
      </c>
      <c r="H3361" s="1">
        <v>0</v>
      </c>
      <c r="I3361" s="1">
        <v>0</v>
      </c>
      <c r="J3361" s="1">
        <v>0</v>
      </c>
      <c r="K3361" s="1">
        <v>0</v>
      </c>
    </row>
    <row r="3362" spans="1:11" x14ac:dyDescent="0.25">
      <c r="A3362" s="2">
        <v>308</v>
      </c>
      <c r="B3362" t="s">
        <v>186</v>
      </c>
      <c r="C3362" t="s">
        <v>260</v>
      </c>
      <c r="D3362">
        <v>0</v>
      </c>
      <c r="E3362" s="1">
        <v>500</v>
      </c>
      <c r="F3362" s="1">
        <v>0</v>
      </c>
      <c r="G3362" s="1">
        <v>500</v>
      </c>
      <c r="H3362" s="1">
        <v>0</v>
      </c>
      <c r="I3362" s="1">
        <v>0</v>
      </c>
      <c r="J3362" s="1">
        <v>0</v>
      </c>
      <c r="K3362" s="1">
        <v>0</v>
      </c>
    </row>
    <row r="3363" spans="1:11" x14ac:dyDescent="0.25">
      <c r="A3363" s="2">
        <v>308</v>
      </c>
      <c r="B3363" t="s">
        <v>186</v>
      </c>
      <c r="C3363" t="s">
        <v>261</v>
      </c>
      <c r="D3363">
        <v>0</v>
      </c>
      <c r="E3363" s="1">
        <v>9232</v>
      </c>
      <c r="F3363" s="1">
        <v>9232</v>
      </c>
      <c r="G3363" s="1">
        <v>0</v>
      </c>
      <c r="H3363" s="1">
        <v>0</v>
      </c>
      <c r="I3363" s="1">
        <v>0</v>
      </c>
      <c r="J3363" s="1">
        <v>0</v>
      </c>
      <c r="K3363" s="1">
        <v>0</v>
      </c>
    </row>
    <row r="3364" spans="1:11" x14ac:dyDescent="0.25">
      <c r="A3364" s="2">
        <v>308</v>
      </c>
      <c r="B3364" t="s">
        <v>186</v>
      </c>
      <c r="C3364" t="s">
        <v>247</v>
      </c>
      <c r="D3364">
        <v>0</v>
      </c>
      <c r="E3364" s="1">
        <v>3327</v>
      </c>
      <c r="F3364" s="1">
        <v>3327</v>
      </c>
      <c r="G3364" s="1">
        <v>0</v>
      </c>
      <c r="H3364" s="1">
        <v>0</v>
      </c>
      <c r="I3364" s="1">
        <v>0</v>
      </c>
      <c r="J3364" s="1">
        <v>0</v>
      </c>
      <c r="K3364" s="1">
        <v>0</v>
      </c>
    </row>
    <row r="3365" spans="1:11" x14ac:dyDescent="0.25">
      <c r="A3365" s="2">
        <v>308</v>
      </c>
      <c r="B3365" t="s">
        <v>186</v>
      </c>
      <c r="C3365" t="s">
        <v>270</v>
      </c>
      <c r="D3365">
        <v>0</v>
      </c>
      <c r="E3365" s="1">
        <v>3000</v>
      </c>
      <c r="F3365" s="1">
        <v>0</v>
      </c>
      <c r="G3365" s="1">
        <v>3000</v>
      </c>
      <c r="H3365" s="1">
        <v>0</v>
      </c>
      <c r="I3365" s="1">
        <v>0</v>
      </c>
      <c r="J3365" s="1">
        <v>0</v>
      </c>
      <c r="K3365" s="1">
        <v>0</v>
      </c>
    </row>
    <row r="3366" spans="1:11" x14ac:dyDescent="0.25">
      <c r="A3366" s="2">
        <v>308</v>
      </c>
      <c r="B3366" t="s">
        <v>186</v>
      </c>
      <c r="C3366" t="s">
        <v>267</v>
      </c>
      <c r="D3366">
        <v>0</v>
      </c>
      <c r="E3366" s="1">
        <v>1000</v>
      </c>
      <c r="F3366" s="1">
        <v>0</v>
      </c>
      <c r="G3366" s="1">
        <v>1000</v>
      </c>
      <c r="H3366" s="1">
        <v>0</v>
      </c>
      <c r="I3366" s="1">
        <v>0</v>
      </c>
      <c r="J3366" s="1">
        <v>0</v>
      </c>
      <c r="K3366" s="1">
        <v>0</v>
      </c>
    </row>
    <row r="3367" spans="1:11" x14ac:dyDescent="0.25">
      <c r="A3367" s="2">
        <v>308</v>
      </c>
      <c r="B3367" t="s">
        <v>186</v>
      </c>
      <c r="C3367" t="s">
        <v>258</v>
      </c>
      <c r="D3367">
        <v>0</v>
      </c>
      <c r="E3367" s="1">
        <v>5000</v>
      </c>
      <c r="F3367" s="1">
        <v>2000</v>
      </c>
      <c r="G3367" s="1">
        <v>3000</v>
      </c>
      <c r="H3367" s="1">
        <v>0</v>
      </c>
      <c r="I3367" s="1">
        <v>0</v>
      </c>
      <c r="J3367" s="1">
        <v>0</v>
      </c>
      <c r="K3367" s="1">
        <v>0</v>
      </c>
    </row>
    <row r="3368" spans="1:11" x14ac:dyDescent="0.25">
      <c r="A3368" s="2">
        <v>308</v>
      </c>
      <c r="B3368" t="s">
        <v>186</v>
      </c>
      <c r="C3368" t="s">
        <v>269</v>
      </c>
      <c r="D3368">
        <v>0</v>
      </c>
      <c r="E3368" s="1">
        <v>1735</v>
      </c>
      <c r="F3368" s="1">
        <v>0</v>
      </c>
      <c r="G3368" s="1">
        <v>0</v>
      </c>
      <c r="H3368" s="1">
        <v>0</v>
      </c>
      <c r="I3368" s="1">
        <v>1735</v>
      </c>
      <c r="J3368" s="1">
        <v>0</v>
      </c>
      <c r="K3368" s="1">
        <v>0</v>
      </c>
    </row>
    <row r="3369" spans="1:11" x14ac:dyDescent="0.25">
      <c r="A3369" s="2">
        <v>273</v>
      </c>
      <c r="B3369" t="s">
        <v>187</v>
      </c>
      <c r="C3369" t="s">
        <v>68</v>
      </c>
      <c r="D3369">
        <v>1</v>
      </c>
      <c r="E3369" s="1">
        <v>158560</v>
      </c>
      <c r="F3369" s="1">
        <v>158560</v>
      </c>
      <c r="G3369" s="1">
        <v>0</v>
      </c>
      <c r="H3369" s="1">
        <v>0</v>
      </c>
      <c r="I3369" s="1">
        <v>0</v>
      </c>
      <c r="J3369" s="1">
        <v>0</v>
      </c>
      <c r="K3369" s="1">
        <v>0</v>
      </c>
    </row>
    <row r="3370" spans="1:11" x14ac:dyDescent="0.25">
      <c r="A3370" s="2">
        <v>273</v>
      </c>
      <c r="B3370" t="s">
        <v>187</v>
      </c>
      <c r="C3370" t="s">
        <v>31</v>
      </c>
      <c r="D3370">
        <v>1</v>
      </c>
      <c r="E3370" s="1">
        <v>198942</v>
      </c>
      <c r="F3370" s="1">
        <v>198942</v>
      </c>
      <c r="G3370" s="1">
        <v>0</v>
      </c>
      <c r="H3370" s="1">
        <v>0</v>
      </c>
      <c r="I3370" s="1">
        <v>0</v>
      </c>
      <c r="J3370" s="1">
        <v>0</v>
      </c>
      <c r="K3370" s="1">
        <v>0</v>
      </c>
    </row>
    <row r="3371" spans="1:11" x14ac:dyDescent="0.25">
      <c r="A3371" s="2">
        <v>273</v>
      </c>
      <c r="B3371" t="s">
        <v>187</v>
      </c>
      <c r="C3371" t="s">
        <v>33</v>
      </c>
      <c r="D3371">
        <v>3</v>
      </c>
      <c r="E3371" s="1">
        <v>341497</v>
      </c>
      <c r="F3371" s="1">
        <v>341497</v>
      </c>
      <c r="G3371" s="1">
        <v>0</v>
      </c>
      <c r="H3371" s="1">
        <v>0</v>
      </c>
      <c r="I3371" s="1">
        <v>0</v>
      </c>
      <c r="J3371" s="1">
        <v>0</v>
      </c>
      <c r="K3371" s="1">
        <v>0</v>
      </c>
    </row>
    <row r="3372" spans="1:11" x14ac:dyDescent="0.25">
      <c r="A3372" s="2">
        <v>273</v>
      </c>
      <c r="B3372" t="s">
        <v>187</v>
      </c>
      <c r="C3372" t="s">
        <v>34</v>
      </c>
      <c r="D3372">
        <v>3</v>
      </c>
      <c r="E3372" s="1">
        <v>341497</v>
      </c>
      <c r="F3372" s="1">
        <v>341497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</row>
    <row r="3373" spans="1:11" x14ac:dyDescent="0.25">
      <c r="A3373" s="2">
        <v>273</v>
      </c>
      <c r="B3373" t="s">
        <v>187</v>
      </c>
      <c r="C3373" t="s">
        <v>35</v>
      </c>
      <c r="D3373">
        <v>3</v>
      </c>
      <c r="E3373" s="1">
        <v>341497</v>
      </c>
      <c r="F3373" s="1">
        <v>341497</v>
      </c>
      <c r="G3373" s="1">
        <v>0</v>
      </c>
      <c r="H3373" s="1">
        <v>0</v>
      </c>
      <c r="I3373" s="1">
        <v>0</v>
      </c>
      <c r="J3373" s="1">
        <v>0</v>
      </c>
      <c r="K3373" s="1">
        <v>0</v>
      </c>
    </row>
    <row r="3374" spans="1:11" x14ac:dyDescent="0.25">
      <c r="A3374" s="2">
        <v>273</v>
      </c>
      <c r="B3374" t="s">
        <v>187</v>
      </c>
      <c r="C3374" t="s">
        <v>26</v>
      </c>
      <c r="D3374">
        <v>3</v>
      </c>
      <c r="E3374" s="1">
        <v>341497</v>
      </c>
      <c r="F3374" s="1">
        <v>341497</v>
      </c>
      <c r="G3374" s="1">
        <v>0</v>
      </c>
      <c r="H3374" s="1">
        <v>0</v>
      </c>
      <c r="I3374" s="1">
        <v>0</v>
      </c>
      <c r="J3374" s="1">
        <v>0</v>
      </c>
      <c r="K3374" s="1">
        <v>0</v>
      </c>
    </row>
    <row r="3375" spans="1:11" x14ac:dyDescent="0.25">
      <c r="A3375" s="2">
        <v>273</v>
      </c>
      <c r="B3375" t="s">
        <v>187</v>
      </c>
      <c r="C3375" t="s">
        <v>25</v>
      </c>
      <c r="D3375">
        <v>2</v>
      </c>
      <c r="E3375" s="1">
        <v>227665</v>
      </c>
      <c r="F3375" s="1">
        <v>227665</v>
      </c>
      <c r="G3375" s="1">
        <v>0</v>
      </c>
      <c r="H3375" s="1">
        <v>0</v>
      </c>
      <c r="I3375" s="1">
        <v>0</v>
      </c>
      <c r="J3375" s="1">
        <v>0</v>
      </c>
      <c r="K3375" s="1">
        <v>0</v>
      </c>
    </row>
    <row r="3376" spans="1:11" x14ac:dyDescent="0.25">
      <c r="A3376" s="2">
        <v>273</v>
      </c>
      <c r="B3376" t="s">
        <v>187</v>
      </c>
      <c r="C3376" t="s">
        <v>28</v>
      </c>
      <c r="D3376">
        <v>3</v>
      </c>
      <c r="E3376" s="1">
        <v>341497</v>
      </c>
      <c r="F3376" s="1">
        <v>341497</v>
      </c>
      <c r="G3376" s="1">
        <v>0</v>
      </c>
      <c r="H3376" s="1">
        <v>0</v>
      </c>
      <c r="I3376" s="1">
        <v>0</v>
      </c>
      <c r="J3376" s="1">
        <v>0</v>
      </c>
      <c r="K3376" s="1">
        <v>0</v>
      </c>
    </row>
    <row r="3377" spans="1:11" x14ac:dyDescent="0.25">
      <c r="A3377" s="2">
        <v>273</v>
      </c>
      <c r="B3377" t="s">
        <v>187</v>
      </c>
      <c r="C3377" t="s">
        <v>109</v>
      </c>
      <c r="D3377">
        <v>1</v>
      </c>
      <c r="E3377" s="1">
        <v>113832</v>
      </c>
      <c r="F3377" s="1">
        <v>113832</v>
      </c>
      <c r="G3377" s="1">
        <v>0</v>
      </c>
      <c r="H3377" s="1">
        <v>0</v>
      </c>
      <c r="I3377" s="1">
        <v>0</v>
      </c>
      <c r="J3377" s="1">
        <v>0</v>
      </c>
      <c r="K3377" s="1">
        <v>0</v>
      </c>
    </row>
    <row r="3378" spans="1:11" x14ac:dyDescent="0.25">
      <c r="A3378" s="2">
        <v>273</v>
      </c>
      <c r="B3378" t="s">
        <v>187</v>
      </c>
      <c r="C3378" t="s">
        <v>46</v>
      </c>
      <c r="D3378">
        <v>1</v>
      </c>
      <c r="E3378" s="1">
        <v>113832</v>
      </c>
      <c r="F3378" s="1">
        <v>113832</v>
      </c>
      <c r="G3378" s="1">
        <v>0</v>
      </c>
      <c r="H3378" s="1">
        <v>0</v>
      </c>
      <c r="I3378" s="1">
        <v>0</v>
      </c>
      <c r="J3378" s="1">
        <v>0</v>
      </c>
      <c r="K3378" s="1">
        <v>0</v>
      </c>
    </row>
    <row r="3379" spans="1:11" x14ac:dyDescent="0.25">
      <c r="A3379" s="2">
        <v>273</v>
      </c>
      <c r="B3379" t="s">
        <v>187</v>
      </c>
      <c r="C3379" t="s">
        <v>87</v>
      </c>
      <c r="D3379">
        <v>0.5</v>
      </c>
      <c r="E3379" s="1">
        <v>56916</v>
      </c>
      <c r="F3379" s="1">
        <v>2691</v>
      </c>
      <c r="G3379" s="1">
        <v>0</v>
      </c>
      <c r="H3379" s="1">
        <v>54226</v>
      </c>
      <c r="I3379" s="1">
        <v>0</v>
      </c>
      <c r="J3379" s="1">
        <v>0</v>
      </c>
      <c r="K3379" s="1">
        <v>0</v>
      </c>
    </row>
    <row r="3380" spans="1:11" x14ac:dyDescent="0.25">
      <c r="A3380" s="2">
        <v>273</v>
      </c>
      <c r="B3380" t="s">
        <v>187</v>
      </c>
      <c r="C3380" t="s">
        <v>86</v>
      </c>
      <c r="D3380">
        <v>1</v>
      </c>
      <c r="E3380" s="1">
        <v>113832</v>
      </c>
      <c r="F3380" s="1">
        <v>113832</v>
      </c>
      <c r="G3380" s="1">
        <v>0</v>
      </c>
      <c r="H3380" s="1">
        <v>0</v>
      </c>
      <c r="I3380" s="1">
        <v>0</v>
      </c>
      <c r="J3380" s="1">
        <v>0</v>
      </c>
      <c r="K3380" s="1">
        <v>0</v>
      </c>
    </row>
    <row r="3381" spans="1:11" x14ac:dyDescent="0.25">
      <c r="A3381" s="2">
        <v>273</v>
      </c>
      <c r="B3381" t="s">
        <v>187</v>
      </c>
      <c r="C3381" t="s">
        <v>44</v>
      </c>
      <c r="D3381">
        <v>1</v>
      </c>
      <c r="E3381" s="1">
        <v>113832</v>
      </c>
      <c r="F3381" s="1">
        <v>113832</v>
      </c>
      <c r="G3381" s="1">
        <v>0</v>
      </c>
      <c r="H3381" s="1">
        <v>0</v>
      </c>
      <c r="I3381" s="1">
        <v>0</v>
      </c>
      <c r="J3381" s="1">
        <v>0</v>
      </c>
      <c r="K3381" s="1">
        <v>0</v>
      </c>
    </row>
    <row r="3382" spans="1:11" x14ac:dyDescent="0.25">
      <c r="A3382" s="2">
        <v>273</v>
      </c>
      <c r="B3382" t="s">
        <v>187</v>
      </c>
      <c r="C3382" t="s">
        <v>30</v>
      </c>
      <c r="D3382">
        <v>1</v>
      </c>
      <c r="E3382" s="1">
        <v>113832</v>
      </c>
      <c r="F3382" s="1">
        <v>113832</v>
      </c>
      <c r="G3382" s="1">
        <v>0</v>
      </c>
      <c r="H3382" s="1">
        <v>0</v>
      </c>
      <c r="I3382" s="1">
        <v>0</v>
      </c>
      <c r="J3382" s="1">
        <v>0</v>
      </c>
      <c r="K3382" s="1">
        <v>0</v>
      </c>
    </row>
    <row r="3383" spans="1:11" x14ac:dyDescent="0.25">
      <c r="A3383" s="2">
        <v>273</v>
      </c>
      <c r="B3383" t="s">
        <v>187</v>
      </c>
      <c r="C3383" t="s">
        <v>14</v>
      </c>
      <c r="D3383">
        <v>3</v>
      </c>
      <c r="E3383" s="1">
        <v>341497</v>
      </c>
      <c r="F3383" s="1">
        <v>341497</v>
      </c>
      <c r="G3383" s="1">
        <v>0</v>
      </c>
      <c r="H3383" s="1">
        <v>0</v>
      </c>
      <c r="I3383" s="1">
        <v>0</v>
      </c>
      <c r="J3383" s="1">
        <v>0</v>
      </c>
      <c r="K3383" s="1">
        <v>0</v>
      </c>
    </row>
    <row r="3384" spans="1:11" x14ac:dyDescent="0.25">
      <c r="A3384" s="2">
        <v>273</v>
      </c>
      <c r="B3384" t="s">
        <v>187</v>
      </c>
      <c r="C3384" t="s">
        <v>81</v>
      </c>
      <c r="D3384">
        <v>3</v>
      </c>
      <c r="E3384" s="1">
        <v>341497</v>
      </c>
      <c r="F3384" s="1">
        <v>16143</v>
      </c>
      <c r="G3384" s="1">
        <v>0</v>
      </c>
      <c r="H3384" s="1">
        <v>325354</v>
      </c>
      <c r="I3384" s="1">
        <v>0</v>
      </c>
      <c r="J3384" s="1">
        <v>0</v>
      </c>
      <c r="K3384" s="1">
        <v>0</v>
      </c>
    </row>
    <row r="3385" spans="1:11" x14ac:dyDescent="0.25">
      <c r="A3385" s="2">
        <v>273</v>
      </c>
      <c r="B3385" t="s">
        <v>187</v>
      </c>
      <c r="C3385" t="s">
        <v>23</v>
      </c>
      <c r="D3385">
        <v>2</v>
      </c>
      <c r="E3385" s="1">
        <v>78333</v>
      </c>
      <c r="F3385" s="1">
        <v>78333</v>
      </c>
      <c r="G3385" s="1">
        <v>0</v>
      </c>
      <c r="H3385" s="1">
        <v>0</v>
      </c>
      <c r="I3385" s="1">
        <v>0</v>
      </c>
      <c r="J3385" s="1">
        <v>0</v>
      </c>
      <c r="K3385" s="1">
        <v>0</v>
      </c>
    </row>
    <row r="3386" spans="1:11" x14ac:dyDescent="0.25">
      <c r="A3386" s="2">
        <v>273</v>
      </c>
      <c r="B3386" t="s">
        <v>187</v>
      </c>
      <c r="C3386" t="s">
        <v>19</v>
      </c>
      <c r="D3386">
        <v>2</v>
      </c>
      <c r="E3386" s="1">
        <v>227665</v>
      </c>
      <c r="F3386" s="1">
        <v>227665</v>
      </c>
      <c r="G3386" s="1">
        <v>0</v>
      </c>
      <c r="H3386" s="1">
        <v>0</v>
      </c>
      <c r="I3386" s="1">
        <v>0</v>
      </c>
      <c r="J3386" s="1">
        <v>0</v>
      </c>
      <c r="K3386" s="1">
        <v>0</v>
      </c>
    </row>
    <row r="3387" spans="1:11" x14ac:dyDescent="0.25">
      <c r="A3387" s="2">
        <v>273</v>
      </c>
      <c r="B3387" t="s">
        <v>187</v>
      </c>
      <c r="C3387" t="s">
        <v>7</v>
      </c>
      <c r="D3387">
        <v>1</v>
      </c>
      <c r="E3387" s="1">
        <v>113832</v>
      </c>
      <c r="F3387" s="1">
        <v>113832</v>
      </c>
      <c r="G3387" s="1">
        <v>0</v>
      </c>
      <c r="H3387" s="1">
        <v>0</v>
      </c>
      <c r="I3387" s="1">
        <v>0</v>
      </c>
      <c r="J3387" s="1">
        <v>0</v>
      </c>
      <c r="K3387" s="1">
        <v>0</v>
      </c>
    </row>
    <row r="3388" spans="1:11" x14ac:dyDescent="0.25">
      <c r="A3388" s="2">
        <v>273</v>
      </c>
      <c r="B3388" t="s">
        <v>187</v>
      </c>
      <c r="C3388" t="s">
        <v>37</v>
      </c>
      <c r="D3388">
        <v>1.5</v>
      </c>
      <c r="E3388" s="1">
        <v>170749</v>
      </c>
      <c r="F3388" s="1">
        <v>170749</v>
      </c>
      <c r="G3388" s="1">
        <v>0</v>
      </c>
      <c r="H3388" s="1">
        <v>0</v>
      </c>
      <c r="I3388" s="1">
        <v>0</v>
      </c>
      <c r="J3388" s="1">
        <v>0</v>
      </c>
      <c r="K3388" s="1">
        <v>0</v>
      </c>
    </row>
    <row r="3389" spans="1:11" x14ac:dyDescent="0.25">
      <c r="A3389" s="2">
        <v>273</v>
      </c>
      <c r="B3389" t="s">
        <v>187</v>
      </c>
      <c r="C3389" t="s">
        <v>12</v>
      </c>
      <c r="D3389">
        <v>1</v>
      </c>
      <c r="E3389" s="1">
        <v>113832</v>
      </c>
      <c r="F3389" s="1">
        <v>113832</v>
      </c>
      <c r="G3389" s="1">
        <v>0</v>
      </c>
      <c r="H3389" s="1">
        <v>0</v>
      </c>
      <c r="I3389" s="1">
        <v>0</v>
      </c>
      <c r="J3389" s="1">
        <v>0</v>
      </c>
      <c r="K3389" s="1">
        <v>0</v>
      </c>
    </row>
    <row r="3390" spans="1:11" x14ac:dyDescent="0.25">
      <c r="A3390" s="2">
        <v>273</v>
      </c>
      <c r="B3390" t="s">
        <v>187</v>
      </c>
      <c r="C3390" t="s">
        <v>32</v>
      </c>
      <c r="D3390">
        <v>3</v>
      </c>
      <c r="E3390" s="1">
        <v>117499</v>
      </c>
      <c r="F3390" s="1">
        <v>53240</v>
      </c>
      <c r="G3390" s="1">
        <v>24011</v>
      </c>
      <c r="H3390" s="1">
        <v>40247</v>
      </c>
      <c r="I3390" s="1">
        <v>0</v>
      </c>
      <c r="J3390" s="1">
        <v>0</v>
      </c>
      <c r="K3390" s="1">
        <v>0</v>
      </c>
    </row>
    <row r="3391" spans="1:11" x14ac:dyDescent="0.25">
      <c r="A3391" s="2">
        <v>273</v>
      </c>
      <c r="B3391" t="s">
        <v>187</v>
      </c>
      <c r="C3391" t="s">
        <v>21</v>
      </c>
      <c r="D3391">
        <v>1</v>
      </c>
      <c r="E3391" s="1">
        <v>113832</v>
      </c>
      <c r="F3391" s="1">
        <v>113832</v>
      </c>
      <c r="G3391" s="1">
        <v>0</v>
      </c>
      <c r="H3391" s="1">
        <v>0</v>
      </c>
      <c r="I3391" s="1">
        <v>0</v>
      </c>
      <c r="J3391" s="1">
        <v>0</v>
      </c>
      <c r="K3391" s="1">
        <v>0</v>
      </c>
    </row>
    <row r="3392" spans="1:11" x14ac:dyDescent="0.25">
      <c r="A3392" s="2">
        <v>273</v>
      </c>
      <c r="B3392" t="s">
        <v>187</v>
      </c>
      <c r="C3392" t="s">
        <v>16</v>
      </c>
      <c r="D3392">
        <v>1</v>
      </c>
      <c r="E3392" s="1">
        <v>113832</v>
      </c>
      <c r="F3392" s="1">
        <v>113832</v>
      </c>
      <c r="G3392" s="1">
        <v>0</v>
      </c>
      <c r="H3392" s="1">
        <v>0</v>
      </c>
      <c r="I3392" s="1">
        <v>0</v>
      </c>
      <c r="J3392" s="1">
        <v>0</v>
      </c>
      <c r="K3392" s="1">
        <v>0</v>
      </c>
    </row>
    <row r="3393" spans="1:11" x14ac:dyDescent="0.25">
      <c r="A3393" s="2">
        <v>273</v>
      </c>
      <c r="B3393" t="s">
        <v>187</v>
      </c>
      <c r="C3393" t="s">
        <v>17</v>
      </c>
      <c r="D3393">
        <v>1</v>
      </c>
      <c r="E3393" s="1">
        <v>79025</v>
      </c>
      <c r="F3393" s="1">
        <v>79025</v>
      </c>
      <c r="G3393" s="1">
        <v>0</v>
      </c>
      <c r="H3393" s="1">
        <v>0</v>
      </c>
      <c r="I3393" s="1">
        <v>0</v>
      </c>
      <c r="J3393" s="1">
        <v>0</v>
      </c>
      <c r="K3393" s="1">
        <v>0</v>
      </c>
    </row>
    <row r="3394" spans="1:11" x14ac:dyDescent="0.25">
      <c r="A3394" s="2">
        <v>273</v>
      </c>
      <c r="B3394" t="s">
        <v>187</v>
      </c>
      <c r="C3394" t="s">
        <v>22</v>
      </c>
      <c r="D3394">
        <v>2</v>
      </c>
      <c r="E3394" s="1">
        <v>102375</v>
      </c>
      <c r="F3394" s="1">
        <v>102375</v>
      </c>
      <c r="G3394" s="1">
        <v>0</v>
      </c>
      <c r="H3394" s="1">
        <v>0</v>
      </c>
      <c r="I3394" s="1">
        <v>0</v>
      </c>
      <c r="J3394" s="1">
        <v>0</v>
      </c>
      <c r="K3394" s="1">
        <v>0</v>
      </c>
    </row>
    <row r="3395" spans="1:11" x14ac:dyDescent="0.25">
      <c r="A3395" s="2">
        <v>273</v>
      </c>
      <c r="B3395" t="s">
        <v>187</v>
      </c>
      <c r="C3395" t="s">
        <v>20</v>
      </c>
      <c r="D3395">
        <v>1</v>
      </c>
      <c r="E3395" s="1">
        <v>60059</v>
      </c>
      <c r="F3395" s="1">
        <v>60059</v>
      </c>
      <c r="G3395" s="1">
        <v>0</v>
      </c>
      <c r="H3395" s="1">
        <v>0</v>
      </c>
      <c r="I3395" s="1">
        <v>0</v>
      </c>
      <c r="J3395" s="1">
        <v>0</v>
      </c>
      <c r="K3395" s="1">
        <v>0</v>
      </c>
    </row>
    <row r="3396" spans="1:11" x14ac:dyDescent="0.25">
      <c r="A3396" s="2">
        <v>273</v>
      </c>
      <c r="B3396" t="s">
        <v>187</v>
      </c>
      <c r="C3396" t="s">
        <v>47</v>
      </c>
      <c r="D3396">
        <v>1</v>
      </c>
      <c r="E3396" s="1">
        <v>92386</v>
      </c>
      <c r="F3396" s="1">
        <v>92386</v>
      </c>
      <c r="G3396" s="1">
        <v>0</v>
      </c>
      <c r="H3396" s="1">
        <v>0</v>
      </c>
      <c r="I3396" s="1">
        <v>0</v>
      </c>
      <c r="J3396" s="1">
        <v>0</v>
      </c>
      <c r="K3396" s="1">
        <v>0</v>
      </c>
    </row>
    <row r="3397" spans="1:11" x14ac:dyDescent="0.25">
      <c r="A3397" s="2">
        <v>273</v>
      </c>
      <c r="B3397" t="s">
        <v>187</v>
      </c>
      <c r="C3397" t="s">
        <v>251</v>
      </c>
      <c r="D3397">
        <v>0</v>
      </c>
      <c r="E3397" s="1">
        <v>5500</v>
      </c>
      <c r="F3397" s="1">
        <v>5500</v>
      </c>
      <c r="G3397" s="1">
        <v>0</v>
      </c>
      <c r="H3397" s="1">
        <v>0</v>
      </c>
      <c r="I3397" s="1">
        <v>0</v>
      </c>
      <c r="J3397" s="1">
        <v>0</v>
      </c>
      <c r="K3397" s="1">
        <v>0</v>
      </c>
    </row>
    <row r="3398" spans="1:11" x14ac:dyDescent="0.25">
      <c r="A3398" s="2">
        <v>273</v>
      </c>
      <c r="B3398" t="s">
        <v>187</v>
      </c>
      <c r="C3398" t="s">
        <v>252</v>
      </c>
      <c r="D3398">
        <v>0</v>
      </c>
      <c r="E3398" s="1">
        <v>8407</v>
      </c>
      <c r="F3398" s="1">
        <v>8407</v>
      </c>
      <c r="G3398" s="1">
        <v>0</v>
      </c>
      <c r="H3398" s="1">
        <v>0</v>
      </c>
      <c r="I3398" s="1">
        <v>0</v>
      </c>
      <c r="J3398" s="1">
        <v>0</v>
      </c>
      <c r="K3398" s="1">
        <v>0</v>
      </c>
    </row>
    <row r="3399" spans="1:11" x14ac:dyDescent="0.25">
      <c r="A3399" s="2">
        <v>273</v>
      </c>
      <c r="B3399" t="s">
        <v>187</v>
      </c>
      <c r="C3399" t="s">
        <v>266</v>
      </c>
      <c r="D3399">
        <v>0</v>
      </c>
      <c r="E3399" s="1">
        <v>7109</v>
      </c>
      <c r="F3399" s="1">
        <v>7109</v>
      </c>
      <c r="G3399" s="1">
        <v>0</v>
      </c>
      <c r="H3399" s="1">
        <v>0</v>
      </c>
      <c r="I3399" s="1">
        <v>0</v>
      </c>
      <c r="J3399" s="1">
        <v>0</v>
      </c>
      <c r="K3399" s="1">
        <v>0</v>
      </c>
    </row>
    <row r="3400" spans="1:11" x14ac:dyDescent="0.25">
      <c r="A3400" s="2">
        <v>273</v>
      </c>
      <c r="B3400" t="s">
        <v>187</v>
      </c>
      <c r="C3400" t="s">
        <v>279</v>
      </c>
      <c r="D3400">
        <v>0</v>
      </c>
      <c r="E3400" s="1">
        <v>2000</v>
      </c>
      <c r="F3400" s="1">
        <v>2000</v>
      </c>
      <c r="G3400" s="1">
        <v>0</v>
      </c>
      <c r="H3400" s="1">
        <v>0</v>
      </c>
      <c r="I3400" s="1">
        <v>0</v>
      </c>
      <c r="J3400" s="1">
        <v>0</v>
      </c>
      <c r="K3400" s="1">
        <v>0</v>
      </c>
    </row>
    <row r="3401" spans="1:11" x14ac:dyDescent="0.25">
      <c r="A3401" s="2">
        <v>273</v>
      </c>
      <c r="B3401" t="s">
        <v>187</v>
      </c>
      <c r="C3401" t="s">
        <v>265</v>
      </c>
      <c r="D3401">
        <v>0</v>
      </c>
      <c r="E3401" s="1">
        <v>12489</v>
      </c>
      <c r="F3401" s="1">
        <v>12358</v>
      </c>
      <c r="G3401" s="1">
        <v>131</v>
      </c>
      <c r="H3401" s="1">
        <v>0</v>
      </c>
      <c r="I3401" s="1">
        <v>0</v>
      </c>
      <c r="J3401" s="1">
        <v>0</v>
      </c>
      <c r="K3401" s="1">
        <v>0</v>
      </c>
    </row>
    <row r="3402" spans="1:11" x14ac:dyDescent="0.25">
      <c r="A3402" s="2">
        <v>273</v>
      </c>
      <c r="B3402" t="s">
        <v>187</v>
      </c>
      <c r="C3402" t="s">
        <v>262</v>
      </c>
      <c r="D3402">
        <v>0</v>
      </c>
      <c r="E3402" s="1">
        <v>1800</v>
      </c>
      <c r="F3402" s="1">
        <v>1800</v>
      </c>
      <c r="G3402" s="1">
        <v>0</v>
      </c>
      <c r="H3402" s="1">
        <v>0</v>
      </c>
      <c r="I3402" s="1">
        <v>0</v>
      </c>
      <c r="J3402" s="1">
        <v>0</v>
      </c>
      <c r="K3402" s="1">
        <v>0</v>
      </c>
    </row>
    <row r="3403" spans="1:11" x14ac:dyDescent="0.25">
      <c r="A3403" s="2">
        <v>273</v>
      </c>
      <c r="B3403" t="s">
        <v>187</v>
      </c>
      <c r="C3403" t="s">
        <v>248</v>
      </c>
      <c r="D3403">
        <v>0</v>
      </c>
      <c r="E3403" s="1">
        <v>1674</v>
      </c>
      <c r="F3403" s="1">
        <v>1674</v>
      </c>
      <c r="G3403" s="1">
        <v>0</v>
      </c>
      <c r="H3403" s="1">
        <v>0</v>
      </c>
      <c r="I3403" s="1">
        <v>0</v>
      </c>
      <c r="J3403" s="1">
        <v>0</v>
      </c>
      <c r="K3403" s="1">
        <v>0</v>
      </c>
    </row>
    <row r="3404" spans="1:11" x14ac:dyDescent="0.25">
      <c r="A3404" s="2">
        <v>273</v>
      </c>
      <c r="B3404" t="s">
        <v>187</v>
      </c>
      <c r="C3404" t="s">
        <v>247</v>
      </c>
      <c r="D3404">
        <v>0</v>
      </c>
      <c r="E3404" s="1">
        <v>6136</v>
      </c>
      <c r="F3404" s="1">
        <v>6136</v>
      </c>
      <c r="G3404" s="1">
        <v>0</v>
      </c>
      <c r="H3404" s="1">
        <v>0</v>
      </c>
      <c r="I3404" s="1">
        <v>0</v>
      </c>
      <c r="J3404" s="1">
        <v>0</v>
      </c>
      <c r="K3404" s="1">
        <v>0</v>
      </c>
    </row>
    <row r="3405" spans="1:11" x14ac:dyDescent="0.25">
      <c r="A3405" s="2">
        <v>273</v>
      </c>
      <c r="B3405" t="s">
        <v>187</v>
      </c>
      <c r="C3405" t="s">
        <v>267</v>
      </c>
      <c r="D3405">
        <v>0</v>
      </c>
      <c r="E3405" s="1">
        <v>5000</v>
      </c>
      <c r="F3405" s="1">
        <v>5000</v>
      </c>
      <c r="G3405" s="1">
        <v>0</v>
      </c>
      <c r="H3405" s="1">
        <v>0</v>
      </c>
      <c r="I3405" s="1">
        <v>0</v>
      </c>
      <c r="J3405" s="1">
        <v>0</v>
      </c>
      <c r="K3405" s="1">
        <v>0</v>
      </c>
    </row>
    <row r="3406" spans="1:11" x14ac:dyDescent="0.25">
      <c r="A3406" s="2">
        <v>273</v>
      </c>
      <c r="B3406" t="s">
        <v>187</v>
      </c>
      <c r="C3406" t="s">
        <v>284</v>
      </c>
      <c r="D3406">
        <v>0</v>
      </c>
      <c r="E3406" s="1">
        <v>9175</v>
      </c>
      <c r="F3406" s="1">
        <v>0</v>
      </c>
      <c r="G3406" s="1">
        <v>0</v>
      </c>
      <c r="H3406" s="1">
        <v>0</v>
      </c>
      <c r="I3406" s="1">
        <v>0</v>
      </c>
      <c r="J3406" s="1">
        <v>9175</v>
      </c>
      <c r="K3406" s="1">
        <v>0</v>
      </c>
    </row>
    <row r="3407" spans="1:11" x14ac:dyDescent="0.25">
      <c r="A3407" s="2">
        <v>284</v>
      </c>
      <c r="B3407" t="s">
        <v>188</v>
      </c>
      <c r="C3407" t="s">
        <v>68</v>
      </c>
      <c r="D3407">
        <v>1</v>
      </c>
      <c r="E3407" s="1">
        <v>158560</v>
      </c>
      <c r="F3407" s="1">
        <v>158560</v>
      </c>
      <c r="G3407" s="1">
        <v>0</v>
      </c>
      <c r="H3407" s="1">
        <v>0</v>
      </c>
      <c r="I3407" s="1">
        <v>0</v>
      </c>
      <c r="J3407" s="1">
        <v>0</v>
      </c>
      <c r="K3407" s="1">
        <v>0</v>
      </c>
    </row>
    <row r="3408" spans="1:11" x14ac:dyDescent="0.25">
      <c r="A3408" s="2">
        <v>284</v>
      </c>
      <c r="B3408" t="s">
        <v>188</v>
      </c>
      <c r="C3408" t="s">
        <v>31</v>
      </c>
      <c r="D3408">
        <v>1</v>
      </c>
      <c r="E3408" s="1">
        <v>198942</v>
      </c>
      <c r="F3408" s="1">
        <v>198942</v>
      </c>
      <c r="G3408" s="1">
        <v>0</v>
      </c>
      <c r="H3408" s="1">
        <v>0</v>
      </c>
      <c r="I3408" s="1">
        <v>0</v>
      </c>
      <c r="J3408" s="1">
        <v>0</v>
      </c>
      <c r="K3408" s="1">
        <v>0</v>
      </c>
    </row>
    <row r="3409" spans="1:11" x14ac:dyDescent="0.25">
      <c r="A3409" s="2">
        <v>284</v>
      </c>
      <c r="B3409" t="s">
        <v>188</v>
      </c>
      <c r="C3409" t="s">
        <v>33</v>
      </c>
      <c r="D3409">
        <v>2</v>
      </c>
      <c r="E3409" s="1">
        <v>227665</v>
      </c>
      <c r="F3409" s="1">
        <v>146271</v>
      </c>
      <c r="G3409" s="1">
        <v>0</v>
      </c>
      <c r="H3409" s="1">
        <v>0</v>
      </c>
      <c r="I3409" s="1">
        <v>81394</v>
      </c>
      <c r="J3409" s="1">
        <v>0</v>
      </c>
      <c r="K3409" s="1">
        <v>0</v>
      </c>
    </row>
    <row r="3410" spans="1:11" x14ac:dyDescent="0.25">
      <c r="A3410" s="2">
        <v>284</v>
      </c>
      <c r="B3410" t="s">
        <v>188</v>
      </c>
      <c r="C3410" t="s">
        <v>34</v>
      </c>
      <c r="D3410">
        <v>2</v>
      </c>
      <c r="E3410" s="1">
        <v>227665</v>
      </c>
      <c r="F3410" s="1">
        <v>227665</v>
      </c>
      <c r="G3410" s="1">
        <v>0</v>
      </c>
      <c r="H3410" s="1">
        <v>0</v>
      </c>
      <c r="I3410" s="1">
        <v>0</v>
      </c>
      <c r="J3410" s="1">
        <v>0</v>
      </c>
      <c r="K3410" s="1">
        <v>0</v>
      </c>
    </row>
    <row r="3411" spans="1:11" x14ac:dyDescent="0.25">
      <c r="A3411" s="2">
        <v>284</v>
      </c>
      <c r="B3411" t="s">
        <v>188</v>
      </c>
      <c r="C3411" t="s">
        <v>35</v>
      </c>
      <c r="D3411">
        <v>2</v>
      </c>
      <c r="E3411" s="1">
        <v>227665</v>
      </c>
      <c r="F3411" s="1">
        <v>227665</v>
      </c>
      <c r="G3411" s="1">
        <v>0</v>
      </c>
      <c r="H3411" s="1">
        <v>0</v>
      </c>
      <c r="I3411" s="1">
        <v>0</v>
      </c>
      <c r="J3411" s="1">
        <v>0</v>
      </c>
      <c r="K3411" s="1">
        <v>0</v>
      </c>
    </row>
    <row r="3412" spans="1:11" x14ac:dyDescent="0.25">
      <c r="A3412" s="2">
        <v>284</v>
      </c>
      <c r="B3412" t="s">
        <v>188</v>
      </c>
      <c r="C3412" t="s">
        <v>26</v>
      </c>
      <c r="D3412">
        <v>3</v>
      </c>
      <c r="E3412" s="1">
        <v>341497</v>
      </c>
      <c r="F3412" s="1">
        <v>341497</v>
      </c>
      <c r="G3412" s="1">
        <v>0</v>
      </c>
      <c r="H3412" s="1">
        <v>0</v>
      </c>
      <c r="I3412" s="1">
        <v>0</v>
      </c>
      <c r="J3412" s="1">
        <v>0</v>
      </c>
      <c r="K3412" s="1">
        <v>0</v>
      </c>
    </row>
    <row r="3413" spans="1:11" x14ac:dyDescent="0.25">
      <c r="A3413" s="2">
        <v>284</v>
      </c>
      <c r="B3413" t="s">
        <v>188</v>
      </c>
      <c r="C3413" t="s">
        <v>25</v>
      </c>
      <c r="D3413">
        <v>2</v>
      </c>
      <c r="E3413" s="1">
        <v>227665</v>
      </c>
      <c r="F3413" s="1">
        <v>227665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</row>
    <row r="3414" spans="1:11" x14ac:dyDescent="0.25">
      <c r="A3414" s="2">
        <v>284</v>
      </c>
      <c r="B3414" t="s">
        <v>188</v>
      </c>
      <c r="C3414" t="s">
        <v>28</v>
      </c>
      <c r="D3414">
        <v>1</v>
      </c>
      <c r="E3414" s="1">
        <v>113832</v>
      </c>
      <c r="F3414" s="1">
        <v>113832</v>
      </c>
      <c r="G3414" s="1">
        <v>0</v>
      </c>
      <c r="H3414" s="1">
        <v>0</v>
      </c>
      <c r="I3414" s="1">
        <v>0</v>
      </c>
      <c r="J3414" s="1">
        <v>0</v>
      </c>
      <c r="K3414" s="1">
        <v>0</v>
      </c>
    </row>
    <row r="3415" spans="1:11" x14ac:dyDescent="0.25">
      <c r="A3415" s="2">
        <v>284</v>
      </c>
      <c r="B3415" t="s">
        <v>188</v>
      </c>
      <c r="C3415" t="s">
        <v>109</v>
      </c>
      <c r="D3415">
        <v>1</v>
      </c>
      <c r="E3415" s="1">
        <v>113832</v>
      </c>
      <c r="F3415" s="1">
        <v>5381</v>
      </c>
      <c r="G3415" s="1">
        <v>0</v>
      </c>
      <c r="H3415" s="1">
        <v>108451</v>
      </c>
      <c r="I3415" s="1">
        <v>0</v>
      </c>
      <c r="J3415" s="1">
        <v>0</v>
      </c>
      <c r="K3415" s="1">
        <v>0</v>
      </c>
    </row>
    <row r="3416" spans="1:11" x14ac:dyDescent="0.25">
      <c r="A3416" s="2">
        <v>284</v>
      </c>
      <c r="B3416" t="s">
        <v>188</v>
      </c>
      <c r="C3416" t="s">
        <v>46</v>
      </c>
      <c r="D3416">
        <v>1</v>
      </c>
      <c r="E3416" s="1">
        <v>113832</v>
      </c>
      <c r="F3416" s="1">
        <v>113832</v>
      </c>
      <c r="G3416" s="1">
        <v>0</v>
      </c>
      <c r="H3416" s="1">
        <v>0</v>
      </c>
      <c r="I3416" s="1">
        <v>0</v>
      </c>
      <c r="J3416" s="1">
        <v>0</v>
      </c>
      <c r="K3416" s="1">
        <v>0</v>
      </c>
    </row>
    <row r="3417" spans="1:11" x14ac:dyDescent="0.25">
      <c r="A3417" s="2">
        <v>284</v>
      </c>
      <c r="B3417" t="s">
        <v>188</v>
      </c>
      <c r="C3417" t="s">
        <v>86</v>
      </c>
      <c r="D3417">
        <v>1</v>
      </c>
      <c r="E3417" s="1">
        <v>113832</v>
      </c>
      <c r="F3417" s="1">
        <v>113832</v>
      </c>
      <c r="G3417" s="1">
        <v>0</v>
      </c>
      <c r="H3417" s="1">
        <v>0</v>
      </c>
      <c r="I3417" s="1">
        <v>0</v>
      </c>
      <c r="J3417" s="1">
        <v>0</v>
      </c>
      <c r="K3417" s="1">
        <v>0</v>
      </c>
    </row>
    <row r="3418" spans="1:11" x14ac:dyDescent="0.25">
      <c r="A3418" s="2">
        <v>284</v>
      </c>
      <c r="B3418" t="s">
        <v>188</v>
      </c>
      <c r="C3418" t="s">
        <v>24</v>
      </c>
      <c r="D3418">
        <v>1</v>
      </c>
      <c r="E3418" s="1">
        <v>113832</v>
      </c>
      <c r="F3418" s="1">
        <v>113832</v>
      </c>
      <c r="G3418" s="1">
        <v>0</v>
      </c>
      <c r="H3418" s="1">
        <v>0</v>
      </c>
      <c r="I3418" s="1">
        <v>0</v>
      </c>
      <c r="J3418" s="1">
        <v>0</v>
      </c>
      <c r="K3418" s="1">
        <v>0</v>
      </c>
    </row>
    <row r="3419" spans="1:11" x14ac:dyDescent="0.25">
      <c r="A3419" s="2">
        <v>284</v>
      </c>
      <c r="B3419" t="s">
        <v>188</v>
      </c>
      <c r="C3419" t="s">
        <v>40</v>
      </c>
      <c r="D3419">
        <v>1</v>
      </c>
      <c r="E3419" s="1">
        <v>113832</v>
      </c>
      <c r="F3419" s="1">
        <v>113832</v>
      </c>
      <c r="G3419" s="1">
        <v>0</v>
      </c>
      <c r="H3419" s="1">
        <v>0</v>
      </c>
      <c r="I3419" s="1">
        <v>0</v>
      </c>
      <c r="J3419" s="1">
        <v>0</v>
      </c>
      <c r="K3419" s="1">
        <v>0</v>
      </c>
    </row>
    <row r="3420" spans="1:11" x14ac:dyDescent="0.25">
      <c r="A3420" s="2">
        <v>284</v>
      </c>
      <c r="B3420" t="s">
        <v>188</v>
      </c>
      <c r="C3420" t="s">
        <v>30</v>
      </c>
      <c r="D3420">
        <v>1</v>
      </c>
      <c r="E3420" s="1">
        <v>113832</v>
      </c>
      <c r="F3420" s="1">
        <v>113832</v>
      </c>
      <c r="G3420" s="1">
        <v>0</v>
      </c>
      <c r="H3420" s="1">
        <v>0</v>
      </c>
      <c r="I3420" s="1">
        <v>0</v>
      </c>
      <c r="J3420" s="1">
        <v>0</v>
      </c>
      <c r="K3420" s="1">
        <v>0</v>
      </c>
    </row>
    <row r="3421" spans="1:11" x14ac:dyDescent="0.25">
      <c r="A3421" s="2">
        <v>284</v>
      </c>
      <c r="B3421" t="s">
        <v>188</v>
      </c>
      <c r="C3421" t="s">
        <v>39</v>
      </c>
      <c r="D3421">
        <v>1</v>
      </c>
      <c r="E3421" s="1">
        <v>113832</v>
      </c>
      <c r="F3421" s="1">
        <v>0</v>
      </c>
      <c r="G3421" s="1">
        <v>113832</v>
      </c>
      <c r="H3421" s="1">
        <v>0</v>
      </c>
      <c r="I3421" s="1">
        <v>0</v>
      </c>
      <c r="J3421" s="1">
        <v>0</v>
      </c>
      <c r="K3421" s="1">
        <v>0</v>
      </c>
    </row>
    <row r="3422" spans="1:11" x14ac:dyDescent="0.25">
      <c r="A3422" s="2">
        <v>284</v>
      </c>
      <c r="B3422" t="s">
        <v>188</v>
      </c>
      <c r="C3422" t="s">
        <v>15</v>
      </c>
      <c r="D3422">
        <v>1</v>
      </c>
      <c r="E3422" s="1">
        <v>39166</v>
      </c>
      <c r="F3422" s="1">
        <v>39166</v>
      </c>
      <c r="G3422" s="1">
        <v>0</v>
      </c>
      <c r="H3422" s="1">
        <v>0</v>
      </c>
      <c r="I3422" s="1">
        <v>0</v>
      </c>
      <c r="J3422" s="1">
        <v>0</v>
      </c>
      <c r="K3422" s="1">
        <v>0</v>
      </c>
    </row>
    <row r="3423" spans="1:11" x14ac:dyDescent="0.25">
      <c r="A3423" s="2">
        <v>284</v>
      </c>
      <c r="B3423" t="s">
        <v>188</v>
      </c>
      <c r="C3423" t="s">
        <v>13</v>
      </c>
      <c r="D3423">
        <v>2</v>
      </c>
      <c r="E3423" s="1">
        <v>115116</v>
      </c>
      <c r="F3423" s="1">
        <v>115116</v>
      </c>
      <c r="G3423" s="1">
        <v>0</v>
      </c>
      <c r="H3423" s="1">
        <v>0</v>
      </c>
      <c r="I3423" s="1">
        <v>0</v>
      </c>
      <c r="J3423" s="1">
        <v>0</v>
      </c>
      <c r="K3423" s="1">
        <v>0</v>
      </c>
    </row>
    <row r="3424" spans="1:11" x14ac:dyDescent="0.25">
      <c r="A3424" s="2">
        <v>284</v>
      </c>
      <c r="B3424" t="s">
        <v>188</v>
      </c>
      <c r="C3424" t="s">
        <v>43</v>
      </c>
      <c r="D3424">
        <v>1</v>
      </c>
      <c r="E3424" s="1">
        <v>119483</v>
      </c>
      <c r="F3424" s="1">
        <v>3221</v>
      </c>
      <c r="G3424" s="1">
        <v>116263</v>
      </c>
      <c r="H3424" s="1">
        <v>0</v>
      </c>
      <c r="I3424" s="1">
        <v>0</v>
      </c>
      <c r="J3424" s="1">
        <v>0</v>
      </c>
      <c r="K3424" s="1">
        <v>0</v>
      </c>
    </row>
    <row r="3425" spans="1:11" x14ac:dyDescent="0.25">
      <c r="A3425" s="2">
        <v>284</v>
      </c>
      <c r="B3425" t="s">
        <v>188</v>
      </c>
      <c r="C3425" t="s">
        <v>29</v>
      </c>
      <c r="D3425">
        <v>1</v>
      </c>
      <c r="E3425" s="1">
        <v>113832</v>
      </c>
      <c r="F3425" s="1">
        <v>113832</v>
      </c>
      <c r="G3425" s="1">
        <v>0</v>
      </c>
      <c r="H3425" s="1">
        <v>0</v>
      </c>
      <c r="I3425" s="1">
        <v>0</v>
      </c>
      <c r="J3425" s="1">
        <v>0</v>
      </c>
      <c r="K3425" s="1">
        <v>0</v>
      </c>
    </row>
    <row r="3426" spans="1:11" x14ac:dyDescent="0.25">
      <c r="A3426" s="2">
        <v>284</v>
      </c>
      <c r="B3426" t="s">
        <v>188</v>
      </c>
      <c r="C3426" t="s">
        <v>14</v>
      </c>
      <c r="D3426">
        <v>6</v>
      </c>
      <c r="E3426" s="1">
        <v>682995</v>
      </c>
      <c r="F3426" s="1">
        <v>682995</v>
      </c>
      <c r="G3426" s="1">
        <v>0</v>
      </c>
      <c r="H3426" s="1">
        <v>0</v>
      </c>
      <c r="I3426" s="1">
        <v>0</v>
      </c>
      <c r="J3426" s="1">
        <v>0</v>
      </c>
      <c r="K3426" s="1">
        <v>0</v>
      </c>
    </row>
    <row r="3427" spans="1:11" x14ac:dyDescent="0.25">
      <c r="A3427" s="2">
        <v>284</v>
      </c>
      <c r="B3427" t="s">
        <v>188</v>
      </c>
      <c r="C3427" t="s">
        <v>315</v>
      </c>
      <c r="D3427">
        <v>1</v>
      </c>
      <c r="E3427" s="1">
        <v>113832</v>
      </c>
      <c r="F3427" s="1">
        <v>5381</v>
      </c>
      <c r="G3427" s="1">
        <v>0</v>
      </c>
      <c r="H3427" s="1">
        <v>108451</v>
      </c>
      <c r="I3427" s="1">
        <v>0</v>
      </c>
      <c r="J3427" s="1">
        <v>0</v>
      </c>
      <c r="K3427" s="1">
        <v>0</v>
      </c>
    </row>
    <row r="3428" spans="1:11" x14ac:dyDescent="0.25">
      <c r="A3428" s="2">
        <v>284</v>
      </c>
      <c r="B3428" t="s">
        <v>188</v>
      </c>
      <c r="C3428" t="s">
        <v>81</v>
      </c>
      <c r="D3428">
        <v>10</v>
      </c>
      <c r="E3428" s="1">
        <v>1138324.5</v>
      </c>
      <c r="F3428" s="1">
        <v>53810</v>
      </c>
      <c r="G3428" s="1">
        <v>0</v>
      </c>
      <c r="H3428" s="1">
        <v>1084514.5</v>
      </c>
      <c r="I3428" s="1">
        <v>0</v>
      </c>
      <c r="J3428" s="1">
        <v>0</v>
      </c>
      <c r="K3428" s="1">
        <v>0</v>
      </c>
    </row>
    <row r="3429" spans="1:11" x14ac:dyDescent="0.25">
      <c r="A3429" s="2">
        <v>284</v>
      </c>
      <c r="B3429" t="s">
        <v>188</v>
      </c>
      <c r="C3429" t="s">
        <v>23</v>
      </c>
      <c r="D3429">
        <v>7</v>
      </c>
      <c r="E3429" s="1">
        <v>274165</v>
      </c>
      <c r="F3429" s="1">
        <v>274165</v>
      </c>
      <c r="G3429" s="1">
        <v>0</v>
      </c>
      <c r="H3429" s="1">
        <v>0</v>
      </c>
      <c r="I3429" s="1">
        <v>0</v>
      </c>
      <c r="J3429" s="1">
        <v>0</v>
      </c>
      <c r="K3429" s="1">
        <v>0</v>
      </c>
    </row>
    <row r="3430" spans="1:11" x14ac:dyDescent="0.25">
      <c r="A3430" s="2">
        <v>284</v>
      </c>
      <c r="B3430" t="s">
        <v>188</v>
      </c>
      <c r="C3430" t="s">
        <v>18</v>
      </c>
      <c r="D3430">
        <v>3</v>
      </c>
      <c r="E3430" s="1">
        <v>341497</v>
      </c>
      <c r="F3430" s="1">
        <v>341497</v>
      </c>
      <c r="G3430" s="1">
        <v>0</v>
      </c>
      <c r="H3430" s="1">
        <v>0</v>
      </c>
      <c r="I3430" s="1">
        <v>0</v>
      </c>
      <c r="J3430" s="1">
        <v>0</v>
      </c>
      <c r="K3430" s="1">
        <v>0</v>
      </c>
    </row>
    <row r="3431" spans="1:11" x14ac:dyDescent="0.25">
      <c r="A3431" s="2">
        <v>284</v>
      </c>
      <c r="B3431" t="s">
        <v>188</v>
      </c>
      <c r="C3431" t="s">
        <v>19</v>
      </c>
      <c r="D3431">
        <v>3</v>
      </c>
      <c r="E3431" s="1">
        <v>341497</v>
      </c>
      <c r="F3431" s="1">
        <v>341497</v>
      </c>
      <c r="G3431" s="1">
        <v>0</v>
      </c>
      <c r="H3431" s="1">
        <v>0</v>
      </c>
      <c r="I3431" s="1">
        <v>0</v>
      </c>
      <c r="J3431" s="1">
        <v>0</v>
      </c>
      <c r="K3431" s="1">
        <v>0</v>
      </c>
    </row>
    <row r="3432" spans="1:11" x14ac:dyDescent="0.25">
      <c r="A3432" s="2">
        <v>284</v>
      </c>
      <c r="B3432" t="s">
        <v>188</v>
      </c>
      <c r="C3432" t="s">
        <v>102</v>
      </c>
      <c r="D3432">
        <v>1</v>
      </c>
      <c r="E3432" s="1">
        <v>113832</v>
      </c>
      <c r="F3432" s="1">
        <v>113832</v>
      </c>
      <c r="G3432" s="1">
        <v>0</v>
      </c>
      <c r="H3432" s="1">
        <v>0</v>
      </c>
      <c r="I3432" s="1">
        <v>0</v>
      </c>
      <c r="J3432" s="1">
        <v>0</v>
      </c>
      <c r="K3432" s="1">
        <v>0</v>
      </c>
    </row>
    <row r="3433" spans="1:11" x14ac:dyDescent="0.25">
      <c r="A3433" s="2">
        <v>284</v>
      </c>
      <c r="B3433" t="s">
        <v>188</v>
      </c>
      <c r="C3433" t="s">
        <v>189</v>
      </c>
      <c r="D3433">
        <v>1</v>
      </c>
      <c r="E3433" s="1">
        <v>74971</v>
      </c>
      <c r="F3433" s="1">
        <v>74971</v>
      </c>
      <c r="G3433" s="1">
        <v>0</v>
      </c>
      <c r="H3433" s="1">
        <v>0</v>
      </c>
      <c r="I3433" s="1">
        <v>0</v>
      </c>
      <c r="J3433" s="1">
        <v>0</v>
      </c>
      <c r="K3433" s="1">
        <v>0</v>
      </c>
    </row>
    <row r="3434" spans="1:11" x14ac:dyDescent="0.25">
      <c r="A3434" s="2">
        <v>284</v>
      </c>
      <c r="B3434" t="s">
        <v>188</v>
      </c>
      <c r="C3434" t="s">
        <v>7</v>
      </c>
      <c r="D3434">
        <v>1</v>
      </c>
      <c r="E3434" s="1">
        <v>113832</v>
      </c>
      <c r="F3434" s="1">
        <v>113832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</row>
    <row r="3435" spans="1:11" x14ac:dyDescent="0.25">
      <c r="A3435" s="2">
        <v>284</v>
      </c>
      <c r="B3435" t="s">
        <v>188</v>
      </c>
      <c r="C3435" t="s">
        <v>37</v>
      </c>
      <c r="D3435">
        <v>1</v>
      </c>
      <c r="E3435" s="1">
        <v>113832</v>
      </c>
      <c r="F3435" s="1">
        <v>113832</v>
      </c>
      <c r="G3435" s="1">
        <v>0</v>
      </c>
      <c r="H3435" s="1">
        <v>0</v>
      </c>
      <c r="I3435" s="1">
        <v>0</v>
      </c>
      <c r="J3435" s="1">
        <v>0</v>
      </c>
      <c r="K3435" s="1">
        <v>0</v>
      </c>
    </row>
    <row r="3436" spans="1:11" x14ac:dyDescent="0.25">
      <c r="A3436" s="2">
        <v>284</v>
      </c>
      <c r="B3436" t="s">
        <v>188</v>
      </c>
      <c r="C3436" t="s">
        <v>12</v>
      </c>
      <c r="D3436">
        <v>1</v>
      </c>
      <c r="E3436" s="1">
        <v>113832</v>
      </c>
      <c r="F3436" s="1">
        <v>113832</v>
      </c>
      <c r="G3436" s="1">
        <v>0</v>
      </c>
      <c r="H3436" s="1">
        <v>0</v>
      </c>
      <c r="I3436" s="1">
        <v>0</v>
      </c>
      <c r="J3436" s="1">
        <v>0</v>
      </c>
      <c r="K3436" s="1">
        <v>0</v>
      </c>
    </row>
    <row r="3437" spans="1:11" x14ac:dyDescent="0.25">
      <c r="A3437" s="2">
        <v>284</v>
      </c>
      <c r="B3437" t="s">
        <v>188</v>
      </c>
      <c r="C3437" t="s">
        <v>60</v>
      </c>
      <c r="D3437">
        <v>1</v>
      </c>
      <c r="E3437" s="1">
        <v>113832</v>
      </c>
      <c r="F3437" s="1">
        <v>113832</v>
      </c>
      <c r="G3437" s="1">
        <v>0</v>
      </c>
      <c r="H3437" s="1">
        <v>0</v>
      </c>
      <c r="I3437" s="1">
        <v>0</v>
      </c>
      <c r="J3437" s="1">
        <v>0</v>
      </c>
      <c r="K3437" s="1">
        <v>0</v>
      </c>
    </row>
    <row r="3438" spans="1:11" x14ac:dyDescent="0.25">
      <c r="A3438" s="2">
        <v>284</v>
      </c>
      <c r="B3438" t="s">
        <v>188</v>
      </c>
      <c r="C3438" t="s">
        <v>91</v>
      </c>
      <c r="D3438">
        <v>1</v>
      </c>
      <c r="E3438" s="1">
        <v>113832</v>
      </c>
      <c r="F3438" s="1">
        <v>113832</v>
      </c>
      <c r="G3438" s="1">
        <v>0</v>
      </c>
      <c r="H3438" s="1">
        <v>0</v>
      </c>
      <c r="I3438" s="1">
        <v>0</v>
      </c>
      <c r="J3438" s="1">
        <v>0</v>
      </c>
      <c r="K3438" s="1">
        <v>0</v>
      </c>
    </row>
    <row r="3439" spans="1:11" x14ac:dyDescent="0.25">
      <c r="A3439" s="2">
        <v>284</v>
      </c>
      <c r="B3439" t="s">
        <v>188</v>
      </c>
      <c r="C3439" t="s">
        <v>103</v>
      </c>
      <c r="D3439">
        <v>3</v>
      </c>
      <c r="E3439" s="1">
        <v>117499</v>
      </c>
      <c r="F3439" s="1">
        <v>117499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</row>
    <row r="3440" spans="1:11" x14ac:dyDescent="0.25">
      <c r="A3440" s="2">
        <v>284</v>
      </c>
      <c r="B3440" t="s">
        <v>188</v>
      </c>
      <c r="C3440" t="s">
        <v>32</v>
      </c>
      <c r="D3440">
        <v>3</v>
      </c>
      <c r="E3440" s="1">
        <v>117499</v>
      </c>
      <c r="F3440" s="1">
        <v>117499</v>
      </c>
      <c r="G3440" s="1">
        <v>0</v>
      </c>
      <c r="H3440" s="1">
        <v>0</v>
      </c>
      <c r="I3440" s="1">
        <v>0</v>
      </c>
      <c r="J3440" s="1">
        <v>0</v>
      </c>
      <c r="K3440" s="1">
        <v>0</v>
      </c>
    </row>
    <row r="3441" spans="1:11" x14ac:dyDescent="0.25">
      <c r="A3441" s="2">
        <v>284</v>
      </c>
      <c r="B3441" t="s">
        <v>188</v>
      </c>
      <c r="C3441" t="s">
        <v>45</v>
      </c>
      <c r="D3441">
        <v>1</v>
      </c>
      <c r="E3441" s="1">
        <v>70672</v>
      </c>
      <c r="F3441" s="1">
        <v>70672</v>
      </c>
      <c r="G3441" s="1">
        <v>0</v>
      </c>
      <c r="H3441" s="1">
        <v>0</v>
      </c>
      <c r="I3441" s="1">
        <v>0</v>
      </c>
      <c r="J3441" s="1">
        <v>0</v>
      </c>
      <c r="K3441" s="1">
        <v>0</v>
      </c>
    </row>
    <row r="3442" spans="1:11" x14ac:dyDescent="0.25">
      <c r="A3442" s="2">
        <v>284</v>
      </c>
      <c r="B3442" t="s">
        <v>188</v>
      </c>
      <c r="C3442" t="s">
        <v>21</v>
      </c>
      <c r="D3442">
        <v>1</v>
      </c>
      <c r="E3442" s="1">
        <v>113832</v>
      </c>
      <c r="F3442" s="1">
        <v>113832</v>
      </c>
      <c r="G3442" s="1">
        <v>0</v>
      </c>
      <c r="H3442" s="1">
        <v>0</v>
      </c>
      <c r="I3442" s="1">
        <v>0</v>
      </c>
      <c r="J3442" s="1">
        <v>0</v>
      </c>
      <c r="K3442" s="1">
        <v>0</v>
      </c>
    </row>
    <row r="3443" spans="1:11" x14ac:dyDescent="0.25">
      <c r="A3443" s="2">
        <v>284</v>
      </c>
      <c r="B3443" t="s">
        <v>188</v>
      </c>
      <c r="C3443" t="s">
        <v>5</v>
      </c>
      <c r="D3443">
        <v>1</v>
      </c>
      <c r="E3443" s="1">
        <v>105009</v>
      </c>
      <c r="F3443" s="1">
        <v>10521</v>
      </c>
      <c r="G3443" s="1">
        <v>94488</v>
      </c>
      <c r="H3443" s="1">
        <v>0</v>
      </c>
      <c r="I3443" s="1">
        <v>0</v>
      </c>
      <c r="J3443" s="1">
        <v>0</v>
      </c>
      <c r="K3443" s="1">
        <v>0</v>
      </c>
    </row>
    <row r="3444" spans="1:11" x14ac:dyDescent="0.25">
      <c r="A3444" s="2">
        <v>284</v>
      </c>
      <c r="B3444" t="s">
        <v>188</v>
      </c>
      <c r="C3444" t="s">
        <v>16</v>
      </c>
      <c r="D3444">
        <v>3</v>
      </c>
      <c r="E3444" s="1">
        <v>341497</v>
      </c>
      <c r="F3444" s="1">
        <v>341497</v>
      </c>
      <c r="G3444" s="1">
        <v>0</v>
      </c>
      <c r="H3444" s="1">
        <v>0</v>
      </c>
      <c r="I3444" s="1">
        <v>0</v>
      </c>
      <c r="J3444" s="1">
        <v>0</v>
      </c>
      <c r="K3444" s="1">
        <v>0</v>
      </c>
    </row>
    <row r="3445" spans="1:11" x14ac:dyDescent="0.25">
      <c r="A3445" s="2">
        <v>284</v>
      </c>
      <c r="B3445" t="s">
        <v>188</v>
      </c>
      <c r="C3445" t="s">
        <v>17</v>
      </c>
      <c r="D3445">
        <v>1</v>
      </c>
      <c r="E3445" s="1">
        <v>79025</v>
      </c>
      <c r="F3445" s="1">
        <v>79025</v>
      </c>
      <c r="G3445" s="1">
        <v>0</v>
      </c>
      <c r="H3445" s="1">
        <v>0</v>
      </c>
      <c r="I3445" s="1">
        <v>0</v>
      </c>
      <c r="J3445" s="1">
        <v>0</v>
      </c>
      <c r="K3445" s="1">
        <v>0</v>
      </c>
    </row>
    <row r="3446" spans="1:11" x14ac:dyDescent="0.25">
      <c r="A3446" s="2">
        <v>284</v>
      </c>
      <c r="B3446" t="s">
        <v>188</v>
      </c>
      <c r="C3446" t="s">
        <v>22</v>
      </c>
      <c r="D3446">
        <v>3</v>
      </c>
      <c r="E3446" s="1">
        <v>153562</v>
      </c>
      <c r="F3446" s="1">
        <v>153562</v>
      </c>
      <c r="G3446" s="1">
        <v>0</v>
      </c>
      <c r="H3446" s="1">
        <v>0</v>
      </c>
      <c r="I3446" s="1">
        <v>0</v>
      </c>
      <c r="J3446" s="1">
        <v>0</v>
      </c>
      <c r="K3446" s="1">
        <v>0</v>
      </c>
    </row>
    <row r="3447" spans="1:11" x14ac:dyDescent="0.25">
      <c r="A3447" s="2">
        <v>284</v>
      </c>
      <c r="B3447" t="s">
        <v>188</v>
      </c>
      <c r="C3447" t="s">
        <v>20</v>
      </c>
      <c r="D3447">
        <v>2</v>
      </c>
      <c r="E3447" s="1">
        <v>120118</v>
      </c>
      <c r="F3447" s="1">
        <v>120118</v>
      </c>
      <c r="G3447" s="1">
        <v>0</v>
      </c>
      <c r="H3447" s="1">
        <v>0</v>
      </c>
      <c r="I3447" s="1">
        <v>0</v>
      </c>
      <c r="J3447" s="1">
        <v>0</v>
      </c>
      <c r="K3447" s="1">
        <v>0</v>
      </c>
    </row>
    <row r="3448" spans="1:11" x14ac:dyDescent="0.25">
      <c r="A3448" s="2">
        <v>284</v>
      </c>
      <c r="B3448" t="s">
        <v>188</v>
      </c>
      <c r="C3448" t="s">
        <v>4</v>
      </c>
      <c r="D3448">
        <v>1</v>
      </c>
      <c r="E3448" s="1">
        <v>71961</v>
      </c>
      <c r="F3448" s="1">
        <v>71961</v>
      </c>
      <c r="G3448" s="1">
        <v>0</v>
      </c>
      <c r="H3448" s="1">
        <v>0</v>
      </c>
      <c r="I3448" s="1">
        <v>0</v>
      </c>
      <c r="J3448" s="1">
        <v>0</v>
      </c>
      <c r="K3448" s="1">
        <v>0</v>
      </c>
    </row>
    <row r="3449" spans="1:11" x14ac:dyDescent="0.25">
      <c r="A3449" s="2">
        <v>284</v>
      </c>
      <c r="B3449" t="s">
        <v>188</v>
      </c>
      <c r="C3449" t="s">
        <v>54</v>
      </c>
      <c r="D3449">
        <v>1</v>
      </c>
      <c r="E3449" s="1">
        <v>101180</v>
      </c>
      <c r="F3449" s="1">
        <v>101180</v>
      </c>
      <c r="G3449" s="1">
        <v>0</v>
      </c>
      <c r="H3449" s="1">
        <v>0</v>
      </c>
      <c r="I3449" s="1">
        <v>0</v>
      </c>
      <c r="J3449" s="1">
        <v>0</v>
      </c>
      <c r="K3449" s="1">
        <v>0</v>
      </c>
    </row>
    <row r="3450" spans="1:11" x14ac:dyDescent="0.25">
      <c r="A3450" s="2">
        <v>284</v>
      </c>
      <c r="B3450" t="s">
        <v>188</v>
      </c>
      <c r="C3450" t="s">
        <v>58</v>
      </c>
      <c r="D3450">
        <v>1</v>
      </c>
      <c r="E3450" s="1">
        <v>147879</v>
      </c>
      <c r="F3450" s="1">
        <v>147879</v>
      </c>
      <c r="G3450" s="1">
        <v>0</v>
      </c>
      <c r="H3450" s="1">
        <v>0</v>
      </c>
      <c r="I3450" s="1">
        <v>0</v>
      </c>
      <c r="J3450" s="1">
        <v>0</v>
      </c>
      <c r="K3450" s="1">
        <v>0</v>
      </c>
    </row>
    <row r="3451" spans="1:11" x14ac:dyDescent="0.25">
      <c r="A3451" s="2">
        <v>284</v>
      </c>
      <c r="B3451" t="s">
        <v>188</v>
      </c>
      <c r="C3451" t="s">
        <v>108</v>
      </c>
      <c r="D3451">
        <v>1</v>
      </c>
      <c r="E3451" s="1">
        <v>101351</v>
      </c>
      <c r="F3451" s="1">
        <v>101351</v>
      </c>
      <c r="G3451" s="1">
        <v>0</v>
      </c>
      <c r="H3451" s="1">
        <v>0</v>
      </c>
      <c r="I3451" s="1">
        <v>0</v>
      </c>
      <c r="J3451" s="1">
        <v>0</v>
      </c>
      <c r="K3451" s="1">
        <v>0</v>
      </c>
    </row>
    <row r="3452" spans="1:11" x14ac:dyDescent="0.25">
      <c r="A3452" s="2">
        <v>284</v>
      </c>
      <c r="B3452" t="s">
        <v>188</v>
      </c>
      <c r="C3452" t="s">
        <v>251</v>
      </c>
      <c r="D3452">
        <v>0</v>
      </c>
      <c r="E3452" s="1">
        <v>30000</v>
      </c>
      <c r="F3452" s="1">
        <v>30000</v>
      </c>
      <c r="G3452" s="1">
        <v>0</v>
      </c>
      <c r="H3452" s="1">
        <v>0</v>
      </c>
      <c r="I3452" s="1">
        <v>0</v>
      </c>
      <c r="J3452" s="1">
        <v>0</v>
      </c>
      <c r="K3452" s="1">
        <v>0</v>
      </c>
    </row>
    <row r="3453" spans="1:11" x14ac:dyDescent="0.25">
      <c r="A3453" s="2">
        <v>284</v>
      </c>
      <c r="B3453" t="s">
        <v>188</v>
      </c>
      <c r="C3453" t="s">
        <v>314</v>
      </c>
      <c r="D3453">
        <v>0</v>
      </c>
      <c r="E3453" s="1">
        <v>81600</v>
      </c>
      <c r="F3453" s="1">
        <v>40800</v>
      </c>
      <c r="G3453" s="1">
        <v>0</v>
      </c>
      <c r="H3453" s="1">
        <v>0</v>
      </c>
      <c r="I3453" s="1">
        <v>0</v>
      </c>
      <c r="J3453" s="1">
        <v>0</v>
      </c>
      <c r="K3453" s="1">
        <v>40800</v>
      </c>
    </row>
    <row r="3454" spans="1:11" x14ac:dyDescent="0.25">
      <c r="A3454" s="2">
        <v>284</v>
      </c>
      <c r="B3454" t="s">
        <v>188</v>
      </c>
      <c r="C3454" t="s">
        <v>257</v>
      </c>
      <c r="D3454">
        <v>0</v>
      </c>
      <c r="E3454" s="1">
        <v>81600</v>
      </c>
      <c r="F3454" s="1">
        <v>40800</v>
      </c>
      <c r="G3454" s="1">
        <v>0</v>
      </c>
      <c r="H3454" s="1">
        <v>0</v>
      </c>
      <c r="I3454" s="1">
        <v>0</v>
      </c>
      <c r="J3454" s="1">
        <v>0</v>
      </c>
      <c r="K3454" s="1">
        <v>40800</v>
      </c>
    </row>
    <row r="3455" spans="1:11" x14ac:dyDescent="0.25">
      <c r="A3455" s="2">
        <v>284</v>
      </c>
      <c r="B3455" t="s">
        <v>188</v>
      </c>
      <c r="C3455" t="s">
        <v>252</v>
      </c>
      <c r="D3455">
        <v>0</v>
      </c>
      <c r="E3455" s="1">
        <v>20060</v>
      </c>
      <c r="F3455" s="1">
        <v>20060</v>
      </c>
      <c r="G3455" s="1">
        <v>0</v>
      </c>
      <c r="H3455" s="1">
        <v>0</v>
      </c>
      <c r="I3455" s="1">
        <v>0</v>
      </c>
      <c r="J3455" s="1">
        <v>0</v>
      </c>
      <c r="K3455" s="1">
        <v>0</v>
      </c>
    </row>
    <row r="3456" spans="1:11" x14ac:dyDescent="0.25">
      <c r="A3456" s="2">
        <v>284</v>
      </c>
      <c r="B3456" t="s">
        <v>188</v>
      </c>
      <c r="C3456" t="s">
        <v>263</v>
      </c>
      <c r="D3456">
        <v>0</v>
      </c>
      <c r="E3456" s="1">
        <v>12000</v>
      </c>
      <c r="F3456" s="1">
        <v>12000</v>
      </c>
      <c r="G3456" s="1">
        <v>0</v>
      </c>
      <c r="H3456" s="1">
        <v>0</v>
      </c>
      <c r="I3456" s="1">
        <v>0</v>
      </c>
      <c r="J3456" s="1">
        <v>0</v>
      </c>
      <c r="K3456" s="1">
        <v>0</v>
      </c>
    </row>
    <row r="3457" spans="1:12" x14ac:dyDescent="0.25">
      <c r="A3457" s="2">
        <v>284</v>
      </c>
      <c r="B3457" t="s">
        <v>188</v>
      </c>
      <c r="C3457" t="s">
        <v>266</v>
      </c>
      <c r="D3457">
        <v>0</v>
      </c>
      <c r="E3457" s="1">
        <v>25000</v>
      </c>
      <c r="F3457" s="1">
        <v>25000</v>
      </c>
      <c r="G3457" s="1">
        <v>0</v>
      </c>
      <c r="H3457" s="1">
        <v>0</v>
      </c>
      <c r="I3457" s="1">
        <v>0</v>
      </c>
      <c r="J3457" s="1">
        <v>0</v>
      </c>
      <c r="K3457" s="1">
        <v>0</v>
      </c>
    </row>
    <row r="3458" spans="1:12" x14ac:dyDescent="0.25">
      <c r="A3458" s="2">
        <v>284</v>
      </c>
      <c r="B3458" t="s">
        <v>188</v>
      </c>
      <c r="C3458" t="s">
        <v>265</v>
      </c>
      <c r="D3458">
        <v>0</v>
      </c>
      <c r="E3458" s="1">
        <v>45115</v>
      </c>
      <c r="F3458" s="1">
        <v>45115</v>
      </c>
      <c r="G3458" s="1">
        <v>0</v>
      </c>
      <c r="H3458" s="1">
        <v>0</v>
      </c>
      <c r="I3458" s="1">
        <v>0</v>
      </c>
      <c r="J3458" s="1">
        <v>0</v>
      </c>
      <c r="K3458" s="1">
        <v>0</v>
      </c>
    </row>
    <row r="3459" spans="1:12" x14ac:dyDescent="0.25">
      <c r="A3459" s="2">
        <v>284</v>
      </c>
      <c r="B3459" t="s">
        <v>188</v>
      </c>
      <c r="C3459" t="s">
        <v>262</v>
      </c>
      <c r="D3459">
        <v>0</v>
      </c>
      <c r="E3459" s="1">
        <v>10000</v>
      </c>
      <c r="F3459" s="1">
        <v>10000</v>
      </c>
      <c r="G3459" s="1">
        <v>0</v>
      </c>
      <c r="H3459" s="1">
        <v>0</v>
      </c>
      <c r="I3459" s="1">
        <v>0</v>
      </c>
      <c r="J3459" s="1">
        <v>0</v>
      </c>
      <c r="K3459" s="1">
        <v>0</v>
      </c>
    </row>
    <row r="3460" spans="1:12" x14ac:dyDescent="0.25">
      <c r="A3460" s="2">
        <v>284</v>
      </c>
      <c r="B3460" t="s">
        <v>188</v>
      </c>
      <c r="C3460" t="s">
        <v>248</v>
      </c>
      <c r="D3460">
        <v>0</v>
      </c>
      <c r="E3460" s="1">
        <v>2002</v>
      </c>
      <c r="F3460" s="1">
        <v>2002</v>
      </c>
      <c r="G3460" s="1">
        <v>0</v>
      </c>
      <c r="H3460" s="1">
        <v>0</v>
      </c>
      <c r="I3460" s="1">
        <v>0</v>
      </c>
      <c r="J3460" s="1">
        <v>0</v>
      </c>
      <c r="K3460" s="1">
        <v>0</v>
      </c>
    </row>
    <row r="3461" spans="1:12" x14ac:dyDescent="0.25">
      <c r="A3461" s="2">
        <v>284</v>
      </c>
      <c r="B3461" t="s">
        <v>188</v>
      </c>
      <c r="C3461" t="s">
        <v>261</v>
      </c>
      <c r="D3461">
        <v>0</v>
      </c>
      <c r="E3461" s="1">
        <v>18000</v>
      </c>
      <c r="F3461" s="1">
        <v>18000</v>
      </c>
      <c r="G3461" s="1">
        <v>0</v>
      </c>
      <c r="H3461" s="1">
        <v>0</v>
      </c>
      <c r="I3461" s="1">
        <v>0</v>
      </c>
      <c r="J3461" s="1">
        <v>0</v>
      </c>
      <c r="K3461" s="1">
        <v>0</v>
      </c>
    </row>
    <row r="3462" spans="1:12" x14ac:dyDescent="0.25">
      <c r="A3462" s="2">
        <v>284</v>
      </c>
      <c r="B3462" t="s">
        <v>188</v>
      </c>
      <c r="C3462" t="s">
        <v>278</v>
      </c>
      <c r="D3462">
        <v>0</v>
      </c>
      <c r="E3462" s="1">
        <v>2000</v>
      </c>
      <c r="F3462" s="1">
        <v>2000</v>
      </c>
      <c r="G3462" s="1">
        <v>0</v>
      </c>
      <c r="H3462" s="1">
        <v>0</v>
      </c>
      <c r="I3462" s="1">
        <v>0</v>
      </c>
      <c r="J3462" s="1">
        <v>0</v>
      </c>
      <c r="K3462" s="1">
        <v>0</v>
      </c>
    </row>
    <row r="3463" spans="1:12" x14ac:dyDescent="0.25">
      <c r="A3463" s="2">
        <v>284</v>
      </c>
      <c r="B3463" t="s">
        <v>188</v>
      </c>
      <c r="C3463" t="s">
        <v>247</v>
      </c>
      <c r="D3463">
        <v>0</v>
      </c>
      <c r="E3463" s="1">
        <v>7340</v>
      </c>
      <c r="F3463" s="1">
        <v>7340</v>
      </c>
      <c r="G3463" s="1">
        <v>0</v>
      </c>
      <c r="H3463" s="1">
        <v>0</v>
      </c>
      <c r="I3463" s="1">
        <v>0</v>
      </c>
      <c r="J3463" s="1">
        <v>0</v>
      </c>
      <c r="K3463" s="1">
        <v>0</v>
      </c>
    </row>
    <row r="3464" spans="1:12" x14ac:dyDescent="0.25">
      <c r="A3464" s="2">
        <v>284</v>
      </c>
      <c r="B3464" t="s">
        <v>188</v>
      </c>
      <c r="C3464" t="s">
        <v>267</v>
      </c>
      <c r="D3464">
        <v>0</v>
      </c>
      <c r="E3464" s="1">
        <v>1500</v>
      </c>
      <c r="F3464" s="1">
        <v>1500</v>
      </c>
      <c r="G3464" s="1">
        <v>0</v>
      </c>
      <c r="H3464" s="1">
        <v>0</v>
      </c>
      <c r="I3464" s="1">
        <v>0</v>
      </c>
      <c r="J3464" s="1">
        <v>0</v>
      </c>
      <c r="K3464" s="1">
        <v>0</v>
      </c>
    </row>
    <row r="3465" spans="1:12" x14ac:dyDescent="0.25">
      <c r="A3465" s="2">
        <v>284</v>
      </c>
      <c r="B3465" t="s">
        <v>188</v>
      </c>
      <c r="C3465" t="s">
        <v>249</v>
      </c>
      <c r="D3465">
        <v>0</v>
      </c>
      <c r="E3465" s="1">
        <v>97600</v>
      </c>
      <c r="F3465" s="1">
        <v>97600</v>
      </c>
      <c r="G3465" s="1">
        <v>0</v>
      </c>
      <c r="H3465" s="1">
        <v>0</v>
      </c>
      <c r="I3465" s="1">
        <v>0</v>
      </c>
      <c r="J3465" s="1">
        <v>0</v>
      </c>
      <c r="K3465" s="1">
        <v>0</v>
      </c>
    </row>
    <row r="3466" spans="1:12" x14ac:dyDescent="0.25">
      <c r="A3466" s="2">
        <v>284</v>
      </c>
      <c r="B3466" t="s">
        <v>188</v>
      </c>
      <c r="C3466" t="s">
        <v>250</v>
      </c>
      <c r="D3466">
        <v>0</v>
      </c>
      <c r="E3466" s="1">
        <v>5000</v>
      </c>
      <c r="F3466" s="1">
        <v>5000</v>
      </c>
      <c r="G3466" s="1">
        <v>0</v>
      </c>
      <c r="H3466" s="1">
        <v>0</v>
      </c>
      <c r="I3466" s="1">
        <v>0</v>
      </c>
      <c r="J3466" s="1">
        <v>0</v>
      </c>
      <c r="K3466" s="1">
        <v>0</v>
      </c>
    </row>
    <row r="3467" spans="1:12" x14ac:dyDescent="0.25">
      <c r="A3467" s="2">
        <v>284</v>
      </c>
      <c r="B3467" t="s">
        <v>188</v>
      </c>
      <c r="C3467" t="s">
        <v>277</v>
      </c>
      <c r="D3467">
        <v>0</v>
      </c>
      <c r="E3467" s="1">
        <v>5000</v>
      </c>
      <c r="F3467" s="1">
        <v>5000</v>
      </c>
      <c r="G3467" s="1">
        <v>0</v>
      </c>
      <c r="H3467" s="1">
        <v>0</v>
      </c>
      <c r="I3467" s="1">
        <v>0</v>
      </c>
      <c r="J3467" s="1">
        <v>0</v>
      </c>
      <c r="K3467" s="1">
        <v>0</v>
      </c>
    </row>
    <row r="3468" spans="1:12" x14ac:dyDescent="0.25">
      <c r="A3468" s="2">
        <v>284</v>
      </c>
      <c r="B3468" t="s">
        <v>188</v>
      </c>
      <c r="C3468" t="s">
        <v>258</v>
      </c>
      <c r="D3468">
        <v>0</v>
      </c>
      <c r="E3468" s="1">
        <v>12000</v>
      </c>
      <c r="F3468" s="1">
        <v>12000</v>
      </c>
      <c r="G3468" s="1">
        <v>0</v>
      </c>
      <c r="H3468" s="1">
        <v>0</v>
      </c>
      <c r="I3468" s="1">
        <v>0</v>
      </c>
      <c r="J3468" s="1">
        <v>0</v>
      </c>
      <c r="K3468" s="1">
        <v>0</v>
      </c>
    </row>
    <row r="3469" spans="1:12" x14ac:dyDescent="0.25">
      <c r="A3469" s="2">
        <v>284</v>
      </c>
      <c r="B3469" t="s">
        <v>188</v>
      </c>
      <c r="C3469" s="1" t="s">
        <v>320</v>
      </c>
      <c r="E3469" s="1">
        <v>36445</v>
      </c>
      <c r="F3469" s="1"/>
      <c r="G3469" s="1"/>
      <c r="H3469" s="1"/>
      <c r="I3469" s="1"/>
      <c r="J3469" s="1"/>
      <c r="K3469" s="1"/>
      <c r="L3469" s="1">
        <v>36445</v>
      </c>
    </row>
    <row r="3470" spans="1:12" x14ac:dyDescent="0.25">
      <c r="A3470" s="2">
        <v>274</v>
      </c>
      <c r="B3470" t="s">
        <v>190</v>
      </c>
      <c r="C3470" t="s">
        <v>114</v>
      </c>
      <c r="D3470">
        <v>1</v>
      </c>
      <c r="E3470" s="1">
        <v>158560</v>
      </c>
      <c r="F3470" s="1">
        <v>158560</v>
      </c>
      <c r="G3470" s="1">
        <v>0</v>
      </c>
      <c r="H3470" s="1">
        <v>0</v>
      </c>
      <c r="I3470" s="1">
        <v>0</v>
      </c>
      <c r="J3470" s="1">
        <v>0</v>
      </c>
      <c r="K3470" s="1">
        <v>0</v>
      </c>
    </row>
    <row r="3471" spans="1:12" x14ac:dyDescent="0.25">
      <c r="A3471" s="2">
        <v>274</v>
      </c>
      <c r="B3471" t="s">
        <v>190</v>
      </c>
      <c r="C3471" t="s">
        <v>31</v>
      </c>
      <c r="D3471">
        <v>1</v>
      </c>
      <c r="E3471" s="1">
        <v>198942</v>
      </c>
      <c r="F3471" s="1">
        <v>198942</v>
      </c>
      <c r="G3471" s="1">
        <v>0</v>
      </c>
      <c r="H3471" s="1">
        <v>0</v>
      </c>
      <c r="I3471" s="1">
        <v>0</v>
      </c>
      <c r="J3471" s="1">
        <v>0</v>
      </c>
      <c r="K3471" s="1">
        <v>0</v>
      </c>
    </row>
    <row r="3472" spans="1:12" x14ac:dyDescent="0.25">
      <c r="A3472" s="2">
        <v>274</v>
      </c>
      <c r="B3472" t="s">
        <v>190</v>
      </c>
      <c r="C3472" t="s">
        <v>33</v>
      </c>
      <c r="D3472">
        <v>4</v>
      </c>
      <c r="E3472" s="1">
        <v>455330</v>
      </c>
      <c r="F3472" s="1">
        <v>455330</v>
      </c>
      <c r="G3472" s="1">
        <v>0</v>
      </c>
      <c r="H3472" s="1">
        <v>0</v>
      </c>
      <c r="I3472" s="1">
        <v>0</v>
      </c>
      <c r="J3472" s="1">
        <v>0</v>
      </c>
      <c r="K3472" s="1">
        <v>0</v>
      </c>
    </row>
    <row r="3473" spans="1:11" x14ac:dyDescent="0.25">
      <c r="A3473" s="2">
        <v>274</v>
      </c>
      <c r="B3473" t="s">
        <v>190</v>
      </c>
      <c r="C3473" t="s">
        <v>34</v>
      </c>
      <c r="D3473">
        <v>4</v>
      </c>
      <c r="E3473" s="1">
        <v>455330</v>
      </c>
      <c r="F3473" s="1">
        <v>455330</v>
      </c>
      <c r="G3473" s="1">
        <v>0</v>
      </c>
      <c r="H3473" s="1">
        <v>0</v>
      </c>
      <c r="I3473" s="1">
        <v>0</v>
      </c>
      <c r="J3473" s="1">
        <v>0</v>
      </c>
      <c r="K3473" s="1">
        <v>0</v>
      </c>
    </row>
    <row r="3474" spans="1:11" x14ac:dyDescent="0.25">
      <c r="A3474" s="2">
        <v>274</v>
      </c>
      <c r="B3474" t="s">
        <v>190</v>
      </c>
      <c r="C3474" t="s">
        <v>35</v>
      </c>
      <c r="D3474">
        <v>4</v>
      </c>
      <c r="E3474" s="1">
        <v>455330</v>
      </c>
      <c r="F3474" s="1">
        <v>455330</v>
      </c>
      <c r="G3474" s="1">
        <v>0</v>
      </c>
      <c r="H3474" s="1">
        <v>0</v>
      </c>
      <c r="I3474" s="1">
        <v>0</v>
      </c>
      <c r="J3474" s="1">
        <v>0</v>
      </c>
      <c r="K3474" s="1">
        <v>0</v>
      </c>
    </row>
    <row r="3475" spans="1:11" x14ac:dyDescent="0.25">
      <c r="A3475" s="2">
        <v>274</v>
      </c>
      <c r="B3475" t="s">
        <v>190</v>
      </c>
      <c r="C3475" t="s">
        <v>26</v>
      </c>
      <c r="D3475">
        <v>3</v>
      </c>
      <c r="E3475" s="1">
        <v>341497</v>
      </c>
      <c r="F3475" s="1">
        <v>341497</v>
      </c>
      <c r="G3475" s="1">
        <v>0</v>
      </c>
      <c r="H3475" s="1">
        <v>0</v>
      </c>
      <c r="I3475" s="1">
        <v>0</v>
      </c>
      <c r="J3475" s="1">
        <v>0</v>
      </c>
      <c r="K3475" s="1">
        <v>0</v>
      </c>
    </row>
    <row r="3476" spans="1:11" x14ac:dyDescent="0.25">
      <c r="A3476" s="2">
        <v>274</v>
      </c>
      <c r="B3476" t="s">
        <v>190</v>
      </c>
      <c r="C3476" t="s">
        <v>25</v>
      </c>
      <c r="D3476">
        <v>2</v>
      </c>
      <c r="E3476" s="1">
        <v>227665</v>
      </c>
      <c r="F3476" s="1">
        <v>227665</v>
      </c>
      <c r="G3476" s="1">
        <v>0</v>
      </c>
      <c r="H3476" s="1">
        <v>0</v>
      </c>
      <c r="I3476" s="1">
        <v>0</v>
      </c>
      <c r="J3476" s="1">
        <v>0</v>
      </c>
      <c r="K3476" s="1">
        <v>0</v>
      </c>
    </row>
    <row r="3477" spans="1:11" x14ac:dyDescent="0.25">
      <c r="A3477" s="2">
        <v>274</v>
      </c>
      <c r="B3477" t="s">
        <v>190</v>
      </c>
      <c r="C3477" t="s">
        <v>28</v>
      </c>
      <c r="D3477">
        <v>4</v>
      </c>
      <c r="E3477" s="1">
        <v>455330</v>
      </c>
      <c r="F3477" s="1">
        <v>455330</v>
      </c>
      <c r="G3477" s="1">
        <v>0</v>
      </c>
      <c r="H3477" s="1">
        <v>0</v>
      </c>
      <c r="I3477" s="1">
        <v>0</v>
      </c>
      <c r="J3477" s="1">
        <v>0</v>
      </c>
      <c r="K3477" s="1">
        <v>0</v>
      </c>
    </row>
    <row r="3478" spans="1:11" x14ac:dyDescent="0.25">
      <c r="A3478" s="2">
        <v>274</v>
      </c>
      <c r="B3478" t="s">
        <v>190</v>
      </c>
      <c r="C3478" t="s">
        <v>109</v>
      </c>
      <c r="D3478">
        <v>1</v>
      </c>
      <c r="E3478" s="1">
        <v>113832</v>
      </c>
      <c r="F3478" s="1">
        <v>0</v>
      </c>
      <c r="G3478" s="1">
        <v>113832</v>
      </c>
      <c r="H3478" s="1">
        <v>0</v>
      </c>
      <c r="I3478" s="1">
        <v>0</v>
      </c>
      <c r="J3478" s="1">
        <v>0</v>
      </c>
      <c r="K3478" s="1">
        <v>0</v>
      </c>
    </row>
    <row r="3479" spans="1:11" x14ac:dyDescent="0.25">
      <c r="A3479" s="2">
        <v>274</v>
      </c>
      <c r="B3479" t="s">
        <v>190</v>
      </c>
      <c r="C3479" t="s">
        <v>46</v>
      </c>
      <c r="D3479">
        <v>1</v>
      </c>
      <c r="E3479" s="1">
        <v>113832</v>
      </c>
      <c r="F3479" s="1">
        <v>113832</v>
      </c>
      <c r="G3479" s="1">
        <v>0</v>
      </c>
      <c r="H3479" s="1">
        <v>0</v>
      </c>
      <c r="I3479" s="1">
        <v>0</v>
      </c>
      <c r="J3479" s="1">
        <v>0</v>
      </c>
      <c r="K3479" s="1">
        <v>0</v>
      </c>
    </row>
    <row r="3480" spans="1:11" x14ac:dyDescent="0.25">
      <c r="A3480" s="2">
        <v>274</v>
      </c>
      <c r="B3480" t="s">
        <v>190</v>
      </c>
      <c r="C3480" t="s">
        <v>85</v>
      </c>
      <c r="D3480">
        <v>1</v>
      </c>
      <c r="E3480" s="1">
        <v>113832</v>
      </c>
      <c r="F3480" s="1">
        <v>61632</v>
      </c>
      <c r="G3480" s="1">
        <v>52201</v>
      </c>
      <c r="H3480" s="1">
        <v>0</v>
      </c>
      <c r="I3480" s="1">
        <v>0</v>
      </c>
      <c r="J3480" s="1">
        <v>0</v>
      </c>
      <c r="K3480" s="1">
        <v>0</v>
      </c>
    </row>
    <row r="3481" spans="1:11" x14ac:dyDescent="0.25">
      <c r="A3481" s="2">
        <v>274</v>
      </c>
      <c r="B3481" t="s">
        <v>190</v>
      </c>
      <c r="C3481" t="s">
        <v>24</v>
      </c>
      <c r="D3481">
        <v>1</v>
      </c>
      <c r="E3481" s="1">
        <v>113832</v>
      </c>
      <c r="F3481" s="1">
        <v>113832</v>
      </c>
      <c r="G3481" s="1">
        <v>0</v>
      </c>
      <c r="H3481" s="1">
        <v>0</v>
      </c>
      <c r="I3481" s="1">
        <v>0</v>
      </c>
      <c r="J3481" s="1">
        <v>0</v>
      </c>
      <c r="K3481" s="1">
        <v>0</v>
      </c>
    </row>
    <row r="3482" spans="1:11" x14ac:dyDescent="0.25">
      <c r="A3482" s="2">
        <v>274</v>
      </c>
      <c r="B3482" t="s">
        <v>190</v>
      </c>
      <c r="C3482" t="s">
        <v>30</v>
      </c>
      <c r="D3482">
        <v>1</v>
      </c>
      <c r="E3482" s="1">
        <v>113832</v>
      </c>
      <c r="F3482" s="1">
        <v>113832</v>
      </c>
      <c r="G3482" s="1">
        <v>0</v>
      </c>
      <c r="H3482" s="1">
        <v>0</v>
      </c>
      <c r="I3482" s="1">
        <v>0</v>
      </c>
      <c r="J3482" s="1">
        <v>0</v>
      </c>
      <c r="K3482" s="1">
        <v>0</v>
      </c>
    </row>
    <row r="3483" spans="1:11" x14ac:dyDescent="0.25">
      <c r="A3483" s="2">
        <v>274</v>
      </c>
      <c r="B3483" t="s">
        <v>190</v>
      </c>
      <c r="C3483" t="s">
        <v>14</v>
      </c>
      <c r="D3483">
        <v>4</v>
      </c>
      <c r="E3483" s="1">
        <v>455329</v>
      </c>
      <c r="F3483" s="1">
        <v>449683</v>
      </c>
      <c r="G3483" s="1">
        <v>5646</v>
      </c>
      <c r="H3483" s="1">
        <v>0</v>
      </c>
      <c r="I3483" s="1">
        <v>0</v>
      </c>
      <c r="J3483" s="1">
        <v>0</v>
      </c>
      <c r="K3483" s="1">
        <v>0</v>
      </c>
    </row>
    <row r="3484" spans="1:11" x14ac:dyDescent="0.25">
      <c r="A3484" s="2">
        <v>274</v>
      </c>
      <c r="B3484" t="s">
        <v>190</v>
      </c>
      <c r="C3484" t="s">
        <v>313</v>
      </c>
      <c r="D3484">
        <v>0.18</v>
      </c>
      <c r="E3484" s="1">
        <v>27657</v>
      </c>
      <c r="F3484" s="1">
        <v>8136</v>
      </c>
      <c r="G3484" s="1">
        <v>0</v>
      </c>
      <c r="H3484" s="1">
        <v>19521</v>
      </c>
      <c r="I3484" s="1">
        <v>0</v>
      </c>
      <c r="J3484" s="1">
        <v>0</v>
      </c>
      <c r="K3484" s="1">
        <v>0</v>
      </c>
    </row>
    <row r="3485" spans="1:11" x14ac:dyDescent="0.25">
      <c r="A3485" s="2">
        <v>274</v>
      </c>
      <c r="B3485" t="s">
        <v>190</v>
      </c>
      <c r="C3485" t="s">
        <v>23</v>
      </c>
      <c r="D3485">
        <v>5</v>
      </c>
      <c r="E3485" s="1">
        <v>195832</v>
      </c>
      <c r="F3485" s="1">
        <v>195832</v>
      </c>
      <c r="G3485" s="1">
        <v>0</v>
      </c>
      <c r="H3485" s="1">
        <v>0</v>
      </c>
      <c r="I3485" s="1">
        <v>0</v>
      </c>
      <c r="J3485" s="1">
        <v>0</v>
      </c>
      <c r="K3485" s="1">
        <v>0</v>
      </c>
    </row>
    <row r="3486" spans="1:11" x14ac:dyDescent="0.25">
      <c r="A3486" s="2">
        <v>274</v>
      </c>
      <c r="B3486" t="s">
        <v>190</v>
      </c>
      <c r="C3486" t="s">
        <v>18</v>
      </c>
      <c r="D3486">
        <v>2</v>
      </c>
      <c r="E3486" s="1">
        <v>227665</v>
      </c>
      <c r="F3486" s="1">
        <v>227665</v>
      </c>
      <c r="G3486" s="1">
        <v>0</v>
      </c>
      <c r="H3486" s="1">
        <v>0</v>
      </c>
      <c r="I3486" s="1">
        <v>0</v>
      </c>
      <c r="J3486" s="1">
        <v>0</v>
      </c>
      <c r="K3486" s="1">
        <v>0</v>
      </c>
    </row>
    <row r="3487" spans="1:11" x14ac:dyDescent="0.25">
      <c r="A3487" s="2">
        <v>274</v>
      </c>
      <c r="B3487" t="s">
        <v>190</v>
      </c>
      <c r="C3487" t="s">
        <v>49</v>
      </c>
      <c r="D3487">
        <v>1</v>
      </c>
      <c r="E3487" s="1">
        <v>113832</v>
      </c>
      <c r="F3487" s="1">
        <v>113832</v>
      </c>
      <c r="G3487" s="1">
        <v>0</v>
      </c>
      <c r="H3487" s="1">
        <v>0</v>
      </c>
      <c r="I3487" s="1">
        <v>0</v>
      </c>
      <c r="J3487" s="1">
        <v>0</v>
      </c>
      <c r="K3487" s="1">
        <v>0</v>
      </c>
    </row>
    <row r="3488" spans="1:11" x14ac:dyDescent="0.25">
      <c r="A3488" s="2">
        <v>274</v>
      </c>
      <c r="B3488" t="s">
        <v>190</v>
      </c>
      <c r="C3488" t="s">
        <v>19</v>
      </c>
      <c r="D3488">
        <v>2</v>
      </c>
      <c r="E3488" s="1">
        <v>227665</v>
      </c>
      <c r="F3488" s="1">
        <v>227665</v>
      </c>
      <c r="G3488" s="1">
        <v>0</v>
      </c>
      <c r="H3488" s="1">
        <v>0</v>
      </c>
      <c r="I3488" s="1">
        <v>0</v>
      </c>
      <c r="J3488" s="1">
        <v>0</v>
      </c>
      <c r="K3488" s="1">
        <v>0</v>
      </c>
    </row>
    <row r="3489" spans="1:11" x14ac:dyDescent="0.25">
      <c r="A3489" s="2">
        <v>274</v>
      </c>
      <c r="B3489" t="s">
        <v>190</v>
      </c>
      <c r="C3489" t="s">
        <v>7</v>
      </c>
      <c r="D3489">
        <v>1</v>
      </c>
      <c r="E3489" s="1">
        <v>113832</v>
      </c>
      <c r="F3489" s="1">
        <v>113832</v>
      </c>
      <c r="G3489" s="1">
        <v>0</v>
      </c>
      <c r="H3489" s="1">
        <v>0</v>
      </c>
      <c r="I3489" s="1">
        <v>0</v>
      </c>
      <c r="J3489" s="1">
        <v>0</v>
      </c>
      <c r="K3489" s="1">
        <v>0</v>
      </c>
    </row>
    <row r="3490" spans="1:11" x14ac:dyDescent="0.25">
      <c r="A3490" s="2">
        <v>274</v>
      </c>
      <c r="B3490" t="s">
        <v>190</v>
      </c>
      <c r="C3490" t="s">
        <v>37</v>
      </c>
      <c r="D3490">
        <v>1.5</v>
      </c>
      <c r="E3490" s="1">
        <v>170748</v>
      </c>
      <c r="F3490" s="1">
        <v>170748</v>
      </c>
      <c r="G3490" s="1">
        <v>0</v>
      </c>
      <c r="H3490" s="1">
        <v>0</v>
      </c>
      <c r="I3490" s="1">
        <v>0</v>
      </c>
      <c r="J3490" s="1">
        <v>0</v>
      </c>
      <c r="K3490" s="1">
        <v>0</v>
      </c>
    </row>
    <row r="3491" spans="1:11" x14ac:dyDescent="0.25">
      <c r="A3491" s="2">
        <v>274</v>
      </c>
      <c r="B3491" t="s">
        <v>190</v>
      </c>
      <c r="C3491" t="s">
        <v>12</v>
      </c>
      <c r="D3491">
        <v>1</v>
      </c>
      <c r="E3491" s="1">
        <v>113832</v>
      </c>
      <c r="F3491" s="1">
        <v>113832</v>
      </c>
      <c r="G3491" s="1">
        <v>0</v>
      </c>
      <c r="H3491" s="1">
        <v>0</v>
      </c>
      <c r="I3491" s="1">
        <v>0</v>
      </c>
      <c r="J3491" s="1">
        <v>0</v>
      </c>
      <c r="K3491" s="1">
        <v>0</v>
      </c>
    </row>
    <row r="3492" spans="1:11" x14ac:dyDescent="0.25">
      <c r="A3492" s="2">
        <v>274</v>
      </c>
      <c r="B3492" t="s">
        <v>190</v>
      </c>
      <c r="C3492" t="s">
        <v>60</v>
      </c>
      <c r="D3492">
        <v>1</v>
      </c>
      <c r="E3492" s="1">
        <v>113832</v>
      </c>
      <c r="F3492" s="1">
        <v>113832</v>
      </c>
      <c r="G3492" s="1">
        <v>0</v>
      </c>
      <c r="H3492" s="1">
        <v>0</v>
      </c>
      <c r="I3492" s="1">
        <v>0</v>
      </c>
      <c r="J3492" s="1">
        <v>0</v>
      </c>
      <c r="K3492" s="1">
        <v>0</v>
      </c>
    </row>
    <row r="3493" spans="1:11" x14ac:dyDescent="0.25">
      <c r="A3493" s="2">
        <v>274</v>
      </c>
      <c r="B3493" t="s">
        <v>190</v>
      </c>
      <c r="C3493" t="s">
        <v>32</v>
      </c>
      <c r="D3493">
        <v>4</v>
      </c>
      <c r="E3493" s="1">
        <v>156666</v>
      </c>
      <c r="F3493" s="1">
        <v>156666</v>
      </c>
      <c r="G3493" s="1">
        <v>0</v>
      </c>
      <c r="H3493" s="1">
        <v>0</v>
      </c>
      <c r="I3493" s="1">
        <v>0</v>
      </c>
      <c r="J3493" s="1">
        <v>0</v>
      </c>
      <c r="K3493" s="1">
        <v>0</v>
      </c>
    </row>
    <row r="3494" spans="1:11" x14ac:dyDescent="0.25">
      <c r="A3494" s="2">
        <v>274</v>
      </c>
      <c r="B3494" t="s">
        <v>190</v>
      </c>
      <c r="C3494" t="s">
        <v>11</v>
      </c>
      <c r="D3494">
        <v>1</v>
      </c>
      <c r="E3494" s="1">
        <v>57558</v>
      </c>
      <c r="F3494" s="1">
        <v>57558</v>
      </c>
      <c r="G3494" s="1">
        <v>0</v>
      </c>
      <c r="H3494" s="1">
        <v>0</v>
      </c>
      <c r="I3494" s="1">
        <v>0</v>
      </c>
      <c r="J3494" s="1">
        <v>0</v>
      </c>
      <c r="K3494" s="1">
        <v>0</v>
      </c>
    </row>
    <row r="3495" spans="1:11" x14ac:dyDescent="0.25">
      <c r="A3495" s="2">
        <v>274</v>
      </c>
      <c r="B3495" t="s">
        <v>190</v>
      </c>
      <c r="C3495" t="s">
        <v>21</v>
      </c>
      <c r="D3495">
        <v>1</v>
      </c>
      <c r="E3495" s="1">
        <v>113832</v>
      </c>
      <c r="F3495" s="1">
        <v>113832</v>
      </c>
      <c r="G3495" s="1">
        <v>0</v>
      </c>
      <c r="H3495" s="1">
        <v>0</v>
      </c>
      <c r="I3495" s="1">
        <v>0</v>
      </c>
      <c r="J3495" s="1">
        <v>0</v>
      </c>
      <c r="K3495" s="1">
        <v>0</v>
      </c>
    </row>
    <row r="3496" spans="1:11" x14ac:dyDescent="0.25">
      <c r="A3496" s="2">
        <v>274</v>
      </c>
      <c r="B3496" t="s">
        <v>190</v>
      </c>
      <c r="C3496" t="s">
        <v>16</v>
      </c>
      <c r="D3496">
        <v>1</v>
      </c>
      <c r="E3496" s="1">
        <v>113832</v>
      </c>
      <c r="F3496" s="1">
        <v>113832</v>
      </c>
      <c r="G3496" s="1">
        <v>0</v>
      </c>
      <c r="H3496" s="1">
        <v>0</v>
      </c>
      <c r="I3496" s="1">
        <v>0</v>
      </c>
      <c r="J3496" s="1">
        <v>0</v>
      </c>
      <c r="K3496" s="1">
        <v>0</v>
      </c>
    </row>
    <row r="3497" spans="1:11" x14ac:dyDescent="0.25">
      <c r="A3497" s="2">
        <v>274</v>
      </c>
      <c r="B3497" t="s">
        <v>190</v>
      </c>
      <c r="C3497" t="s">
        <v>17</v>
      </c>
      <c r="D3497">
        <v>1</v>
      </c>
      <c r="E3497" s="1">
        <v>79025</v>
      </c>
      <c r="F3497" s="1">
        <v>79025</v>
      </c>
      <c r="G3497" s="1">
        <v>0</v>
      </c>
      <c r="H3497" s="1">
        <v>0</v>
      </c>
      <c r="I3497" s="1">
        <v>0</v>
      </c>
      <c r="J3497" s="1">
        <v>0</v>
      </c>
      <c r="K3497" s="1">
        <v>0</v>
      </c>
    </row>
    <row r="3498" spans="1:11" x14ac:dyDescent="0.25">
      <c r="A3498" s="2">
        <v>274</v>
      </c>
      <c r="B3498" t="s">
        <v>190</v>
      </c>
      <c r="C3498" t="s">
        <v>22</v>
      </c>
      <c r="D3498">
        <v>2</v>
      </c>
      <c r="E3498" s="1">
        <v>102375</v>
      </c>
      <c r="F3498" s="1">
        <v>102375</v>
      </c>
      <c r="G3498" s="1">
        <v>0</v>
      </c>
      <c r="H3498" s="1">
        <v>0</v>
      </c>
      <c r="I3498" s="1">
        <v>0</v>
      </c>
      <c r="J3498" s="1">
        <v>0</v>
      </c>
      <c r="K3498" s="1">
        <v>0</v>
      </c>
    </row>
    <row r="3499" spans="1:11" x14ac:dyDescent="0.25">
      <c r="A3499" s="2">
        <v>274</v>
      </c>
      <c r="B3499" t="s">
        <v>190</v>
      </c>
      <c r="C3499" t="s">
        <v>20</v>
      </c>
      <c r="D3499">
        <v>1</v>
      </c>
      <c r="E3499" s="1">
        <v>60059</v>
      </c>
      <c r="F3499" s="1">
        <v>60059</v>
      </c>
      <c r="G3499" s="1">
        <v>0</v>
      </c>
      <c r="H3499" s="1">
        <v>0</v>
      </c>
      <c r="I3499" s="1">
        <v>0</v>
      </c>
      <c r="J3499" s="1">
        <v>0</v>
      </c>
      <c r="K3499" s="1">
        <v>0</v>
      </c>
    </row>
    <row r="3500" spans="1:11" x14ac:dyDescent="0.25">
      <c r="A3500" s="2">
        <v>274</v>
      </c>
      <c r="B3500" t="s">
        <v>190</v>
      </c>
      <c r="C3500" t="s">
        <v>4</v>
      </c>
      <c r="D3500">
        <v>1</v>
      </c>
      <c r="E3500" s="1">
        <v>71961</v>
      </c>
      <c r="F3500" s="1">
        <v>71961</v>
      </c>
      <c r="G3500" s="1">
        <v>0</v>
      </c>
      <c r="H3500" s="1">
        <v>0</v>
      </c>
      <c r="I3500" s="1">
        <v>0</v>
      </c>
      <c r="J3500" s="1">
        <v>0</v>
      </c>
      <c r="K3500" s="1">
        <v>0</v>
      </c>
    </row>
    <row r="3501" spans="1:11" x14ac:dyDescent="0.25">
      <c r="A3501" s="2">
        <v>274</v>
      </c>
      <c r="B3501" t="s">
        <v>190</v>
      </c>
      <c r="C3501" t="s">
        <v>8</v>
      </c>
      <c r="D3501">
        <v>1</v>
      </c>
      <c r="E3501" s="1">
        <v>116262</v>
      </c>
      <c r="F3501" s="1">
        <v>116262</v>
      </c>
      <c r="G3501" s="1">
        <v>0</v>
      </c>
      <c r="H3501" s="1">
        <v>0</v>
      </c>
      <c r="I3501" s="1">
        <v>0</v>
      </c>
      <c r="J3501" s="1">
        <v>0</v>
      </c>
      <c r="K3501" s="1">
        <v>0</v>
      </c>
    </row>
    <row r="3502" spans="1:11" x14ac:dyDescent="0.25">
      <c r="A3502" s="2">
        <v>274</v>
      </c>
      <c r="B3502" t="s">
        <v>190</v>
      </c>
      <c r="C3502" t="s">
        <v>251</v>
      </c>
      <c r="D3502">
        <v>0</v>
      </c>
      <c r="E3502" s="1">
        <v>1972</v>
      </c>
      <c r="F3502" s="1">
        <v>1972</v>
      </c>
      <c r="G3502" s="1">
        <v>0</v>
      </c>
      <c r="H3502" s="1">
        <v>0</v>
      </c>
      <c r="I3502" s="1">
        <v>0</v>
      </c>
      <c r="J3502" s="1">
        <v>0</v>
      </c>
      <c r="K3502" s="1">
        <v>0</v>
      </c>
    </row>
    <row r="3503" spans="1:11" x14ac:dyDescent="0.25">
      <c r="A3503" s="2">
        <v>274</v>
      </c>
      <c r="B3503" t="s">
        <v>190</v>
      </c>
      <c r="C3503" t="s">
        <v>252</v>
      </c>
      <c r="D3503">
        <v>0</v>
      </c>
      <c r="E3503" s="1">
        <v>2688</v>
      </c>
      <c r="F3503" s="1">
        <v>2688</v>
      </c>
      <c r="G3503" s="1">
        <v>0</v>
      </c>
      <c r="H3503" s="1">
        <v>0</v>
      </c>
      <c r="I3503" s="1">
        <v>0</v>
      </c>
      <c r="J3503" s="1">
        <v>0</v>
      </c>
      <c r="K3503" s="1">
        <v>0</v>
      </c>
    </row>
    <row r="3504" spans="1:11" x14ac:dyDescent="0.25">
      <c r="A3504" s="2">
        <v>274</v>
      </c>
      <c r="B3504" t="s">
        <v>190</v>
      </c>
      <c r="C3504" t="s">
        <v>266</v>
      </c>
      <c r="D3504">
        <v>0</v>
      </c>
      <c r="E3504" s="1">
        <v>4796</v>
      </c>
      <c r="F3504" s="1">
        <v>4796</v>
      </c>
      <c r="G3504" s="1">
        <v>0</v>
      </c>
      <c r="H3504" s="1">
        <v>0</v>
      </c>
      <c r="I3504" s="1">
        <v>0</v>
      </c>
      <c r="J3504" s="1">
        <v>0</v>
      </c>
      <c r="K3504" s="1">
        <v>0</v>
      </c>
    </row>
    <row r="3505" spans="1:12" x14ac:dyDescent="0.25">
      <c r="A3505" s="2">
        <v>274</v>
      </c>
      <c r="B3505" t="s">
        <v>190</v>
      </c>
      <c r="C3505" t="s">
        <v>265</v>
      </c>
      <c r="D3505">
        <v>0</v>
      </c>
      <c r="E3505" s="1">
        <v>5176</v>
      </c>
      <c r="F3505" s="1">
        <v>5176</v>
      </c>
      <c r="G3505" s="1">
        <v>0</v>
      </c>
      <c r="H3505" s="1">
        <v>0</v>
      </c>
      <c r="I3505" s="1">
        <v>0</v>
      </c>
      <c r="J3505" s="1">
        <v>0</v>
      </c>
      <c r="K3505" s="1">
        <v>0</v>
      </c>
    </row>
    <row r="3506" spans="1:12" x14ac:dyDescent="0.25">
      <c r="A3506" s="2">
        <v>274</v>
      </c>
      <c r="B3506" t="s">
        <v>190</v>
      </c>
      <c r="C3506" t="s">
        <v>248</v>
      </c>
      <c r="D3506">
        <v>0</v>
      </c>
      <c r="E3506" s="1">
        <v>2495</v>
      </c>
      <c r="F3506" s="1">
        <v>2495</v>
      </c>
      <c r="G3506" s="1">
        <v>0</v>
      </c>
      <c r="H3506" s="1">
        <v>0</v>
      </c>
      <c r="I3506" s="1">
        <v>0</v>
      </c>
      <c r="J3506" s="1">
        <v>0</v>
      </c>
      <c r="K3506" s="1">
        <v>0</v>
      </c>
    </row>
    <row r="3507" spans="1:12" x14ac:dyDescent="0.25">
      <c r="A3507" s="2">
        <v>274</v>
      </c>
      <c r="B3507" t="s">
        <v>190</v>
      </c>
      <c r="C3507" t="s">
        <v>247</v>
      </c>
      <c r="D3507">
        <v>0</v>
      </c>
      <c r="E3507" s="1">
        <v>9146</v>
      </c>
      <c r="F3507" s="1">
        <v>9146</v>
      </c>
      <c r="G3507" s="1">
        <v>0</v>
      </c>
      <c r="H3507" s="1">
        <v>0</v>
      </c>
      <c r="I3507" s="1">
        <v>0</v>
      </c>
      <c r="J3507" s="1">
        <v>0</v>
      </c>
      <c r="K3507" s="1">
        <v>0</v>
      </c>
    </row>
    <row r="3508" spans="1:12" x14ac:dyDescent="0.25">
      <c r="A3508" s="2">
        <v>274</v>
      </c>
      <c r="B3508" t="s">
        <v>190</v>
      </c>
      <c r="C3508" t="s">
        <v>284</v>
      </c>
      <c r="D3508">
        <v>0</v>
      </c>
      <c r="E3508" s="1">
        <v>13675</v>
      </c>
      <c r="F3508" s="1">
        <v>0</v>
      </c>
      <c r="G3508" s="1">
        <v>0</v>
      </c>
      <c r="H3508" s="1">
        <v>0</v>
      </c>
      <c r="I3508" s="1">
        <v>0</v>
      </c>
      <c r="J3508" s="1">
        <v>13675</v>
      </c>
      <c r="K3508" s="1">
        <v>0</v>
      </c>
    </row>
    <row r="3509" spans="1:12" x14ac:dyDescent="0.25">
      <c r="A3509" s="2">
        <v>274</v>
      </c>
      <c r="B3509" t="s">
        <v>190</v>
      </c>
      <c r="C3509" s="1" t="s">
        <v>320</v>
      </c>
      <c r="E3509" s="1">
        <v>93000</v>
      </c>
      <c r="F3509" s="1"/>
      <c r="G3509" s="1"/>
      <c r="H3509" s="1"/>
      <c r="I3509" s="1"/>
      <c r="J3509" s="1"/>
      <c r="K3509" s="1"/>
      <c r="L3509" s="1">
        <v>93000</v>
      </c>
    </row>
    <row r="3510" spans="1:12" x14ac:dyDescent="0.25">
      <c r="A3510" s="2">
        <v>435</v>
      </c>
      <c r="B3510" t="s">
        <v>191</v>
      </c>
      <c r="C3510" t="s">
        <v>68</v>
      </c>
      <c r="D3510">
        <v>2</v>
      </c>
      <c r="E3510" s="1">
        <v>317120</v>
      </c>
      <c r="F3510" s="1">
        <v>317120</v>
      </c>
      <c r="G3510" s="1">
        <v>0</v>
      </c>
      <c r="H3510" s="1">
        <v>0</v>
      </c>
      <c r="I3510" s="1">
        <v>0</v>
      </c>
      <c r="J3510" s="1">
        <v>0</v>
      </c>
      <c r="K3510" s="1">
        <v>0</v>
      </c>
    </row>
    <row r="3511" spans="1:12" x14ac:dyDescent="0.25">
      <c r="A3511" s="2">
        <v>435</v>
      </c>
      <c r="B3511" t="s">
        <v>191</v>
      </c>
      <c r="C3511" t="s">
        <v>77</v>
      </c>
      <c r="D3511">
        <v>1</v>
      </c>
      <c r="E3511" s="1">
        <v>120467</v>
      </c>
      <c r="F3511" s="1">
        <v>120467</v>
      </c>
      <c r="G3511" s="1">
        <v>0</v>
      </c>
      <c r="H3511" s="1">
        <v>0</v>
      </c>
      <c r="I3511" s="1">
        <v>0</v>
      </c>
      <c r="J3511" s="1">
        <v>0</v>
      </c>
      <c r="K3511" s="1">
        <v>0</v>
      </c>
    </row>
    <row r="3512" spans="1:12" x14ac:dyDescent="0.25">
      <c r="A3512" s="2">
        <v>435</v>
      </c>
      <c r="B3512" t="s">
        <v>191</v>
      </c>
      <c r="C3512" t="s">
        <v>31</v>
      </c>
      <c r="D3512">
        <v>0.5</v>
      </c>
      <c r="E3512" s="1">
        <v>99471</v>
      </c>
      <c r="F3512" s="1">
        <v>99471</v>
      </c>
      <c r="G3512" s="1">
        <v>0</v>
      </c>
      <c r="H3512" s="1">
        <v>0</v>
      </c>
      <c r="I3512" s="1">
        <v>0</v>
      </c>
      <c r="J3512" s="1">
        <v>0</v>
      </c>
      <c r="K3512" s="1">
        <v>0</v>
      </c>
    </row>
    <row r="3513" spans="1:12" x14ac:dyDescent="0.25">
      <c r="A3513" s="2">
        <v>435</v>
      </c>
      <c r="B3513" t="s">
        <v>191</v>
      </c>
      <c r="C3513" t="s">
        <v>116</v>
      </c>
      <c r="D3513">
        <v>1</v>
      </c>
      <c r="E3513" s="1">
        <v>113832</v>
      </c>
      <c r="F3513" s="1">
        <v>113832</v>
      </c>
      <c r="G3513" s="1">
        <v>0</v>
      </c>
      <c r="H3513" s="1">
        <v>0</v>
      </c>
      <c r="I3513" s="1">
        <v>0</v>
      </c>
      <c r="J3513" s="1">
        <v>0</v>
      </c>
      <c r="K3513" s="1">
        <v>0</v>
      </c>
    </row>
    <row r="3514" spans="1:12" x14ac:dyDescent="0.25">
      <c r="A3514" s="2">
        <v>435</v>
      </c>
      <c r="B3514" t="s">
        <v>191</v>
      </c>
      <c r="C3514" t="s">
        <v>74</v>
      </c>
      <c r="D3514">
        <v>3</v>
      </c>
      <c r="E3514" s="1">
        <v>341497</v>
      </c>
      <c r="F3514" s="1">
        <v>89988</v>
      </c>
      <c r="G3514" s="1">
        <v>113832</v>
      </c>
      <c r="H3514" s="1">
        <v>0</v>
      </c>
      <c r="I3514" s="1">
        <v>137676</v>
      </c>
      <c r="J3514" s="1">
        <v>0</v>
      </c>
      <c r="K3514" s="1">
        <v>0</v>
      </c>
    </row>
    <row r="3515" spans="1:12" x14ac:dyDescent="0.25">
      <c r="A3515" s="2">
        <v>435</v>
      </c>
      <c r="B3515" t="s">
        <v>191</v>
      </c>
      <c r="C3515" t="s">
        <v>41</v>
      </c>
      <c r="D3515">
        <v>2</v>
      </c>
      <c r="E3515" s="1">
        <v>227665</v>
      </c>
      <c r="F3515" s="1">
        <v>227665</v>
      </c>
      <c r="G3515" s="1">
        <v>0</v>
      </c>
      <c r="H3515" s="1">
        <v>0</v>
      </c>
      <c r="I3515" s="1">
        <v>0</v>
      </c>
      <c r="J3515" s="1">
        <v>0</v>
      </c>
      <c r="K3515" s="1">
        <v>0</v>
      </c>
    </row>
    <row r="3516" spans="1:12" x14ac:dyDescent="0.25">
      <c r="A3516" s="2">
        <v>435</v>
      </c>
      <c r="B3516" t="s">
        <v>191</v>
      </c>
      <c r="C3516" t="s">
        <v>46</v>
      </c>
      <c r="D3516">
        <v>2</v>
      </c>
      <c r="E3516" s="1">
        <v>227665</v>
      </c>
      <c r="F3516" s="1">
        <v>227665</v>
      </c>
      <c r="G3516" s="1">
        <v>0</v>
      </c>
      <c r="H3516" s="1">
        <v>0</v>
      </c>
      <c r="I3516" s="1">
        <v>0</v>
      </c>
      <c r="J3516" s="1">
        <v>0</v>
      </c>
      <c r="K3516" s="1">
        <v>0</v>
      </c>
    </row>
    <row r="3517" spans="1:12" x14ac:dyDescent="0.25">
      <c r="A3517" s="2">
        <v>435</v>
      </c>
      <c r="B3517" t="s">
        <v>191</v>
      </c>
      <c r="C3517" t="s">
        <v>66</v>
      </c>
      <c r="D3517">
        <v>2</v>
      </c>
      <c r="E3517" s="1">
        <v>227665</v>
      </c>
      <c r="F3517" s="1">
        <v>227665</v>
      </c>
      <c r="G3517" s="1">
        <v>0</v>
      </c>
      <c r="H3517" s="1">
        <v>0</v>
      </c>
      <c r="I3517" s="1">
        <v>0</v>
      </c>
      <c r="J3517" s="1">
        <v>0</v>
      </c>
      <c r="K3517" s="1">
        <v>0</v>
      </c>
    </row>
    <row r="3518" spans="1:12" x14ac:dyDescent="0.25">
      <c r="A3518" s="2">
        <v>435</v>
      </c>
      <c r="B3518" t="s">
        <v>191</v>
      </c>
      <c r="C3518" t="s">
        <v>87</v>
      </c>
      <c r="D3518">
        <v>1</v>
      </c>
      <c r="E3518" s="1">
        <v>113832</v>
      </c>
      <c r="F3518" s="1">
        <v>113832</v>
      </c>
      <c r="G3518" s="1">
        <v>0</v>
      </c>
      <c r="H3518" s="1">
        <v>0</v>
      </c>
      <c r="I3518" s="1">
        <v>0</v>
      </c>
      <c r="J3518" s="1">
        <v>0</v>
      </c>
      <c r="K3518" s="1">
        <v>0</v>
      </c>
    </row>
    <row r="3519" spans="1:12" x14ac:dyDescent="0.25">
      <c r="A3519" s="2">
        <v>435</v>
      </c>
      <c r="B3519" t="s">
        <v>191</v>
      </c>
      <c r="C3519" t="s">
        <v>85</v>
      </c>
      <c r="D3519">
        <v>1</v>
      </c>
      <c r="E3519" s="1">
        <v>113832</v>
      </c>
      <c r="F3519" s="1">
        <v>47416</v>
      </c>
      <c r="G3519" s="1">
        <v>66416</v>
      </c>
      <c r="H3519" s="1">
        <v>0</v>
      </c>
      <c r="I3519" s="1">
        <v>0</v>
      </c>
      <c r="J3519" s="1">
        <v>0</v>
      </c>
      <c r="K3519" s="1">
        <v>0</v>
      </c>
    </row>
    <row r="3520" spans="1:12" x14ac:dyDescent="0.25">
      <c r="A3520" s="2">
        <v>435</v>
      </c>
      <c r="B3520" t="s">
        <v>191</v>
      </c>
      <c r="C3520" t="s">
        <v>44</v>
      </c>
      <c r="D3520">
        <v>1</v>
      </c>
      <c r="E3520" s="1">
        <v>113832</v>
      </c>
      <c r="F3520" s="1">
        <v>113832</v>
      </c>
      <c r="G3520" s="1">
        <v>0</v>
      </c>
      <c r="H3520" s="1">
        <v>0</v>
      </c>
      <c r="I3520" s="1">
        <v>0</v>
      </c>
      <c r="J3520" s="1">
        <v>0</v>
      </c>
      <c r="K3520" s="1">
        <v>0</v>
      </c>
    </row>
    <row r="3521" spans="1:11" x14ac:dyDescent="0.25">
      <c r="A3521" s="2">
        <v>435</v>
      </c>
      <c r="B3521" t="s">
        <v>191</v>
      </c>
      <c r="C3521" t="s">
        <v>30</v>
      </c>
      <c r="D3521">
        <v>1</v>
      </c>
      <c r="E3521" s="1">
        <v>113832</v>
      </c>
      <c r="F3521" s="1">
        <v>113832</v>
      </c>
      <c r="G3521" s="1">
        <v>0</v>
      </c>
      <c r="H3521" s="1">
        <v>0</v>
      </c>
      <c r="I3521" s="1">
        <v>0</v>
      </c>
      <c r="J3521" s="1">
        <v>0</v>
      </c>
      <c r="K3521" s="1">
        <v>0</v>
      </c>
    </row>
    <row r="3522" spans="1:11" x14ac:dyDescent="0.25">
      <c r="A3522" s="2">
        <v>435</v>
      </c>
      <c r="B3522" t="s">
        <v>191</v>
      </c>
      <c r="C3522" t="s">
        <v>15</v>
      </c>
      <c r="D3522">
        <v>3</v>
      </c>
      <c r="E3522" s="1">
        <v>117499</v>
      </c>
      <c r="F3522" s="1">
        <v>117499</v>
      </c>
      <c r="G3522" s="1">
        <v>0</v>
      </c>
      <c r="H3522" s="1">
        <v>0</v>
      </c>
      <c r="I3522" s="1">
        <v>0</v>
      </c>
      <c r="J3522" s="1">
        <v>0</v>
      </c>
      <c r="K3522" s="1">
        <v>0</v>
      </c>
    </row>
    <row r="3523" spans="1:11" x14ac:dyDescent="0.25">
      <c r="A3523" s="2">
        <v>435</v>
      </c>
      <c r="B3523" t="s">
        <v>191</v>
      </c>
      <c r="C3523" t="s">
        <v>13</v>
      </c>
      <c r="D3523">
        <v>1</v>
      </c>
      <c r="E3523" s="1">
        <v>57558</v>
      </c>
      <c r="F3523" s="1">
        <v>57558</v>
      </c>
      <c r="G3523" s="1">
        <v>0</v>
      </c>
      <c r="H3523" s="1">
        <v>0</v>
      </c>
      <c r="I3523" s="1">
        <v>0</v>
      </c>
      <c r="J3523" s="1">
        <v>0</v>
      </c>
      <c r="K3523" s="1">
        <v>0</v>
      </c>
    </row>
    <row r="3524" spans="1:11" x14ac:dyDescent="0.25">
      <c r="A3524" s="2">
        <v>435</v>
      </c>
      <c r="B3524" t="s">
        <v>191</v>
      </c>
      <c r="C3524" t="s">
        <v>29</v>
      </c>
      <c r="D3524">
        <v>1</v>
      </c>
      <c r="E3524" s="1">
        <v>113832</v>
      </c>
      <c r="F3524" s="1">
        <v>113832</v>
      </c>
      <c r="G3524" s="1">
        <v>0</v>
      </c>
      <c r="H3524" s="1">
        <v>0</v>
      </c>
      <c r="I3524" s="1">
        <v>0</v>
      </c>
      <c r="J3524" s="1">
        <v>0</v>
      </c>
      <c r="K3524" s="1">
        <v>0</v>
      </c>
    </row>
    <row r="3525" spans="1:11" x14ac:dyDescent="0.25">
      <c r="A3525" s="2">
        <v>435</v>
      </c>
      <c r="B3525" t="s">
        <v>191</v>
      </c>
      <c r="C3525" t="s">
        <v>14</v>
      </c>
      <c r="D3525">
        <v>5</v>
      </c>
      <c r="E3525" s="1">
        <v>569162</v>
      </c>
      <c r="F3525" s="1">
        <v>569162</v>
      </c>
      <c r="G3525" s="1">
        <v>0</v>
      </c>
      <c r="H3525" s="1">
        <v>0</v>
      </c>
      <c r="I3525" s="1">
        <v>0</v>
      </c>
      <c r="J3525" s="1">
        <v>0</v>
      </c>
      <c r="K3525" s="1">
        <v>0</v>
      </c>
    </row>
    <row r="3526" spans="1:11" x14ac:dyDescent="0.25">
      <c r="A3526" s="2">
        <v>435</v>
      </c>
      <c r="B3526" t="s">
        <v>191</v>
      </c>
      <c r="C3526" t="s">
        <v>71</v>
      </c>
      <c r="D3526">
        <v>2</v>
      </c>
      <c r="E3526" s="1">
        <v>227665</v>
      </c>
      <c r="F3526" s="1">
        <v>227665</v>
      </c>
      <c r="G3526" s="1">
        <v>0</v>
      </c>
      <c r="H3526" s="1">
        <v>0</v>
      </c>
      <c r="I3526" s="1">
        <v>0</v>
      </c>
      <c r="J3526" s="1">
        <v>0</v>
      </c>
      <c r="K3526" s="1">
        <v>0</v>
      </c>
    </row>
    <row r="3527" spans="1:11" x14ac:dyDescent="0.25">
      <c r="A3527" s="2">
        <v>435</v>
      </c>
      <c r="B3527" t="s">
        <v>191</v>
      </c>
      <c r="C3527" t="s">
        <v>81</v>
      </c>
      <c r="D3527">
        <v>1</v>
      </c>
      <c r="E3527" s="1">
        <v>113832</v>
      </c>
      <c r="F3527" s="1">
        <v>0</v>
      </c>
      <c r="G3527" s="1">
        <v>0</v>
      </c>
      <c r="H3527" s="1">
        <v>113832</v>
      </c>
      <c r="I3527" s="1">
        <v>0</v>
      </c>
      <c r="J3527" s="1">
        <v>0</v>
      </c>
      <c r="K3527" s="1">
        <v>0</v>
      </c>
    </row>
    <row r="3528" spans="1:11" x14ac:dyDescent="0.25">
      <c r="A3528" s="2">
        <v>435</v>
      </c>
      <c r="B3528" t="s">
        <v>191</v>
      </c>
      <c r="C3528" t="s">
        <v>7</v>
      </c>
      <c r="D3528">
        <v>1</v>
      </c>
      <c r="E3528" s="1">
        <v>113832</v>
      </c>
      <c r="F3528" s="1">
        <v>113832</v>
      </c>
      <c r="G3528" s="1">
        <v>0</v>
      </c>
      <c r="H3528" s="1">
        <v>0</v>
      </c>
      <c r="I3528" s="1">
        <v>0</v>
      </c>
      <c r="J3528" s="1">
        <v>0</v>
      </c>
      <c r="K3528" s="1">
        <v>0</v>
      </c>
    </row>
    <row r="3529" spans="1:11" x14ac:dyDescent="0.25">
      <c r="A3529" s="2">
        <v>435</v>
      </c>
      <c r="B3529" t="s">
        <v>191</v>
      </c>
      <c r="C3529" t="s">
        <v>37</v>
      </c>
      <c r="D3529">
        <v>2</v>
      </c>
      <c r="E3529" s="1">
        <v>227665</v>
      </c>
      <c r="F3529" s="1">
        <v>227665</v>
      </c>
      <c r="G3529" s="1">
        <v>0</v>
      </c>
      <c r="H3529" s="1">
        <v>0</v>
      </c>
      <c r="I3529" s="1">
        <v>0</v>
      </c>
      <c r="J3529" s="1">
        <v>0</v>
      </c>
      <c r="K3529" s="1">
        <v>0</v>
      </c>
    </row>
    <row r="3530" spans="1:11" x14ac:dyDescent="0.25">
      <c r="A3530" s="2">
        <v>435</v>
      </c>
      <c r="B3530" t="s">
        <v>191</v>
      </c>
      <c r="C3530" t="s">
        <v>60</v>
      </c>
      <c r="D3530">
        <v>1</v>
      </c>
      <c r="E3530" s="1">
        <v>113832</v>
      </c>
      <c r="F3530" s="1">
        <v>113832</v>
      </c>
      <c r="G3530" s="1">
        <v>0</v>
      </c>
      <c r="H3530" s="1">
        <v>0</v>
      </c>
      <c r="I3530" s="1">
        <v>0</v>
      </c>
      <c r="J3530" s="1">
        <v>0</v>
      </c>
      <c r="K3530" s="1">
        <v>0</v>
      </c>
    </row>
    <row r="3531" spans="1:11" x14ac:dyDescent="0.25">
      <c r="A3531" s="2">
        <v>435</v>
      </c>
      <c r="B3531" t="s">
        <v>191</v>
      </c>
      <c r="C3531" t="s">
        <v>45</v>
      </c>
      <c r="D3531">
        <v>1</v>
      </c>
      <c r="E3531" s="1">
        <v>70672</v>
      </c>
      <c r="F3531" s="1">
        <v>70672</v>
      </c>
      <c r="G3531" s="1">
        <v>0</v>
      </c>
      <c r="H3531" s="1">
        <v>0</v>
      </c>
      <c r="I3531" s="1">
        <v>0</v>
      </c>
      <c r="J3531" s="1">
        <v>0</v>
      </c>
      <c r="K3531" s="1">
        <v>0</v>
      </c>
    </row>
    <row r="3532" spans="1:11" x14ac:dyDescent="0.25">
      <c r="A3532" s="2">
        <v>435</v>
      </c>
      <c r="B3532" t="s">
        <v>191</v>
      </c>
      <c r="C3532" t="s">
        <v>11</v>
      </c>
      <c r="D3532">
        <v>3</v>
      </c>
      <c r="E3532" s="1">
        <v>172674</v>
      </c>
      <c r="F3532" s="1">
        <v>0</v>
      </c>
      <c r="G3532" s="1">
        <v>172674</v>
      </c>
      <c r="H3532" s="1">
        <v>0</v>
      </c>
      <c r="I3532" s="1">
        <v>0</v>
      </c>
      <c r="J3532" s="1">
        <v>0</v>
      </c>
      <c r="K3532" s="1">
        <v>0</v>
      </c>
    </row>
    <row r="3533" spans="1:11" x14ac:dyDescent="0.25">
      <c r="A3533" s="2">
        <v>435</v>
      </c>
      <c r="B3533" t="s">
        <v>191</v>
      </c>
      <c r="C3533" t="s">
        <v>21</v>
      </c>
      <c r="D3533">
        <v>1</v>
      </c>
      <c r="E3533" s="1">
        <v>113832</v>
      </c>
      <c r="F3533" s="1">
        <v>113832</v>
      </c>
      <c r="G3533" s="1">
        <v>0</v>
      </c>
      <c r="H3533" s="1">
        <v>0</v>
      </c>
      <c r="I3533" s="1">
        <v>0</v>
      </c>
      <c r="J3533" s="1">
        <v>0</v>
      </c>
      <c r="K3533" s="1">
        <v>0</v>
      </c>
    </row>
    <row r="3534" spans="1:11" x14ac:dyDescent="0.25">
      <c r="A3534" s="2">
        <v>435</v>
      </c>
      <c r="B3534" t="s">
        <v>191</v>
      </c>
      <c r="C3534" t="s">
        <v>122</v>
      </c>
      <c r="D3534">
        <v>1</v>
      </c>
      <c r="E3534" s="1">
        <v>113832</v>
      </c>
      <c r="F3534" s="1">
        <v>0</v>
      </c>
      <c r="G3534" s="1">
        <v>113832</v>
      </c>
      <c r="H3534" s="1">
        <v>0</v>
      </c>
      <c r="I3534" s="1">
        <v>0</v>
      </c>
      <c r="J3534" s="1">
        <v>0</v>
      </c>
      <c r="K3534" s="1">
        <v>0</v>
      </c>
    </row>
    <row r="3535" spans="1:11" x14ac:dyDescent="0.25">
      <c r="A3535" s="2">
        <v>435</v>
      </c>
      <c r="B3535" t="s">
        <v>191</v>
      </c>
      <c r="C3535" t="s">
        <v>16</v>
      </c>
      <c r="D3535">
        <v>2</v>
      </c>
      <c r="E3535" s="1">
        <v>227665</v>
      </c>
      <c r="F3535" s="1">
        <v>227665</v>
      </c>
      <c r="G3535" s="1">
        <v>0</v>
      </c>
      <c r="H3535" s="1">
        <v>0</v>
      </c>
      <c r="I3535" s="1">
        <v>0</v>
      </c>
      <c r="J3535" s="1">
        <v>0</v>
      </c>
      <c r="K3535" s="1">
        <v>0</v>
      </c>
    </row>
    <row r="3536" spans="1:11" x14ac:dyDescent="0.25">
      <c r="A3536" s="2">
        <v>435</v>
      </c>
      <c r="B3536" t="s">
        <v>191</v>
      </c>
      <c r="C3536" t="s">
        <v>17</v>
      </c>
      <c r="D3536">
        <v>1</v>
      </c>
      <c r="E3536" s="1">
        <v>79025</v>
      </c>
      <c r="F3536" s="1">
        <v>79025</v>
      </c>
      <c r="G3536" s="1">
        <v>0</v>
      </c>
      <c r="H3536" s="1">
        <v>0</v>
      </c>
      <c r="I3536" s="1">
        <v>0</v>
      </c>
      <c r="J3536" s="1">
        <v>0</v>
      </c>
      <c r="K3536" s="1">
        <v>0</v>
      </c>
    </row>
    <row r="3537" spans="1:11" x14ac:dyDescent="0.25">
      <c r="A3537" s="2">
        <v>435</v>
      </c>
      <c r="B3537" t="s">
        <v>191</v>
      </c>
      <c r="C3537" t="s">
        <v>22</v>
      </c>
      <c r="D3537">
        <v>1</v>
      </c>
      <c r="E3537" s="1">
        <v>51187</v>
      </c>
      <c r="F3537" s="1">
        <v>51187</v>
      </c>
      <c r="G3537" s="1">
        <v>0</v>
      </c>
      <c r="H3537" s="1">
        <v>0</v>
      </c>
      <c r="I3537" s="1">
        <v>0</v>
      </c>
      <c r="J3537" s="1">
        <v>0</v>
      </c>
      <c r="K3537" s="1">
        <v>0</v>
      </c>
    </row>
    <row r="3538" spans="1:11" x14ac:dyDescent="0.25">
      <c r="A3538" s="2">
        <v>435</v>
      </c>
      <c r="B3538" t="s">
        <v>191</v>
      </c>
      <c r="C3538" t="s">
        <v>20</v>
      </c>
      <c r="D3538">
        <v>1</v>
      </c>
      <c r="E3538" s="1">
        <v>60059</v>
      </c>
      <c r="F3538" s="1">
        <v>60059</v>
      </c>
      <c r="G3538" s="1">
        <v>0</v>
      </c>
      <c r="H3538" s="1">
        <v>0</v>
      </c>
      <c r="I3538" s="1">
        <v>0</v>
      </c>
      <c r="J3538" s="1">
        <v>0</v>
      </c>
      <c r="K3538" s="1">
        <v>0</v>
      </c>
    </row>
    <row r="3539" spans="1:11" x14ac:dyDescent="0.25">
      <c r="A3539" s="2">
        <v>435</v>
      </c>
      <c r="B3539" t="s">
        <v>191</v>
      </c>
      <c r="C3539" t="s">
        <v>54</v>
      </c>
      <c r="D3539">
        <v>1</v>
      </c>
      <c r="E3539" s="1">
        <v>101180</v>
      </c>
      <c r="F3539" s="1">
        <v>101180</v>
      </c>
      <c r="G3539" s="1">
        <v>0</v>
      </c>
      <c r="H3539" s="1">
        <v>0</v>
      </c>
      <c r="I3539" s="1">
        <v>0</v>
      </c>
      <c r="J3539" s="1">
        <v>0</v>
      </c>
      <c r="K3539" s="1">
        <v>0</v>
      </c>
    </row>
    <row r="3540" spans="1:11" x14ac:dyDescent="0.25">
      <c r="A3540" s="2">
        <v>435</v>
      </c>
      <c r="B3540" t="s">
        <v>191</v>
      </c>
      <c r="C3540" t="s">
        <v>251</v>
      </c>
      <c r="D3540">
        <v>0</v>
      </c>
      <c r="E3540" s="1">
        <v>41726</v>
      </c>
      <c r="F3540" s="1">
        <v>41726</v>
      </c>
      <c r="G3540" s="1">
        <v>0</v>
      </c>
      <c r="H3540" s="1">
        <v>0</v>
      </c>
      <c r="I3540" s="1">
        <v>0</v>
      </c>
      <c r="J3540" s="1">
        <v>0</v>
      </c>
      <c r="K3540" s="1">
        <v>0</v>
      </c>
    </row>
    <row r="3541" spans="1:11" x14ac:dyDescent="0.25">
      <c r="A3541" s="2">
        <v>435</v>
      </c>
      <c r="B3541" t="s">
        <v>191</v>
      </c>
      <c r="C3541" t="s">
        <v>252</v>
      </c>
      <c r="D3541">
        <v>0</v>
      </c>
      <c r="E3541" s="1">
        <v>11237</v>
      </c>
      <c r="F3541" s="1">
        <v>11237</v>
      </c>
      <c r="G3541" s="1">
        <v>0</v>
      </c>
      <c r="H3541" s="1">
        <v>0</v>
      </c>
      <c r="I3541" s="1">
        <v>0</v>
      </c>
      <c r="J3541" s="1">
        <v>0</v>
      </c>
      <c r="K3541" s="1">
        <v>0</v>
      </c>
    </row>
    <row r="3542" spans="1:11" x14ac:dyDescent="0.25">
      <c r="A3542" s="2">
        <v>435</v>
      </c>
      <c r="B3542" t="s">
        <v>191</v>
      </c>
      <c r="C3542" t="s">
        <v>263</v>
      </c>
      <c r="D3542">
        <v>0</v>
      </c>
      <c r="E3542" s="1">
        <v>25000</v>
      </c>
      <c r="F3542" s="1">
        <v>25000</v>
      </c>
      <c r="G3542" s="1">
        <v>0</v>
      </c>
      <c r="H3542" s="1">
        <v>0</v>
      </c>
      <c r="I3542" s="1">
        <v>0</v>
      </c>
      <c r="J3542" s="1">
        <v>0</v>
      </c>
      <c r="K3542" s="1">
        <v>0</v>
      </c>
    </row>
    <row r="3543" spans="1:11" x14ac:dyDescent="0.25">
      <c r="A3543" s="2">
        <v>435</v>
      </c>
      <c r="B3543" t="s">
        <v>191</v>
      </c>
      <c r="C3543" t="s">
        <v>266</v>
      </c>
      <c r="D3543">
        <v>0</v>
      </c>
      <c r="E3543" s="1">
        <v>15670</v>
      </c>
      <c r="F3543" s="1">
        <v>15670</v>
      </c>
      <c r="G3543" s="1">
        <v>0</v>
      </c>
      <c r="H3543" s="1">
        <v>0</v>
      </c>
      <c r="I3543" s="1">
        <v>0</v>
      </c>
      <c r="J3543" s="1">
        <v>0</v>
      </c>
      <c r="K3543" s="1">
        <v>0</v>
      </c>
    </row>
    <row r="3544" spans="1:11" x14ac:dyDescent="0.25">
      <c r="A3544" s="2">
        <v>435</v>
      </c>
      <c r="B3544" t="s">
        <v>191</v>
      </c>
      <c r="C3544" t="s">
        <v>265</v>
      </c>
      <c r="D3544">
        <v>0</v>
      </c>
      <c r="E3544" s="1">
        <v>38295</v>
      </c>
      <c r="F3544" s="1">
        <v>15000</v>
      </c>
      <c r="G3544" s="1">
        <v>0</v>
      </c>
      <c r="H3544" s="1">
        <v>23295</v>
      </c>
      <c r="I3544" s="1">
        <v>0</v>
      </c>
      <c r="J3544" s="1">
        <v>0</v>
      </c>
      <c r="K3544" s="1">
        <v>0</v>
      </c>
    </row>
    <row r="3545" spans="1:11" x14ac:dyDescent="0.25">
      <c r="A3545" s="2">
        <v>435</v>
      </c>
      <c r="B3545" t="s">
        <v>191</v>
      </c>
      <c r="C3545" t="s">
        <v>262</v>
      </c>
      <c r="D3545">
        <v>0</v>
      </c>
      <c r="E3545" s="1">
        <v>20000</v>
      </c>
      <c r="F3545" s="1">
        <v>20000</v>
      </c>
      <c r="G3545" s="1">
        <v>0</v>
      </c>
      <c r="H3545" s="1">
        <v>0</v>
      </c>
      <c r="I3545" s="1">
        <v>0</v>
      </c>
      <c r="J3545" s="1">
        <v>0</v>
      </c>
      <c r="K3545" s="1">
        <v>0</v>
      </c>
    </row>
    <row r="3546" spans="1:11" x14ac:dyDescent="0.25">
      <c r="A3546" s="2">
        <v>435</v>
      </c>
      <c r="B3546" t="s">
        <v>191</v>
      </c>
      <c r="C3546" t="s">
        <v>248</v>
      </c>
      <c r="D3546">
        <v>0</v>
      </c>
      <c r="E3546" s="1">
        <v>1282</v>
      </c>
      <c r="F3546" s="1">
        <v>1282</v>
      </c>
      <c r="G3546" s="1">
        <v>0</v>
      </c>
      <c r="H3546" s="1">
        <v>0</v>
      </c>
      <c r="I3546" s="1">
        <v>0</v>
      </c>
      <c r="J3546" s="1">
        <v>0</v>
      </c>
      <c r="K3546" s="1">
        <v>0</v>
      </c>
    </row>
    <row r="3547" spans="1:11" x14ac:dyDescent="0.25">
      <c r="A3547" s="2">
        <v>435</v>
      </c>
      <c r="B3547" t="s">
        <v>191</v>
      </c>
      <c r="C3547" t="s">
        <v>290</v>
      </c>
      <c r="D3547">
        <v>0</v>
      </c>
      <c r="E3547" s="1">
        <v>1000</v>
      </c>
      <c r="F3547" s="1">
        <v>1000</v>
      </c>
      <c r="G3547" s="1">
        <v>0</v>
      </c>
      <c r="H3547" s="1">
        <v>0</v>
      </c>
      <c r="I3547" s="1">
        <v>0</v>
      </c>
      <c r="J3547" s="1">
        <v>0</v>
      </c>
      <c r="K3547" s="1">
        <v>0</v>
      </c>
    </row>
    <row r="3548" spans="1:11" x14ac:dyDescent="0.25">
      <c r="A3548" s="2">
        <v>435</v>
      </c>
      <c r="B3548" t="s">
        <v>191</v>
      </c>
      <c r="C3548" t="s">
        <v>264</v>
      </c>
      <c r="D3548">
        <v>0</v>
      </c>
      <c r="E3548" s="1">
        <v>15056</v>
      </c>
      <c r="F3548" s="1">
        <v>15056</v>
      </c>
      <c r="G3548" s="1">
        <v>0</v>
      </c>
      <c r="H3548" s="1">
        <v>0</v>
      </c>
      <c r="I3548" s="1">
        <v>0</v>
      </c>
      <c r="J3548" s="1">
        <v>0</v>
      </c>
      <c r="K3548" s="1">
        <v>0</v>
      </c>
    </row>
    <row r="3549" spans="1:11" x14ac:dyDescent="0.25">
      <c r="A3549" s="2">
        <v>435</v>
      </c>
      <c r="B3549" t="s">
        <v>191</v>
      </c>
      <c r="C3549" t="s">
        <v>260</v>
      </c>
      <c r="D3549">
        <v>0</v>
      </c>
      <c r="E3549" s="1">
        <v>1000</v>
      </c>
      <c r="F3549" s="1">
        <v>1000</v>
      </c>
      <c r="G3549" s="1">
        <v>0</v>
      </c>
      <c r="H3549" s="1">
        <v>0</v>
      </c>
      <c r="I3549" s="1">
        <v>0</v>
      </c>
      <c r="J3549" s="1">
        <v>0</v>
      </c>
      <c r="K3549" s="1">
        <v>0</v>
      </c>
    </row>
    <row r="3550" spans="1:11" x14ac:dyDescent="0.25">
      <c r="A3550" s="2">
        <v>435</v>
      </c>
      <c r="B3550" t="s">
        <v>191</v>
      </c>
      <c r="C3550" t="s">
        <v>261</v>
      </c>
      <c r="D3550">
        <v>0</v>
      </c>
      <c r="E3550" s="1">
        <v>29206</v>
      </c>
      <c r="F3550" s="1">
        <v>29206</v>
      </c>
      <c r="G3550" s="1">
        <v>0</v>
      </c>
      <c r="H3550" s="1">
        <v>0</v>
      </c>
      <c r="I3550" s="1">
        <v>0</v>
      </c>
      <c r="J3550" s="1">
        <v>0</v>
      </c>
      <c r="K3550" s="1">
        <v>0</v>
      </c>
    </row>
    <row r="3551" spans="1:11" x14ac:dyDescent="0.25">
      <c r="A3551" s="2">
        <v>435</v>
      </c>
      <c r="B3551" t="s">
        <v>191</v>
      </c>
      <c r="C3551" t="s">
        <v>278</v>
      </c>
      <c r="D3551">
        <v>0</v>
      </c>
      <c r="E3551" s="1">
        <v>3000</v>
      </c>
      <c r="F3551" s="1">
        <v>3000</v>
      </c>
      <c r="G3551" s="1">
        <v>0</v>
      </c>
      <c r="H3551" s="1">
        <v>0</v>
      </c>
      <c r="I3551" s="1">
        <v>0</v>
      </c>
      <c r="J3551" s="1">
        <v>0</v>
      </c>
      <c r="K3551" s="1">
        <v>0</v>
      </c>
    </row>
    <row r="3552" spans="1:11" x14ac:dyDescent="0.25">
      <c r="A3552" s="2">
        <v>435</v>
      </c>
      <c r="B3552" t="s">
        <v>191</v>
      </c>
      <c r="C3552" t="s">
        <v>247</v>
      </c>
      <c r="D3552">
        <v>0</v>
      </c>
      <c r="E3552" s="1">
        <v>4698</v>
      </c>
      <c r="F3552" s="1">
        <v>4698</v>
      </c>
      <c r="G3552" s="1">
        <v>0</v>
      </c>
      <c r="H3552" s="1">
        <v>0</v>
      </c>
      <c r="I3552" s="1">
        <v>0</v>
      </c>
      <c r="J3552" s="1">
        <v>0</v>
      </c>
      <c r="K3552" s="1">
        <v>0</v>
      </c>
    </row>
    <row r="3553" spans="1:12" x14ac:dyDescent="0.25">
      <c r="A3553" s="2">
        <v>435</v>
      </c>
      <c r="B3553" t="s">
        <v>191</v>
      </c>
      <c r="C3553" t="s">
        <v>270</v>
      </c>
      <c r="D3553">
        <v>0</v>
      </c>
      <c r="E3553" s="1">
        <v>4000</v>
      </c>
      <c r="F3553" s="1">
        <v>4000</v>
      </c>
      <c r="G3553" s="1">
        <v>0</v>
      </c>
      <c r="H3553" s="1">
        <v>0</v>
      </c>
      <c r="I3553" s="1">
        <v>0</v>
      </c>
      <c r="J3553" s="1">
        <v>0</v>
      </c>
      <c r="K3553" s="1">
        <v>0</v>
      </c>
    </row>
    <row r="3554" spans="1:12" x14ac:dyDescent="0.25">
      <c r="A3554" s="2">
        <v>435</v>
      </c>
      <c r="B3554" t="s">
        <v>191</v>
      </c>
      <c r="C3554" t="s">
        <v>298</v>
      </c>
      <c r="D3554">
        <v>0</v>
      </c>
      <c r="E3554" s="1">
        <v>1000</v>
      </c>
      <c r="F3554" s="1">
        <v>1000</v>
      </c>
      <c r="G3554" s="1">
        <v>0</v>
      </c>
      <c r="H3554" s="1">
        <v>0</v>
      </c>
      <c r="I3554" s="1">
        <v>0</v>
      </c>
      <c r="J3554" s="1">
        <v>0</v>
      </c>
      <c r="K3554" s="1">
        <v>0</v>
      </c>
    </row>
    <row r="3555" spans="1:12" x14ac:dyDescent="0.25">
      <c r="A3555" s="2">
        <v>435</v>
      </c>
      <c r="B3555" t="s">
        <v>191</v>
      </c>
      <c r="C3555" t="s">
        <v>267</v>
      </c>
      <c r="D3555">
        <v>0</v>
      </c>
      <c r="E3555" s="1">
        <v>6000</v>
      </c>
      <c r="F3555" s="1">
        <v>6000</v>
      </c>
      <c r="G3555" s="1">
        <v>0</v>
      </c>
      <c r="H3555" s="1">
        <v>0</v>
      </c>
      <c r="I3555" s="1">
        <v>0</v>
      </c>
      <c r="J3555" s="1">
        <v>0</v>
      </c>
      <c r="K3555" s="1">
        <v>0</v>
      </c>
    </row>
    <row r="3556" spans="1:12" x14ac:dyDescent="0.25">
      <c r="A3556" s="2">
        <v>435</v>
      </c>
      <c r="B3556" t="s">
        <v>191</v>
      </c>
      <c r="C3556" t="s">
        <v>280</v>
      </c>
      <c r="D3556">
        <v>0</v>
      </c>
      <c r="E3556" s="1">
        <v>10000</v>
      </c>
      <c r="F3556" s="1">
        <v>10000</v>
      </c>
      <c r="G3556" s="1">
        <v>0</v>
      </c>
      <c r="H3556" s="1">
        <v>0</v>
      </c>
      <c r="I3556" s="1">
        <v>0</v>
      </c>
      <c r="J3556" s="1">
        <v>0</v>
      </c>
      <c r="K3556" s="1">
        <v>0</v>
      </c>
    </row>
    <row r="3557" spans="1:12" x14ac:dyDescent="0.25">
      <c r="A3557" s="2">
        <v>435</v>
      </c>
      <c r="B3557" t="s">
        <v>191</v>
      </c>
      <c r="C3557" t="s">
        <v>281</v>
      </c>
      <c r="D3557">
        <v>0</v>
      </c>
      <c r="E3557" s="1">
        <v>2000</v>
      </c>
      <c r="F3557" s="1">
        <v>2000</v>
      </c>
      <c r="G3557" s="1">
        <v>0</v>
      </c>
      <c r="H3557" s="1">
        <v>0</v>
      </c>
      <c r="I3557" s="1">
        <v>0</v>
      </c>
      <c r="J3557" s="1">
        <v>0</v>
      </c>
      <c r="K3557" s="1">
        <v>0</v>
      </c>
    </row>
    <row r="3558" spans="1:12" x14ac:dyDescent="0.25">
      <c r="A3558" s="2">
        <v>435</v>
      </c>
      <c r="B3558" t="s">
        <v>191</v>
      </c>
      <c r="C3558" t="s">
        <v>277</v>
      </c>
      <c r="D3558">
        <v>0</v>
      </c>
      <c r="E3558" s="1">
        <v>15000</v>
      </c>
      <c r="F3558" s="1">
        <v>15000</v>
      </c>
      <c r="G3558" s="1">
        <v>0</v>
      </c>
      <c r="H3558" s="1">
        <v>0</v>
      </c>
      <c r="I3558" s="1">
        <v>0</v>
      </c>
      <c r="J3558" s="1">
        <v>0</v>
      </c>
      <c r="K3558" s="1">
        <v>0</v>
      </c>
    </row>
    <row r="3559" spans="1:12" x14ac:dyDescent="0.25">
      <c r="A3559" s="2">
        <v>435</v>
      </c>
      <c r="B3559" t="s">
        <v>191</v>
      </c>
      <c r="C3559" t="s">
        <v>258</v>
      </c>
      <c r="D3559">
        <v>0</v>
      </c>
      <c r="E3559" s="1">
        <v>12287</v>
      </c>
      <c r="F3559" s="1">
        <v>12287</v>
      </c>
      <c r="G3559" s="1">
        <v>0</v>
      </c>
      <c r="H3559" s="1">
        <v>0</v>
      </c>
      <c r="I3559" s="1">
        <v>0</v>
      </c>
      <c r="J3559" s="1">
        <v>0</v>
      </c>
      <c r="K3559" s="1">
        <v>0</v>
      </c>
    </row>
    <row r="3560" spans="1:12" x14ac:dyDescent="0.25">
      <c r="A3560" s="2">
        <v>435</v>
      </c>
      <c r="B3560" t="s">
        <v>191</v>
      </c>
      <c r="C3560" t="s">
        <v>268</v>
      </c>
      <c r="D3560">
        <v>0</v>
      </c>
      <c r="E3560" s="1">
        <v>5000</v>
      </c>
      <c r="F3560" s="1">
        <v>5000</v>
      </c>
      <c r="G3560" s="1">
        <v>0</v>
      </c>
      <c r="H3560" s="1">
        <v>0</v>
      </c>
      <c r="I3560" s="1">
        <v>0</v>
      </c>
      <c r="J3560" s="1">
        <v>0</v>
      </c>
      <c r="K3560" s="1">
        <v>0</v>
      </c>
    </row>
    <row r="3561" spans="1:12" x14ac:dyDescent="0.25">
      <c r="A3561" s="2">
        <v>435</v>
      </c>
      <c r="B3561" t="s">
        <v>191</v>
      </c>
      <c r="C3561" t="s">
        <v>285</v>
      </c>
      <c r="D3561">
        <v>0</v>
      </c>
      <c r="E3561" s="1">
        <v>2576</v>
      </c>
      <c r="F3561" s="1">
        <v>2576</v>
      </c>
      <c r="G3561" s="1">
        <v>0</v>
      </c>
      <c r="H3561" s="1">
        <v>0</v>
      </c>
      <c r="I3561" s="1">
        <v>0</v>
      </c>
      <c r="J3561" s="1">
        <v>0</v>
      </c>
      <c r="K3561" s="1">
        <v>0</v>
      </c>
    </row>
    <row r="3562" spans="1:12" x14ac:dyDescent="0.25">
      <c r="A3562" s="2">
        <v>435</v>
      </c>
      <c r="B3562" t="s">
        <v>191</v>
      </c>
      <c r="C3562" t="s">
        <v>269</v>
      </c>
      <c r="D3562">
        <v>0</v>
      </c>
      <c r="E3562" s="1">
        <v>2218</v>
      </c>
      <c r="F3562" s="1">
        <v>0</v>
      </c>
      <c r="G3562" s="1">
        <v>0</v>
      </c>
      <c r="H3562" s="1">
        <v>0</v>
      </c>
      <c r="I3562" s="1">
        <v>2218</v>
      </c>
      <c r="J3562" s="1">
        <v>0</v>
      </c>
      <c r="K3562" s="1">
        <v>0</v>
      </c>
    </row>
    <row r="3563" spans="1:12" x14ac:dyDescent="0.25">
      <c r="A3563" s="2">
        <v>435</v>
      </c>
      <c r="B3563" t="s">
        <v>191</v>
      </c>
      <c r="C3563" s="1" t="s">
        <v>320</v>
      </c>
      <c r="E3563" s="1">
        <v>68007</v>
      </c>
      <c r="F3563" s="1"/>
      <c r="G3563" s="1"/>
      <c r="H3563" s="1"/>
      <c r="I3563" s="1"/>
      <c r="J3563" s="1"/>
      <c r="K3563" s="1"/>
      <c r="L3563" s="1">
        <v>68007</v>
      </c>
    </row>
    <row r="3564" spans="1:12" x14ac:dyDescent="0.25">
      <c r="A3564" s="2">
        <v>458</v>
      </c>
      <c r="B3564" t="s">
        <v>192</v>
      </c>
      <c r="C3564" t="s">
        <v>68</v>
      </c>
      <c r="D3564">
        <v>2</v>
      </c>
      <c r="E3564" s="1">
        <v>317120</v>
      </c>
      <c r="F3564" s="1">
        <v>317120</v>
      </c>
      <c r="G3564" s="1">
        <v>0</v>
      </c>
      <c r="H3564" s="1">
        <v>0</v>
      </c>
      <c r="I3564" s="1">
        <v>0</v>
      </c>
      <c r="J3564" s="1">
        <v>0</v>
      </c>
      <c r="K3564" s="1">
        <v>0</v>
      </c>
    </row>
    <row r="3565" spans="1:12" x14ac:dyDescent="0.25">
      <c r="A3565" s="2">
        <v>458</v>
      </c>
      <c r="B3565" t="s">
        <v>192</v>
      </c>
      <c r="C3565" t="s">
        <v>77</v>
      </c>
      <c r="D3565">
        <v>2</v>
      </c>
      <c r="E3565" s="1">
        <v>240933</v>
      </c>
      <c r="F3565" s="1">
        <v>120467</v>
      </c>
      <c r="G3565" s="1">
        <v>120467</v>
      </c>
      <c r="H3565" s="1">
        <v>0</v>
      </c>
      <c r="I3565" s="1">
        <v>0</v>
      </c>
      <c r="J3565" s="1">
        <v>0</v>
      </c>
      <c r="K3565" s="1">
        <v>0</v>
      </c>
    </row>
    <row r="3566" spans="1:12" x14ac:dyDescent="0.25">
      <c r="A3566" s="2">
        <v>458</v>
      </c>
      <c r="B3566" t="s">
        <v>192</v>
      </c>
      <c r="C3566" t="s">
        <v>31</v>
      </c>
      <c r="D3566">
        <v>0.5</v>
      </c>
      <c r="E3566" s="1">
        <v>99471</v>
      </c>
      <c r="F3566" s="1">
        <v>99471</v>
      </c>
      <c r="G3566" s="1">
        <v>0</v>
      </c>
      <c r="H3566" s="1">
        <v>0</v>
      </c>
      <c r="I3566" s="1">
        <v>0</v>
      </c>
      <c r="J3566" s="1">
        <v>0</v>
      </c>
      <c r="K3566" s="1">
        <v>0</v>
      </c>
    </row>
    <row r="3567" spans="1:12" x14ac:dyDescent="0.25">
      <c r="A3567" s="2">
        <v>458</v>
      </c>
      <c r="B3567" t="s">
        <v>192</v>
      </c>
      <c r="C3567" t="s">
        <v>67</v>
      </c>
      <c r="D3567">
        <v>10</v>
      </c>
      <c r="E3567" s="1">
        <v>1138324.5</v>
      </c>
      <c r="F3567" s="1">
        <v>1138324.5</v>
      </c>
      <c r="G3567" s="1">
        <v>0</v>
      </c>
      <c r="H3567" s="1">
        <v>0</v>
      </c>
      <c r="I3567" s="1">
        <v>0</v>
      </c>
      <c r="J3567" s="1">
        <v>0</v>
      </c>
      <c r="K3567" s="1">
        <v>0</v>
      </c>
    </row>
    <row r="3568" spans="1:12" x14ac:dyDescent="0.25">
      <c r="A3568" s="2">
        <v>458</v>
      </c>
      <c r="B3568" t="s">
        <v>192</v>
      </c>
      <c r="C3568" t="s">
        <v>74</v>
      </c>
      <c r="D3568">
        <v>6</v>
      </c>
      <c r="E3568" s="1">
        <v>682995</v>
      </c>
      <c r="F3568" s="1">
        <v>529732</v>
      </c>
      <c r="G3568" s="1">
        <v>0</v>
      </c>
      <c r="H3568" s="1">
        <v>0</v>
      </c>
      <c r="I3568" s="1">
        <v>153263</v>
      </c>
      <c r="J3568" s="1">
        <v>0</v>
      </c>
      <c r="K3568" s="1">
        <v>0</v>
      </c>
    </row>
    <row r="3569" spans="1:11" x14ac:dyDescent="0.25">
      <c r="A3569" s="2">
        <v>458</v>
      </c>
      <c r="B3569" t="s">
        <v>192</v>
      </c>
      <c r="C3569" t="s">
        <v>194</v>
      </c>
      <c r="D3569">
        <v>1</v>
      </c>
      <c r="E3569" s="1">
        <v>104263</v>
      </c>
      <c r="F3569" s="1">
        <v>104263</v>
      </c>
      <c r="G3569" s="1">
        <v>0</v>
      </c>
      <c r="H3569" s="1">
        <v>0</v>
      </c>
      <c r="I3569" s="1">
        <v>0</v>
      </c>
      <c r="J3569" s="1">
        <v>0</v>
      </c>
      <c r="K3569" s="1">
        <v>0</v>
      </c>
    </row>
    <row r="3570" spans="1:11" x14ac:dyDescent="0.25">
      <c r="A3570" s="2">
        <v>458</v>
      </c>
      <c r="B3570" t="s">
        <v>192</v>
      </c>
      <c r="C3570" t="s">
        <v>133</v>
      </c>
      <c r="D3570">
        <v>1</v>
      </c>
      <c r="E3570" s="1">
        <v>113832</v>
      </c>
      <c r="F3570" s="1">
        <v>113832</v>
      </c>
      <c r="G3570" s="1">
        <v>0</v>
      </c>
      <c r="H3570" s="1">
        <v>0</v>
      </c>
      <c r="I3570" s="1">
        <v>0</v>
      </c>
      <c r="J3570" s="1">
        <v>0</v>
      </c>
      <c r="K3570" s="1">
        <v>0</v>
      </c>
    </row>
    <row r="3571" spans="1:11" x14ac:dyDescent="0.25">
      <c r="A3571" s="2">
        <v>458</v>
      </c>
      <c r="B3571" t="s">
        <v>192</v>
      </c>
      <c r="C3571" t="s">
        <v>41</v>
      </c>
      <c r="D3571">
        <v>6</v>
      </c>
      <c r="E3571" s="1">
        <v>682995</v>
      </c>
      <c r="F3571" s="1">
        <v>682995</v>
      </c>
      <c r="G3571" s="1">
        <v>0</v>
      </c>
      <c r="H3571" s="1">
        <v>0</v>
      </c>
      <c r="I3571" s="1">
        <v>0</v>
      </c>
      <c r="J3571" s="1">
        <v>0</v>
      </c>
      <c r="K3571" s="1">
        <v>0</v>
      </c>
    </row>
    <row r="3572" spans="1:11" x14ac:dyDescent="0.25">
      <c r="A3572" s="2">
        <v>458</v>
      </c>
      <c r="B3572" t="s">
        <v>192</v>
      </c>
      <c r="C3572" t="s">
        <v>65</v>
      </c>
      <c r="D3572">
        <v>2</v>
      </c>
      <c r="E3572" s="1">
        <v>227665</v>
      </c>
      <c r="F3572" s="1">
        <v>227665</v>
      </c>
      <c r="G3572" s="1">
        <v>0</v>
      </c>
      <c r="H3572" s="1">
        <v>0</v>
      </c>
      <c r="I3572" s="1">
        <v>0</v>
      </c>
      <c r="J3572" s="1">
        <v>0</v>
      </c>
      <c r="K3572" s="1">
        <v>0</v>
      </c>
    </row>
    <row r="3573" spans="1:11" x14ac:dyDescent="0.25">
      <c r="A3573" s="2">
        <v>458</v>
      </c>
      <c r="B3573" t="s">
        <v>192</v>
      </c>
      <c r="C3573" t="s">
        <v>64</v>
      </c>
      <c r="D3573">
        <v>2</v>
      </c>
      <c r="E3573" s="1">
        <v>227665</v>
      </c>
      <c r="F3573" s="1">
        <v>227665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</row>
    <row r="3574" spans="1:11" x14ac:dyDescent="0.25">
      <c r="A3574" s="2">
        <v>458</v>
      </c>
      <c r="B3574" t="s">
        <v>192</v>
      </c>
      <c r="C3574" t="s">
        <v>88</v>
      </c>
      <c r="D3574">
        <v>2</v>
      </c>
      <c r="E3574" s="1">
        <v>227665</v>
      </c>
      <c r="F3574" s="1">
        <v>227665</v>
      </c>
      <c r="G3574" s="1">
        <v>0</v>
      </c>
      <c r="H3574" s="1">
        <v>0</v>
      </c>
      <c r="I3574" s="1">
        <v>0</v>
      </c>
      <c r="J3574" s="1">
        <v>0</v>
      </c>
      <c r="K3574" s="1">
        <v>0</v>
      </c>
    </row>
    <row r="3575" spans="1:11" x14ac:dyDescent="0.25">
      <c r="A3575" s="2">
        <v>458</v>
      </c>
      <c r="B3575" t="s">
        <v>192</v>
      </c>
      <c r="C3575" t="s">
        <v>66</v>
      </c>
      <c r="D3575">
        <v>7</v>
      </c>
      <c r="E3575" s="1">
        <v>796827</v>
      </c>
      <c r="F3575" s="1">
        <v>682995</v>
      </c>
      <c r="G3575" s="1">
        <v>113832</v>
      </c>
      <c r="H3575" s="1">
        <v>0</v>
      </c>
      <c r="I3575" s="1">
        <v>0</v>
      </c>
      <c r="J3575" s="1">
        <v>0</v>
      </c>
      <c r="K3575" s="1">
        <v>0</v>
      </c>
    </row>
    <row r="3576" spans="1:11" x14ac:dyDescent="0.25">
      <c r="A3576" s="2">
        <v>458</v>
      </c>
      <c r="B3576" t="s">
        <v>192</v>
      </c>
      <c r="C3576" t="s">
        <v>85</v>
      </c>
      <c r="D3576">
        <v>1</v>
      </c>
      <c r="E3576" s="1">
        <v>113832</v>
      </c>
      <c r="F3576" s="1">
        <v>113832</v>
      </c>
      <c r="G3576" s="1">
        <v>0</v>
      </c>
      <c r="H3576" s="1">
        <v>0</v>
      </c>
      <c r="I3576" s="1">
        <v>0</v>
      </c>
      <c r="J3576" s="1">
        <v>0</v>
      </c>
      <c r="K3576" s="1">
        <v>0</v>
      </c>
    </row>
    <row r="3577" spans="1:11" x14ac:dyDescent="0.25">
      <c r="A3577" s="2">
        <v>458</v>
      </c>
      <c r="B3577" t="s">
        <v>192</v>
      </c>
      <c r="C3577" t="s">
        <v>63</v>
      </c>
      <c r="D3577">
        <v>1</v>
      </c>
      <c r="E3577" s="1">
        <v>119483</v>
      </c>
      <c r="F3577" s="1">
        <v>119483</v>
      </c>
      <c r="G3577" s="1">
        <v>0</v>
      </c>
      <c r="H3577" s="1">
        <v>0</v>
      </c>
      <c r="I3577" s="1">
        <v>0</v>
      </c>
      <c r="J3577" s="1">
        <v>0</v>
      </c>
      <c r="K3577" s="1">
        <v>0</v>
      </c>
    </row>
    <row r="3578" spans="1:11" x14ac:dyDescent="0.25">
      <c r="A3578" s="2">
        <v>458</v>
      </c>
      <c r="B3578" t="s">
        <v>192</v>
      </c>
      <c r="C3578" t="s">
        <v>62</v>
      </c>
      <c r="D3578">
        <v>2</v>
      </c>
      <c r="E3578" s="1">
        <v>238967</v>
      </c>
      <c r="F3578" s="1">
        <v>238967</v>
      </c>
      <c r="G3578" s="1">
        <v>0</v>
      </c>
      <c r="H3578" s="1">
        <v>0</v>
      </c>
      <c r="I3578" s="1">
        <v>0</v>
      </c>
      <c r="J3578" s="1">
        <v>0</v>
      </c>
      <c r="K3578" s="1">
        <v>0</v>
      </c>
    </row>
    <row r="3579" spans="1:11" x14ac:dyDescent="0.25">
      <c r="A3579" s="2">
        <v>458</v>
      </c>
      <c r="B3579" t="s">
        <v>192</v>
      </c>
      <c r="C3579" t="s">
        <v>69</v>
      </c>
      <c r="D3579">
        <v>3</v>
      </c>
      <c r="E3579" s="1">
        <v>443636</v>
      </c>
      <c r="F3579" s="1">
        <v>443636</v>
      </c>
      <c r="G3579" s="1">
        <v>0</v>
      </c>
      <c r="H3579" s="1">
        <v>0</v>
      </c>
      <c r="I3579" s="1">
        <v>0</v>
      </c>
      <c r="J3579" s="1">
        <v>0</v>
      </c>
      <c r="K3579" s="1">
        <v>0</v>
      </c>
    </row>
    <row r="3580" spans="1:11" x14ac:dyDescent="0.25">
      <c r="A3580" s="2">
        <v>458</v>
      </c>
      <c r="B3580" t="s">
        <v>192</v>
      </c>
      <c r="C3580" t="s">
        <v>44</v>
      </c>
      <c r="D3580">
        <v>1</v>
      </c>
      <c r="E3580" s="1">
        <v>113832</v>
      </c>
      <c r="F3580" s="1">
        <v>113832</v>
      </c>
      <c r="G3580" s="1">
        <v>0</v>
      </c>
      <c r="H3580" s="1">
        <v>0</v>
      </c>
      <c r="I3580" s="1">
        <v>0</v>
      </c>
      <c r="J3580" s="1">
        <v>0</v>
      </c>
      <c r="K3580" s="1">
        <v>0</v>
      </c>
    </row>
    <row r="3581" spans="1:11" x14ac:dyDescent="0.25">
      <c r="A3581" s="2">
        <v>458</v>
      </c>
      <c r="B3581" t="s">
        <v>192</v>
      </c>
      <c r="C3581" t="s">
        <v>193</v>
      </c>
      <c r="D3581">
        <v>1</v>
      </c>
      <c r="E3581" s="1">
        <v>131777</v>
      </c>
      <c r="F3581" s="1">
        <v>131777</v>
      </c>
      <c r="G3581" s="1">
        <v>0</v>
      </c>
      <c r="H3581" s="1">
        <v>0</v>
      </c>
      <c r="I3581" s="1">
        <v>0</v>
      </c>
      <c r="J3581" s="1">
        <v>0</v>
      </c>
      <c r="K3581" s="1">
        <v>0</v>
      </c>
    </row>
    <row r="3582" spans="1:11" x14ac:dyDescent="0.25">
      <c r="A3582" s="2">
        <v>458</v>
      </c>
      <c r="B3582" t="s">
        <v>192</v>
      </c>
      <c r="C3582" t="s">
        <v>30</v>
      </c>
      <c r="D3582">
        <v>1</v>
      </c>
      <c r="E3582" s="1">
        <v>113832</v>
      </c>
      <c r="F3582" s="1">
        <v>113832</v>
      </c>
      <c r="G3582" s="1">
        <v>0</v>
      </c>
      <c r="H3582" s="1">
        <v>0</v>
      </c>
      <c r="I3582" s="1">
        <v>0</v>
      </c>
      <c r="J3582" s="1">
        <v>0</v>
      </c>
      <c r="K3582" s="1">
        <v>0</v>
      </c>
    </row>
    <row r="3583" spans="1:11" x14ac:dyDescent="0.25">
      <c r="A3583" s="2">
        <v>458</v>
      </c>
      <c r="B3583" t="s">
        <v>192</v>
      </c>
      <c r="C3583" t="s">
        <v>14</v>
      </c>
      <c r="D3583">
        <v>2</v>
      </c>
      <c r="E3583" s="1">
        <v>227665</v>
      </c>
      <c r="F3583" s="1">
        <v>227665</v>
      </c>
      <c r="G3583" s="1">
        <v>0</v>
      </c>
      <c r="H3583" s="1">
        <v>0</v>
      </c>
      <c r="I3583" s="1">
        <v>0</v>
      </c>
      <c r="J3583" s="1">
        <v>0</v>
      </c>
      <c r="K3583" s="1">
        <v>0</v>
      </c>
    </row>
    <row r="3584" spans="1:11" x14ac:dyDescent="0.25">
      <c r="A3584" s="2">
        <v>458</v>
      </c>
      <c r="B3584" t="s">
        <v>192</v>
      </c>
      <c r="C3584" t="s">
        <v>81</v>
      </c>
      <c r="D3584">
        <v>1</v>
      </c>
      <c r="E3584" s="1">
        <v>113832</v>
      </c>
      <c r="F3584" s="1">
        <v>0</v>
      </c>
      <c r="G3584" s="1">
        <v>0</v>
      </c>
      <c r="H3584" s="1">
        <v>113832</v>
      </c>
      <c r="I3584" s="1">
        <v>0</v>
      </c>
      <c r="J3584" s="1">
        <v>0</v>
      </c>
      <c r="K3584" s="1">
        <v>0</v>
      </c>
    </row>
    <row r="3585" spans="1:11" x14ac:dyDescent="0.25">
      <c r="A3585" s="2">
        <v>458</v>
      </c>
      <c r="B3585" t="s">
        <v>192</v>
      </c>
      <c r="C3585" t="s">
        <v>7</v>
      </c>
      <c r="D3585">
        <v>1</v>
      </c>
      <c r="E3585" s="1">
        <v>113832</v>
      </c>
      <c r="F3585" s="1">
        <v>113832</v>
      </c>
      <c r="G3585" s="1">
        <v>0</v>
      </c>
      <c r="H3585" s="1">
        <v>0</v>
      </c>
      <c r="I3585" s="1">
        <v>0</v>
      </c>
      <c r="J3585" s="1">
        <v>0</v>
      </c>
      <c r="K3585" s="1">
        <v>0</v>
      </c>
    </row>
    <row r="3586" spans="1:11" x14ac:dyDescent="0.25">
      <c r="A3586" s="2">
        <v>458</v>
      </c>
      <c r="B3586" t="s">
        <v>192</v>
      </c>
      <c r="C3586" t="s">
        <v>37</v>
      </c>
      <c r="D3586">
        <v>2</v>
      </c>
      <c r="E3586" s="1">
        <v>227665</v>
      </c>
      <c r="F3586" s="1">
        <v>227665</v>
      </c>
      <c r="G3586" s="1">
        <v>0</v>
      </c>
      <c r="H3586" s="1">
        <v>0</v>
      </c>
      <c r="I3586" s="1">
        <v>0</v>
      </c>
      <c r="J3586" s="1">
        <v>0</v>
      </c>
      <c r="K3586" s="1">
        <v>0</v>
      </c>
    </row>
    <row r="3587" spans="1:11" x14ac:dyDescent="0.25">
      <c r="A3587" s="2">
        <v>458</v>
      </c>
      <c r="B3587" t="s">
        <v>192</v>
      </c>
      <c r="C3587" t="s">
        <v>12</v>
      </c>
      <c r="D3587">
        <v>1</v>
      </c>
      <c r="E3587" s="1">
        <v>113832</v>
      </c>
      <c r="F3587" s="1">
        <v>113832</v>
      </c>
      <c r="G3587" s="1">
        <v>0</v>
      </c>
      <c r="H3587" s="1">
        <v>0</v>
      </c>
      <c r="I3587" s="1">
        <v>0</v>
      </c>
      <c r="J3587" s="1">
        <v>0</v>
      </c>
      <c r="K3587" s="1">
        <v>0</v>
      </c>
    </row>
    <row r="3588" spans="1:11" x14ac:dyDescent="0.25">
      <c r="A3588" s="2">
        <v>458</v>
      </c>
      <c r="B3588" t="s">
        <v>192</v>
      </c>
      <c r="C3588" t="s">
        <v>56</v>
      </c>
      <c r="D3588">
        <v>1</v>
      </c>
      <c r="E3588" s="1">
        <v>113832</v>
      </c>
      <c r="F3588" s="1">
        <v>0</v>
      </c>
      <c r="G3588" s="1">
        <v>113832</v>
      </c>
      <c r="H3588" s="1">
        <v>0</v>
      </c>
      <c r="I3588" s="1">
        <v>0</v>
      </c>
      <c r="J3588" s="1">
        <v>0</v>
      </c>
      <c r="K3588" s="1">
        <v>0</v>
      </c>
    </row>
    <row r="3589" spans="1:11" x14ac:dyDescent="0.25">
      <c r="A3589" s="2">
        <v>458</v>
      </c>
      <c r="B3589" t="s">
        <v>192</v>
      </c>
      <c r="C3589" t="s">
        <v>60</v>
      </c>
      <c r="D3589">
        <v>4</v>
      </c>
      <c r="E3589" s="1">
        <v>455330</v>
      </c>
      <c r="F3589" s="1">
        <v>455330</v>
      </c>
      <c r="G3589" s="1">
        <v>0</v>
      </c>
      <c r="H3589" s="1">
        <v>0</v>
      </c>
      <c r="I3589" s="1">
        <v>0</v>
      </c>
      <c r="J3589" s="1">
        <v>0</v>
      </c>
      <c r="K3589" s="1">
        <v>0</v>
      </c>
    </row>
    <row r="3590" spans="1:11" x14ac:dyDescent="0.25">
      <c r="A3590" s="2">
        <v>458</v>
      </c>
      <c r="B3590" t="s">
        <v>192</v>
      </c>
      <c r="C3590" t="s">
        <v>45</v>
      </c>
      <c r="D3590">
        <v>1</v>
      </c>
      <c r="E3590" s="1">
        <v>70672</v>
      </c>
      <c r="F3590" s="1">
        <v>70672</v>
      </c>
      <c r="G3590" s="1">
        <v>0</v>
      </c>
      <c r="H3590" s="1">
        <v>0</v>
      </c>
      <c r="I3590" s="1">
        <v>0</v>
      </c>
      <c r="J3590" s="1">
        <v>0</v>
      </c>
      <c r="K3590" s="1">
        <v>0</v>
      </c>
    </row>
    <row r="3591" spans="1:11" x14ac:dyDescent="0.25">
      <c r="A3591" s="2">
        <v>458</v>
      </c>
      <c r="B3591" t="s">
        <v>192</v>
      </c>
      <c r="C3591" t="s">
        <v>11</v>
      </c>
      <c r="D3591">
        <v>1</v>
      </c>
      <c r="E3591" s="1">
        <v>57558</v>
      </c>
      <c r="F3591" s="1">
        <v>57558</v>
      </c>
      <c r="G3591" s="1">
        <v>0</v>
      </c>
      <c r="H3591" s="1">
        <v>0</v>
      </c>
      <c r="I3591" s="1">
        <v>0</v>
      </c>
      <c r="J3591" s="1">
        <v>0</v>
      </c>
      <c r="K3591" s="1">
        <v>0</v>
      </c>
    </row>
    <row r="3592" spans="1:11" x14ac:dyDescent="0.25">
      <c r="A3592" s="2">
        <v>458</v>
      </c>
      <c r="B3592" t="s">
        <v>192</v>
      </c>
      <c r="C3592" t="s">
        <v>21</v>
      </c>
      <c r="D3592">
        <v>1</v>
      </c>
      <c r="E3592" s="1">
        <v>113832</v>
      </c>
      <c r="F3592" s="1">
        <v>113832</v>
      </c>
      <c r="G3592" s="1">
        <v>0</v>
      </c>
      <c r="H3592" s="1">
        <v>0</v>
      </c>
      <c r="I3592" s="1">
        <v>0</v>
      </c>
      <c r="J3592" s="1">
        <v>0</v>
      </c>
      <c r="K3592" s="1">
        <v>0</v>
      </c>
    </row>
    <row r="3593" spans="1:11" x14ac:dyDescent="0.25">
      <c r="A3593" s="2">
        <v>458</v>
      </c>
      <c r="B3593" t="s">
        <v>192</v>
      </c>
      <c r="C3593" t="s">
        <v>59</v>
      </c>
      <c r="D3593">
        <v>3</v>
      </c>
      <c r="E3593" s="1">
        <v>385275</v>
      </c>
      <c r="F3593" s="1">
        <v>385275</v>
      </c>
      <c r="G3593" s="1">
        <v>0</v>
      </c>
      <c r="H3593" s="1">
        <v>0</v>
      </c>
      <c r="I3593" s="1">
        <v>0</v>
      </c>
      <c r="J3593" s="1">
        <v>0</v>
      </c>
      <c r="K3593" s="1">
        <v>0</v>
      </c>
    </row>
    <row r="3594" spans="1:11" x14ac:dyDescent="0.25">
      <c r="A3594" s="2">
        <v>458</v>
      </c>
      <c r="B3594" t="s">
        <v>192</v>
      </c>
      <c r="C3594" t="s">
        <v>16</v>
      </c>
      <c r="D3594">
        <v>3</v>
      </c>
      <c r="E3594" s="1">
        <v>341497</v>
      </c>
      <c r="F3594" s="1">
        <v>341497</v>
      </c>
      <c r="G3594" s="1">
        <v>0</v>
      </c>
      <c r="H3594" s="1">
        <v>0</v>
      </c>
      <c r="I3594" s="1">
        <v>0</v>
      </c>
      <c r="J3594" s="1">
        <v>0</v>
      </c>
      <c r="K3594" s="1">
        <v>0</v>
      </c>
    </row>
    <row r="3595" spans="1:11" x14ac:dyDescent="0.25">
      <c r="A3595" s="2">
        <v>458</v>
      </c>
      <c r="B3595" t="s">
        <v>192</v>
      </c>
      <c r="C3595" t="s">
        <v>17</v>
      </c>
      <c r="D3595">
        <v>1</v>
      </c>
      <c r="E3595" s="1">
        <v>79025</v>
      </c>
      <c r="F3595" s="1">
        <v>79025</v>
      </c>
      <c r="G3595" s="1">
        <v>0</v>
      </c>
      <c r="H3595" s="1">
        <v>0</v>
      </c>
      <c r="I3595" s="1">
        <v>0</v>
      </c>
      <c r="J3595" s="1">
        <v>0</v>
      </c>
      <c r="K3595" s="1">
        <v>0</v>
      </c>
    </row>
    <row r="3596" spans="1:11" x14ac:dyDescent="0.25">
      <c r="A3596" s="2">
        <v>458</v>
      </c>
      <c r="B3596" t="s">
        <v>192</v>
      </c>
      <c r="C3596" t="s">
        <v>22</v>
      </c>
      <c r="D3596">
        <v>2</v>
      </c>
      <c r="E3596" s="1">
        <v>102375</v>
      </c>
      <c r="F3596" s="1">
        <v>51187</v>
      </c>
      <c r="G3596" s="1">
        <v>51187</v>
      </c>
      <c r="H3596" s="1">
        <v>0</v>
      </c>
      <c r="I3596" s="1">
        <v>0</v>
      </c>
      <c r="J3596" s="1">
        <v>0</v>
      </c>
      <c r="K3596" s="1">
        <v>0</v>
      </c>
    </row>
    <row r="3597" spans="1:11" x14ac:dyDescent="0.25">
      <c r="A3597" s="2">
        <v>458</v>
      </c>
      <c r="B3597" t="s">
        <v>192</v>
      </c>
      <c r="C3597" t="s">
        <v>20</v>
      </c>
      <c r="D3597">
        <v>4</v>
      </c>
      <c r="E3597" s="1">
        <v>240235</v>
      </c>
      <c r="F3597" s="1">
        <v>240235</v>
      </c>
      <c r="G3597" s="1">
        <v>0</v>
      </c>
      <c r="H3597" s="1">
        <v>0</v>
      </c>
      <c r="I3597" s="1">
        <v>0</v>
      </c>
      <c r="J3597" s="1">
        <v>0</v>
      </c>
      <c r="K3597" s="1">
        <v>0</v>
      </c>
    </row>
    <row r="3598" spans="1:11" x14ac:dyDescent="0.25">
      <c r="A3598" s="2">
        <v>458</v>
      </c>
      <c r="B3598" t="s">
        <v>192</v>
      </c>
      <c r="C3598" t="s">
        <v>57</v>
      </c>
      <c r="D3598">
        <v>1</v>
      </c>
      <c r="E3598" s="1">
        <v>105009</v>
      </c>
      <c r="F3598" s="1">
        <v>105009</v>
      </c>
      <c r="G3598" s="1">
        <v>0</v>
      </c>
      <c r="H3598" s="1">
        <v>0</v>
      </c>
      <c r="I3598" s="1">
        <v>0</v>
      </c>
      <c r="J3598" s="1">
        <v>0</v>
      </c>
      <c r="K3598" s="1">
        <v>0</v>
      </c>
    </row>
    <row r="3599" spans="1:11" x14ac:dyDescent="0.25">
      <c r="A3599" s="2">
        <v>458</v>
      </c>
      <c r="B3599" t="s">
        <v>192</v>
      </c>
      <c r="C3599" t="s">
        <v>4</v>
      </c>
      <c r="D3599">
        <v>4</v>
      </c>
      <c r="E3599" s="1">
        <v>287844</v>
      </c>
      <c r="F3599" s="1">
        <v>287844</v>
      </c>
      <c r="G3599" s="1">
        <v>0</v>
      </c>
      <c r="H3599" s="1">
        <v>0</v>
      </c>
      <c r="I3599" s="1">
        <v>0</v>
      </c>
      <c r="J3599" s="1">
        <v>0</v>
      </c>
      <c r="K3599" s="1">
        <v>0</v>
      </c>
    </row>
    <row r="3600" spans="1:11" x14ac:dyDescent="0.25">
      <c r="A3600" s="2">
        <v>458</v>
      </c>
      <c r="B3600" t="s">
        <v>192</v>
      </c>
      <c r="C3600" t="s">
        <v>58</v>
      </c>
      <c r="D3600">
        <v>1</v>
      </c>
      <c r="E3600" s="1">
        <v>147879</v>
      </c>
      <c r="F3600" s="1">
        <v>147879</v>
      </c>
      <c r="G3600" s="1">
        <v>0</v>
      </c>
      <c r="H3600" s="1">
        <v>0</v>
      </c>
      <c r="I3600" s="1">
        <v>0</v>
      </c>
      <c r="J3600" s="1">
        <v>0</v>
      </c>
      <c r="K3600" s="1">
        <v>0</v>
      </c>
    </row>
    <row r="3601" spans="1:11" x14ac:dyDescent="0.25">
      <c r="A3601" s="2">
        <v>458</v>
      </c>
      <c r="B3601" t="s">
        <v>192</v>
      </c>
      <c r="C3601" t="s">
        <v>251</v>
      </c>
      <c r="D3601">
        <v>0</v>
      </c>
      <c r="E3601" s="1">
        <v>85366</v>
      </c>
      <c r="F3601" s="1">
        <v>55366</v>
      </c>
      <c r="G3601" s="1">
        <v>30000</v>
      </c>
      <c r="H3601" s="1">
        <v>0</v>
      </c>
      <c r="I3601" s="1">
        <v>0</v>
      </c>
      <c r="J3601" s="1">
        <v>0</v>
      </c>
      <c r="K3601" s="1">
        <v>0</v>
      </c>
    </row>
    <row r="3602" spans="1:11" x14ac:dyDescent="0.25">
      <c r="A3602" s="2">
        <v>458</v>
      </c>
      <c r="B3602" t="s">
        <v>192</v>
      </c>
      <c r="C3602" t="s">
        <v>252</v>
      </c>
      <c r="D3602">
        <v>0</v>
      </c>
      <c r="E3602" s="1">
        <v>17297</v>
      </c>
      <c r="F3602" s="1">
        <v>9244</v>
      </c>
      <c r="G3602" s="1">
        <v>8052</v>
      </c>
      <c r="H3602" s="1">
        <v>0</v>
      </c>
      <c r="I3602" s="1">
        <v>0</v>
      </c>
      <c r="J3602" s="1">
        <v>0</v>
      </c>
      <c r="K3602" s="1">
        <v>0</v>
      </c>
    </row>
    <row r="3603" spans="1:11" x14ac:dyDescent="0.25">
      <c r="A3603" s="2">
        <v>458</v>
      </c>
      <c r="B3603" t="s">
        <v>192</v>
      </c>
      <c r="C3603" t="s">
        <v>308</v>
      </c>
      <c r="D3603">
        <v>0</v>
      </c>
      <c r="E3603" s="1">
        <v>5215</v>
      </c>
      <c r="F3603" s="1">
        <v>5215</v>
      </c>
      <c r="G3603" s="1">
        <v>0</v>
      </c>
      <c r="H3603" s="1">
        <v>0</v>
      </c>
      <c r="I3603" s="1">
        <v>0</v>
      </c>
      <c r="J3603" s="1">
        <v>0</v>
      </c>
      <c r="K3603" s="1">
        <v>0</v>
      </c>
    </row>
    <row r="3604" spans="1:11" x14ac:dyDescent="0.25">
      <c r="A3604" s="2">
        <v>458</v>
      </c>
      <c r="B3604" t="s">
        <v>192</v>
      </c>
      <c r="C3604" t="s">
        <v>263</v>
      </c>
      <c r="D3604">
        <v>0</v>
      </c>
      <c r="E3604" s="1">
        <v>25000</v>
      </c>
      <c r="F3604" s="1">
        <v>0</v>
      </c>
      <c r="G3604" s="1">
        <v>25000</v>
      </c>
      <c r="H3604" s="1">
        <v>0</v>
      </c>
      <c r="I3604" s="1">
        <v>0</v>
      </c>
      <c r="J3604" s="1">
        <v>0</v>
      </c>
      <c r="K3604" s="1">
        <v>0</v>
      </c>
    </row>
    <row r="3605" spans="1:11" x14ac:dyDescent="0.25">
      <c r="A3605" s="2">
        <v>458</v>
      </c>
      <c r="B3605" t="s">
        <v>192</v>
      </c>
      <c r="C3605" t="s">
        <v>266</v>
      </c>
      <c r="D3605">
        <v>0</v>
      </c>
      <c r="E3605" s="1">
        <v>48000</v>
      </c>
      <c r="F3605" s="1">
        <v>28000</v>
      </c>
      <c r="G3605" s="1">
        <v>20000</v>
      </c>
      <c r="H3605" s="1">
        <v>0</v>
      </c>
      <c r="I3605" s="1">
        <v>0</v>
      </c>
      <c r="J3605" s="1">
        <v>0</v>
      </c>
      <c r="K3605" s="1">
        <v>0</v>
      </c>
    </row>
    <row r="3606" spans="1:11" x14ac:dyDescent="0.25">
      <c r="A3606" s="2">
        <v>458</v>
      </c>
      <c r="B3606" t="s">
        <v>192</v>
      </c>
      <c r="C3606" t="s">
        <v>279</v>
      </c>
      <c r="D3606">
        <v>0</v>
      </c>
      <c r="E3606" s="1">
        <v>2000</v>
      </c>
      <c r="F3606" s="1">
        <v>0</v>
      </c>
      <c r="G3606" s="1">
        <v>2000</v>
      </c>
      <c r="H3606" s="1">
        <v>0</v>
      </c>
      <c r="I3606" s="1">
        <v>0</v>
      </c>
      <c r="J3606" s="1">
        <v>0</v>
      </c>
      <c r="K3606" s="1">
        <v>0</v>
      </c>
    </row>
    <row r="3607" spans="1:11" x14ac:dyDescent="0.25">
      <c r="A3607" s="2">
        <v>458</v>
      </c>
      <c r="B3607" t="s">
        <v>192</v>
      </c>
      <c r="C3607" t="s">
        <v>265</v>
      </c>
      <c r="D3607">
        <v>0</v>
      </c>
      <c r="E3607" s="1">
        <v>68711</v>
      </c>
      <c r="F3607" s="1">
        <v>0</v>
      </c>
      <c r="G3607" s="1">
        <v>49000</v>
      </c>
      <c r="H3607" s="1">
        <v>19711</v>
      </c>
      <c r="I3607" s="1">
        <v>0</v>
      </c>
      <c r="J3607" s="1">
        <v>0</v>
      </c>
      <c r="K3607" s="1">
        <v>0</v>
      </c>
    </row>
    <row r="3608" spans="1:11" x14ac:dyDescent="0.25">
      <c r="A3608" s="2">
        <v>458</v>
      </c>
      <c r="B3608" t="s">
        <v>192</v>
      </c>
      <c r="C3608" t="s">
        <v>262</v>
      </c>
      <c r="D3608">
        <v>0</v>
      </c>
      <c r="E3608" s="1">
        <v>20000</v>
      </c>
      <c r="F3608" s="1">
        <v>20000</v>
      </c>
      <c r="G3608" s="1">
        <v>0</v>
      </c>
      <c r="H3608" s="1">
        <v>0</v>
      </c>
      <c r="I3608" s="1">
        <v>0</v>
      </c>
      <c r="J3608" s="1">
        <v>0</v>
      </c>
      <c r="K3608" s="1">
        <v>0</v>
      </c>
    </row>
    <row r="3609" spans="1:11" x14ac:dyDescent="0.25">
      <c r="A3609" s="2">
        <v>458</v>
      </c>
      <c r="B3609" t="s">
        <v>192</v>
      </c>
      <c r="C3609" t="s">
        <v>248</v>
      </c>
      <c r="D3609">
        <v>0</v>
      </c>
      <c r="E3609" s="1">
        <v>3202</v>
      </c>
      <c r="F3609" s="1">
        <v>3202</v>
      </c>
      <c r="G3609" s="1">
        <v>0</v>
      </c>
      <c r="H3609" s="1">
        <v>0</v>
      </c>
      <c r="I3609" s="1">
        <v>0</v>
      </c>
      <c r="J3609" s="1">
        <v>0</v>
      </c>
      <c r="K3609" s="1">
        <v>0</v>
      </c>
    </row>
    <row r="3610" spans="1:11" x14ac:dyDescent="0.25">
      <c r="A3610" s="2">
        <v>458</v>
      </c>
      <c r="B3610" t="s">
        <v>192</v>
      </c>
      <c r="C3610" t="s">
        <v>283</v>
      </c>
      <c r="D3610">
        <v>0</v>
      </c>
      <c r="E3610" s="1">
        <v>20000</v>
      </c>
      <c r="F3610" s="1">
        <v>20000</v>
      </c>
      <c r="G3610" s="1">
        <v>0</v>
      </c>
      <c r="H3610" s="1">
        <v>0</v>
      </c>
      <c r="I3610" s="1">
        <v>0</v>
      </c>
      <c r="J3610" s="1">
        <v>0</v>
      </c>
      <c r="K3610" s="1">
        <v>0</v>
      </c>
    </row>
    <row r="3611" spans="1:11" x14ac:dyDescent="0.25">
      <c r="A3611" s="2">
        <v>458</v>
      </c>
      <c r="B3611" t="s">
        <v>192</v>
      </c>
      <c r="C3611" t="s">
        <v>282</v>
      </c>
      <c r="D3611">
        <v>0</v>
      </c>
      <c r="E3611" s="1">
        <v>6000</v>
      </c>
      <c r="F3611" s="1">
        <v>0</v>
      </c>
      <c r="G3611" s="1">
        <v>6000</v>
      </c>
      <c r="H3611" s="1">
        <v>0</v>
      </c>
      <c r="I3611" s="1">
        <v>0</v>
      </c>
      <c r="J3611" s="1">
        <v>0</v>
      </c>
      <c r="K3611" s="1">
        <v>0</v>
      </c>
    </row>
    <row r="3612" spans="1:11" x14ac:dyDescent="0.25">
      <c r="A3612" s="2">
        <v>458</v>
      </c>
      <c r="B3612" t="s">
        <v>192</v>
      </c>
      <c r="C3612" t="s">
        <v>290</v>
      </c>
      <c r="D3612">
        <v>0</v>
      </c>
      <c r="E3612" s="1">
        <v>2500</v>
      </c>
      <c r="F3612" s="1">
        <v>0</v>
      </c>
      <c r="G3612" s="1">
        <v>2500</v>
      </c>
      <c r="H3612" s="1">
        <v>0</v>
      </c>
      <c r="I3612" s="1">
        <v>0</v>
      </c>
      <c r="J3612" s="1">
        <v>0</v>
      </c>
      <c r="K3612" s="1">
        <v>0</v>
      </c>
    </row>
    <row r="3613" spans="1:11" x14ac:dyDescent="0.25">
      <c r="A3613" s="2">
        <v>458</v>
      </c>
      <c r="B3613" t="s">
        <v>192</v>
      </c>
      <c r="C3613" t="s">
        <v>300</v>
      </c>
      <c r="D3613">
        <v>0</v>
      </c>
      <c r="E3613" s="1">
        <v>7000</v>
      </c>
      <c r="F3613" s="1">
        <v>0</v>
      </c>
      <c r="G3613" s="1">
        <v>7000</v>
      </c>
      <c r="H3613" s="1">
        <v>0</v>
      </c>
      <c r="I3613" s="1">
        <v>0</v>
      </c>
      <c r="J3613" s="1">
        <v>0</v>
      </c>
      <c r="K3613" s="1">
        <v>0</v>
      </c>
    </row>
    <row r="3614" spans="1:11" x14ac:dyDescent="0.25">
      <c r="A3614" s="2">
        <v>458</v>
      </c>
      <c r="B3614" t="s">
        <v>192</v>
      </c>
      <c r="C3614" t="s">
        <v>264</v>
      </c>
      <c r="D3614">
        <v>0</v>
      </c>
      <c r="E3614" s="1">
        <v>35000</v>
      </c>
      <c r="F3614" s="1">
        <v>0</v>
      </c>
      <c r="G3614" s="1">
        <v>35000</v>
      </c>
      <c r="H3614" s="1">
        <v>0</v>
      </c>
      <c r="I3614" s="1">
        <v>0</v>
      </c>
      <c r="J3614" s="1">
        <v>0</v>
      </c>
      <c r="K3614" s="1">
        <v>0</v>
      </c>
    </row>
    <row r="3615" spans="1:11" x14ac:dyDescent="0.25">
      <c r="A3615" s="2">
        <v>458</v>
      </c>
      <c r="B3615" t="s">
        <v>192</v>
      </c>
      <c r="C3615" t="s">
        <v>260</v>
      </c>
      <c r="D3615">
        <v>0</v>
      </c>
      <c r="E3615" s="1">
        <v>1500</v>
      </c>
      <c r="F3615" s="1">
        <v>0</v>
      </c>
      <c r="G3615" s="1">
        <v>1500</v>
      </c>
      <c r="H3615" s="1">
        <v>0</v>
      </c>
      <c r="I3615" s="1">
        <v>0</v>
      </c>
      <c r="J3615" s="1">
        <v>0</v>
      </c>
      <c r="K3615" s="1">
        <v>0</v>
      </c>
    </row>
    <row r="3616" spans="1:11" x14ac:dyDescent="0.25">
      <c r="A3616" s="2">
        <v>458</v>
      </c>
      <c r="B3616" t="s">
        <v>192</v>
      </c>
      <c r="C3616" t="s">
        <v>261</v>
      </c>
      <c r="D3616">
        <v>0</v>
      </c>
      <c r="E3616" s="1">
        <v>28000</v>
      </c>
      <c r="F3616" s="1">
        <v>0</v>
      </c>
      <c r="G3616" s="1">
        <v>28000</v>
      </c>
      <c r="H3616" s="1">
        <v>0</v>
      </c>
      <c r="I3616" s="1">
        <v>0</v>
      </c>
      <c r="J3616" s="1">
        <v>0</v>
      </c>
      <c r="K3616" s="1">
        <v>0</v>
      </c>
    </row>
    <row r="3617" spans="1:12" x14ac:dyDescent="0.25">
      <c r="A3617" s="2">
        <v>458</v>
      </c>
      <c r="B3617" t="s">
        <v>192</v>
      </c>
      <c r="C3617" t="s">
        <v>278</v>
      </c>
      <c r="D3617">
        <v>0</v>
      </c>
      <c r="E3617" s="1">
        <v>6000</v>
      </c>
      <c r="F3617" s="1">
        <v>0</v>
      </c>
      <c r="G3617" s="1">
        <v>6000</v>
      </c>
      <c r="H3617" s="1">
        <v>0</v>
      </c>
      <c r="I3617" s="1">
        <v>0</v>
      </c>
      <c r="J3617" s="1">
        <v>0</v>
      </c>
      <c r="K3617" s="1">
        <v>0</v>
      </c>
    </row>
    <row r="3618" spans="1:12" x14ac:dyDescent="0.25">
      <c r="A3618" s="2">
        <v>458</v>
      </c>
      <c r="B3618" t="s">
        <v>192</v>
      </c>
      <c r="C3618" t="s">
        <v>247</v>
      </c>
      <c r="D3618">
        <v>0</v>
      </c>
      <c r="E3618" s="1">
        <v>11737</v>
      </c>
      <c r="F3618" s="1">
        <v>11737</v>
      </c>
      <c r="G3618" s="1">
        <v>0</v>
      </c>
      <c r="H3618" s="1">
        <v>0</v>
      </c>
      <c r="I3618" s="1">
        <v>0</v>
      </c>
      <c r="J3618" s="1">
        <v>0</v>
      </c>
      <c r="K3618" s="1">
        <v>0</v>
      </c>
    </row>
    <row r="3619" spans="1:12" x14ac:dyDescent="0.25">
      <c r="A3619" s="2">
        <v>458</v>
      </c>
      <c r="B3619" t="s">
        <v>192</v>
      </c>
      <c r="C3619" t="s">
        <v>270</v>
      </c>
      <c r="D3619">
        <v>0</v>
      </c>
      <c r="E3619" s="1">
        <v>5000</v>
      </c>
      <c r="F3619" s="1">
        <v>0</v>
      </c>
      <c r="G3619" s="1">
        <v>5000</v>
      </c>
      <c r="H3619" s="1">
        <v>0</v>
      </c>
      <c r="I3619" s="1">
        <v>0</v>
      </c>
      <c r="J3619" s="1">
        <v>0</v>
      </c>
      <c r="K3619" s="1">
        <v>0</v>
      </c>
    </row>
    <row r="3620" spans="1:12" x14ac:dyDescent="0.25">
      <c r="A3620" s="2">
        <v>458</v>
      </c>
      <c r="B3620" t="s">
        <v>192</v>
      </c>
      <c r="C3620" t="s">
        <v>298</v>
      </c>
      <c r="D3620">
        <v>0</v>
      </c>
      <c r="E3620" s="1">
        <v>2500</v>
      </c>
      <c r="F3620" s="1">
        <v>0</v>
      </c>
      <c r="G3620" s="1">
        <v>2500</v>
      </c>
      <c r="H3620" s="1">
        <v>0</v>
      </c>
      <c r="I3620" s="1">
        <v>0</v>
      </c>
      <c r="J3620" s="1">
        <v>0</v>
      </c>
      <c r="K3620" s="1">
        <v>0</v>
      </c>
    </row>
    <row r="3621" spans="1:12" x14ac:dyDescent="0.25">
      <c r="A3621" s="2">
        <v>458</v>
      </c>
      <c r="B3621" t="s">
        <v>192</v>
      </c>
      <c r="C3621" t="s">
        <v>267</v>
      </c>
      <c r="D3621">
        <v>0</v>
      </c>
      <c r="E3621" s="1">
        <v>38000</v>
      </c>
      <c r="F3621" s="1">
        <v>10000</v>
      </c>
      <c r="G3621" s="1">
        <v>28000</v>
      </c>
      <c r="H3621" s="1">
        <v>0</v>
      </c>
      <c r="I3621" s="1">
        <v>0</v>
      </c>
      <c r="J3621" s="1">
        <v>0</v>
      </c>
      <c r="K3621" s="1">
        <v>0</v>
      </c>
    </row>
    <row r="3622" spans="1:12" x14ac:dyDescent="0.25">
      <c r="A3622" s="2">
        <v>458</v>
      </c>
      <c r="B3622" t="s">
        <v>192</v>
      </c>
      <c r="C3622" t="s">
        <v>280</v>
      </c>
      <c r="D3622">
        <v>0</v>
      </c>
      <c r="E3622" s="1">
        <v>7000</v>
      </c>
      <c r="F3622" s="1">
        <v>0</v>
      </c>
      <c r="G3622" s="1">
        <v>7000</v>
      </c>
      <c r="H3622" s="1">
        <v>0</v>
      </c>
      <c r="I3622" s="1">
        <v>0</v>
      </c>
      <c r="J3622" s="1">
        <v>0</v>
      </c>
      <c r="K3622" s="1">
        <v>0</v>
      </c>
    </row>
    <row r="3623" spans="1:12" x14ac:dyDescent="0.25">
      <c r="A3623" s="2">
        <v>458</v>
      </c>
      <c r="B3623" t="s">
        <v>192</v>
      </c>
      <c r="C3623" t="s">
        <v>281</v>
      </c>
      <c r="D3623">
        <v>0</v>
      </c>
      <c r="E3623" s="1">
        <v>10000</v>
      </c>
      <c r="F3623" s="1">
        <v>0</v>
      </c>
      <c r="G3623" s="1">
        <v>10000</v>
      </c>
      <c r="H3623" s="1">
        <v>0</v>
      </c>
      <c r="I3623" s="1">
        <v>0</v>
      </c>
      <c r="J3623" s="1">
        <v>0</v>
      </c>
      <c r="K3623" s="1">
        <v>0</v>
      </c>
    </row>
    <row r="3624" spans="1:12" x14ac:dyDescent="0.25">
      <c r="A3624" s="2">
        <v>458</v>
      </c>
      <c r="B3624" t="s">
        <v>192</v>
      </c>
      <c r="C3624" t="s">
        <v>277</v>
      </c>
      <c r="D3624">
        <v>0</v>
      </c>
      <c r="E3624" s="1">
        <v>16000</v>
      </c>
      <c r="F3624" s="1">
        <v>0</v>
      </c>
      <c r="G3624" s="1">
        <v>16000</v>
      </c>
      <c r="H3624" s="1">
        <v>0</v>
      </c>
      <c r="I3624" s="1">
        <v>0</v>
      </c>
      <c r="J3624" s="1">
        <v>0</v>
      </c>
      <c r="K3624" s="1">
        <v>0</v>
      </c>
    </row>
    <row r="3625" spans="1:12" x14ac:dyDescent="0.25">
      <c r="A3625" s="2">
        <v>458</v>
      </c>
      <c r="B3625" t="s">
        <v>192</v>
      </c>
      <c r="C3625" t="s">
        <v>258</v>
      </c>
      <c r="D3625">
        <v>0</v>
      </c>
      <c r="E3625" s="1">
        <v>50000</v>
      </c>
      <c r="F3625" s="1">
        <v>50000</v>
      </c>
      <c r="G3625" s="1">
        <v>0</v>
      </c>
      <c r="H3625" s="1">
        <v>0</v>
      </c>
      <c r="I3625" s="1">
        <v>0</v>
      </c>
      <c r="J3625" s="1">
        <v>0</v>
      </c>
      <c r="K3625" s="1">
        <v>0</v>
      </c>
    </row>
    <row r="3626" spans="1:12" x14ac:dyDescent="0.25">
      <c r="A3626" s="2">
        <v>458</v>
      </c>
      <c r="B3626" t="s">
        <v>192</v>
      </c>
      <c r="C3626" t="s">
        <v>268</v>
      </c>
      <c r="D3626">
        <v>0</v>
      </c>
      <c r="E3626" s="1">
        <v>15000</v>
      </c>
      <c r="F3626" s="1">
        <v>0</v>
      </c>
      <c r="G3626" s="1">
        <v>15000</v>
      </c>
      <c r="H3626" s="1">
        <v>0</v>
      </c>
      <c r="I3626" s="1">
        <v>0</v>
      </c>
      <c r="J3626" s="1">
        <v>0</v>
      </c>
      <c r="K3626" s="1">
        <v>0</v>
      </c>
    </row>
    <row r="3627" spans="1:12" x14ac:dyDescent="0.25">
      <c r="A3627" s="2">
        <v>458</v>
      </c>
      <c r="B3627" t="s">
        <v>192</v>
      </c>
      <c r="C3627" t="s">
        <v>287</v>
      </c>
      <c r="D3627">
        <v>0</v>
      </c>
      <c r="E3627" s="1">
        <v>798</v>
      </c>
      <c r="F3627" s="1">
        <v>0</v>
      </c>
      <c r="G3627" s="1">
        <v>798</v>
      </c>
      <c r="H3627" s="1">
        <v>0</v>
      </c>
      <c r="I3627" s="1">
        <v>0</v>
      </c>
      <c r="J3627" s="1">
        <v>0</v>
      </c>
      <c r="K3627" s="1">
        <v>0</v>
      </c>
    </row>
    <row r="3628" spans="1:12" x14ac:dyDescent="0.25">
      <c r="A3628" s="2">
        <v>458</v>
      </c>
      <c r="B3628" t="s">
        <v>192</v>
      </c>
      <c r="C3628" t="s">
        <v>285</v>
      </c>
      <c r="D3628">
        <v>0</v>
      </c>
      <c r="E3628" s="1">
        <v>2500</v>
      </c>
      <c r="F3628" s="1">
        <v>0</v>
      </c>
      <c r="G3628" s="1">
        <v>2500</v>
      </c>
      <c r="H3628" s="1">
        <v>0</v>
      </c>
      <c r="I3628" s="1">
        <v>0</v>
      </c>
      <c r="J3628" s="1">
        <v>0</v>
      </c>
      <c r="K3628" s="1">
        <v>0</v>
      </c>
    </row>
    <row r="3629" spans="1:12" x14ac:dyDescent="0.25">
      <c r="A3629" s="2">
        <v>458</v>
      </c>
      <c r="B3629" t="s">
        <v>192</v>
      </c>
      <c r="C3629" t="s">
        <v>269</v>
      </c>
      <c r="D3629">
        <v>0</v>
      </c>
      <c r="E3629" s="1">
        <v>2469</v>
      </c>
      <c r="F3629" s="1">
        <v>0</v>
      </c>
      <c r="G3629" s="1">
        <v>0</v>
      </c>
      <c r="H3629" s="1">
        <v>0</v>
      </c>
      <c r="I3629" s="1">
        <v>2469</v>
      </c>
      <c r="J3629" s="1">
        <v>0</v>
      </c>
      <c r="K3629" s="1">
        <v>0</v>
      </c>
    </row>
    <row r="3630" spans="1:12" x14ac:dyDescent="0.25">
      <c r="A3630" s="2">
        <v>458</v>
      </c>
      <c r="B3630" t="s">
        <v>192</v>
      </c>
      <c r="C3630" s="1" t="s">
        <v>320</v>
      </c>
      <c r="E3630" s="1">
        <v>163591</v>
      </c>
      <c r="F3630" s="1"/>
      <c r="G3630" s="1"/>
      <c r="H3630" s="1"/>
      <c r="I3630" s="1"/>
      <c r="J3630" s="1"/>
      <c r="K3630" s="1"/>
      <c r="L3630" s="1">
        <v>163591</v>
      </c>
    </row>
    <row r="3631" spans="1:12" x14ac:dyDescent="0.25">
      <c r="A3631" s="2">
        <v>1165</v>
      </c>
      <c r="B3631" t="s">
        <v>195</v>
      </c>
      <c r="C3631" t="s">
        <v>68</v>
      </c>
      <c r="D3631">
        <v>0.5</v>
      </c>
      <c r="E3631" s="1">
        <v>79280</v>
      </c>
      <c r="F3631" s="1">
        <v>79280</v>
      </c>
      <c r="G3631" s="1">
        <v>0</v>
      </c>
      <c r="H3631" s="1">
        <v>0</v>
      </c>
      <c r="I3631" s="1">
        <v>0</v>
      </c>
      <c r="J3631" s="1">
        <v>0</v>
      </c>
      <c r="K3631" s="1">
        <v>0</v>
      </c>
    </row>
    <row r="3632" spans="1:12" x14ac:dyDescent="0.25">
      <c r="A3632" s="2">
        <v>1165</v>
      </c>
      <c r="B3632" t="s">
        <v>195</v>
      </c>
      <c r="C3632" t="s">
        <v>31</v>
      </c>
      <c r="D3632">
        <v>0.5</v>
      </c>
      <c r="E3632" s="1">
        <v>99471</v>
      </c>
      <c r="F3632" s="1">
        <v>99471</v>
      </c>
      <c r="G3632" s="1">
        <v>0</v>
      </c>
      <c r="H3632" s="1">
        <v>0</v>
      </c>
      <c r="I3632" s="1">
        <v>0</v>
      </c>
      <c r="J3632" s="1">
        <v>0</v>
      </c>
      <c r="K3632" s="1">
        <v>0</v>
      </c>
    </row>
    <row r="3633" spans="1:11" x14ac:dyDescent="0.25">
      <c r="A3633" s="2">
        <v>1165</v>
      </c>
      <c r="B3633" t="s">
        <v>195</v>
      </c>
      <c r="C3633" t="s">
        <v>44</v>
      </c>
      <c r="D3633">
        <v>1</v>
      </c>
      <c r="E3633" s="1">
        <v>113832</v>
      </c>
      <c r="F3633" s="1">
        <v>113832</v>
      </c>
      <c r="G3633" s="1">
        <v>0</v>
      </c>
      <c r="H3633" s="1">
        <v>0</v>
      </c>
      <c r="I3633" s="1">
        <v>0</v>
      </c>
      <c r="J3633" s="1">
        <v>0</v>
      </c>
      <c r="K3633" s="1">
        <v>0</v>
      </c>
    </row>
    <row r="3634" spans="1:11" x14ac:dyDescent="0.25">
      <c r="A3634" s="2">
        <v>1165</v>
      </c>
      <c r="B3634" t="s">
        <v>195</v>
      </c>
      <c r="C3634" t="s">
        <v>30</v>
      </c>
      <c r="D3634">
        <v>1</v>
      </c>
      <c r="E3634" s="1">
        <v>113832</v>
      </c>
      <c r="F3634" s="1">
        <v>113832</v>
      </c>
      <c r="G3634" s="1">
        <v>0</v>
      </c>
      <c r="H3634" s="1">
        <v>0</v>
      </c>
      <c r="I3634" s="1">
        <v>0</v>
      </c>
      <c r="J3634" s="1">
        <v>0</v>
      </c>
      <c r="K3634" s="1">
        <v>0</v>
      </c>
    </row>
    <row r="3635" spans="1:11" x14ac:dyDescent="0.25">
      <c r="A3635" s="2">
        <v>1165</v>
      </c>
      <c r="B3635" t="s">
        <v>195</v>
      </c>
      <c r="C3635" t="s">
        <v>15</v>
      </c>
      <c r="D3635">
        <v>4</v>
      </c>
      <c r="E3635" s="1">
        <v>156666</v>
      </c>
      <c r="F3635" s="1">
        <v>156666</v>
      </c>
      <c r="G3635" s="1">
        <v>0</v>
      </c>
      <c r="H3635" s="1">
        <v>0</v>
      </c>
      <c r="I3635" s="1">
        <v>0</v>
      </c>
      <c r="J3635" s="1">
        <v>0</v>
      </c>
      <c r="K3635" s="1">
        <v>0</v>
      </c>
    </row>
    <row r="3636" spans="1:11" x14ac:dyDescent="0.25">
      <c r="A3636" s="2">
        <v>1165</v>
      </c>
      <c r="B3636" t="s">
        <v>195</v>
      </c>
      <c r="C3636" t="s">
        <v>50</v>
      </c>
      <c r="D3636">
        <v>1</v>
      </c>
      <c r="E3636" s="1">
        <v>113832</v>
      </c>
      <c r="F3636" s="1">
        <v>113832</v>
      </c>
      <c r="G3636" s="1">
        <v>0</v>
      </c>
      <c r="H3636" s="1">
        <v>0</v>
      </c>
      <c r="I3636" s="1">
        <v>0</v>
      </c>
      <c r="J3636" s="1">
        <v>0</v>
      </c>
      <c r="K3636" s="1">
        <v>0</v>
      </c>
    </row>
    <row r="3637" spans="1:11" x14ac:dyDescent="0.25">
      <c r="A3637" s="2">
        <v>1165</v>
      </c>
      <c r="B3637" t="s">
        <v>195</v>
      </c>
      <c r="C3637" t="s">
        <v>104</v>
      </c>
      <c r="D3637">
        <v>1</v>
      </c>
      <c r="E3637" s="1">
        <v>113832</v>
      </c>
      <c r="F3637" s="1">
        <v>113832</v>
      </c>
      <c r="G3637" s="1">
        <v>0</v>
      </c>
      <c r="H3637" s="1">
        <v>0</v>
      </c>
      <c r="I3637" s="1">
        <v>0</v>
      </c>
      <c r="J3637" s="1">
        <v>0</v>
      </c>
      <c r="K3637" s="1">
        <v>0</v>
      </c>
    </row>
    <row r="3638" spans="1:11" x14ac:dyDescent="0.25">
      <c r="A3638" s="2">
        <v>1165</v>
      </c>
      <c r="B3638" t="s">
        <v>195</v>
      </c>
      <c r="C3638" t="s">
        <v>14</v>
      </c>
      <c r="D3638">
        <v>2</v>
      </c>
      <c r="E3638" s="1">
        <v>227665</v>
      </c>
      <c r="F3638" s="1">
        <v>227665</v>
      </c>
      <c r="G3638" s="1">
        <v>0</v>
      </c>
      <c r="H3638" s="1">
        <v>0</v>
      </c>
      <c r="I3638" s="1">
        <v>0</v>
      </c>
      <c r="J3638" s="1">
        <v>0</v>
      </c>
      <c r="K3638" s="1">
        <v>0</v>
      </c>
    </row>
    <row r="3639" spans="1:11" x14ac:dyDescent="0.25">
      <c r="A3639" s="2">
        <v>1165</v>
      </c>
      <c r="B3639" t="s">
        <v>195</v>
      </c>
      <c r="C3639" t="s">
        <v>81</v>
      </c>
      <c r="D3639">
        <v>1</v>
      </c>
      <c r="E3639" s="1">
        <v>113832</v>
      </c>
      <c r="F3639" s="1">
        <v>5381</v>
      </c>
      <c r="G3639" s="1">
        <v>0</v>
      </c>
      <c r="H3639" s="1">
        <v>108451</v>
      </c>
      <c r="I3639" s="1">
        <v>0</v>
      </c>
      <c r="J3639" s="1">
        <v>0</v>
      </c>
      <c r="K3639" s="1">
        <v>0</v>
      </c>
    </row>
    <row r="3640" spans="1:11" x14ac:dyDescent="0.25">
      <c r="A3640" s="2">
        <v>1165</v>
      </c>
      <c r="B3640" t="s">
        <v>195</v>
      </c>
      <c r="C3640" t="s">
        <v>23</v>
      </c>
      <c r="D3640">
        <v>5</v>
      </c>
      <c r="E3640" s="1">
        <v>195832</v>
      </c>
      <c r="F3640" s="1">
        <v>166457</v>
      </c>
      <c r="G3640" s="1">
        <v>29375</v>
      </c>
      <c r="H3640" s="1">
        <v>0</v>
      </c>
      <c r="I3640" s="1">
        <v>0</v>
      </c>
      <c r="J3640" s="1">
        <v>0</v>
      </c>
      <c r="K3640" s="1">
        <v>0</v>
      </c>
    </row>
    <row r="3641" spans="1:11" x14ac:dyDescent="0.25">
      <c r="A3641" s="2">
        <v>1165</v>
      </c>
      <c r="B3641" t="s">
        <v>195</v>
      </c>
      <c r="C3641" t="s">
        <v>18</v>
      </c>
      <c r="D3641">
        <v>2</v>
      </c>
      <c r="E3641" s="1">
        <v>227665</v>
      </c>
      <c r="F3641" s="1">
        <v>227665</v>
      </c>
      <c r="G3641" s="1">
        <v>0</v>
      </c>
      <c r="H3641" s="1">
        <v>0</v>
      </c>
      <c r="I3641" s="1">
        <v>0</v>
      </c>
      <c r="J3641" s="1">
        <v>0</v>
      </c>
      <c r="K3641" s="1">
        <v>0</v>
      </c>
    </row>
    <row r="3642" spans="1:11" x14ac:dyDescent="0.25">
      <c r="A3642" s="2">
        <v>1165</v>
      </c>
      <c r="B3642" t="s">
        <v>195</v>
      </c>
      <c r="C3642" t="s">
        <v>19</v>
      </c>
      <c r="D3642">
        <v>2</v>
      </c>
      <c r="E3642" s="1">
        <v>227665</v>
      </c>
      <c r="F3642" s="1">
        <v>227665</v>
      </c>
      <c r="G3642" s="1">
        <v>0</v>
      </c>
      <c r="H3642" s="1">
        <v>0</v>
      </c>
      <c r="I3642" s="1">
        <v>0</v>
      </c>
      <c r="J3642" s="1">
        <v>0</v>
      </c>
      <c r="K3642" s="1">
        <v>0</v>
      </c>
    </row>
    <row r="3643" spans="1:11" x14ac:dyDescent="0.25">
      <c r="A3643" s="2">
        <v>1165</v>
      </c>
      <c r="B3643" t="s">
        <v>195</v>
      </c>
      <c r="C3643" t="s">
        <v>7</v>
      </c>
      <c r="D3643">
        <v>0.5</v>
      </c>
      <c r="E3643" s="1">
        <v>56916</v>
      </c>
      <c r="F3643" s="1">
        <v>56916</v>
      </c>
      <c r="G3643" s="1">
        <v>0</v>
      </c>
      <c r="H3643" s="1">
        <v>0</v>
      </c>
      <c r="I3643" s="1">
        <v>0</v>
      </c>
      <c r="J3643" s="1">
        <v>0</v>
      </c>
      <c r="K3643" s="1">
        <v>0</v>
      </c>
    </row>
    <row r="3644" spans="1:11" x14ac:dyDescent="0.25">
      <c r="A3644" s="2">
        <v>1165</v>
      </c>
      <c r="B3644" t="s">
        <v>195</v>
      </c>
      <c r="C3644" t="s">
        <v>37</v>
      </c>
      <c r="D3644">
        <v>1</v>
      </c>
      <c r="E3644" s="1">
        <v>113832</v>
      </c>
      <c r="F3644" s="1">
        <v>113832</v>
      </c>
      <c r="G3644" s="1">
        <v>0</v>
      </c>
      <c r="H3644" s="1">
        <v>0</v>
      </c>
      <c r="I3644" s="1">
        <v>0</v>
      </c>
      <c r="J3644" s="1">
        <v>0</v>
      </c>
      <c r="K3644" s="1">
        <v>0</v>
      </c>
    </row>
    <row r="3645" spans="1:11" x14ac:dyDescent="0.25">
      <c r="A3645" s="2">
        <v>1165</v>
      </c>
      <c r="B3645" t="s">
        <v>195</v>
      </c>
      <c r="C3645" t="s">
        <v>12</v>
      </c>
      <c r="D3645">
        <v>1</v>
      </c>
      <c r="E3645" s="1">
        <v>113832</v>
      </c>
      <c r="F3645" s="1">
        <v>113832</v>
      </c>
      <c r="G3645" s="1">
        <v>0</v>
      </c>
      <c r="H3645" s="1">
        <v>0</v>
      </c>
      <c r="I3645" s="1">
        <v>0</v>
      </c>
      <c r="J3645" s="1">
        <v>0</v>
      </c>
      <c r="K3645" s="1">
        <v>0</v>
      </c>
    </row>
    <row r="3646" spans="1:11" x14ac:dyDescent="0.25">
      <c r="A3646" s="2">
        <v>1165</v>
      </c>
      <c r="B3646" t="s">
        <v>195</v>
      </c>
      <c r="C3646" t="s">
        <v>60</v>
      </c>
      <c r="D3646">
        <v>0.5</v>
      </c>
      <c r="E3646" s="1">
        <v>56916</v>
      </c>
      <c r="F3646" s="1">
        <v>56916</v>
      </c>
      <c r="G3646" s="1">
        <v>0</v>
      </c>
      <c r="H3646" s="1">
        <v>0</v>
      </c>
      <c r="I3646" s="1">
        <v>0</v>
      </c>
      <c r="J3646" s="1">
        <v>0</v>
      </c>
      <c r="K3646" s="1">
        <v>0</v>
      </c>
    </row>
    <row r="3647" spans="1:11" x14ac:dyDescent="0.25">
      <c r="A3647" s="2">
        <v>1165</v>
      </c>
      <c r="B3647" t="s">
        <v>195</v>
      </c>
      <c r="C3647" t="s">
        <v>21</v>
      </c>
      <c r="D3647">
        <v>1</v>
      </c>
      <c r="E3647" s="1">
        <v>113832</v>
      </c>
      <c r="F3647" s="1">
        <v>113832</v>
      </c>
      <c r="G3647" s="1">
        <v>0</v>
      </c>
      <c r="H3647" s="1">
        <v>0</v>
      </c>
      <c r="I3647" s="1">
        <v>0</v>
      </c>
      <c r="J3647" s="1">
        <v>0</v>
      </c>
      <c r="K3647" s="1">
        <v>0</v>
      </c>
    </row>
    <row r="3648" spans="1:11" x14ac:dyDescent="0.25">
      <c r="A3648" s="2">
        <v>1165</v>
      </c>
      <c r="B3648" t="s">
        <v>195</v>
      </c>
      <c r="C3648" t="s">
        <v>16</v>
      </c>
      <c r="D3648">
        <v>1</v>
      </c>
      <c r="E3648" s="1">
        <v>113832</v>
      </c>
      <c r="F3648" s="1">
        <v>113832</v>
      </c>
      <c r="G3648" s="1">
        <v>0</v>
      </c>
      <c r="H3648" s="1">
        <v>0</v>
      </c>
      <c r="I3648" s="1">
        <v>0</v>
      </c>
      <c r="J3648" s="1">
        <v>0</v>
      </c>
      <c r="K3648" s="1">
        <v>0</v>
      </c>
    </row>
    <row r="3649" spans="1:11" x14ac:dyDescent="0.25">
      <c r="A3649" s="2">
        <v>1165</v>
      </c>
      <c r="B3649" t="s">
        <v>195</v>
      </c>
      <c r="C3649" t="s">
        <v>17</v>
      </c>
      <c r="D3649">
        <v>1</v>
      </c>
      <c r="E3649" s="1">
        <v>79025</v>
      </c>
      <c r="F3649" s="1">
        <v>79025</v>
      </c>
      <c r="G3649" s="1">
        <v>0</v>
      </c>
      <c r="H3649" s="1">
        <v>0</v>
      </c>
      <c r="I3649" s="1">
        <v>0</v>
      </c>
      <c r="J3649" s="1">
        <v>0</v>
      </c>
      <c r="K3649" s="1">
        <v>0</v>
      </c>
    </row>
    <row r="3650" spans="1:11" x14ac:dyDescent="0.25">
      <c r="A3650" s="2">
        <v>1165</v>
      </c>
      <c r="B3650" t="s">
        <v>195</v>
      </c>
      <c r="C3650" t="s">
        <v>20</v>
      </c>
      <c r="D3650">
        <v>2</v>
      </c>
      <c r="E3650" s="1">
        <v>120118</v>
      </c>
      <c r="F3650" s="1">
        <v>120118</v>
      </c>
      <c r="G3650" s="1">
        <v>0</v>
      </c>
      <c r="H3650" s="1">
        <v>0</v>
      </c>
      <c r="I3650" s="1">
        <v>0</v>
      </c>
      <c r="J3650" s="1">
        <v>0</v>
      </c>
      <c r="K3650" s="1">
        <v>0</v>
      </c>
    </row>
    <row r="3651" spans="1:11" x14ac:dyDescent="0.25">
      <c r="A3651" s="2">
        <v>1165</v>
      </c>
      <c r="B3651" t="s">
        <v>195</v>
      </c>
      <c r="C3651" t="s">
        <v>4</v>
      </c>
      <c r="D3651">
        <v>1</v>
      </c>
      <c r="E3651" s="1">
        <v>71961</v>
      </c>
      <c r="F3651" s="1">
        <v>71961</v>
      </c>
      <c r="G3651" s="1">
        <v>0</v>
      </c>
      <c r="H3651" s="1">
        <v>0</v>
      </c>
      <c r="I3651" s="1">
        <v>0</v>
      </c>
      <c r="J3651" s="1">
        <v>0</v>
      </c>
      <c r="K3651" s="1">
        <v>0</v>
      </c>
    </row>
    <row r="3652" spans="1:11" x14ac:dyDescent="0.25">
      <c r="A3652" s="2">
        <v>1165</v>
      </c>
      <c r="B3652" t="s">
        <v>195</v>
      </c>
      <c r="C3652" t="s">
        <v>8</v>
      </c>
      <c r="D3652">
        <v>0.5</v>
      </c>
      <c r="E3652" s="1">
        <v>58131</v>
      </c>
      <c r="F3652" s="1">
        <v>58131</v>
      </c>
      <c r="G3652" s="1">
        <v>0</v>
      </c>
      <c r="H3652" s="1">
        <v>0</v>
      </c>
      <c r="I3652" s="1">
        <v>0</v>
      </c>
      <c r="J3652" s="1">
        <v>0</v>
      </c>
      <c r="K3652" s="1">
        <v>0</v>
      </c>
    </row>
    <row r="3653" spans="1:11" x14ac:dyDescent="0.25">
      <c r="A3653" s="2">
        <v>1165</v>
      </c>
      <c r="B3653" t="s">
        <v>195</v>
      </c>
      <c r="C3653" t="s">
        <v>251</v>
      </c>
      <c r="D3653">
        <v>0</v>
      </c>
      <c r="E3653" s="1">
        <v>6500</v>
      </c>
      <c r="F3653" s="1">
        <v>6500</v>
      </c>
      <c r="G3653" s="1">
        <v>0</v>
      </c>
      <c r="H3653" s="1">
        <v>0</v>
      </c>
      <c r="I3653" s="1">
        <v>0</v>
      </c>
      <c r="J3653" s="1">
        <v>0</v>
      </c>
      <c r="K3653" s="1">
        <v>0</v>
      </c>
    </row>
    <row r="3654" spans="1:11" x14ac:dyDescent="0.25">
      <c r="A3654" s="2">
        <v>1165</v>
      </c>
      <c r="B3654" t="s">
        <v>195</v>
      </c>
      <c r="C3654" t="s">
        <v>252</v>
      </c>
      <c r="D3654">
        <v>0</v>
      </c>
      <c r="E3654" s="1">
        <v>3500</v>
      </c>
      <c r="F3654" s="1">
        <v>3500</v>
      </c>
      <c r="G3654" s="1">
        <v>0</v>
      </c>
      <c r="H3654" s="1">
        <v>0</v>
      </c>
      <c r="I3654" s="1">
        <v>0</v>
      </c>
      <c r="J3654" s="1">
        <v>0</v>
      </c>
      <c r="K3654" s="1">
        <v>0</v>
      </c>
    </row>
    <row r="3655" spans="1:11" x14ac:dyDescent="0.25">
      <c r="A3655" s="2">
        <v>1165</v>
      </c>
      <c r="B3655" t="s">
        <v>195</v>
      </c>
      <c r="C3655" t="s">
        <v>308</v>
      </c>
      <c r="D3655">
        <v>0</v>
      </c>
      <c r="E3655" s="1">
        <v>1000</v>
      </c>
      <c r="F3655" s="1">
        <v>1000</v>
      </c>
      <c r="G3655" s="1">
        <v>0</v>
      </c>
      <c r="H3655" s="1">
        <v>0</v>
      </c>
      <c r="I3655" s="1">
        <v>0</v>
      </c>
      <c r="J3655" s="1">
        <v>0</v>
      </c>
      <c r="K3655" s="1">
        <v>0</v>
      </c>
    </row>
    <row r="3656" spans="1:11" x14ac:dyDescent="0.25">
      <c r="A3656" s="2">
        <v>1165</v>
      </c>
      <c r="B3656" t="s">
        <v>195</v>
      </c>
      <c r="C3656" t="s">
        <v>263</v>
      </c>
      <c r="D3656">
        <v>0</v>
      </c>
      <c r="E3656" s="1">
        <v>7500</v>
      </c>
      <c r="F3656" s="1">
        <v>2500</v>
      </c>
      <c r="G3656" s="1">
        <v>5000</v>
      </c>
      <c r="H3656" s="1">
        <v>0</v>
      </c>
      <c r="I3656" s="1">
        <v>0</v>
      </c>
      <c r="J3656" s="1">
        <v>0</v>
      </c>
      <c r="K3656" s="1">
        <v>0</v>
      </c>
    </row>
    <row r="3657" spans="1:11" x14ac:dyDescent="0.25">
      <c r="A3657" s="2">
        <v>1165</v>
      </c>
      <c r="B3657" t="s">
        <v>195</v>
      </c>
      <c r="C3657" t="s">
        <v>266</v>
      </c>
      <c r="D3657">
        <v>0</v>
      </c>
      <c r="E3657" s="1">
        <v>4000</v>
      </c>
      <c r="F3657" s="1">
        <v>4000</v>
      </c>
      <c r="G3657" s="1">
        <v>0</v>
      </c>
      <c r="H3657" s="1">
        <v>0</v>
      </c>
      <c r="I3657" s="1">
        <v>0</v>
      </c>
      <c r="J3657" s="1">
        <v>0</v>
      </c>
      <c r="K3657" s="1">
        <v>0</v>
      </c>
    </row>
    <row r="3658" spans="1:11" x14ac:dyDescent="0.25">
      <c r="A3658" s="2">
        <v>1165</v>
      </c>
      <c r="B3658" t="s">
        <v>195</v>
      </c>
      <c r="C3658" t="s">
        <v>286</v>
      </c>
      <c r="D3658">
        <v>0</v>
      </c>
      <c r="E3658" s="1">
        <v>5000</v>
      </c>
      <c r="F3658" s="1">
        <v>5000</v>
      </c>
      <c r="G3658" s="1">
        <v>0</v>
      </c>
      <c r="H3658" s="1">
        <v>0</v>
      </c>
      <c r="I3658" s="1">
        <v>0</v>
      </c>
      <c r="J3658" s="1">
        <v>0</v>
      </c>
      <c r="K3658" s="1">
        <v>0</v>
      </c>
    </row>
    <row r="3659" spans="1:11" x14ac:dyDescent="0.25">
      <c r="A3659" s="2">
        <v>1165</v>
      </c>
      <c r="B3659" t="s">
        <v>195</v>
      </c>
      <c r="C3659" t="s">
        <v>265</v>
      </c>
      <c r="D3659">
        <v>0</v>
      </c>
      <c r="E3659" s="1">
        <v>16272</v>
      </c>
      <c r="F3659" s="1">
        <v>10000</v>
      </c>
      <c r="G3659" s="1">
        <v>6272</v>
      </c>
      <c r="H3659" s="1">
        <v>0</v>
      </c>
      <c r="I3659" s="1">
        <v>0</v>
      </c>
      <c r="J3659" s="1">
        <v>0</v>
      </c>
      <c r="K3659" s="1">
        <v>0</v>
      </c>
    </row>
    <row r="3660" spans="1:11" x14ac:dyDescent="0.25">
      <c r="A3660" s="2">
        <v>1165</v>
      </c>
      <c r="B3660" t="s">
        <v>195</v>
      </c>
      <c r="C3660" t="s">
        <v>262</v>
      </c>
      <c r="D3660">
        <v>0</v>
      </c>
      <c r="E3660" s="1">
        <v>750</v>
      </c>
      <c r="F3660" s="1">
        <v>750</v>
      </c>
      <c r="G3660" s="1">
        <v>0</v>
      </c>
      <c r="H3660" s="1">
        <v>0</v>
      </c>
      <c r="I3660" s="1">
        <v>0</v>
      </c>
      <c r="J3660" s="1">
        <v>0</v>
      </c>
      <c r="K3660" s="1">
        <v>0</v>
      </c>
    </row>
    <row r="3661" spans="1:11" x14ac:dyDescent="0.25">
      <c r="A3661" s="2">
        <v>1165</v>
      </c>
      <c r="B3661" t="s">
        <v>195</v>
      </c>
      <c r="C3661" t="s">
        <v>248</v>
      </c>
      <c r="D3661">
        <v>0</v>
      </c>
      <c r="E3661" s="1">
        <v>301</v>
      </c>
      <c r="F3661" s="1">
        <v>301</v>
      </c>
      <c r="G3661" s="1">
        <v>0</v>
      </c>
      <c r="H3661" s="1">
        <v>0</v>
      </c>
      <c r="I3661" s="1">
        <v>0</v>
      </c>
      <c r="J3661" s="1">
        <v>0</v>
      </c>
      <c r="K3661" s="1">
        <v>0</v>
      </c>
    </row>
    <row r="3662" spans="1:11" x14ac:dyDescent="0.25">
      <c r="A3662" s="2">
        <v>1165</v>
      </c>
      <c r="B3662" t="s">
        <v>195</v>
      </c>
      <c r="C3662" t="s">
        <v>290</v>
      </c>
      <c r="D3662">
        <v>0</v>
      </c>
      <c r="E3662" s="1">
        <v>2000</v>
      </c>
      <c r="F3662" s="1">
        <v>0</v>
      </c>
      <c r="G3662" s="1">
        <v>2000</v>
      </c>
      <c r="H3662" s="1">
        <v>0</v>
      </c>
      <c r="I3662" s="1">
        <v>0</v>
      </c>
      <c r="J3662" s="1">
        <v>0</v>
      </c>
      <c r="K3662" s="1">
        <v>0</v>
      </c>
    </row>
    <row r="3663" spans="1:11" x14ac:dyDescent="0.25">
      <c r="A3663" s="2">
        <v>1165</v>
      </c>
      <c r="B3663" t="s">
        <v>195</v>
      </c>
      <c r="C3663" t="s">
        <v>300</v>
      </c>
      <c r="D3663">
        <v>0</v>
      </c>
      <c r="E3663" s="1">
        <v>3000</v>
      </c>
      <c r="F3663" s="1">
        <v>3000</v>
      </c>
      <c r="G3663" s="1">
        <v>0</v>
      </c>
      <c r="H3663" s="1">
        <v>0</v>
      </c>
      <c r="I3663" s="1">
        <v>0</v>
      </c>
      <c r="J3663" s="1">
        <v>0</v>
      </c>
      <c r="K3663" s="1">
        <v>0</v>
      </c>
    </row>
    <row r="3664" spans="1:11" x14ac:dyDescent="0.25">
      <c r="A3664" s="2">
        <v>1165</v>
      </c>
      <c r="B3664" t="s">
        <v>195</v>
      </c>
      <c r="C3664" t="s">
        <v>264</v>
      </c>
      <c r="D3664">
        <v>0</v>
      </c>
      <c r="E3664" s="1">
        <v>18430</v>
      </c>
      <c r="F3664" s="1">
        <v>18430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</row>
    <row r="3665" spans="1:11" x14ac:dyDescent="0.25">
      <c r="A3665" s="2">
        <v>1165</v>
      </c>
      <c r="B3665" t="s">
        <v>195</v>
      </c>
      <c r="C3665" t="s">
        <v>260</v>
      </c>
      <c r="D3665">
        <v>0</v>
      </c>
      <c r="E3665" s="1">
        <v>1000</v>
      </c>
      <c r="F3665" s="1">
        <v>1000</v>
      </c>
      <c r="G3665" s="1">
        <v>0</v>
      </c>
      <c r="H3665" s="1">
        <v>0</v>
      </c>
      <c r="I3665" s="1">
        <v>0</v>
      </c>
      <c r="J3665" s="1">
        <v>0</v>
      </c>
      <c r="K3665" s="1">
        <v>0</v>
      </c>
    </row>
    <row r="3666" spans="1:11" x14ac:dyDescent="0.25">
      <c r="A3666" s="2">
        <v>1165</v>
      </c>
      <c r="B3666" t="s">
        <v>195</v>
      </c>
      <c r="C3666" t="s">
        <v>261</v>
      </c>
      <c r="D3666">
        <v>0</v>
      </c>
      <c r="E3666" s="1">
        <v>6128</v>
      </c>
      <c r="F3666" s="1">
        <v>6128</v>
      </c>
      <c r="G3666" s="1">
        <v>0</v>
      </c>
      <c r="H3666" s="1">
        <v>0</v>
      </c>
      <c r="I3666" s="1">
        <v>0</v>
      </c>
      <c r="J3666" s="1">
        <v>0</v>
      </c>
      <c r="K3666" s="1">
        <v>0</v>
      </c>
    </row>
    <row r="3667" spans="1:11" x14ac:dyDescent="0.25">
      <c r="A3667" s="2">
        <v>1165</v>
      </c>
      <c r="B3667" t="s">
        <v>195</v>
      </c>
      <c r="C3667" t="s">
        <v>278</v>
      </c>
      <c r="D3667">
        <v>0</v>
      </c>
      <c r="E3667" s="1">
        <v>1500</v>
      </c>
      <c r="F3667" s="1">
        <v>1500</v>
      </c>
      <c r="G3667" s="1">
        <v>0</v>
      </c>
      <c r="H3667" s="1">
        <v>0</v>
      </c>
      <c r="I3667" s="1">
        <v>0</v>
      </c>
      <c r="J3667" s="1">
        <v>0</v>
      </c>
      <c r="K3667" s="1">
        <v>0</v>
      </c>
    </row>
    <row r="3668" spans="1:11" x14ac:dyDescent="0.25">
      <c r="A3668" s="2">
        <v>1165</v>
      </c>
      <c r="B3668" t="s">
        <v>195</v>
      </c>
      <c r="C3668" t="s">
        <v>247</v>
      </c>
      <c r="D3668">
        <v>0</v>
      </c>
      <c r="E3668" s="1">
        <v>1104</v>
      </c>
      <c r="F3668" s="1">
        <v>1104</v>
      </c>
      <c r="G3668" s="1">
        <v>0</v>
      </c>
      <c r="H3668" s="1">
        <v>0</v>
      </c>
      <c r="I3668" s="1">
        <v>0</v>
      </c>
      <c r="J3668" s="1">
        <v>0</v>
      </c>
      <c r="K3668" s="1">
        <v>0</v>
      </c>
    </row>
    <row r="3669" spans="1:11" x14ac:dyDescent="0.25">
      <c r="A3669" s="2">
        <v>1165</v>
      </c>
      <c r="B3669" t="s">
        <v>195</v>
      </c>
      <c r="C3669" t="s">
        <v>299</v>
      </c>
      <c r="D3669">
        <v>0</v>
      </c>
      <c r="E3669" s="1">
        <v>700</v>
      </c>
      <c r="F3669" s="1">
        <v>700</v>
      </c>
      <c r="G3669" s="1">
        <v>0</v>
      </c>
      <c r="H3669" s="1">
        <v>0</v>
      </c>
      <c r="I3669" s="1">
        <v>0</v>
      </c>
      <c r="J3669" s="1">
        <v>0</v>
      </c>
      <c r="K3669" s="1">
        <v>0</v>
      </c>
    </row>
    <row r="3670" spans="1:11" x14ac:dyDescent="0.25">
      <c r="A3670" s="2">
        <v>1165</v>
      </c>
      <c r="B3670" t="s">
        <v>195</v>
      </c>
      <c r="C3670" t="s">
        <v>270</v>
      </c>
      <c r="D3670">
        <v>0</v>
      </c>
      <c r="E3670" s="1">
        <v>5000</v>
      </c>
      <c r="F3670" s="1">
        <v>3000</v>
      </c>
      <c r="G3670" s="1">
        <v>2000</v>
      </c>
      <c r="H3670" s="1">
        <v>0</v>
      </c>
      <c r="I3670" s="1">
        <v>0</v>
      </c>
      <c r="J3670" s="1">
        <v>0</v>
      </c>
      <c r="K3670" s="1">
        <v>0</v>
      </c>
    </row>
    <row r="3671" spans="1:11" x14ac:dyDescent="0.25">
      <c r="A3671" s="2">
        <v>1165</v>
      </c>
      <c r="B3671" t="s">
        <v>195</v>
      </c>
      <c r="C3671" t="s">
        <v>298</v>
      </c>
      <c r="D3671">
        <v>0</v>
      </c>
      <c r="E3671" s="1">
        <v>300</v>
      </c>
      <c r="F3671" s="1">
        <v>300</v>
      </c>
      <c r="G3671" s="1">
        <v>0</v>
      </c>
      <c r="H3671" s="1">
        <v>0</v>
      </c>
      <c r="I3671" s="1">
        <v>0</v>
      </c>
      <c r="J3671" s="1">
        <v>0</v>
      </c>
      <c r="K3671" s="1">
        <v>0</v>
      </c>
    </row>
    <row r="3672" spans="1:11" x14ac:dyDescent="0.25">
      <c r="A3672" s="2">
        <v>1165</v>
      </c>
      <c r="B3672" t="s">
        <v>195</v>
      </c>
      <c r="C3672" t="s">
        <v>305</v>
      </c>
      <c r="D3672">
        <v>0</v>
      </c>
      <c r="E3672" s="1">
        <v>250</v>
      </c>
      <c r="F3672" s="1">
        <v>250</v>
      </c>
      <c r="G3672" s="1">
        <v>0</v>
      </c>
      <c r="H3672" s="1">
        <v>0</v>
      </c>
      <c r="I3672" s="1">
        <v>0</v>
      </c>
      <c r="J3672" s="1">
        <v>0</v>
      </c>
      <c r="K3672" s="1">
        <v>0</v>
      </c>
    </row>
    <row r="3673" spans="1:11" x14ac:dyDescent="0.25">
      <c r="A3673" s="2">
        <v>1165</v>
      </c>
      <c r="B3673" t="s">
        <v>195</v>
      </c>
      <c r="C3673" t="s">
        <v>281</v>
      </c>
      <c r="D3673">
        <v>0</v>
      </c>
      <c r="E3673" s="1">
        <v>2000</v>
      </c>
      <c r="F3673" s="1">
        <v>2000</v>
      </c>
      <c r="G3673" s="1">
        <v>0</v>
      </c>
      <c r="H3673" s="1">
        <v>0</v>
      </c>
      <c r="I3673" s="1">
        <v>0</v>
      </c>
      <c r="J3673" s="1">
        <v>0</v>
      </c>
      <c r="K3673" s="1">
        <v>0</v>
      </c>
    </row>
    <row r="3674" spans="1:11" x14ac:dyDescent="0.25">
      <c r="A3674" s="2">
        <v>1165</v>
      </c>
      <c r="B3674" t="s">
        <v>195</v>
      </c>
      <c r="C3674" t="s">
        <v>277</v>
      </c>
      <c r="D3674">
        <v>0</v>
      </c>
      <c r="E3674" s="1">
        <v>6000</v>
      </c>
      <c r="F3674" s="1">
        <v>3000</v>
      </c>
      <c r="G3674" s="1">
        <v>3000</v>
      </c>
      <c r="H3674" s="1">
        <v>0</v>
      </c>
      <c r="I3674" s="1">
        <v>0</v>
      </c>
      <c r="J3674" s="1">
        <v>0</v>
      </c>
      <c r="K3674" s="1">
        <v>0</v>
      </c>
    </row>
    <row r="3675" spans="1:11" x14ac:dyDescent="0.25">
      <c r="A3675" s="2">
        <v>1165</v>
      </c>
      <c r="B3675" t="s">
        <v>195</v>
      </c>
      <c r="C3675" t="s">
        <v>258</v>
      </c>
      <c r="D3675">
        <v>0</v>
      </c>
      <c r="E3675" s="1">
        <v>7500</v>
      </c>
      <c r="F3675" s="1">
        <v>7500</v>
      </c>
      <c r="G3675" s="1">
        <v>0</v>
      </c>
      <c r="H3675" s="1">
        <v>0</v>
      </c>
      <c r="I3675" s="1">
        <v>0</v>
      </c>
      <c r="J3675" s="1">
        <v>0</v>
      </c>
      <c r="K3675" s="1">
        <v>0</v>
      </c>
    </row>
    <row r="3676" spans="1:11" x14ac:dyDescent="0.25">
      <c r="A3676" s="2">
        <v>1165</v>
      </c>
      <c r="B3676" t="s">
        <v>195</v>
      </c>
      <c r="C3676" t="s">
        <v>287</v>
      </c>
      <c r="D3676">
        <v>0</v>
      </c>
      <c r="E3676" s="1">
        <v>638</v>
      </c>
      <c r="F3676" s="1">
        <v>0</v>
      </c>
      <c r="G3676" s="1">
        <v>638</v>
      </c>
      <c r="H3676" s="1">
        <v>0</v>
      </c>
      <c r="I3676" s="1">
        <v>0</v>
      </c>
      <c r="J3676" s="1">
        <v>0</v>
      </c>
      <c r="K3676" s="1">
        <v>0</v>
      </c>
    </row>
    <row r="3677" spans="1:11" x14ac:dyDescent="0.25">
      <c r="A3677" s="2">
        <v>1165</v>
      </c>
      <c r="B3677" t="s">
        <v>195</v>
      </c>
      <c r="C3677" t="s">
        <v>284</v>
      </c>
      <c r="D3677">
        <v>0</v>
      </c>
      <c r="E3677" s="1">
        <v>1650</v>
      </c>
      <c r="F3677" s="1">
        <v>0</v>
      </c>
      <c r="G3677" s="1">
        <v>0</v>
      </c>
      <c r="H3677" s="1">
        <v>0</v>
      </c>
      <c r="I3677" s="1">
        <v>0</v>
      </c>
      <c r="J3677" s="1">
        <v>1650</v>
      </c>
      <c r="K3677" s="1">
        <v>0</v>
      </c>
    </row>
    <row r="3678" spans="1:11" x14ac:dyDescent="0.25">
      <c r="A3678" s="2">
        <v>280</v>
      </c>
      <c r="B3678" t="s">
        <v>196</v>
      </c>
      <c r="C3678" t="s">
        <v>68</v>
      </c>
      <c r="D3678">
        <v>1</v>
      </c>
      <c r="E3678" s="1">
        <v>158560</v>
      </c>
      <c r="F3678" s="1">
        <v>158560</v>
      </c>
      <c r="G3678" s="1">
        <v>0</v>
      </c>
      <c r="H3678" s="1">
        <v>0</v>
      </c>
      <c r="I3678" s="1">
        <v>0</v>
      </c>
      <c r="J3678" s="1">
        <v>0</v>
      </c>
      <c r="K3678" s="1">
        <v>0</v>
      </c>
    </row>
    <row r="3679" spans="1:11" x14ac:dyDescent="0.25">
      <c r="A3679" s="2">
        <v>280</v>
      </c>
      <c r="B3679" t="s">
        <v>196</v>
      </c>
      <c r="C3679" t="s">
        <v>31</v>
      </c>
      <c r="D3679">
        <v>1</v>
      </c>
      <c r="E3679" s="1">
        <v>198942</v>
      </c>
      <c r="F3679" s="1">
        <v>198942</v>
      </c>
      <c r="G3679" s="1">
        <v>0</v>
      </c>
      <c r="H3679" s="1">
        <v>0</v>
      </c>
      <c r="I3679" s="1">
        <v>0</v>
      </c>
      <c r="J3679" s="1">
        <v>0</v>
      </c>
      <c r="K3679" s="1">
        <v>0</v>
      </c>
    </row>
    <row r="3680" spans="1:11" x14ac:dyDescent="0.25">
      <c r="A3680" s="2">
        <v>280</v>
      </c>
      <c r="B3680" t="s">
        <v>196</v>
      </c>
      <c r="C3680" t="s">
        <v>33</v>
      </c>
      <c r="D3680">
        <v>3</v>
      </c>
      <c r="E3680" s="1">
        <v>341497</v>
      </c>
      <c r="F3680" s="1">
        <v>142343</v>
      </c>
      <c r="G3680" s="1">
        <v>0</v>
      </c>
      <c r="H3680" s="1">
        <v>0</v>
      </c>
      <c r="I3680" s="1">
        <v>199155</v>
      </c>
      <c r="J3680" s="1">
        <v>0</v>
      </c>
      <c r="K3680" s="1">
        <v>0</v>
      </c>
    </row>
    <row r="3681" spans="1:11" x14ac:dyDescent="0.25">
      <c r="A3681" s="2">
        <v>280</v>
      </c>
      <c r="B3681" t="s">
        <v>196</v>
      </c>
      <c r="C3681" t="s">
        <v>34</v>
      </c>
      <c r="D3681">
        <v>2</v>
      </c>
      <c r="E3681" s="1">
        <v>227665</v>
      </c>
      <c r="F3681" s="1">
        <v>227665</v>
      </c>
      <c r="G3681" s="1">
        <v>0</v>
      </c>
      <c r="H3681" s="1">
        <v>0</v>
      </c>
      <c r="I3681" s="1">
        <v>0</v>
      </c>
      <c r="J3681" s="1">
        <v>0</v>
      </c>
      <c r="K3681" s="1">
        <v>0</v>
      </c>
    </row>
    <row r="3682" spans="1:11" x14ac:dyDescent="0.25">
      <c r="A3682" s="2">
        <v>280</v>
      </c>
      <c r="B3682" t="s">
        <v>196</v>
      </c>
      <c r="C3682" t="s">
        <v>35</v>
      </c>
      <c r="D3682">
        <v>2</v>
      </c>
      <c r="E3682" s="1">
        <v>227665</v>
      </c>
      <c r="F3682" s="1">
        <v>227665</v>
      </c>
      <c r="G3682" s="1">
        <v>0</v>
      </c>
      <c r="H3682" s="1">
        <v>0</v>
      </c>
      <c r="I3682" s="1">
        <v>0</v>
      </c>
      <c r="J3682" s="1">
        <v>0</v>
      </c>
      <c r="K3682" s="1">
        <v>0</v>
      </c>
    </row>
    <row r="3683" spans="1:11" x14ac:dyDescent="0.25">
      <c r="A3683" s="2">
        <v>280</v>
      </c>
      <c r="B3683" t="s">
        <v>196</v>
      </c>
      <c r="C3683" t="s">
        <v>26</v>
      </c>
      <c r="D3683">
        <v>2</v>
      </c>
      <c r="E3683" s="1">
        <v>227665</v>
      </c>
      <c r="F3683" s="1">
        <v>227665</v>
      </c>
      <c r="G3683" s="1">
        <v>0</v>
      </c>
      <c r="H3683" s="1">
        <v>0</v>
      </c>
      <c r="I3683" s="1">
        <v>0</v>
      </c>
      <c r="J3683" s="1">
        <v>0</v>
      </c>
      <c r="K3683" s="1">
        <v>0</v>
      </c>
    </row>
    <row r="3684" spans="1:11" x14ac:dyDescent="0.25">
      <c r="A3684" s="2">
        <v>280</v>
      </c>
      <c r="B3684" t="s">
        <v>196</v>
      </c>
      <c r="C3684" t="s">
        <v>25</v>
      </c>
      <c r="D3684">
        <v>2</v>
      </c>
      <c r="E3684" s="1">
        <v>227665</v>
      </c>
      <c r="F3684" s="1">
        <v>227665</v>
      </c>
      <c r="G3684" s="1">
        <v>0</v>
      </c>
      <c r="H3684" s="1">
        <v>0</v>
      </c>
      <c r="I3684" s="1">
        <v>0</v>
      </c>
      <c r="J3684" s="1">
        <v>0</v>
      </c>
      <c r="K3684" s="1">
        <v>0</v>
      </c>
    </row>
    <row r="3685" spans="1:11" x14ac:dyDescent="0.25">
      <c r="A3685" s="2">
        <v>280</v>
      </c>
      <c r="B3685" t="s">
        <v>196</v>
      </c>
      <c r="C3685" t="s">
        <v>28</v>
      </c>
      <c r="D3685">
        <v>3</v>
      </c>
      <c r="E3685" s="1">
        <v>341497</v>
      </c>
      <c r="F3685" s="1">
        <v>341497</v>
      </c>
      <c r="G3685" s="1">
        <v>0</v>
      </c>
      <c r="H3685" s="1">
        <v>0</v>
      </c>
      <c r="I3685" s="1">
        <v>0</v>
      </c>
      <c r="J3685" s="1">
        <v>0</v>
      </c>
      <c r="K3685" s="1">
        <v>0</v>
      </c>
    </row>
    <row r="3686" spans="1:11" x14ac:dyDescent="0.25">
      <c r="A3686" s="2">
        <v>280</v>
      </c>
      <c r="B3686" t="s">
        <v>196</v>
      </c>
      <c r="C3686" t="s">
        <v>109</v>
      </c>
      <c r="D3686">
        <v>1</v>
      </c>
      <c r="E3686" s="1">
        <v>113832</v>
      </c>
      <c r="F3686" s="1">
        <v>113832</v>
      </c>
      <c r="G3686" s="1">
        <v>0</v>
      </c>
      <c r="H3686" s="1">
        <v>0</v>
      </c>
      <c r="I3686" s="1">
        <v>0</v>
      </c>
      <c r="J3686" s="1">
        <v>0</v>
      </c>
      <c r="K3686" s="1">
        <v>0</v>
      </c>
    </row>
    <row r="3687" spans="1:11" x14ac:dyDescent="0.25">
      <c r="A3687" s="2">
        <v>280</v>
      </c>
      <c r="B3687" t="s">
        <v>196</v>
      </c>
      <c r="C3687" t="s">
        <v>99</v>
      </c>
      <c r="D3687">
        <v>1</v>
      </c>
      <c r="E3687" s="1">
        <v>113832</v>
      </c>
      <c r="F3687" s="1">
        <v>0</v>
      </c>
      <c r="G3687" s="1">
        <v>113832</v>
      </c>
      <c r="H3687" s="1">
        <v>0</v>
      </c>
      <c r="I3687" s="1">
        <v>0</v>
      </c>
      <c r="J3687" s="1">
        <v>0</v>
      </c>
      <c r="K3687" s="1">
        <v>0</v>
      </c>
    </row>
    <row r="3688" spans="1:11" x14ac:dyDescent="0.25">
      <c r="A3688" s="2">
        <v>280</v>
      </c>
      <c r="B3688" t="s">
        <v>196</v>
      </c>
      <c r="C3688" t="s">
        <v>87</v>
      </c>
      <c r="D3688">
        <v>1</v>
      </c>
      <c r="E3688" s="1">
        <v>113832</v>
      </c>
      <c r="F3688" s="1">
        <v>113832</v>
      </c>
      <c r="G3688" s="1">
        <v>0</v>
      </c>
      <c r="H3688" s="1">
        <v>0</v>
      </c>
      <c r="I3688" s="1">
        <v>0</v>
      </c>
      <c r="J3688" s="1">
        <v>0</v>
      </c>
      <c r="K3688" s="1">
        <v>0</v>
      </c>
    </row>
    <row r="3689" spans="1:11" x14ac:dyDescent="0.25">
      <c r="A3689" s="2">
        <v>280</v>
      </c>
      <c r="B3689" t="s">
        <v>196</v>
      </c>
      <c r="C3689" t="s">
        <v>85</v>
      </c>
      <c r="D3689">
        <v>1.01</v>
      </c>
      <c r="E3689" s="1">
        <v>113832</v>
      </c>
      <c r="F3689" s="1">
        <v>113832</v>
      </c>
      <c r="G3689" s="1">
        <v>0</v>
      </c>
      <c r="H3689" s="1">
        <v>0</v>
      </c>
      <c r="I3689" s="1">
        <v>0</v>
      </c>
      <c r="J3689" s="1">
        <v>0</v>
      </c>
      <c r="K3689" s="1">
        <v>0</v>
      </c>
    </row>
    <row r="3690" spans="1:11" x14ac:dyDescent="0.25">
      <c r="A3690" s="2">
        <v>280</v>
      </c>
      <c r="B3690" t="s">
        <v>196</v>
      </c>
      <c r="C3690" t="s">
        <v>24</v>
      </c>
      <c r="D3690">
        <v>1</v>
      </c>
      <c r="E3690" s="1">
        <v>113832</v>
      </c>
      <c r="F3690" s="1">
        <v>113832</v>
      </c>
      <c r="G3690" s="1">
        <v>0</v>
      </c>
      <c r="H3690" s="1">
        <v>0</v>
      </c>
      <c r="I3690" s="1">
        <v>0</v>
      </c>
      <c r="J3690" s="1">
        <v>0</v>
      </c>
      <c r="K3690" s="1">
        <v>0</v>
      </c>
    </row>
    <row r="3691" spans="1:11" x14ac:dyDescent="0.25">
      <c r="A3691" s="2">
        <v>280</v>
      </c>
      <c r="B3691" t="s">
        <v>196</v>
      </c>
      <c r="C3691" t="s">
        <v>30</v>
      </c>
      <c r="D3691">
        <v>1</v>
      </c>
      <c r="E3691" s="1">
        <v>113832</v>
      </c>
      <c r="F3691" s="1">
        <v>113832</v>
      </c>
      <c r="G3691" s="1">
        <v>0</v>
      </c>
      <c r="H3691" s="1">
        <v>0</v>
      </c>
      <c r="I3691" s="1">
        <v>0</v>
      </c>
      <c r="J3691" s="1">
        <v>0</v>
      </c>
      <c r="K3691" s="1">
        <v>0</v>
      </c>
    </row>
    <row r="3692" spans="1:11" x14ac:dyDescent="0.25">
      <c r="A3692" s="2">
        <v>280</v>
      </c>
      <c r="B3692" t="s">
        <v>196</v>
      </c>
      <c r="C3692" t="s">
        <v>15</v>
      </c>
      <c r="D3692">
        <v>6</v>
      </c>
      <c r="E3692" s="1">
        <v>234999</v>
      </c>
      <c r="F3692" s="1">
        <v>234999</v>
      </c>
      <c r="G3692" s="1">
        <v>0</v>
      </c>
      <c r="H3692" s="1">
        <v>0</v>
      </c>
      <c r="I3692" s="1">
        <v>0</v>
      </c>
      <c r="J3692" s="1">
        <v>0</v>
      </c>
      <c r="K3692" s="1">
        <v>0</v>
      </c>
    </row>
    <row r="3693" spans="1:11" x14ac:dyDescent="0.25">
      <c r="A3693" s="2">
        <v>280</v>
      </c>
      <c r="B3693" t="s">
        <v>196</v>
      </c>
      <c r="C3693" t="s">
        <v>43</v>
      </c>
      <c r="D3693">
        <v>1</v>
      </c>
      <c r="E3693" s="1">
        <v>119483</v>
      </c>
      <c r="F3693" s="1">
        <v>0</v>
      </c>
      <c r="G3693" s="1">
        <v>119483</v>
      </c>
      <c r="H3693" s="1">
        <v>0</v>
      </c>
      <c r="I3693" s="1">
        <v>0</v>
      </c>
      <c r="J3693" s="1">
        <v>0</v>
      </c>
      <c r="K3693" s="1">
        <v>0</v>
      </c>
    </row>
    <row r="3694" spans="1:11" x14ac:dyDescent="0.25">
      <c r="A3694" s="2">
        <v>280</v>
      </c>
      <c r="B3694" t="s">
        <v>196</v>
      </c>
      <c r="C3694" t="s">
        <v>104</v>
      </c>
      <c r="D3694">
        <v>2</v>
      </c>
      <c r="E3694" s="1">
        <v>227665</v>
      </c>
      <c r="F3694" s="1">
        <v>227665</v>
      </c>
      <c r="G3694" s="1">
        <v>0</v>
      </c>
      <c r="H3694" s="1">
        <v>0</v>
      </c>
      <c r="I3694" s="1">
        <v>0</v>
      </c>
      <c r="J3694" s="1">
        <v>0</v>
      </c>
      <c r="K3694" s="1">
        <v>0</v>
      </c>
    </row>
    <row r="3695" spans="1:11" x14ac:dyDescent="0.25">
      <c r="A3695" s="2">
        <v>280</v>
      </c>
      <c r="B3695" t="s">
        <v>196</v>
      </c>
      <c r="C3695" t="s">
        <v>14</v>
      </c>
      <c r="D3695">
        <v>4</v>
      </c>
      <c r="E3695" s="1">
        <v>455330</v>
      </c>
      <c r="F3695" s="1">
        <v>455330</v>
      </c>
      <c r="G3695" s="1">
        <v>0</v>
      </c>
      <c r="H3695" s="1">
        <v>0</v>
      </c>
      <c r="I3695" s="1">
        <v>0</v>
      </c>
      <c r="J3695" s="1">
        <v>0</v>
      </c>
      <c r="K3695" s="1">
        <v>0</v>
      </c>
    </row>
    <row r="3696" spans="1:11" x14ac:dyDescent="0.25">
      <c r="A3696" s="2">
        <v>280</v>
      </c>
      <c r="B3696" t="s">
        <v>196</v>
      </c>
      <c r="C3696" t="s">
        <v>70</v>
      </c>
      <c r="D3696">
        <v>1</v>
      </c>
      <c r="E3696" s="1">
        <v>113832</v>
      </c>
      <c r="F3696" s="1">
        <v>113832</v>
      </c>
      <c r="G3696" s="1">
        <v>0</v>
      </c>
      <c r="H3696" s="1">
        <v>0</v>
      </c>
      <c r="I3696" s="1">
        <v>0</v>
      </c>
      <c r="J3696" s="1">
        <v>0</v>
      </c>
      <c r="K3696" s="1">
        <v>0</v>
      </c>
    </row>
    <row r="3697" spans="1:11" x14ac:dyDescent="0.25">
      <c r="A3697" s="2">
        <v>280</v>
      </c>
      <c r="B3697" t="s">
        <v>196</v>
      </c>
      <c r="C3697" t="s">
        <v>71</v>
      </c>
      <c r="D3697">
        <v>1</v>
      </c>
      <c r="E3697" s="1">
        <v>113832</v>
      </c>
      <c r="F3697" s="1">
        <v>113832</v>
      </c>
      <c r="G3697" s="1">
        <v>0</v>
      </c>
      <c r="H3697" s="1">
        <v>0</v>
      </c>
      <c r="I3697" s="1">
        <v>0</v>
      </c>
      <c r="J3697" s="1">
        <v>0</v>
      </c>
      <c r="K3697" s="1">
        <v>0</v>
      </c>
    </row>
    <row r="3698" spans="1:11" x14ac:dyDescent="0.25">
      <c r="A3698" s="2">
        <v>280</v>
      </c>
      <c r="B3698" t="s">
        <v>196</v>
      </c>
      <c r="C3698" t="s">
        <v>81</v>
      </c>
      <c r="D3698">
        <v>1</v>
      </c>
      <c r="E3698" s="1">
        <v>113832</v>
      </c>
      <c r="F3698" s="1">
        <v>5381</v>
      </c>
      <c r="G3698" s="1">
        <v>0</v>
      </c>
      <c r="H3698" s="1">
        <v>108451</v>
      </c>
      <c r="I3698" s="1">
        <v>0</v>
      </c>
      <c r="J3698" s="1">
        <v>0</v>
      </c>
      <c r="K3698" s="1">
        <v>0</v>
      </c>
    </row>
    <row r="3699" spans="1:11" x14ac:dyDescent="0.25">
      <c r="A3699" s="2">
        <v>280</v>
      </c>
      <c r="B3699" t="s">
        <v>196</v>
      </c>
      <c r="C3699" t="s">
        <v>23</v>
      </c>
      <c r="D3699">
        <v>8</v>
      </c>
      <c r="E3699" s="1">
        <v>313331</v>
      </c>
      <c r="F3699" s="1">
        <v>313331</v>
      </c>
      <c r="G3699" s="1">
        <v>0</v>
      </c>
      <c r="H3699" s="1">
        <v>0</v>
      </c>
      <c r="I3699" s="1">
        <v>0</v>
      </c>
      <c r="J3699" s="1">
        <v>0</v>
      </c>
      <c r="K3699" s="1">
        <v>0</v>
      </c>
    </row>
    <row r="3700" spans="1:11" x14ac:dyDescent="0.25">
      <c r="A3700" s="2">
        <v>280</v>
      </c>
      <c r="B3700" t="s">
        <v>196</v>
      </c>
      <c r="C3700" t="s">
        <v>18</v>
      </c>
      <c r="D3700">
        <v>3</v>
      </c>
      <c r="E3700" s="1">
        <v>341497</v>
      </c>
      <c r="F3700" s="1">
        <v>341497</v>
      </c>
      <c r="G3700" s="1">
        <v>0</v>
      </c>
      <c r="H3700" s="1">
        <v>0</v>
      </c>
      <c r="I3700" s="1">
        <v>0</v>
      </c>
      <c r="J3700" s="1">
        <v>0</v>
      </c>
      <c r="K3700" s="1">
        <v>0</v>
      </c>
    </row>
    <row r="3701" spans="1:11" x14ac:dyDescent="0.25">
      <c r="A3701" s="2">
        <v>280</v>
      </c>
      <c r="B3701" t="s">
        <v>196</v>
      </c>
      <c r="C3701" t="s">
        <v>49</v>
      </c>
      <c r="D3701">
        <v>1</v>
      </c>
      <c r="E3701" s="1">
        <v>113832</v>
      </c>
      <c r="F3701" s="1">
        <v>113832</v>
      </c>
      <c r="G3701" s="1">
        <v>0</v>
      </c>
      <c r="H3701" s="1">
        <v>0</v>
      </c>
      <c r="I3701" s="1">
        <v>0</v>
      </c>
      <c r="J3701" s="1">
        <v>0</v>
      </c>
      <c r="K3701" s="1">
        <v>0</v>
      </c>
    </row>
    <row r="3702" spans="1:11" x14ac:dyDescent="0.25">
      <c r="A3702" s="2">
        <v>280</v>
      </c>
      <c r="B3702" t="s">
        <v>196</v>
      </c>
      <c r="C3702" t="s">
        <v>19</v>
      </c>
      <c r="D3702">
        <v>4</v>
      </c>
      <c r="E3702" s="1">
        <v>455330</v>
      </c>
      <c r="F3702" s="1">
        <v>455330</v>
      </c>
      <c r="G3702" s="1">
        <v>0</v>
      </c>
      <c r="H3702" s="1">
        <v>0</v>
      </c>
      <c r="I3702" s="1">
        <v>0</v>
      </c>
      <c r="J3702" s="1">
        <v>0</v>
      </c>
      <c r="K3702" s="1">
        <v>0</v>
      </c>
    </row>
    <row r="3703" spans="1:11" x14ac:dyDescent="0.25">
      <c r="A3703" s="2">
        <v>280</v>
      </c>
      <c r="B3703" t="s">
        <v>196</v>
      </c>
      <c r="C3703" t="s">
        <v>7</v>
      </c>
      <c r="D3703">
        <v>1</v>
      </c>
      <c r="E3703" s="1">
        <v>113832</v>
      </c>
      <c r="F3703" s="1">
        <v>113832</v>
      </c>
      <c r="G3703" s="1">
        <v>0</v>
      </c>
      <c r="H3703" s="1">
        <v>0</v>
      </c>
      <c r="I3703" s="1">
        <v>0</v>
      </c>
      <c r="J3703" s="1">
        <v>0</v>
      </c>
      <c r="K3703" s="1">
        <v>0</v>
      </c>
    </row>
    <row r="3704" spans="1:11" x14ac:dyDescent="0.25">
      <c r="A3704" s="2">
        <v>280</v>
      </c>
      <c r="B3704" t="s">
        <v>196</v>
      </c>
      <c r="C3704" t="s">
        <v>37</v>
      </c>
      <c r="D3704">
        <v>2</v>
      </c>
      <c r="E3704" s="1">
        <v>227665</v>
      </c>
      <c r="F3704" s="1">
        <v>227665</v>
      </c>
      <c r="G3704" s="1">
        <v>0</v>
      </c>
      <c r="H3704" s="1">
        <v>0</v>
      </c>
      <c r="I3704" s="1">
        <v>0</v>
      </c>
      <c r="J3704" s="1">
        <v>0</v>
      </c>
      <c r="K3704" s="1">
        <v>0</v>
      </c>
    </row>
    <row r="3705" spans="1:11" x14ac:dyDescent="0.25">
      <c r="A3705" s="2">
        <v>280</v>
      </c>
      <c r="B3705" t="s">
        <v>196</v>
      </c>
      <c r="C3705" t="s">
        <v>12</v>
      </c>
      <c r="D3705">
        <v>1</v>
      </c>
      <c r="E3705" s="1">
        <v>113832</v>
      </c>
      <c r="F3705" s="1">
        <v>113832</v>
      </c>
      <c r="G3705" s="1">
        <v>0</v>
      </c>
      <c r="H3705" s="1">
        <v>0</v>
      </c>
      <c r="I3705" s="1">
        <v>0</v>
      </c>
      <c r="J3705" s="1">
        <v>0</v>
      </c>
      <c r="K3705" s="1">
        <v>0</v>
      </c>
    </row>
    <row r="3706" spans="1:11" x14ac:dyDescent="0.25">
      <c r="A3706" s="2">
        <v>280</v>
      </c>
      <c r="B3706" t="s">
        <v>196</v>
      </c>
      <c r="C3706" t="s">
        <v>60</v>
      </c>
      <c r="D3706">
        <v>1</v>
      </c>
      <c r="E3706" s="1">
        <v>113832</v>
      </c>
      <c r="F3706" s="1">
        <v>113832</v>
      </c>
      <c r="G3706" s="1">
        <v>0</v>
      </c>
      <c r="H3706" s="1">
        <v>0</v>
      </c>
      <c r="I3706" s="1">
        <v>0</v>
      </c>
      <c r="J3706" s="1">
        <v>0</v>
      </c>
      <c r="K3706" s="1">
        <v>0</v>
      </c>
    </row>
    <row r="3707" spans="1:11" x14ac:dyDescent="0.25">
      <c r="A3707" s="2">
        <v>280</v>
      </c>
      <c r="B3707" t="s">
        <v>196</v>
      </c>
      <c r="C3707" t="s">
        <v>32</v>
      </c>
      <c r="D3707">
        <v>3</v>
      </c>
      <c r="E3707" s="1">
        <v>117499</v>
      </c>
      <c r="F3707" s="1">
        <v>117499</v>
      </c>
      <c r="G3707" s="1">
        <v>0</v>
      </c>
      <c r="H3707" s="1">
        <v>0</v>
      </c>
      <c r="I3707" s="1">
        <v>0</v>
      </c>
      <c r="J3707" s="1">
        <v>0</v>
      </c>
      <c r="K3707" s="1">
        <v>0</v>
      </c>
    </row>
    <row r="3708" spans="1:11" x14ac:dyDescent="0.25">
      <c r="A3708" s="2">
        <v>280</v>
      </c>
      <c r="B3708" t="s">
        <v>196</v>
      </c>
      <c r="C3708" t="s">
        <v>42</v>
      </c>
      <c r="D3708">
        <v>1</v>
      </c>
      <c r="E3708" s="1">
        <v>71590</v>
      </c>
      <c r="F3708" s="1">
        <v>0</v>
      </c>
      <c r="G3708" s="1">
        <v>71590</v>
      </c>
      <c r="H3708" s="1">
        <v>0</v>
      </c>
      <c r="I3708" s="1">
        <v>0</v>
      </c>
      <c r="J3708" s="1">
        <v>0</v>
      </c>
      <c r="K3708" s="1">
        <v>0</v>
      </c>
    </row>
    <row r="3709" spans="1:11" x14ac:dyDescent="0.25">
      <c r="A3709" s="2">
        <v>280</v>
      </c>
      <c r="B3709" t="s">
        <v>196</v>
      </c>
      <c r="C3709" t="s">
        <v>21</v>
      </c>
      <c r="D3709">
        <v>1</v>
      </c>
      <c r="E3709" s="1">
        <v>113832</v>
      </c>
      <c r="F3709" s="1">
        <v>113832</v>
      </c>
      <c r="G3709" s="1">
        <v>0</v>
      </c>
      <c r="H3709" s="1">
        <v>0</v>
      </c>
      <c r="I3709" s="1">
        <v>0</v>
      </c>
      <c r="J3709" s="1">
        <v>0</v>
      </c>
      <c r="K3709" s="1">
        <v>0</v>
      </c>
    </row>
    <row r="3710" spans="1:11" x14ac:dyDescent="0.25">
      <c r="A3710" s="2">
        <v>280</v>
      </c>
      <c r="B3710" t="s">
        <v>196</v>
      </c>
      <c r="C3710" t="s">
        <v>5</v>
      </c>
      <c r="D3710">
        <v>1</v>
      </c>
      <c r="E3710" s="1">
        <v>105009</v>
      </c>
      <c r="F3710" s="1">
        <v>0</v>
      </c>
      <c r="G3710" s="1">
        <v>105009</v>
      </c>
      <c r="H3710" s="1">
        <v>0</v>
      </c>
      <c r="I3710" s="1">
        <v>0</v>
      </c>
      <c r="J3710" s="1">
        <v>0</v>
      </c>
      <c r="K3710" s="1">
        <v>0</v>
      </c>
    </row>
    <row r="3711" spans="1:11" x14ac:dyDescent="0.25">
      <c r="A3711" s="2">
        <v>280</v>
      </c>
      <c r="B3711" t="s">
        <v>196</v>
      </c>
      <c r="C3711" t="s">
        <v>16</v>
      </c>
      <c r="D3711">
        <v>2</v>
      </c>
      <c r="E3711" s="1">
        <v>227665</v>
      </c>
      <c r="F3711" s="1">
        <v>227665</v>
      </c>
      <c r="G3711" s="1">
        <v>0</v>
      </c>
      <c r="H3711" s="1">
        <v>0</v>
      </c>
      <c r="I3711" s="1">
        <v>0</v>
      </c>
      <c r="J3711" s="1">
        <v>0</v>
      </c>
      <c r="K3711" s="1">
        <v>0</v>
      </c>
    </row>
    <row r="3712" spans="1:11" x14ac:dyDescent="0.25">
      <c r="A3712" s="2">
        <v>280</v>
      </c>
      <c r="B3712" t="s">
        <v>196</v>
      </c>
      <c r="C3712" t="s">
        <v>17</v>
      </c>
      <c r="D3712">
        <v>1</v>
      </c>
      <c r="E3712" s="1">
        <v>79025</v>
      </c>
      <c r="F3712" s="1">
        <v>79025</v>
      </c>
      <c r="G3712" s="1">
        <v>0</v>
      </c>
      <c r="H3712" s="1">
        <v>0</v>
      </c>
      <c r="I3712" s="1">
        <v>0</v>
      </c>
      <c r="J3712" s="1">
        <v>0</v>
      </c>
      <c r="K3712" s="1">
        <v>0</v>
      </c>
    </row>
    <row r="3713" spans="1:11" x14ac:dyDescent="0.25">
      <c r="A3713" s="2">
        <v>280</v>
      </c>
      <c r="B3713" t="s">
        <v>196</v>
      </c>
      <c r="C3713" t="s">
        <v>22</v>
      </c>
      <c r="D3713">
        <v>2</v>
      </c>
      <c r="E3713" s="1">
        <v>102375</v>
      </c>
      <c r="F3713" s="1">
        <v>102375</v>
      </c>
      <c r="G3713" s="1">
        <v>0</v>
      </c>
      <c r="H3713" s="1">
        <v>0</v>
      </c>
      <c r="I3713" s="1">
        <v>0</v>
      </c>
      <c r="J3713" s="1">
        <v>0</v>
      </c>
      <c r="K3713" s="1">
        <v>0</v>
      </c>
    </row>
    <row r="3714" spans="1:11" x14ac:dyDescent="0.25">
      <c r="A3714" s="2">
        <v>280</v>
      </c>
      <c r="B3714" t="s">
        <v>196</v>
      </c>
      <c r="C3714" t="s">
        <v>20</v>
      </c>
      <c r="D3714">
        <v>1</v>
      </c>
      <c r="E3714" s="1">
        <v>60059</v>
      </c>
      <c r="F3714" s="1">
        <v>60059</v>
      </c>
      <c r="G3714" s="1">
        <v>0</v>
      </c>
      <c r="H3714" s="1">
        <v>0</v>
      </c>
      <c r="I3714" s="1">
        <v>0</v>
      </c>
      <c r="J3714" s="1">
        <v>0</v>
      </c>
      <c r="K3714" s="1">
        <v>0</v>
      </c>
    </row>
    <row r="3715" spans="1:11" x14ac:dyDescent="0.25">
      <c r="A3715" s="2">
        <v>280</v>
      </c>
      <c r="B3715" t="s">
        <v>196</v>
      </c>
      <c r="C3715" t="s">
        <v>55</v>
      </c>
      <c r="D3715">
        <v>1</v>
      </c>
      <c r="E3715" s="1">
        <v>71444</v>
      </c>
      <c r="F3715" s="1">
        <v>60728</v>
      </c>
      <c r="G3715" s="1">
        <v>10717</v>
      </c>
      <c r="H3715" s="1">
        <v>0</v>
      </c>
      <c r="I3715" s="1">
        <v>0</v>
      </c>
      <c r="J3715" s="1">
        <v>0</v>
      </c>
      <c r="K3715" s="1">
        <v>0</v>
      </c>
    </row>
    <row r="3716" spans="1:11" x14ac:dyDescent="0.25">
      <c r="A3716" s="2">
        <v>280</v>
      </c>
      <c r="B3716" t="s">
        <v>196</v>
      </c>
      <c r="C3716" t="s">
        <v>54</v>
      </c>
      <c r="D3716">
        <v>1</v>
      </c>
      <c r="E3716" s="1">
        <v>101180</v>
      </c>
      <c r="F3716" s="1">
        <v>0</v>
      </c>
      <c r="G3716" s="1">
        <v>101180</v>
      </c>
      <c r="H3716" s="1">
        <v>0</v>
      </c>
      <c r="I3716" s="1">
        <v>0</v>
      </c>
      <c r="J3716" s="1">
        <v>0</v>
      </c>
      <c r="K3716" s="1">
        <v>0</v>
      </c>
    </row>
    <row r="3717" spans="1:11" x14ac:dyDescent="0.25">
      <c r="A3717" s="2">
        <v>280</v>
      </c>
      <c r="B3717" t="s">
        <v>196</v>
      </c>
      <c r="C3717" t="s">
        <v>8</v>
      </c>
      <c r="D3717">
        <v>1</v>
      </c>
      <c r="E3717" s="1">
        <v>116262</v>
      </c>
      <c r="F3717" s="1">
        <v>116262</v>
      </c>
      <c r="G3717" s="1">
        <v>0</v>
      </c>
      <c r="H3717" s="1">
        <v>0</v>
      </c>
      <c r="I3717" s="1">
        <v>0</v>
      </c>
      <c r="J3717" s="1">
        <v>0</v>
      </c>
      <c r="K3717" s="1">
        <v>0</v>
      </c>
    </row>
    <row r="3718" spans="1:11" x14ac:dyDescent="0.25">
      <c r="A3718" s="2">
        <v>280</v>
      </c>
      <c r="B3718" t="s">
        <v>196</v>
      </c>
      <c r="C3718" t="s">
        <v>251</v>
      </c>
      <c r="D3718">
        <v>0</v>
      </c>
      <c r="E3718" s="1">
        <v>20723</v>
      </c>
      <c r="F3718" s="1">
        <v>5723</v>
      </c>
      <c r="G3718" s="1">
        <v>0</v>
      </c>
      <c r="H3718" s="1">
        <v>15000</v>
      </c>
      <c r="I3718" s="1">
        <v>0</v>
      </c>
      <c r="J3718" s="1">
        <v>0</v>
      </c>
      <c r="K3718" s="1">
        <v>0</v>
      </c>
    </row>
    <row r="3719" spans="1:11" x14ac:dyDescent="0.25">
      <c r="A3719" s="2">
        <v>280</v>
      </c>
      <c r="B3719" t="s">
        <v>196</v>
      </c>
      <c r="C3719" t="s">
        <v>314</v>
      </c>
      <c r="D3719">
        <v>0</v>
      </c>
      <c r="E3719" s="1">
        <v>51000</v>
      </c>
      <c r="F3719" s="1">
        <v>30600</v>
      </c>
      <c r="G3719" s="1">
        <v>0</v>
      </c>
      <c r="H3719" s="1">
        <v>0</v>
      </c>
      <c r="I3719" s="1">
        <v>0</v>
      </c>
      <c r="J3719" s="1">
        <v>0</v>
      </c>
      <c r="K3719" s="1">
        <v>20400</v>
      </c>
    </row>
    <row r="3720" spans="1:11" x14ac:dyDescent="0.25">
      <c r="A3720" s="2">
        <v>280</v>
      </c>
      <c r="B3720" t="s">
        <v>196</v>
      </c>
      <c r="C3720" t="s">
        <v>257</v>
      </c>
      <c r="D3720">
        <v>0</v>
      </c>
      <c r="E3720" s="1">
        <v>40800</v>
      </c>
      <c r="F3720" s="1">
        <v>20400</v>
      </c>
      <c r="G3720" s="1">
        <v>0</v>
      </c>
      <c r="H3720" s="1">
        <v>0</v>
      </c>
      <c r="I3720" s="1">
        <v>0</v>
      </c>
      <c r="J3720" s="1">
        <v>0</v>
      </c>
      <c r="K3720" s="1">
        <v>20400</v>
      </c>
    </row>
    <row r="3721" spans="1:11" x14ac:dyDescent="0.25">
      <c r="A3721" s="2">
        <v>280</v>
      </c>
      <c r="B3721" t="s">
        <v>196</v>
      </c>
      <c r="C3721" t="s">
        <v>252</v>
      </c>
      <c r="D3721">
        <v>0</v>
      </c>
      <c r="E3721" s="1">
        <v>5742</v>
      </c>
      <c r="F3721" s="1">
        <v>5742</v>
      </c>
      <c r="G3721" s="1">
        <v>0</v>
      </c>
      <c r="H3721" s="1">
        <v>0</v>
      </c>
      <c r="I3721" s="1">
        <v>0</v>
      </c>
      <c r="J3721" s="1">
        <v>0</v>
      </c>
      <c r="K3721" s="1">
        <v>0</v>
      </c>
    </row>
    <row r="3722" spans="1:11" x14ac:dyDescent="0.25">
      <c r="A3722" s="2">
        <v>280</v>
      </c>
      <c r="B3722" t="s">
        <v>196</v>
      </c>
      <c r="C3722" t="s">
        <v>263</v>
      </c>
      <c r="D3722">
        <v>0</v>
      </c>
      <c r="E3722" s="1">
        <v>134150</v>
      </c>
      <c r="F3722" s="1">
        <v>0</v>
      </c>
      <c r="G3722" s="1">
        <v>134150</v>
      </c>
      <c r="H3722" s="1">
        <v>0</v>
      </c>
      <c r="I3722" s="1">
        <v>0</v>
      </c>
      <c r="J3722" s="1">
        <v>0</v>
      </c>
      <c r="K3722" s="1">
        <v>0</v>
      </c>
    </row>
    <row r="3723" spans="1:11" x14ac:dyDescent="0.25">
      <c r="A3723" s="2">
        <v>280</v>
      </c>
      <c r="B3723" t="s">
        <v>196</v>
      </c>
      <c r="C3723" t="s">
        <v>266</v>
      </c>
      <c r="D3723">
        <v>0</v>
      </c>
      <c r="E3723" s="1">
        <v>9804</v>
      </c>
      <c r="F3723" s="1">
        <v>9804</v>
      </c>
      <c r="G3723" s="1">
        <v>0</v>
      </c>
      <c r="H3723" s="1">
        <v>0</v>
      </c>
      <c r="I3723" s="1">
        <v>0</v>
      </c>
      <c r="J3723" s="1">
        <v>0</v>
      </c>
      <c r="K3723" s="1">
        <v>0</v>
      </c>
    </row>
    <row r="3724" spans="1:11" x14ac:dyDescent="0.25">
      <c r="A3724" s="2">
        <v>280</v>
      </c>
      <c r="B3724" t="s">
        <v>196</v>
      </c>
      <c r="C3724" t="s">
        <v>265</v>
      </c>
      <c r="D3724">
        <v>0</v>
      </c>
      <c r="E3724" s="1">
        <v>50627</v>
      </c>
      <c r="F3724" s="1">
        <v>50627</v>
      </c>
      <c r="G3724" s="1">
        <v>0</v>
      </c>
      <c r="H3724" s="1">
        <v>0</v>
      </c>
      <c r="I3724" s="1">
        <v>0</v>
      </c>
      <c r="J3724" s="1">
        <v>0</v>
      </c>
      <c r="K3724" s="1">
        <v>0</v>
      </c>
    </row>
    <row r="3725" spans="1:11" x14ac:dyDescent="0.25">
      <c r="A3725" s="2">
        <v>280</v>
      </c>
      <c r="B3725" t="s">
        <v>196</v>
      </c>
      <c r="C3725" t="s">
        <v>262</v>
      </c>
      <c r="D3725">
        <v>0</v>
      </c>
      <c r="E3725" s="1">
        <v>7000</v>
      </c>
      <c r="F3725" s="1">
        <v>0</v>
      </c>
      <c r="G3725" s="1">
        <v>7000</v>
      </c>
      <c r="H3725" s="1">
        <v>0</v>
      </c>
      <c r="I3725" s="1">
        <v>0</v>
      </c>
      <c r="J3725" s="1">
        <v>0</v>
      </c>
      <c r="K3725" s="1">
        <v>0</v>
      </c>
    </row>
    <row r="3726" spans="1:11" x14ac:dyDescent="0.25">
      <c r="A3726" s="2">
        <v>280</v>
      </c>
      <c r="B3726" t="s">
        <v>196</v>
      </c>
      <c r="C3726" t="s">
        <v>248</v>
      </c>
      <c r="D3726">
        <v>0</v>
      </c>
      <c r="E3726" s="1">
        <v>1802</v>
      </c>
      <c r="F3726" s="1">
        <v>1802</v>
      </c>
      <c r="G3726" s="1">
        <v>0</v>
      </c>
      <c r="H3726" s="1">
        <v>0</v>
      </c>
      <c r="I3726" s="1">
        <v>0</v>
      </c>
      <c r="J3726" s="1">
        <v>0</v>
      </c>
      <c r="K3726" s="1">
        <v>0</v>
      </c>
    </row>
    <row r="3727" spans="1:11" x14ac:dyDescent="0.25">
      <c r="A3727" s="2">
        <v>280</v>
      </c>
      <c r="B3727" t="s">
        <v>196</v>
      </c>
      <c r="C3727" t="s">
        <v>264</v>
      </c>
      <c r="D3727">
        <v>0</v>
      </c>
      <c r="E3727" s="1">
        <v>3030</v>
      </c>
      <c r="F3727" s="1">
        <v>0</v>
      </c>
      <c r="G3727" s="1">
        <v>3030</v>
      </c>
      <c r="H3727" s="1">
        <v>0</v>
      </c>
      <c r="I3727" s="1">
        <v>0</v>
      </c>
      <c r="J3727" s="1">
        <v>0</v>
      </c>
      <c r="K3727" s="1">
        <v>0</v>
      </c>
    </row>
    <row r="3728" spans="1:11" x14ac:dyDescent="0.25">
      <c r="A3728" s="2">
        <v>280</v>
      </c>
      <c r="B3728" t="s">
        <v>196</v>
      </c>
      <c r="C3728" t="s">
        <v>247</v>
      </c>
      <c r="D3728">
        <v>0</v>
      </c>
      <c r="E3728" s="1">
        <v>6604</v>
      </c>
      <c r="F3728" s="1">
        <v>6604</v>
      </c>
      <c r="G3728" s="1">
        <v>0</v>
      </c>
      <c r="H3728" s="1">
        <v>0</v>
      </c>
      <c r="I3728" s="1">
        <v>0</v>
      </c>
      <c r="J3728" s="1">
        <v>0</v>
      </c>
      <c r="K3728" s="1">
        <v>0</v>
      </c>
    </row>
    <row r="3729" spans="1:12" x14ac:dyDescent="0.25">
      <c r="A3729" s="2">
        <v>280</v>
      </c>
      <c r="B3729" t="s">
        <v>196</v>
      </c>
      <c r="C3729" t="s">
        <v>277</v>
      </c>
      <c r="D3729">
        <v>0</v>
      </c>
      <c r="E3729" s="1">
        <v>10000</v>
      </c>
      <c r="F3729" s="1">
        <v>0</v>
      </c>
      <c r="G3729" s="1">
        <v>10000</v>
      </c>
      <c r="H3729" s="1">
        <v>0</v>
      </c>
      <c r="I3729" s="1">
        <v>0</v>
      </c>
      <c r="J3729" s="1">
        <v>0</v>
      </c>
      <c r="K3729" s="1">
        <v>0</v>
      </c>
    </row>
    <row r="3730" spans="1:12" x14ac:dyDescent="0.25">
      <c r="A3730" s="2">
        <v>280</v>
      </c>
      <c r="B3730" t="s">
        <v>196</v>
      </c>
      <c r="C3730" t="s">
        <v>269</v>
      </c>
      <c r="D3730">
        <v>0</v>
      </c>
      <c r="E3730" s="1">
        <v>3208</v>
      </c>
      <c r="F3730" s="1">
        <v>0</v>
      </c>
      <c r="G3730" s="1">
        <v>0</v>
      </c>
      <c r="H3730" s="1">
        <v>0</v>
      </c>
      <c r="I3730" s="1">
        <v>3208</v>
      </c>
      <c r="J3730" s="1">
        <v>0</v>
      </c>
      <c r="K3730" s="1">
        <v>0</v>
      </c>
    </row>
    <row r="3731" spans="1:12" x14ac:dyDescent="0.25">
      <c r="A3731" s="2">
        <v>280</v>
      </c>
      <c r="B3731" t="s">
        <v>196</v>
      </c>
      <c r="C3731" s="1" t="s">
        <v>320</v>
      </c>
      <c r="E3731" s="1">
        <v>90000</v>
      </c>
      <c r="F3731" s="1"/>
      <c r="G3731" s="1"/>
      <c r="H3731" s="1"/>
      <c r="I3731" s="1"/>
      <c r="J3731" s="1"/>
      <c r="K3731" s="1"/>
      <c r="L3731" s="1">
        <v>90000</v>
      </c>
    </row>
    <row r="3732" spans="1:12" x14ac:dyDescent="0.25">
      <c r="A3732" s="2">
        <v>285</v>
      </c>
      <c r="B3732" t="s">
        <v>197</v>
      </c>
      <c r="C3732" t="s">
        <v>124</v>
      </c>
      <c r="D3732">
        <v>1</v>
      </c>
      <c r="E3732" s="1">
        <v>158560</v>
      </c>
      <c r="F3732" s="1">
        <v>0</v>
      </c>
      <c r="G3732" s="1">
        <v>158560</v>
      </c>
      <c r="H3732" s="1">
        <v>0</v>
      </c>
      <c r="I3732" s="1">
        <v>0</v>
      </c>
      <c r="J3732" s="1">
        <v>0</v>
      </c>
      <c r="K3732" s="1">
        <v>0</v>
      </c>
    </row>
    <row r="3733" spans="1:12" x14ac:dyDescent="0.25">
      <c r="A3733" s="2">
        <v>285</v>
      </c>
      <c r="B3733" t="s">
        <v>197</v>
      </c>
      <c r="C3733" t="s">
        <v>31</v>
      </c>
      <c r="D3733">
        <v>1</v>
      </c>
      <c r="E3733" s="1">
        <v>198942</v>
      </c>
      <c r="F3733" s="1">
        <v>198942</v>
      </c>
      <c r="G3733" s="1">
        <v>0</v>
      </c>
      <c r="H3733" s="1">
        <v>0</v>
      </c>
      <c r="I3733" s="1">
        <v>0</v>
      </c>
      <c r="J3733" s="1">
        <v>0</v>
      </c>
      <c r="K3733" s="1">
        <v>0</v>
      </c>
    </row>
    <row r="3734" spans="1:12" x14ac:dyDescent="0.25">
      <c r="A3734" s="2">
        <v>285</v>
      </c>
      <c r="B3734" t="s">
        <v>197</v>
      </c>
      <c r="C3734" t="s">
        <v>33</v>
      </c>
      <c r="D3734">
        <v>2</v>
      </c>
      <c r="E3734" s="1">
        <v>227665</v>
      </c>
      <c r="F3734" s="1">
        <v>113476</v>
      </c>
      <c r="G3734" s="1">
        <v>0</v>
      </c>
      <c r="H3734" s="1">
        <v>0</v>
      </c>
      <c r="I3734" s="1">
        <v>114189</v>
      </c>
      <c r="J3734" s="1">
        <v>0</v>
      </c>
      <c r="K3734" s="1">
        <v>0</v>
      </c>
    </row>
    <row r="3735" spans="1:12" x14ac:dyDescent="0.25">
      <c r="A3735" s="2">
        <v>285</v>
      </c>
      <c r="B3735" t="s">
        <v>197</v>
      </c>
      <c r="C3735" t="s">
        <v>34</v>
      </c>
      <c r="D3735">
        <v>2</v>
      </c>
      <c r="E3735" s="1">
        <v>227665</v>
      </c>
      <c r="F3735" s="1">
        <v>113832</v>
      </c>
      <c r="G3735" s="1">
        <v>113832</v>
      </c>
      <c r="H3735" s="1">
        <v>0</v>
      </c>
      <c r="I3735" s="1">
        <v>0</v>
      </c>
      <c r="J3735" s="1">
        <v>0</v>
      </c>
      <c r="K3735" s="1">
        <v>0</v>
      </c>
    </row>
    <row r="3736" spans="1:12" x14ac:dyDescent="0.25">
      <c r="A3736" s="2">
        <v>285</v>
      </c>
      <c r="B3736" t="s">
        <v>197</v>
      </c>
      <c r="C3736" t="s">
        <v>35</v>
      </c>
      <c r="D3736">
        <v>2</v>
      </c>
      <c r="E3736" s="1">
        <v>227665</v>
      </c>
      <c r="F3736" s="1">
        <v>227665</v>
      </c>
      <c r="G3736" s="1">
        <v>0</v>
      </c>
      <c r="H3736" s="1">
        <v>0</v>
      </c>
      <c r="I3736" s="1">
        <v>0</v>
      </c>
      <c r="J3736" s="1">
        <v>0</v>
      </c>
      <c r="K3736" s="1">
        <v>0</v>
      </c>
    </row>
    <row r="3737" spans="1:12" x14ac:dyDescent="0.25">
      <c r="A3737" s="2">
        <v>285</v>
      </c>
      <c r="B3737" t="s">
        <v>197</v>
      </c>
      <c r="C3737" t="s">
        <v>26</v>
      </c>
      <c r="D3737">
        <v>1</v>
      </c>
      <c r="E3737" s="1">
        <v>113832</v>
      </c>
      <c r="F3737" s="1">
        <v>113832</v>
      </c>
      <c r="G3737" s="1">
        <v>0</v>
      </c>
      <c r="H3737" s="1">
        <v>0</v>
      </c>
      <c r="I3737" s="1">
        <v>0</v>
      </c>
      <c r="J3737" s="1">
        <v>0</v>
      </c>
      <c r="K3737" s="1">
        <v>0</v>
      </c>
    </row>
    <row r="3738" spans="1:12" x14ac:dyDescent="0.25">
      <c r="A3738" s="2">
        <v>285</v>
      </c>
      <c r="B3738" t="s">
        <v>197</v>
      </c>
      <c r="C3738" t="s">
        <v>25</v>
      </c>
      <c r="D3738">
        <v>1</v>
      </c>
      <c r="E3738" s="1">
        <v>113832</v>
      </c>
      <c r="F3738" s="1">
        <v>113832</v>
      </c>
      <c r="G3738" s="1">
        <v>0</v>
      </c>
      <c r="H3738" s="1">
        <v>0</v>
      </c>
      <c r="I3738" s="1">
        <v>0</v>
      </c>
      <c r="J3738" s="1">
        <v>0</v>
      </c>
      <c r="K3738" s="1">
        <v>0</v>
      </c>
    </row>
    <row r="3739" spans="1:12" x14ac:dyDescent="0.25">
      <c r="A3739" s="2">
        <v>285</v>
      </c>
      <c r="B3739" t="s">
        <v>197</v>
      </c>
      <c r="C3739" t="s">
        <v>28</v>
      </c>
      <c r="D3739">
        <v>1</v>
      </c>
      <c r="E3739" s="1">
        <v>113832</v>
      </c>
      <c r="F3739" s="1">
        <v>56916</v>
      </c>
      <c r="G3739" s="1">
        <v>56916</v>
      </c>
      <c r="H3739" s="1">
        <v>0</v>
      </c>
      <c r="I3739" s="1">
        <v>0</v>
      </c>
      <c r="J3739" s="1">
        <v>0</v>
      </c>
      <c r="K3739" s="1">
        <v>0</v>
      </c>
    </row>
    <row r="3740" spans="1:12" x14ac:dyDescent="0.25">
      <c r="A3740" s="2">
        <v>285</v>
      </c>
      <c r="B3740" t="s">
        <v>197</v>
      </c>
      <c r="C3740" t="s">
        <v>85</v>
      </c>
      <c r="D3740">
        <v>1</v>
      </c>
      <c r="E3740" s="1">
        <v>113832</v>
      </c>
      <c r="F3740" s="1">
        <v>44684</v>
      </c>
      <c r="G3740" s="1">
        <v>69148</v>
      </c>
      <c r="H3740" s="1">
        <v>0</v>
      </c>
      <c r="I3740" s="1">
        <v>0</v>
      </c>
      <c r="J3740" s="1">
        <v>0</v>
      </c>
      <c r="K3740" s="1">
        <v>0</v>
      </c>
    </row>
    <row r="3741" spans="1:12" x14ac:dyDescent="0.25">
      <c r="A3741" s="2">
        <v>285</v>
      </c>
      <c r="B3741" t="s">
        <v>197</v>
      </c>
      <c r="C3741" t="s">
        <v>24</v>
      </c>
      <c r="D3741">
        <v>1</v>
      </c>
      <c r="E3741" s="1">
        <v>113832</v>
      </c>
      <c r="F3741" s="1">
        <v>113832</v>
      </c>
      <c r="G3741" s="1">
        <v>0</v>
      </c>
      <c r="H3741" s="1">
        <v>0</v>
      </c>
      <c r="I3741" s="1">
        <v>0</v>
      </c>
      <c r="J3741" s="1">
        <v>0</v>
      </c>
      <c r="K3741" s="1">
        <v>0</v>
      </c>
    </row>
    <row r="3742" spans="1:12" x14ac:dyDescent="0.25">
      <c r="A3742" s="2">
        <v>285</v>
      </c>
      <c r="B3742" t="s">
        <v>197</v>
      </c>
      <c r="C3742" t="s">
        <v>40</v>
      </c>
      <c r="D3742">
        <v>1</v>
      </c>
      <c r="E3742" s="1">
        <v>113832</v>
      </c>
      <c r="F3742" s="1">
        <v>113832</v>
      </c>
      <c r="G3742" s="1">
        <v>0</v>
      </c>
      <c r="H3742" s="1">
        <v>0</v>
      </c>
      <c r="I3742" s="1">
        <v>0</v>
      </c>
      <c r="J3742" s="1">
        <v>0</v>
      </c>
      <c r="K3742" s="1">
        <v>0</v>
      </c>
    </row>
    <row r="3743" spans="1:12" x14ac:dyDescent="0.25">
      <c r="A3743" s="2">
        <v>285</v>
      </c>
      <c r="B3743" t="s">
        <v>197</v>
      </c>
      <c r="C3743" t="s">
        <v>112</v>
      </c>
      <c r="D3743">
        <v>1</v>
      </c>
      <c r="E3743" s="1">
        <v>113832</v>
      </c>
      <c r="F3743" s="1">
        <v>113832</v>
      </c>
      <c r="G3743" s="1">
        <v>0</v>
      </c>
      <c r="H3743" s="1">
        <v>0</v>
      </c>
      <c r="I3743" s="1">
        <v>0</v>
      </c>
      <c r="J3743" s="1">
        <v>0</v>
      </c>
      <c r="K3743" s="1">
        <v>0</v>
      </c>
    </row>
    <row r="3744" spans="1:12" x14ac:dyDescent="0.25">
      <c r="A3744" s="2">
        <v>285</v>
      </c>
      <c r="B3744" t="s">
        <v>197</v>
      </c>
      <c r="C3744" t="s">
        <v>30</v>
      </c>
      <c r="D3744">
        <v>1</v>
      </c>
      <c r="E3744" s="1">
        <v>113832</v>
      </c>
      <c r="F3744" s="1">
        <v>113832</v>
      </c>
      <c r="G3744" s="1">
        <v>0</v>
      </c>
      <c r="H3744" s="1">
        <v>0</v>
      </c>
      <c r="I3744" s="1">
        <v>0</v>
      </c>
      <c r="J3744" s="1">
        <v>0</v>
      </c>
      <c r="K3744" s="1">
        <v>0</v>
      </c>
    </row>
    <row r="3745" spans="1:11" x14ac:dyDescent="0.25">
      <c r="A3745" s="2">
        <v>285</v>
      </c>
      <c r="B3745" t="s">
        <v>197</v>
      </c>
      <c r="C3745" t="s">
        <v>39</v>
      </c>
      <c r="D3745">
        <v>1</v>
      </c>
      <c r="E3745" s="1">
        <v>113832</v>
      </c>
      <c r="F3745" s="1">
        <v>5381</v>
      </c>
      <c r="G3745" s="1">
        <v>0</v>
      </c>
      <c r="H3745" s="1">
        <v>0</v>
      </c>
      <c r="I3745" s="1">
        <v>108451</v>
      </c>
      <c r="J3745" s="1">
        <v>0</v>
      </c>
      <c r="K3745" s="1">
        <v>0</v>
      </c>
    </row>
    <row r="3746" spans="1:11" x14ac:dyDescent="0.25">
      <c r="A3746" s="2">
        <v>285</v>
      </c>
      <c r="B3746" t="s">
        <v>197</v>
      </c>
      <c r="C3746" t="s">
        <v>15</v>
      </c>
      <c r="D3746">
        <v>4</v>
      </c>
      <c r="E3746" s="1">
        <v>156666</v>
      </c>
      <c r="F3746" s="1">
        <v>156666</v>
      </c>
      <c r="G3746" s="1">
        <v>0</v>
      </c>
      <c r="H3746" s="1">
        <v>0</v>
      </c>
      <c r="I3746" s="1">
        <v>0</v>
      </c>
      <c r="J3746" s="1">
        <v>0</v>
      </c>
      <c r="K3746" s="1">
        <v>0</v>
      </c>
    </row>
    <row r="3747" spans="1:11" x14ac:dyDescent="0.25">
      <c r="A3747" s="2">
        <v>285</v>
      </c>
      <c r="B3747" t="s">
        <v>197</v>
      </c>
      <c r="C3747" t="s">
        <v>27</v>
      </c>
      <c r="D3747">
        <v>1</v>
      </c>
      <c r="E3747" s="1">
        <v>116262</v>
      </c>
      <c r="F3747" s="1">
        <v>116262</v>
      </c>
      <c r="G3747" s="1">
        <v>0</v>
      </c>
      <c r="H3747" s="1">
        <v>0</v>
      </c>
      <c r="I3747" s="1">
        <v>0</v>
      </c>
      <c r="J3747" s="1">
        <v>0</v>
      </c>
      <c r="K3747" s="1">
        <v>0</v>
      </c>
    </row>
    <row r="3748" spans="1:11" x14ac:dyDescent="0.25">
      <c r="A3748" s="2">
        <v>285</v>
      </c>
      <c r="B3748" t="s">
        <v>197</v>
      </c>
      <c r="C3748" t="s">
        <v>104</v>
      </c>
      <c r="D3748">
        <v>2</v>
      </c>
      <c r="E3748" s="1">
        <v>227665</v>
      </c>
      <c r="F3748" s="1">
        <v>227665</v>
      </c>
      <c r="G3748" s="1">
        <v>0</v>
      </c>
      <c r="H3748" s="1">
        <v>0</v>
      </c>
      <c r="I3748" s="1">
        <v>0</v>
      </c>
      <c r="J3748" s="1">
        <v>0</v>
      </c>
      <c r="K3748" s="1">
        <v>0</v>
      </c>
    </row>
    <row r="3749" spans="1:11" x14ac:dyDescent="0.25">
      <c r="A3749" s="2">
        <v>285</v>
      </c>
      <c r="B3749" t="s">
        <v>197</v>
      </c>
      <c r="C3749" t="s">
        <v>14</v>
      </c>
      <c r="D3749">
        <v>3</v>
      </c>
      <c r="E3749" s="1">
        <v>341497</v>
      </c>
      <c r="F3749" s="1">
        <v>341497</v>
      </c>
      <c r="G3749" s="1">
        <v>0</v>
      </c>
      <c r="H3749" s="1">
        <v>0</v>
      </c>
      <c r="I3749" s="1">
        <v>0</v>
      </c>
      <c r="J3749" s="1">
        <v>0</v>
      </c>
      <c r="K3749" s="1">
        <v>0</v>
      </c>
    </row>
    <row r="3750" spans="1:11" x14ac:dyDescent="0.25">
      <c r="A3750" s="2">
        <v>285</v>
      </c>
      <c r="B3750" t="s">
        <v>197</v>
      </c>
      <c r="C3750" t="s">
        <v>313</v>
      </c>
      <c r="D3750">
        <v>0.05</v>
      </c>
      <c r="E3750" s="1">
        <v>7484</v>
      </c>
      <c r="F3750" s="1">
        <v>2061</v>
      </c>
      <c r="G3750" s="1">
        <v>0</v>
      </c>
      <c r="H3750" s="1">
        <v>5423</v>
      </c>
      <c r="I3750" s="1">
        <v>0</v>
      </c>
      <c r="J3750" s="1">
        <v>0</v>
      </c>
      <c r="K3750" s="1">
        <v>0</v>
      </c>
    </row>
    <row r="3751" spans="1:11" x14ac:dyDescent="0.25">
      <c r="A3751" s="2">
        <v>285</v>
      </c>
      <c r="B3751" t="s">
        <v>197</v>
      </c>
      <c r="C3751" t="s">
        <v>23</v>
      </c>
      <c r="D3751">
        <v>5</v>
      </c>
      <c r="E3751" s="1">
        <v>195832</v>
      </c>
      <c r="F3751" s="1">
        <v>195832</v>
      </c>
      <c r="G3751" s="1">
        <v>0</v>
      </c>
      <c r="H3751" s="1">
        <v>0</v>
      </c>
      <c r="I3751" s="1">
        <v>0</v>
      </c>
      <c r="J3751" s="1">
        <v>0</v>
      </c>
      <c r="K3751" s="1">
        <v>0</v>
      </c>
    </row>
    <row r="3752" spans="1:11" x14ac:dyDescent="0.25">
      <c r="A3752" s="2">
        <v>285</v>
      </c>
      <c r="B3752" t="s">
        <v>197</v>
      </c>
      <c r="C3752" t="s">
        <v>18</v>
      </c>
      <c r="D3752">
        <v>2</v>
      </c>
      <c r="E3752" s="1">
        <v>227665</v>
      </c>
      <c r="F3752" s="1">
        <v>227665</v>
      </c>
      <c r="G3752" s="1">
        <v>0</v>
      </c>
      <c r="H3752" s="1">
        <v>0</v>
      </c>
      <c r="I3752" s="1">
        <v>0</v>
      </c>
      <c r="J3752" s="1">
        <v>0</v>
      </c>
      <c r="K3752" s="1">
        <v>0</v>
      </c>
    </row>
    <row r="3753" spans="1:11" x14ac:dyDescent="0.25">
      <c r="A3753" s="2">
        <v>285</v>
      </c>
      <c r="B3753" t="s">
        <v>197</v>
      </c>
      <c r="C3753" t="s">
        <v>49</v>
      </c>
      <c r="D3753">
        <v>1</v>
      </c>
      <c r="E3753" s="1">
        <v>113832</v>
      </c>
      <c r="F3753" s="1">
        <v>113832</v>
      </c>
      <c r="G3753" s="1">
        <v>0</v>
      </c>
      <c r="H3753" s="1">
        <v>0</v>
      </c>
      <c r="I3753" s="1">
        <v>0</v>
      </c>
      <c r="J3753" s="1">
        <v>0</v>
      </c>
      <c r="K3753" s="1">
        <v>0</v>
      </c>
    </row>
    <row r="3754" spans="1:11" x14ac:dyDescent="0.25">
      <c r="A3754" s="2">
        <v>285</v>
      </c>
      <c r="B3754" t="s">
        <v>197</v>
      </c>
      <c r="C3754" t="s">
        <v>19</v>
      </c>
      <c r="D3754">
        <v>2</v>
      </c>
      <c r="E3754" s="1">
        <v>227665</v>
      </c>
      <c r="F3754" s="1">
        <v>227665</v>
      </c>
      <c r="G3754" s="1">
        <v>0</v>
      </c>
      <c r="H3754" s="1">
        <v>0</v>
      </c>
      <c r="I3754" s="1">
        <v>0</v>
      </c>
      <c r="J3754" s="1">
        <v>0</v>
      </c>
      <c r="K3754" s="1">
        <v>0</v>
      </c>
    </row>
    <row r="3755" spans="1:11" x14ac:dyDescent="0.25">
      <c r="A3755" s="2">
        <v>285</v>
      </c>
      <c r="B3755" t="s">
        <v>197</v>
      </c>
      <c r="C3755" t="s">
        <v>7</v>
      </c>
      <c r="D3755">
        <v>1</v>
      </c>
      <c r="E3755" s="1">
        <v>113832</v>
      </c>
      <c r="F3755" s="1">
        <v>113832</v>
      </c>
      <c r="G3755" s="1">
        <v>0</v>
      </c>
      <c r="H3755" s="1">
        <v>0</v>
      </c>
      <c r="I3755" s="1">
        <v>0</v>
      </c>
      <c r="J3755" s="1">
        <v>0</v>
      </c>
      <c r="K3755" s="1">
        <v>0</v>
      </c>
    </row>
    <row r="3756" spans="1:11" x14ac:dyDescent="0.25">
      <c r="A3756" s="2">
        <v>285</v>
      </c>
      <c r="B3756" t="s">
        <v>197</v>
      </c>
      <c r="C3756" t="s">
        <v>37</v>
      </c>
      <c r="D3756">
        <v>1</v>
      </c>
      <c r="E3756" s="1">
        <v>113832</v>
      </c>
      <c r="F3756" s="1">
        <v>113832</v>
      </c>
      <c r="G3756" s="1">
        <v>0</v>
      </c>
      <c r="H3756" s="1">
        <v>0</v>
      </c>
      <c r="I3756" s="1">
        <v>0</v>
      </c>
      <c r="J3756" s="1">
        <v>0</v>
      </c>
      <c r="K3756" s="1">
        <v>0</v>
      </c>
    </row>
    <row r="3757" spans="1:11" x14ac:dyDescent="0.25">
      <c r="A3757" s="2">
        <v>285</v>
      </c>
      <c r="B3757" t="s">
        <v>197</v>
      </c>
      <c r="C3757" t="s">
        <v>12</v>
      </c>
      <c r="D3757">
        <v>1</v>
      </c>
      <c r="E3757" s="1">
        <v>113832</v>
      </c>
      <c r="F3757" s="1">
        <v>113832</v>
      </c>
      <c r="G3757" s="1">
        <v>0</v>
      </c>
      <c r="H3757" s="1">
        <v>0</v>
      </c>
      <c r="I3757" s="1">
        <v>0</v>
      </c>
      <c r="J3757" s="1">
        <v>0</v>
      </c>
      <c r="K3757" s="1">
        <v>0</v>
      </c>
    </row>
    <row r="3758" spans="1:11" x14ac:dyDescent="0.25">
      <c r="A3758" s="2">
        <v>285</v>
      </c>
      <c r="B3758" t="s">
        <v>197</v>
      </c>
      <c r="C3758" t="s">
        <v>96</v>
      </c>
      <c r="D3758">
        <v>1</v>
      </c>
      <c r="E3758" s="1">
        <v>36575</v>
      </c>
      <c r="F3758" s="1">
        <v>0</v>
      </c>
      <c r="G3758" s="1">
        <v>36575</v>
      </c>
      <c r="H3758" s="1">
        <v>0</v>
      </c>
      <c r="I3758" s="1">
        <v>0</v>
      </c>
      <c r="J3758" s="1">
        <v>0</v>
      </c>
      <c r="K3758" s="1">
        <v>0</v>
      </c>
    </row>
    <row r="3759" spans="1:11" x14ac:dyDescent="0.25">
      <c r="A3759" s="2">
        <v>285</v>
      </c>
      <c r="B3759" t="s">
        <v>197</v>
      </c>
      <c r="C3759" t="s">
        <v>21</v>
      </c>
      <c r="D3759">
        <v>1</v>
      </c>
      <c r="E3759" s="1">
        <v>113832</v>
      </c>
      <c r="F3759" s="1">
        <v>113832</v>
      </c>
      <c r="G3759" s="1">
        <v>0</v>
      </c>
      <c r="H3759" s="1">
        <v>0</v>
      </c>
      <c r="I3759" s="1">
        <v>0</v>
      </c>
      <c r="J3759" s="1">
        <v>0</v>
      </c>
      <c r="K3759" s="1">
        <v>0</v>
      </c>
    </row>
    <row r="3760" spans="1:11" x14ac:dyDescent="0.25">
      <c r="A3760" s="2">
        <v>285</v>
      </c>
      <c r="B3760" t="s">
        <v>197</v>
      </c>
      <c r="C3760" t="s">
        <v>16</v>
      </c>
      <c r="D3760">
        <v>1</v>
      </c>
      <c r="E3760" s="1">
        <v>113832</v>
      </c>
      <c r="F3760" s="1">
        <v>113832</v>
      </c>
      <c r="G3760" s="1">
        <v>0</v>
      </c>
      <c r="H3760" s="1">
        <v>0</v>
      </c>
      <c r="I3760" s="1">
        <v>0</v>
      </c>
      <c r="J3760" s="1">
        <v>0</v>
      </c>
      <c r="K3760" s="1">
        <v>0</v>
      </c>
    </row>
    <row r="3761" spans="1:11" x14ac:dyDescent="0.25">
      <c r="A3761" s="2">
        <v>285</v>
      </c>
      <c r="B3761" t="s">
        <v>197</v>
      </c>
      <c r="C3761" t="s">
        <v>17</v>
      </c>
      <c r="D3761">
        <v>1</v>
      </c>
      <c r="E3761" s="1">
        <v>79025</v>
      </c>
      <c r="F3761" s="1">
        <v>79025</v>
      </c>
      <c r="G3761" s="1">
        <v>0</v>
      </c>
      <c r="H3761" s="1">
        <v>0</v>
      </c>
      <c r="I3761" s="1">
        <v>0</v>
      </c>
      <c r="J3761" s="1">
        <v>0</v>
      </c>
      <c r="K3761" s="1">
        <v>0</v>
      </c>
    </row>
    <row r="3762" spans="1:11" x14ac:dyDescent="0.25">
      <c r="A3762" s="2">
        <v>285</v>
      </c>
      <c r="B3762" t="s">
        <v>197</v>
      </c>
      <c r="C3762" t="s">
        <v>22</v>
      </c>
      <c r="D3762">
        <v>1</v>
      </c>
      <c r="E3762" s="1">
        <v>51187</v>
      </c>
      <c r="F3762" s="1">
        <v>51187</v>
      </c>
      <c r="G3762" s="1">
        <v>0</v>
      </c>
      <c r="H3762" s="1">
        <v>0</v>
      </c>
      <c r="I3762" s="1">
        <v>0</v>
      </c>
      <c r="J3762" s="1">
        <v>0</v>
      </c>
      <c r="K3762" s="1">
        <v>0</v>
      </c>
    </row>
    <row r="3763" spans="1:11" x14ac:dyDescent="0.25">
      <c r="A3763" s="2">
        <v>285</v>
      </c>
      <c r="B3763" t="s">
        <v>197</v>
      </c>
      <c r="C3763" t="s">
        <v>20</v>
      </c>
      <c r="D3763">
        <v>2</v>
      </c>
      <c r="E3763" s="1">
        <v>120118</v>
      </c>
      <c r="F3763" s="1">
        <v>120118</v>
      </c>
      <c r="G3763" s="1">
        <v>0</v>
      </c>
      <c r="H3763" s="1">
        <v>0</v>
      </c>
      <c r="I3763" s="1">
        <v>0</v>
      </c>
      <c r="J3763" s="1">
        <v>0</v>
      </c>
      <c r="K3763" s="1">
        <v>0</v>
      </c>
    </row>
    <row r="3764" spans="1:11" x14ac:dyDescent="0.25">
      <c r="A3764" s="2">
        <v>285</v>
      </c>
      <c r="B3764" t="s">
        <v>197</v>
      </c>
      <c r="C3764" t="s">
        <v>4</v>
      </c>
      <c r="D3764">
        <v>1</v>
      </c>
      <c r="E3764" s="1">
        <v>71961</v>
      </c>
      <c r="F3764" s="1">
        <v>0</v>
      </c>
      <c r="G3764" s="1">
        <v>71961</v>
      </c>
      <c r="H3764" s="1">
        <v>0</v>
      </c>
      <c r="I3764" s="1">
        <v>0</v>
      </c>
      <c r="J3764" s="1">
        <v>0</v>
      </c>
      <c r="K3764" s="1">
        <v>0</v>
      </c>
    </row>
    <row r="3765" spans="1:11" x14ac:dyDescent="0.25">
      <c r="A3765" s="2">
        <v>285</v>
      </c>
      <c r="B3765" t="s">
        <v>197</v>
      </c>
      <c r="C3765" t="s">
        <v>54</v>
      </c>
      <c r="D3765">
        <v>1</v>
      </c>
      <c r="E3765" s="1">
        <v>101180</v>
      </c>
      <c r="F3765" s="1">
        <v>101180</v>
      </c>
      <c r="G3765" s="1">
        <v>0</v>
      </c>
      <c r="H3765" s="1">
        <v>0</v>
      </c>
      <c r="I3765" s="1">
        <v>0</v>
      </c>
      <c r="J3765" s="1">
        <v>0</v>
      </c>
      <c r="K3765" s="1">
        <v>0</v>
      </c>
    </row>
    <row r="3766" spans="1:11" x14ac:dyDescent="0.25">
      <c r="A3766" s="2">
        <v>285</v>
      </c>
      <c r="B3766" t="s">
        <v>197</v>
      </c>
      <c r="C3766" t="s">
        <v>58</v>
      </c>
      <c r="D3766">
        <v>1</v>
      </c>
      <c r="E3766" s="1">
        <v>147879</v>
      </c>
      <c r="F3766" s="1">
        <v>147879</v>
      </c>
      <c r="G3766" s="1">
        <v>0</v>
      </c>
      <c r="H3766" s="1">
        <v>0</v>
      </c>
      <c r="I3766" s="1">
        <v>0</v>
      </c>
      <c r="J3766" s="1">
        <v>0</v>
      </c>
      <c r="K3766" s="1">
        <v>0</v>
      </c>
    </row>
    <row r="3767" spans="1:11" x14ac:dyDescent="0.25">
      <c r="A3767" s="2">
        <v>285</v>
      </c>
      <c r="B3767" t="s">
        <v>197</v>
      </c>
      <c r="C3767" t="s">
        <v>251</v>
      </c>
      <c r="D3767">
        <v>0</v>
      </c>
      <c r="E3767" s="1">
        <v>30000</v>
      </c>
      <c r="F3767" s="1">
        <v>30000</v>
      </c>
      <c r="G3767" s="1">
        <v>0</v>
      </c>
      <c r="H3767" s="1">
        <v>0</v>
      </c>
      <c r="I3767" s="1">
        <v>0</v>
      </c>
      <c r="J3767" s="1">
        <v>0</v>
      </c>
      <c r="K3767" s="1">
        <v>0</v>
      </c>
    </row>
    <row r="3768" spans="1:11" x14ac:dyDescent="0.25">
      <c r="A3768" s="2">
        <v>285</v>
      </c>
      <c r="B3768" t="s">
        <v>197</v>
      </c>
      <c r="C3768" t="s">
        <v>314</v>
      </c>
      <c r="D3768">
        <v>0</v>
      </c>
      <c r="E3768" s="1">
        <v>30600</v>
      </c>
      <c r="F3768" s="1">
        <v>23800</v>
      </c>
      <c r="G3768" s="1">
        <v>0</v>
      </c>
      <c r="H3768" s="1">
        <v>0</v>
      </c>
      <c r="I3768" s="1">
        <v>0</v>
      </c>
      <c r="J3768" s="1">
        <v>0</v>
      </c>
      <c r="K3768" s="1">
        <v>6800</v>
      </c>
    </row>
    <row r="3769" spans="1:11" x14ac:dyDescent="0.25">
      <c r="A3769" s="2">
        <v>285</v>
      </c>
      <c r="B3769" t="s">
        <v>197</v>
      </c>
      <c r="C3769" t="s">
        <v>257</v>
      </c>
      <c r="D3769">
        <v>0</v>
      </c>
      <c r="E3769" s="1">
        <v>20400</v>
      </c>
      <c r="F3769" s="1">
        <v>13600</v>
      </c>
      <c r="G3769" s="1">
        <v>0</v>
      </c>
      <c r="H3769" s="1">
        <v>0</v>
      </c>
      <c r="I3769" s="1">
        <v>0</v>
      </c>
      <c r="J3769" s="1">
        <v>0</v>
      </c>
      <c r="K3769" s="1">
        <v>6800</v>
      </c>
    </row>
    <row r="3770" spans="1:11" x14ac:dyDescent="0.25">
      <c r="A3770" s="2">
        <v>285</v>
      </c>
      <c r="B3770" t="s">
        <v>197</v>
      </c>
      <c r="C3770" t="s">
        <v>252</v>
      </c>
      <c r="D3770">
        <v>0</v>
      </c>
      <c r="E3770" s="1">
        <v>7500</v>
      </c>
      <c r="F3770" s="1">
        <v>7500</v>
      </c>
      <c r="G3770" s="1">
        <v>0</v>
      </c>
      <c r="H3770" s="1">
        <v>0</v>
      </c>
      <c r="I3770" s="1">
        <v>0</v>
      </c>
      <c r="J3770" s="1">
        <v>0</v>
      </c>
      <c r="K3770" s="1">
        <v>0</v>
      </c>
    </row>
    <row r="3771" spans="1:11" x14ac:dyDescent="0.25">
      <c r="A3771" s="2">
        <v>285</v>
      </c>
      <c r="B3771" t="s">
        <v>197</v>
      </c>
      <c r="C3771" t="s">
        <v>263</v>
      </c>
      <c r="D3771">
        <v>0</v>
      </c>
      <c r="E3771" s="1">
        <v>10000</v>
      </c>
      <c r="F3771" s="1">
        <v>10000</v>
      </c>
      <c r="G3771" s="1">
        <v>0</v>
      </c>
      <c r="H3771" s="1">
        <v>0</v>
      </c>
      <c r="I3771" s="1">
        <v>0</v>
      </c>
      <c r="J3771" s="1">
        <v>0</v>
      </c>
      <c r="K3771" s="1">
        <v>0</v>
      </c>
    </row>
    <row r="3772" spans="1:11" x14ac:dyDescent="0.25">
      <c r="A3772" s="2">
        <v>285</v>
      </c>
      <c r="B3772" t="s">
        <v>197</v>
      </c>
      <c r="C3772" t="s">
        <v>266</v>
      </c>
      <c r="D3772">
        <v>0</v>
      </c>
      <c r="E3772" s="1">
        <v>2000</v>
      </c>
      <c r="F3772" s="1">
        <v>2000</v>
      </c>
      <c r="G3772" s="1">
        <v>0</v>
      </c>
      <c r="H3772" s="1">
        <v>0</v>
      </c>
      <c r="I3772" s="1">
        <v>0</v>
      </c>
      <c r="J3772" s="1">
        <v>0</v>
      </c>
      <c r="K3772" s="1">
        <v>0</v>
      </c>
    </row>
    <row r="3773" spans="1:11" x14ac:dyDescent="0.25">
      <c r="A3773" s="2">
        <v>285</v>
      </c>
      <c r="B3773" t="s">
        <v>197</v>
      </c>
      <c r="C3773" t="s">
        <v>265</v>
      </c>
      <c r="D3773">
        <v>0</v>
      </c>
      <c r="E3773" s="1">
        <v>357</v>
      </c>
      <c r="F3773" s="1">
        <v>357</v>
      </c>
      <c r="G3773" s="1">
        <v>0</v>
      </c>
      <c r="H3773" s="1">
        <v>0</v>
      </c>
      <c r="I3773" s="1">
        <v>0</v>
      </c>
      <c r="J3773" s="1">
        <v>0</v>
      </c>
      <c r="K3773" s="1">
        <v>0</v>
      </c>
    </row>
    <row r="3774" spans="1:11" x14ac:dyDescent="0.25">
      <c r="A3774" s="2">
        <v>285</v>
      </c>
      <c r="B3774" t="s">
        <v>197</v>
      </c>
      <c r="C3774" t="s">
        <v>248</v>
      </c>
      <c r="D3774">
        <v>0</v>
      </c>
      <c r="E3774" s="1">
        <v>962</v>
      </c>
      <c r="F3774" s="1">
        <v>962</v>
      </c>
      <c r="G3774" s="1">
        <v>0</v>
      </c>
      <c r="H3774" s="1">
        <v>0</v>
      </c>
      <c r="I3774" s="1">
        <v>0</v>
      </c>
      <c r="J3774" s="1">
        <v>0</v>
      </c>
      <c r="K3774" s="1">
        <v>0</v>
      </c>
    </row>
    <row r="3775" spans="1:11" x14ac:dyDescent="0.25">
      <c r="A3775" s="2">
        <v>285</v>
      </c>
      <c r="B3775" t="s">
        <v>197</v>
      </c>
      <c r="C3775" t="s">
        <v>282</v>
      </c>
      <c r="D3775">
        <v>0</v>
      </c>
      <c r="E3775" s="1">
        <v>5000</v>
      </c>
      <c r="F3775" s="1">
        <v>5000</v>
      </c>
      <c r="G3775" s="1">
        <v>0</v>
      </c>
      <c r="H3775" s="1">
        <v>0</v>
      </c>
      <c r="I3775" s="1">
        <v>0</v>
      </c>
      <c r="J3775" s="1">
        <v>0</v>
      </c>
      <c r="K3775" s="1">
        <v>0</v>
      </c>
    </row>
    <row r="3776" spans="1:11" x14ac:dyDescent="0.25">
      <c r="A3776" s="2">
        <v>285</v>
      </c>
      <c r="B3776" t="s">
        <v>197</v>
      </c>
      <c r="C3776" t="s">
        <v>300</v>
      </c>
      <c r="D3776">
        <v>0</v>
      </c>
      <c r="E3776" s="1">
        <v>10000</v>
      </c>
      <c r="F3776" s="1">
        <v>10000</v>
      </c>
      <c r="G3776" s="1">
        <v>0</v>
      </c>
      <c r="H3776" s="1">
        <v>0</v>
      </c>
      <c r="I3776" s="1">
        <v>0</v>
      </c>
      <c r="J3776" s="1">
        <v>0</v>
      </c>
      <c r="K3776" s="1">
        <v>0</v>
      </c>
    </row>
    <row r="3777" spans="1:12" x14ac:dyDescent="0.25">
      <c r="A3777" s="2">
        <v>285</v>
      </c>
      <c r="B3777" t="s">
        <v>197</v>
      </c>
      <c r="C3777" t="s">
        <v>264</v>
      </c>
      <c r="D3777">
        <v>0</v>
      </c>
      <c r="E3777" s="1">
        <v>10000</v>
      </c>
      <c r="F3777" s="1">
        <v>10000</v>
      </c>
      <c r="G3777" s="1">
        <v>0</v>
      </c>
      <c r="H3777" s="1">
        <v>0</v>
      </c>
      <c r="I3777" s="1">
        <v>0</v>
      </c>
      <c r="J3777" s="1">
        <v>0</v>
      </c>
      <c r="K3777" s="1">
        <v>0</v>
      </c>
    </row>
    <row r="3778" spans="1:12" x14ac:dyDescent="0.25">
      <c r="A3778" s="2">
        <v>285</v>
      </c>
      <c r="B3778" t="s">
        <v>197</v>
      </c>
      <c r="C3778" t="s">
        <v>247</v>
      </c>
      <c r="D3778">
        <v>0</v>
      </c>
      <c r="E3778" s="1">
        <v>3528</v>
      </c>
      <c r="F3778" s="1">
        <v>3528</v>
      </c>
      <c r="G3778" s="1">
        <v>0</v>
      </c>
      <c r="H3778" s="1">
        <v>0</v>
      </c>
      <c r="I3778" s="1">
        <v>0</v>
      </c>
      <c r="J3778" s="1">
        <v>0</v>
      </c>
      <c r="K3778" s="1">
        <v>0</v>
      </c>
    </row>
    <row r="3779" spans="1:12" x14ac:dyDescent="0.25">
      <c r="A3779" s="2">
        <v>285</v>
      </c>
      <c r="B3779" t="s">
        <v>197</v>
      </c>
      <c r="C3779" t="s">
        <v>270</v>
      </c>
      <c r="D3779">
        <v>0</v>
      </c>
      <c r="E3779" s="1">
        <v>5000</v>
      </c>
      <c r="F3779" s="1">
        <v>5000</v>
      </c>
      <c r="G3779" s="1">
        <v>0</v>
      </c>
      <c r="H3779" s="1">
        <v>0</v>
      </c>
      <c r="I3779" s="1">
        <v>0</v>
      </c>
      <c r="J3779" s="1">
        <v>0</v>
      </c>
      <c r="K3779" s="1">
        <v>0</v>
      </c>
    </row>
    <row r="3780" spans="1:12" x14ac:dyDescent="0.25">
      <c r="A3780" s="2">
        <v>285</v>
      </c>
      <c r="B3780" t="s">
        <v>197</v>
      </c>
      <c r="C3780" t="s">
        <v>289</v>
      </c>
      <c r="D3780">
        <v>0</v>
      </c>
      <c r="E3780" s="1">
        <v>10011</v>
      </c>
      <c r="F3780" s="1">
        <v>10011</v>
      </c>
      <c r="G3780" s="1">
        <v>0</v>
      </c>
      <c r="H3780" s="1">
        <v>0</v>
      </c>
      <c r="I3780" s="1">
        <v>0</v>
      </c>
      <c r="J3780" s="1">
        <v>0</v>
      </c>
      <c r="K3780" s="1">
        <v>0</v>
      </c>
    </row>
    <row r="3781" spans="1:12" x14ac:dyDescent="0.25">
      <c r="A3781" s="2">
        <v>285</v>
      </c>
      <c r="B3781" t="s">
        <v>197</v>
      </c>
      <c r="C3781" t="s">
        <v>281</v>
      </c>
      <c r="D3781">
        <v>0</v>
      </c>
      <c r="E3781" s="1">
        <v>2081</v>
      </c>
      <c r="F3781" s="1">
        <v>2081</v>
      </c>
      <c r="G3781" s="1">
        <v>0</v>
      </c>
      <c r="H3781" s="1">
        <v>0</v>
      </c>
      <c r="I3781" s="1">
        <v>0</v>
      </c>
      <c r="J3781" s="1">
        <v>0</v>
      </c>
      <c r="K3781" s="1">
        <v>0</v>
      </c>
    </row>
    <row r="3782" spans="1:12" x14ac:dyDescent="0.25">
      <c r="A3782" s="2">
        <v>285</v>
      </c>
      <c r="B3782" t="s">
        <v>197</v>
      </c>
      <c r="C3782" t="s">
        <v>277</v>
      </c>
      <c r="D3782">
        <v>0</v>
      </c>
      <c r="E3782" s="1">
        <v>20000</v>
      </c>
      <c r="F3782" s="1">
        <v>20000</v>
      </c>
      <c r="G3782" s="1">
        <v>0</v>
      </c>
      <c r="H3782" s="1">
        <v>0</v>
      </c>
      <c r="I3782" s="1">
        <v>0</v>
      </c>
      <c r="J3782" s="1">
        <v>0</v>
      </c>
      <c r="K3782" s="1">
        <v>0</v>
      </c>
    </row>
    <row r="3783" spans="1:12" x14ac:dyDescent="0.25">
      <c r="A3783" s="2">
        <v>285</v>
      </c>
      <c r="B3783" t="s">
        <v>197</v>
      </c>
      <c r="C3783" t="s">
        <v>258</v>
      </c>
      <c r="D3783">
        <v>0</v>
      </c>
      <c r="E3783" s="1">
        <v>7552</v>
      </c>
      <c r="F3783" s="1">
        <v>7552</v>
      </c>
      <c r="G3783" s="1">
        <v>0</v>
      </c>
      <c r="H3783" s="1">
        <v>0</v>
      </c>
      <c r="I3783" s="1">
        <v>0</v>
      </c>
      <c r="J3783" s="1">
        <v>0</v>
      </c>
      <c r="K3783" s="1">
        <v>0</v>
      </c>
    </row>
    <row r="3784" spans="1:12" x14ac:dyDescent="0.25">
      <c r="A3784" s="2">
        <v>285</v>
      </c>
      <c r="B3784" t="s">
        <v>197</v>
      </c>
      <c r="C3784" t="s">
        <v>269</v>
      </c>
      <c r="D3784">
        <v>0</v>
      </c>
      <c r="E3784" s="1">
        <v>1839</v>
      </c>
      <c r="F3784" s="1">
        <v>0</v>
      </c>
      <c r="G3784" s="1">
        <v>0</v>
      </c>
      <c r="H3784" s="1">
        <v>0</v>
      </c>
      <c r="I3784" s="1">
        <v>1839</v>
      </c>
      <c r="J3784" s="1">
        <v>0</v>
      </c>
      <c r="K3784" s="1">
        <v>0</v>
      </c>
    </row>
    <row r="3785" spans="1:12" x14ac:dyDescent="0.25">
      <c r="A3785" s="2">
        <v>285</v>
      </c>
      <c r="B3785" t="s">
        <v>197</v>
      </c>
      <c r="C3785" s="1" t="s">
        <v>320</v>
      </c>
      <c r="E3785" s="1">
        <v>30605</v>
      </c>
      <c r="F3785" s="1"/>
      <c r="G3785" s="1"/>
      <c r="H3785" s="1"/>
      <c r="I3785" s="1"/>
      <c r="J3785" s="1"/>
      <c r="K3785" s="1"/>
      <c r="L3785" s="1">
        <v>30605</v>
      </c>
    </row>
    <row r="3786" spans="1:12" x14ac:dyDescent="0.25">
      <c r="A3786" s="2">
        <v>287</v>
      </c>
      <c r="B3786" t="s">
        <v>198</v>
      </c>
      <c r="C3786" t="s">
        <v>68</v>
      </c>
      <c r="D3786">
        <v>1</v>
      </c>
      <c r="E3786" s="1">
        <v>158560</v>
      </c>
      <c r="F3786" s="1">
        <v>158560</v>
      </c>
      <c r="G3786" s="1">
        <v>0</v>
      </c>
      <c r="H3786" s="1">
        <v>0</v>
      </c>
      <c r="I3786" s="1">
        <v>0</v>
      </c>
      <c r="J3786" s="1">
        <v>0</v>
      </c>
      <c r="K3786" s="1">
        <v>0</v>
      </c>
    </row>
    <row r="3787" spans="1:12" x14ac:dyDescent="0.25">
      <c r="A3787" s="2">
        <v>287</v>
      </c>
      <c r="B3787" t="s">
        <v>198</v>
      </c>
      <c r="C3787" t="s">
        <v>31</v>
      </c>
      <c r="D3787">
        <v>1</v>
      </c>
      <c r="E3787" s="1">
        <v>198942</v>
      </c>
      <c r="F3787" s="1">
        <v>198942</v>
      </c>
      <c r="G3787" s="1">
        <v>0</v>
      </c>
      <c r="H3787" s="1">
        <v>0</v>
      </c>
      <c r="I3787" s="1">
        <v>0</v>
      </c>
      <c r="J3787" s="1">
        <v>0</v>
      </c>
      <c r="K3787" s="1">
        <v>0</v>
      </c>
    </row>
    <row r="3788" spans="1:12" x14ac:dyDescent="0.25">
      <c r="A3788" s="2">
        <v>287</v>
      </c>
      <c r="B3788" t="s">
        <v>198</v>
      </c>
      <c r="C3788" t="s">
        <v>33</v>
      </c>
      <c r="D3788">
        <v>4</v>
      </c>
      <c r="E3788" s="1">
        <v>455330</v>
      </c>
      <c r="F3788" s="1">
        <v>455330</v>
      </c>
      <c r="G3788" s="1">
        <v>0</v>
      </c>
      <c r="H3788" s="1">
        <v>0</v>
      </c>
      <c r="I3788" s="1">
        <v>0</v>
      </c>
      <c r="J3788" s="1">
        <v>0</v>
      </c>
      <c r="K3788" s="1">
        <v>0</v>
      </c>
    </row>
    <row r="3789" spans="1:12" x14ac:dyDescent="0.25">
      <c r="A3789" s="2">
        <v>287</v>
      </c>
      <c r="B3789" t="s">
        <v>198</v>
      </c>
      <c r="C3789" t="s">
        <v>34</v>
      </c>
      <c r="D3789">
        <v>4</v>
      </c>
      <c r="E3789" s="1">
        <v>455330</v>
      </c>
      <c r="F3789" s="1">
        <v>455330</v>
      </c>
      <c r="G3789" s="1">
        <v>0</v>
      </c>
      <c r="H3789" s="1">
        <v>0</v>
      </c>
      <c r="I3789" s="1">
        <v>0</v>
      </c>
      <c r="J3789" s="1">
        <v>0</v>
      </c>
      <c r="K3789" s="1">
        <v>0</v>
      </c>
    </row>
    <row r="3790" spans="1:12" x14ac:dyDescent="0.25">
      <c r="A3790" s="2">
        <v>287</v>
      </c>
      <c r="B3790" t="s">
        <v>198</v>
      </c>
      <c r="C3790" t="s">
        <v>35</v>
      </c>
      <c r="D3790">
        <v>4</v>
      </c>
      <c r="E3790" s="1">
        <v>455330</v>
      </c>
      <c r="F3790" s="1">
        <v>455330</v>
      </c>
      <c r="G3790" s="1">
        <v>0</v>
      </c>
      <c r="H3790" s="1">
        <v>0</v>
      </c>
      <c r="I3790" s="1">
        <v>0</v>
      </c>
      <c r="J3790" s="1">
        <v>0</v>
      </c>
      <c r="K3790" s="1">
        <v>0</v>
      </c>
    </row>
    <row r="3791" spans="1:12" x14ac:dyDescent="0.25">
      <c r="A3791" s="2">
        <v>287</v>
      </c>
      <c r="B3791" t="s">
        <v>198</v>
      </c>
      <c r="C3791" t="s">
        <v>26</v>
      </c>
      <c r="D3791">
        <v>4</v>
      </c>
      <c r="E3791" s="1">
        <v>455330</v>
      </c>
      <c r="F3791" s="1">
        <v>455330</v>
      </c>
      <c r="G3791" s="1">
        <v>0</v>
      </c>
      <c r="H3791" s="1">
        <v>0</v>
      </c>
      <c r="I3791" s="1">
        <v>0</v>
      </c>
      <c r="J3791" s="1">
        <v>0</v>
      </c>
      <c r="K3791" s="1">
        <v>0</v>
      </c>
    </row>
    <row r="3792" spans="1:12" x14ac:dyDescent="0.25">
      <c r="A3792" s="2">
        <v>287</v>
      </c>
      <c r="B3792" t="s">
        <v>198</v>
      </c>
      <c r="C3792" t="s">
        <v>25</v>
      </c>
      <c r="D3792">
        <v>4</v>
      </c>
      <c r="E3792" s="1">
        <v>455330</v>
      </c>
      <c r="F3792" s="1">
        <v>455330</v>
      </c>
      <c r="G3792" s="1">
        <v>0</v>
      </c>
      <c r="H3792" s="1">
        <v>0</v>
      </c>
      <c r="I3792" s="1">
        <v>0</v>
      </c>
      <c r="J3792" s="1">
        <v>0</v>
      </c>
      <c r="K3792" s="1">
        <v>0</v>
      </c>
    </row>
    <row r="3793" spans="1:11" x14ac:dyDescent="0.25">
      <c r="A3793" s="2">
        <v>287</v>
      </c>
      <c r="B3793" t="s">
        <v>198</v>
      </c>
      <c r="C3793" t="s">
        <v>28</v>
      </c>
      <c r="D3793">
        <v>4</v>
      </c>
      <c r="E3793" s="1">
        <v>455330</v>
      </c>
      <c r="F3793" s="1">
        <v>455330</v>
      </c>
      <c r="G3793" s="1">
        <v>0</v>
      </c>
      <c r="H3793" s="1">
        <v>0</v>
      </c>
      <c r="I3793" s="1">
        <v>0</v>
      </c>
      <c r="J3793" s="1">
        <v>0</v>
      </c>
      <c r="K3793" s="1">
        <v>0</v>
      </c>
    </row>
    <row r="3794" spans="1:11" x14ac:dyDescent="0.25">
      <c r="A3794" s="2">
        <v>287</v>
      </c>
      <c r="B3794" t="s">
        <v>198</v>
      </c>
      <c r="C3794" t="s">
        <v>41</v>
      </c>
      <c r="D3794">
        <v>1.5</v>
      </c>
      <c r="E3794" s="1">
        <v>170749</v>
      </c>
      <c r="F3794" s="1">
        <v>170749</v>
      </c>
      <c r="G3794" s="1">
        <v>0</v>
      </c>
      <c r="H3794" s="1">
        <v>0</v>
      </c>
      <c r="I3794" s="1">
        <v>0</v>
      </c>
      <c r="J3794" s="1">
        <v>0</v>
      </c>
      <c r="K3794" s="1">
        <v>0</v>
      </c>
    </row>
    <row r="3795" spans="1:11" x14ac:dyDescent="0.25">
      <c r="A3795" s="2">
        <v>287</v>
      </c>
      <c r="B3795" t="s">
        <v>198</v>
      </c>
      <c r="C3795" t="s">
        <v>109</v>
      </c>
      <c r="D3795">
        <v>0.5</v>
      </c>
      <c r="E3795" s="1">
        <v>56916</v>
      </c>
      <c r="F3795" s="1">
        <v>56916</v>
      </c>
      <c r="G3795" s="1">
        <v>0</v>
      </c>
      <c r="H3795" s="1">
        <v>0</v>
      </c>
      <c r="I3795" s="1">
        <v>0</v>
      </c>
      <c r="J3795" s="1">
        <v>0</v>
      </c>
      <c r="K3795" s="1">
        <v>0</v>
      </c>
    </row>
    <row r="3796" spans="1:11" x14ac:dyDescent="0.25">
      <c r="A3796" s="2">
        <v>287</v>
      </c>
      <c r="B3796" t="s">
        <v>198</v>
      </c>
      <c r="C3796" t="s">
        <v>86</v>
      </c>
      <c r="D3796">
        <v>1</v>
      </c>
      <c r="E3796" s="1">
        <v>113832</v>
      </c>
      <c r="F3796" s="1">
        <v>113832</v>
      </c>
      <c r="G3796" s="1">
        <v>0</v>
      </c>
      <c r="H3796" s="1">
        <v>0</v>
      </c>
      <c r="I3796" s="1">
        <v>0</v>
      </c>
      <c r="J3796" s="1">
        <v>0</v>
      </c>
      <c r="K3796" s="1">
        <v>0</v>
      </c>
    </row>
    <row r="3797" spans="1:11" x14ac:dyDescent="0.25">
      <c r="A3797" s="2">
        <v>287</v>
      </c>
      <c r="B3797" t="s">
        <v>198</v>
      </c>
      <c r="C3797" t="s">
        <v>85</v>
      </c>
      <c r="D3797">
        <v>1</v>
      </c>
      <c r="E3797" s="1">
        <v>113832</v>
      </c>
      <c r="F3797" s="1">
        <v>113832</v>
      </c>
      <c r="G3797" s="1">
        <v>0</v>
      </c>
      <c r="H3797" s="1">
        <v>0</v>
      </c>
      <c r="I3797" s="1">
        <v>0</v>
      </c>
      <c r="J3797" s="1">
        <v>0</v>
      </c>
      <c r="K3797" s="1">
        <v>0</v>
      </c>
    </row>
    <row r="3798" spans="1:11" x14ac:dyDescent="0.25">
      <c r="A3798" s="2">
        <v>287</v>
      </c>
      <c r="B3798" t="s">
        <v>198</v>
      </c>
      <c r="C3798" t="s">
        <v>30</v>
      </c>
      <c r="D3798">
        <v>1</v>
      </c>
      <c r="E3798" s="1">
        <v>113832</v>
      </c>
      <c r="F3798" s="1">
        <v>113832</v>
      </c>
      <c r="G3798" s="1">
        <v>0</v>
      </c>
      <c r="H3798" s="1">
        <v>0</v>
      </c>
      <c r="I3798" s="1">
        <v>0</v>
      </c>
      <c r="J3798" s="1">
        <v>0</v>
      </c>
      <c r="K3798" s="1">
        <v>0</v>
      </c>
    </row>
    <row r="3799" spans="1:11" x14ac:dyDescent="0.25">
      <c r="A3799" s="2">
        <v>287</v>
      </c>
      <c r="B3799" t="s">
        <v>198</v>
      </c>
      <c r="C3799" t="s">
        <v>39</v>
      </c>
      <c r="D3799">
        <v>2</v>
      </c>
      <c r="E3799" s="1">
        <v>227665</v>
      </c>
      <c r="F3799" s="1">
        <v>227665</v>
      </c>
      <c r="G3799" s="1">
        <v>0</v>
      </c>
      <c r="H3799" s="1">
        <v>0</v>
      </c>
      <c r="I3799" s="1">
        <v>0</v>
      </c>
      <c r="J3799" s="1">
        <v>0</v>
      </c>
      <c r="K3799" s="1">
        <v>0</v>
      </c>
    </row>
    <row r="3800" spans="1:11" x14ac:dyDescent="0.25">
      <c r="A3800" s="2">
        <v>287</v>
      </c>
      <c r="B3800" t="s">
        <v>198</v>
      </c>
      <c r="C3800" t="s">
        <v>15</v>
      </c>
      <c r="D3800">
        <v>6</v>
      </c>
      <c r="E3800" s="1">
        <v>234999</v>
      </c>
      <c r="F3800" s="1">
        <v>234999</v>
      </c>
      <c r="G3800" s="1">
        <v>0</v>
      </c>
      <c r="H3800" s="1">
        <v>0</v>
      </c>
      <c r="I3800" s="1">
        <v>0</v>
      </c>
      <c r="J3800" s="1">
        <v>0</v>
      </c>
      <c r="K3800" s="1">
        <v>0</v>
      </c>
    </row>
    <row r="3801" spans="1:11" x14ac:dyDescent="0.25">
      <c r="A3801" s="2">
        <v>287</v>
      </c>
      <c r="B3801" t="s">
        <v>198</v>
      </c>
      <c r="C3801" t="s">
        <v>104</v>
      </c>
      <c r="D3801">
        <v>2</v>
      </c>
      <c r="E3801" s="1">
        <v>227665</v>
      </c>
      <c r="F3801" s="1">
        <v>227665</v>
      </c>
      <c r="G3801" s="1">
        <v>0</v>
      </c>
      <c r="H3801" s="1">
        <v>0</v>
      </c>
      <c r="I3801" s="1">
        <v>0</v>
      </c>
      <c r="J3801" s="1">
        <v>0</v>
      </c>
      <c r="K3801" s="1">
        <v>0</v>
      </c>
    </row>
    <row r="3802" spans="1:11" x14ac:dyDescent="0.25">
      <c r="A3802" s="2">
        <v>287</v>
      </c>
      <c r="B3802" t="s">
        <v>198</v>
      </c>
      <c r="C3802" t="s">
        <v>14</v>
      </c>
      <c r="D3802">
        <v>4</v>
      </c>
      <c r="E3802" s="1">
        <v>455330</v>
      </c>
      <c r="F3802" s="1">
        <v>455330</v>
      </c>
      <c r="G3802" s="1">
        <v>0</v>
      </c>
      <c r="H3802" s="1">
        <v>0</v>
      </c>
      <c r="I3802" s="1">
        <v>0</v>
      </c>
      <c r="J3802" s="1">
        <v>0</v>
      </c>
      <c r="K3802" s="1">
        <v>0</v>
      </c>
    </row>
    <row r="3803" spans="1:11" x14ac:dyDescent="0.25">
      <c r="A3803" s="2">
        <v>287</v>
      </c>
      <c r="B3803" t="s">
        <v>198</v>
      </c>
      <c r="C3803" t="s">
        <v>70</v>
      </c>
      <c r="D3803">
        <v>1</v>
      </c>
      <c r="E3803" s="1">
        <v>113832</v>
      </c>
      <c r="F3803" s="1">
        <v>113832</v>
      </c>
      <c r="G3803" s="1">
        <v>0</v>
      </c>
      <c r="H3803" s="1">
        <v>0</v>
      </c>
      <c r="I3803" s="1">
        <v>0</v>
      </c>
      <c r="J3803" s="1">
        <v>0</v>
      </c>
      <c r="K3803" s="1">
        <v>0</v>
      </c>
    </row>
    <row r="3804" spans="1:11" x14ac:dyDescent="0.25">
      <c r="A3804" s="2">
        <v>287</v>
      </c>
      <c r="B3804" t="s">
        <v>198</v>
      </c>
      <c r="C3804" t="s">
        <v>71</v>
      </c>
      <c r="D3804">
        <v>1</v>
      </c>
      <c r="E3804" s="1">
        <v>113832</v>
      </c>
      <c r="F3804" s="1">
        <v>113832</v>
      </c>
      <c r="G3804" s="1">
        <v>0</v>
      </c>
      <c r="H3804" s="1">
        <v>0</v>
      </c>
      <c r="I3804" s="1">
        <v>0</v>
      </c>
      <c r="J3804" s="1">
        <v>0</v>
      </c>
      <c r="K3804" s="1">
        <v>0</v>
      </c>
    </row>
    <row r="3805" spans="1:11" x14ac:dyDescent="0.25">
      <c r="A3805" s="2">
        <v>287</v>
      </c>
      <c r="B3805" t="s">
        <v>198</v>
      </c>
      <c r="C3805" t="s">
        <v>81</v>
      </c>
      <c r="D3805">
        <v>4</v>
      </c>
      <c r="E3805" s="1">
        <v>455330</v>
      </c>
      <c r="F3805" s="1">
        <v>21524</v>
      </c>
      <c r="G3805" s="1">
        <v>0</v>
      </c>
      <c r="H3805" s="1">
        <v>433806</v>
      </c>
      <c r="I3805" s="1">
        <v>0</v>
      </c>
      <c r="J3805" s="1">
        <v>0</v>
      </c>
      <c r="K3805" s="1">
        <v>0</v>
      </c>
    </row>
    <row r="3806" spans="1:11" x14ac:dyDescent="0.25">
      <c r="A3806" s="2">
        <v>287</v>
      </c>
      <c r="B3806" t="s">
        <v>198</v>
      </c>
      <c r="C3806" t="s">
        <v>23</v>
      </c>
      <c r="D3806">
        <v>3</v>
      </c>
      <c r="E3806" s="1">
        <v>117499</v>
      </c>
      <c r="F3806" s="1">
        <v>117499</v>
      </c>
      <c r="G3806" s="1">
        <v>0</v>
      </c>
      <c r="H3806" s="1">
        <v>0</v>
      </c>
      <c r="I3806" s="1">
        <v>0</v>
      </c>
      <c r="J3806" s="1">
        <v>0</v>
      </c>
      <c r="K3806" s="1">
        <v>0</v>
      </c>
    </row>
    <row r="3807" spans="1:11" x14ac:dyDescent="0.25">
      <c r="A3807" s="2">
        <v>287</v>
      </c>
      <c r="B3807" t="s">
        <v>198</v>
      </c>
      <c r="C3807" t="s">
        <v>19</v>
      </c>
      <c r="D3807">
        <v>3</v>
      </c>
      <c r="E3807" s="1">
        <v>341497</v>
      </c>
      <c r="F3807" s="1">
        <v>341497</v>
      </c>
      <c r="G3807" s="1">
        <v>0</v>
      </c>
      <c r="H3807" s="1">
        <v>0</v>
      </c>
      <c r="I3807" s="1">
        <v>0</v>
      </c>
      <c r="J3807" s="1">
        <v>0</v>
      </c>
      <c r="K3807" s="1">
        <v>0</v>
      </c>
    </row>
    <row r="3808" spans="1:11" x14ac:dyDescent="0.25">
      <c r="A3808" s="2">
        <v>287</v>
      </c>
      <c r="B3808" t="s">
        <v>198</v>
      </c>
      <c r="C3808" t="s">
        <v>7</v>
      </c>
      <c r="D3808">
        <v>1</v>
      </c>
      <c r="E3808" s="1">
        <v>113832</v>
      </c>
      <c r="F3808" s="1">
        <v>113832</v>
      </c>
      <c r="G3808" s="1">
        <v>0</v>
      </c>
      <c r="H3808" s="1">
        <v>0</v>
      </c>
      <c r="I3808" s="1">
        <v>0</v>
      </c>
      <c r="J3808" s="1">
        <v>0</v>
      </c>
      <c r="K3808" s="1">
        <v>0</v>
      </c>
    </row>
    <row r="3809" spans="1:11" x14ac:dyDescent="0.25">
      <c r="A3809" s="2">
        <v>287</v>
      </c>
      <c r="B3809" t="s">
        <v>198</v>
      </c>
      <c r="C3809" t="s">
        <v>37</v>
      </c>
      <c r="D3809">
        <v>2</v>
      </c>
      <c r="E3809" s="1">
        <v>227665</v>
      </c>
      <c r="F3809" s="1">
        <v>227665</v>
      </c>
      <c r="G3809" s="1">
        <v>0</v>
      </c>
      <c r="H3809" s="1">
        <v>0</v>
      </c>
      <c r="I3809" s="1">
        <v>0</v>
      </c>
      <c r="J3809" s="1">
        <v>0</v>
      </c>
      <c r="K3809" s="1">
        <v>0</v>
      </c>
    </row>
    <row r="3810" spans="1:11" x14ac:dyDescent="0.25">
      <c r="A3810" s="2">
        <v>287</v>
      </c>
      <c r="B3810" t="s">
        <v>198</v>
      </c>
      <c r="C3810" t="s">
        <v>12</v>
      </c>
      <c r="D3810">
        <v>1</v>
      </c>
      <c r="E3810" s="1">
        <v>113832</v>
      </c>
      <c r="F3810" s="1">
        <v>113832</v>
      </c>
      <c r="G3810" s="1">
        <v>0</v>
      </c>
      <c r="H3810" s="1">
        <v>0</v>
      </c>
      <c r="I3810" s="1">
        <v>0</v>
      </c>
      <c r="J3810" s="1">
        <v>0</v>
      </c>
      <c r="K3810" s="1">
        <v>0</v>
      </c>
    </row>
    <row r="3811" spans="1:11" x14ac:dyDescent="0.25">
      <c r="A3811" s="2">
        <v>287</v>
      </c>
      <c r="B3811" t="s">
        <v>198</v>
      </c>
      <c r="C3811" t="s">
        <v>32</v>
      </c>
      <c r="D3811">
        <v>4</v>
      </c>
      <c r="E3811" s="1">
        <v>156666</v>
      </c>
      <c r="F3811" s="1">
        <v>10245</v>
      </c>
      <c r="G3811" s="1">
        <v>16898</v>
      </c>
      <c r="H3811" s="1">
        <v>129523</v>
      </c>
      <c r="I3811" s="1">
        <v>0</v>
      </c>
      <c r="J3811" s="1">
        <v>0</v>
      </c>
      <c r="K3811" s="1">
        <v>0</v>
      </c>
    </row>
    <row r="3812" spans="1:11" x14ac:dyDescent="0.25">
      <c r="A3812" s="2">
        <v>287</v>
      </c>
      <c r="B3812" t="s">
        <v>198</v>
      </c>
      <c r="C3812" t="s">
        <v>21</v>
      </c>
      <c r="D3812">
        <v>1</v>
      </c>
      <c r="E3812" s="1">
        <v>113832</v>
      </c>
      <c r="F3812" s="1">
        <v>113832</v>
      </c>
      <c r="G3812" s="1">
        <v>0</v>
      </c>
      <c r="H3812" s="1">
        <v>0</v>
      </c>
      <c r="I3812" s="1">
        <v>0</v>
      </c>
      <c r="J3812" s="1">
        <v>0</v>
      </c>
      <c r="K3812" s="1">
        <v>0</v>
      </c>
    </row>
    <row r="3813" spans="1:11" x14ac:dyDescent="0.25">
      <c r="A3813" s="2">
        <v>287</v>
      </c>
      <c r="B3813" t="s">
        <v>198</v>
      </c>
      <c r="C3813" t="s">
        <v>122</v>
      </c>
      <c r="D3813">
        <v>1</v>
      </c>
      <c r="E3813" s="1">
        <v>113832</v>
      </c>
      <c r="F3813" s="1">
        <v>113832</v>
      </c>
      <c r="G3813" s="1">
        <v>0</v>
      </c>
      <c r="H3813" s="1">
        <v>0</v>
      </c>
      <c r="I3813" s="1">
        <v>0</v>
      </c>
      <c r="J3813" s="1">
        <v>0</v>
      </c>
      <c r="K3813" s="1">
        <v>0</v>
      </c>
    </row>
    <row r="3814" spans="1:11" x14ac:dyDescent="0.25">
      <c r="A3814" s="2">
        <v>287</v>
      </c>
      <c r="B3814" t="s">
        <v>198</v>
      </c>
      <c r="C3814" t="s">
        <v>16</v>
      </c>
      <c r="D3814">
        <v>2</v>
      </c>
      <c r="E3814" s="1">
        <v>227665</v>
      </c>
      <c r="F3814" s="1">
        <v>227665</v>
      </c>
      <c r="G3814" s="1">
        <v>0</v>
      </c>
      <c r="H3814" s="1">
        <v>0</v>
      </c>
      <c r="I3814" s="1">
        <v>0</v>
      </c>
      <c r="J3814" s="1">
        <v>0</v>
      </c>
      <c r="K3814" s="1">
        <v>0</v>
      </c>
    </row>
    <row r="3815" spans="1:11" x14ac:dyDescent="0.25">
      <c r="A3815" s="2">
        <v>287</v>
      </c>
      <c r="B3815" t="s">
        <v>198</v>
      </c>
      <c r="C3815" t="s">
        <v>17</v>
      </c>
      <c r="D3815">
        <v>1</v>
      </c>
      <c r="E3815" s="1">
        <v>79025</v>
      </c>
      <c r="F3815" s="1">
        <v>79025</v>
      </c>
      <c r="G3815" s="1">
        <v>0</v>
      </c>
      <c r="H3815" s="1">
        <v>0</v>
      </c>
      <c r="I3815" s="1">
        <v>0</v>
      </c>
      <c r="J3815" s="1">
        <v>0</v>
      </c>
      <c r="K3815" s="1">
        <v>0</v>
      </c>
    </row>
    <row r="3816" spans="1:11" x14ac:dyDescent="0.25">
      <c r="A3816" s="2">
        <v>287</v>
      </c>
      <c r="B3816" t="s">
        <v>198</v>
      </c>
      <c r="C3816" t="s">
        <v>22</v>
      </c>
      <c r="D3816">
        <v>1</v>
      </c>
      <c r="E3816" s="1">
        <v>51187</v>
      </c>
      <c r="F3816" s="1">
        <v>51187</v>
      </c>
      <c r="G3816" s="1">
        <v>0</v>
      </c>
      <c r="H3816" s="1">
        <v>0</v>
      </c>
      <c r="I3816" s="1">
        <v>0</v>
      </c>
      <c r="J3816" s="1">
        <v>0</v>
      </c>
      <c r="K3816" s="1">
        <v>0</v>
      </c>
    </row>
    <row r="3817" spans="1:11" x14ac:dyDescent="0.25">
      <c r="A3817" s="2">
        <v>287</v>
      </c>
      <c r="B3817" t="s">
        <v>198</v>
      </c>
      <c r="C3817" t="s">
        <v>20</v>
      </c>
      <c r="D3817">
        <v>2</v>
      </c>
      <c r="E3817" s="1">
        <v>120118</v>
      </c>
      <c r="F3817" s="1">
        <v>120118</v>
      </c>
      <c r="G3817" s="1">
        <v>0</v>
      </c>
      <c r="H3817" s="1">
        <v>0</v>
      </c>
      <c r="I3817" s="1">
        <v>0</v>
      </c>
      <c r="J3817" s="1">
        <v>0</v>
      </c>
      <c r="K3817" s="1">
        <v>0</v>
      </c>
    </row>
    <row r="3818" spans="1:11" x14ac:dyDescent="0.25">
      <c r="A3818" s="2">
        <v>287</v>
      </c>
      <c r="B3818" t="s">
        <v>198</v>
      </c>
      <c r="C3818" t="s">
        <v>55</v>
      </c>
      <c r="D3818">
        <v>1</v>
      </c>
      <c r="E3818" s="1">
        <v>71444</v>
      </c>
      <c r="F3818" s="1">
        <v>71444</v>
      </c>
      <c r="G3818" s="1">
        <v>1</v>
      </c>
      <c r="H3818" s="1">
        <v>0</v>
      </c>
      <c r="I3818" s="1">
        <v>0</v>
      </c>
      <c r="J3818" s="1">
        <v>0</v>
      </c>
      <c r="K3818" s="1">
        <v>0</v>
      </c>
    </row>
    <row r="3819" spans="1:11" x14ac:dyDescent="0.25">
      <c r="A3819" s="2">
        <v>287</v>
      </c>
      <c r="B3819" t="s">
        <v>198</v>
      </c>
      <c r="C3819" t="s">
        <v>54</v>
      </c>
      <c r="D3819">
        <v>1</v>
      </c>
      <c r="E3819" s="1">
        <v>101180</v>
      </c>
      <c r="F3819" s="1">
        <v>101180</v>
      </c>
      <c r="G3819" s="1">
        <v>0</v>
      </c>
      <c r="H3819" s="1">
        <v>0</v>
      </c>
      <c r="I3819" s="1">
        <v>0</v>
      </c>
      <c r="J3819" s="1">
        <v>0</v>
      </c>
      <c r="K3819" s="1">
        <v>0</v>
      </c>
    </row>
    <row r="3820" spans="1:11" x14ac:dyDescent="0.25">
      <c r="A3820" s="2">
        <v>287</v>
      </c>
      <c r="B3820" t="s">
        <v>198</v>
      </c>
      <c r="C3820" t="s">
        <v>58</v>
      </c>
      <c r="D3820">
        <v>1</v>
      </c>
      <c r="E3820" s="1">
        <v>147879</v>
      </c>
      <c r="F3820" s="1">
        <v>68207</v>
      </c>
      <c r="G3820" s="1">
        <v>79672</v>
      </c>
      <c r="H3820" s="1">
        <v>0</v>
      </c>
      <c r="I3820" s="1">
        <v>0</v>
      </c>
      <c r="J3820" s="1">
        <v>0</v>
      </c>
      <c r="K3820" s="1">
        <v>0</v>
      </c>
    </row>
    <row r="3821" spans="1:11" x14ac:dyDescent="0.25">
      <c r="A3821" s="2">
        <v>287</v>
      </c>
      <c r="B3821" t="s">
        <v>198</v>
      </c>
      <c r="C3821" t="s">
        <v>251</v>
      </c>
      <c r="D3821">
        <v>0</v>
      </c>
      <c r="E3821" s="1">
        <v>12149</v>
      </c>
      <c r="F3821" s="1">
        <v>12149</v>
      </c>
      <c r="G3821" s="1">
        <v>0</v>
      </c>
      <c r="H3821" s="1">
        <v>0</v>
      </c>
      <c r="I3821" s="1">
        <v>0</v>
      </c>
      <c r="J3821" s="1">
        <v>0</v>
      </c>
      <c r="K3821" s="1">
        <v>0</v>
      </c>
    </row>
    <row r="3822" spans="1:11" x14ac:dyDescent="0.25">
      <c r="A3822" s="2">
        <v>287</v>
      </c>
      <c r="B3822" t="s">
        <v>198</v>
      </c>
      <c r="C3822" t="s">
        <v>252</v>
      </c>
      <c r="D3822">
        <v>0</v>
      </c>
      <c r="E3822" s="1">
        <v>10972</v>
      </c>
      <c r="F3822" s="1">
        <v>10972</v>
      </c>
      <c r="G3822" s="1">
        <v>0</v>
      </c>
      <c r="H3822" s="1">
        <v>0</v>
      </c>
      <c r="I3822" s="1">
        <v>0</v>
      </c>
      <c r="J3822" s="1">
        <v>0</v>
      </c>
      <c r="K3822" s="1">
        <v>0</v>
      </c>
    </row>
    <row r="3823" spans="1:11" x14ac:dyDescent="0.25">
      <c r="A3823" s="2">
        <v>287</v>
      </c>
      <c r="B3823" t="s">
        <v>198</v>
      </c>
      <c r="C3823" t="s">
        <v>265</v>
      </c>
      <c r="D3823">
        <v>0</v>
      </c>
      <c r="E3823" s="1">
        <v>21416</v>
      </c>
      <c r="F3823" s="1">
        <v>21416</v>
      </c>
      <c r="G3823" s="1">
        <v>0</v>
      </c>
      <c r="H3823" s="1">
        <v>0</v>
      </c>
      <c r="I3823" s="1">
        <v>0</v>
      </c>
      <c r="J3823" s="1">
        <v>0</v>
      </c>
      <c r="K3823" s="1">
        <v>0</v>
      </c>
    </row>
    <row r="3824" spans="1:11" x14ac:dyDescent="0.25">
      <c r="A3824" s="2">
        <v>287</v>
      </c>
      <c r="B3824" t="s">
        <v>198</v>
      </c>
      <c r="C3824" t="s">
        <v>248</v>
      </c>
      <c r="D3824">
        <v>0</v>
      </c>
      <c r="E3824" s="1">
        <v>2837</v>
      </c>
      <c r="F3824" s="1">
        <v>2837</v>
      </c>
      <c r="G3824" s="1">
        <v>0</v>
      </c>
      <c r="H3824" s="1">
        <v>0</v>
      </c>
      <c r="I3824" s="1">
        <v>0</v>
      </c>
      <c r="J3824" s="1">
        <v>0</v>
      </c>
      <c r="K3824" s="1">
        <v>0</v>
      </c>
    </row>
    <row r="3825" spans="1:11" x14ac:dyDescent="0.25">
      <c r="A3825" s="2">
        <v>287</v>
      </c>
      <c r="B3825" t="s">
        <v>198</v>
      </c>
      <c r="C3825" t="s">
        <v>247</v>
      </c>
      <c r="D3825">
        <v>0</v>
      </c>
      <c r="E3825" s="1">
        <v>10400</v>
      </c>
      <c r="F3825" s="1">
        <v>10400</v>
      </c>
      <c r="G3825" s="1">
        <v>0</v>
      </c>
      <c r="H3825" s="1">
        <v>0</v>
      </c>
      <c r="I3825" s="1">
        <v>0</v>
      </c>
      <c r="J3825" s="1">
        <v>0</v>
      </c>
      <c r="K3825" s="1">
        <v>0</v>
      </c>
    </row>
    <row r="3826" spans="1:11" x14ac:dyDescent="0.25">
      <c r="A3826" s="2">
        <v>287</v>
      </c>
      <c r="B3826" t="s">
        <v>198</v>
      </c>
      <c r="C3826" t="s">
        <v>284</v>
      </c>
      <c r="D3826">
        <v>0</v>
      </c>
      <c r="E3826" s="1">
        <v>15550</v>
      </c>
      <c r="F3826" s="1">
        <v>0</v>
      </c>
      <c r="G3826" s="1">
        <v>0</v>
      </c>
      <c r="H3826" s="1">
        <v>0</v>
      </c>
      <c r="I3826" s="1">
        <v>0</v>
      </c>
      <c r="J3826" s="1">
        <v>15550</v>
      </c>
      <c r="K3826" s="1">
        <v>0</v>
      </c>
    </row>
    <row r="3827" spans="1:11" x14ac:dyDescent="0.25">
      <c r="A3827" s="2">
        <v>288</v>
      </c>
      <c r="B3827" t="s">
        <v>199</v>
      </c>
      <c r="C3827" t="s">
        <v>31</v>
      </c>
      <c r="D3827">
        <v>1</v>
      </c>
      <c r="E3827" s="1">
        <v>198942</v>
      </c>
      <c r="F3827" s="1">
        <v>198942</v>
      </c>
      <c r="G3827" s="1">
        <v>0</v>
      </c>
      <c r="H3827" s="1">
        <v>0</v>
      </c>
      <c r="I3827" s="1">
        <v>0</v>
      </c>
      <c r="J3827" s="1">
        <v>0</v>
      </c>
      <c r="K3827" s="1">
        <v>0</v>
      </c>
    </row>
    <row r="3828" spans="1:11" x14ac:dyDescent="0.25">
      <c r="A3828" s="2">
        <v>288</v>
      </c>
      <c r="B3828" t="s">
        <v>199</v>
      </c>
      <c r="C3828" t="s">
        <v>33</v>
      </c>
      <c r="D3828">
        <v>2</v>
      </c>
      <c r="E3828" s="1">
        <v>227665</v>
      </c>
      <c r="F3828" s="1">
        <v>61414</v>
      </c>
      <c r="G3828" s="1">
        <v>0</v>
      </c>
      <c r="H3828" s="1">
        <v>0</v>
      </c>
      <c r="I3828" s="1">
        <v>166251</v>
      </c>
      <c r="J3828" s="1">
        <v>0</v>
      </c>
      <c r="K3828" s="1">
        <v>0</v>
      </c>
    </row>
    <row r="3829" spans="1:11" x14ac:dyDescent="0.25">
      <c r="A3829" s="2">
        <v>288</v>
      </c>
      <c r="B3829" t="s">
        <v>199</v>
      </c>
      <c r="C3829" t="s">
        <v>34</v>
      </c>
      <c r="D3829">
        <v>2</v>
      </c>
      <c r="E3829" s="1">
        <v>227665</v>
      </c>
      <c r="F3829" s="1">
        <v>227665</v>
      </c>
      <c r="G3829" s="1">
        <v>0</v>
      </c>
      <c r="H3829" s="1">
        <v>0</v>
      </c>
      <c r="I3829" s="1">
        <v>0</v>
      </c>
      <c r="J3829" s="1">
        <v>0</v>
      </c>
      <c r="K3829" s="1">
        <v>0</v>
      </c>
    </row>
    <row r="3830" spans="1:11" x14ac:dyDescent="0.25">
      <c r="A3830" s="2">
        <v>288</v>
      </c>
      <c r="B3830" t="s">
        <v>199</v>
      </c>
      <c r="C3830" t="s">
        <v>35</v>
      </c>
      <c r="D3830">
        <v>2</v>
      </c>
      <c r="E3830" s="1">
        <v>227665</v>
      </c>
      <c r="F3830" s="1">
        <v>227665</v>
      </c>
      <c r="G3830" s="1">
        <v>0</v>
      </c>
      <c r="H3830" s="1">
        <v>0</v>
      </c>
      <c r="I3830" s="1">
        <v>0</v>
      </c>
      <c r="J3830" s="1">
        <v>0</v>
      </c>
      <c r="K3830" s="1">
        <v>0</v>
      </c>
    </row>
    <row r="3831" spans="1:11" x14ac:dyDescent="0.25">
      <c r="A3831" s="2">
        <v>288</v>
      </c>
      <c r="B3831" t="s">
        <v>199</v>
      </c>
      <c r="C3831" t="s">
        <v>26</v>
      </c>
      <c r="D3831">
        <v>2</v>
      </c>
      <c r="E3831" s="1">
        <v>227665</v>
      </c>
      <c r="F3831" s="1">
        <v>227665</v>
      </c>
      <c r="G3831" s="1">
        <v>0</v>
      </c>
      <c r="H3831" s="1">
        <v>0</v>
      </c>
      <c r="I3831" s="1">
        <v>0</v>
      </c>
      <c r="J3831" s="1">
        <v>0</v>
      </c>
      <c r="K3831" s="1">
        <v>0</v>
      </c>
    </row>
    <row r="3832" spans="1:11" x14ac:dyDescent="0.25">
      <c r="A3832" s="2">
        <v>288</v>
      </c>
      <c r="B3832" t="s">
        <v>199</v>
      </c>
      <c r="C3832" t="s">
        <v>25</v>
      </c>
      <c r="D3832">
        <v>2</v>
      </c>
      <c r="E3832" s="1">
        <v>227665</v>
      </c>
      <c r="F3832" s="1">
        <v>227665</v>
      </c>
      <c r="G3832" s="1">
        <v>0</v>
      </c>
      <c r="H3832" s="1">
        <v>0</v>
      </c>
      <c r="I3832" s="1">
        <v>0</v>
      </c>
      <c r="J3832" s="1">
        <v>0</v>
      </c>
      <c r="K3832" s="1">
        <v>0</v>
      </c>
    </row>
    <row r="3833" spans="1:11" x14ac:dyDescent="0.25">
      <c r="A3833" s="2">
        <v>288</v>
      </c>
      <c r="B3833" t="s">
        <v>199</v>
      </c>
      <c r="C3833" t="s">
        <v>28</v>
      </c>
      <c r="D3833">
        <v>2</v>
      </c>
      <c r="E3833" s="1">
        <v>227665</v>
      </c>
      <c r="F3833" s="1">
        <v>121555</v>
      </c>
      <c r="G3833" s="1">
        <v>106110</v>
      </c>
      <c r="H3833" s="1">
        <v>0</v>
      </c>
      <c r="I3833" s="1">
        <v>0</v>
      </c>
      <c r="J3833" s="1">
        <v>0</v>
      </c>
      <c r="K3833" s="1">
        <v>0</v>
      </c>
    </row>
    <row r="3834" spans="1:11" x14ac:dyDescent="0.25">
      <c r="A3834" s="2">
        <v>288</v>
      </c>
      <c r="B3834" t="s">
        <v>199</v>
      </c>
      <c r="C3834" t="s">
        <v>41</v>
      </c>
      <c r="D3834">
        <v>1</v>
      </c>
      <c r="E3834" s="1">
        <v>113832</v>
      </c>
      <c r="F3834" s="1">
        <v>55788</v>
      </c>
      <c r="G3834" s="1">
        <v>0</v>
      </c>
      <c r="H3834" s="1">
        <v>58045</v>
      </c>
      <c r="I3834" s="1">
        <v>0</v>
      </c>
      <c r="J3834" s="1">
        <v>0</v>
      </c>
      <c r="K3834" s="1">
        <v>0</v>
      </c>
    </row>
    <row r="3835" spans="1:11" x14ac:dyDescent="0.25">
      <c r="A3835" s="2">
        <v>288</v>
      </c>
      <c r="B3835" t="s">
        <v>199</v>
      </c>
      <c r="C3835" t="s">
        <v>86</v>
      </c>
      <c r="D3835">
        <v>2</v>
      </c>
      <c r="E3835" s="1">
        <v>227665</v>
      </c>
      <c r="F3835" s="1">
        <v>113832</v>
      </c>
      <c r="G3835" s="1">
        <v>113832</v>
      </c>
      <c r="H3835" s="1">
        <v>0</v>
      </c>
      <c r="I3835" s="1">
        <v>0</v>
      </c>
      <c r="J3835" s="1">
        <v>0</v>
      </c>
      <c r="K3835" s="1">
        <v>0</v>
      </c>
    </row>
    <row r="3836" spans="1:11" x14ac:dyDescent="0.25">
      <c r="A3836" s="2">
        <v>288</v>
      </c>
      <c r="B3836" t="s">
        <v>199</v>
      </c>
      <c r="C3836" t="s">
        <v>76</v>
      </c>
      <c r="D3836">
        <v>1</v>
      </c>
      <c r="E3836" s="1">
        <v>59075</v>
      </c>
      <c r="F3836" s="1">
        <v>0</v>
      </c>
      <c r="G3836" s="1">
        <v>59075</v>
      </c>
      <c r="H3836" s="1">
        <v>0</v>
      </c>
      <c r="I3836" s="1">
        <v>0</v>
      </c>
      <c r="J3836" s="1">
        <v>0</v>
      </c>
      <c r="K3836" s="1">
        <v>0</v>
      </c>
    </row>
    <row r="3837" spans="1:11" x14ac:dyDescent="0.25">
      <c r="A3837" s="2">
        <v>288</v>
      </c>
      <c r="B3837" t="s">
        <v>199</v>
      </c>
      <c r="C3837" t="s">
        <v>44</v>
      </c>
      <c r="D3837">
        <v>1</v>
      </c>
      <c r="E3837" s="1">
        <v>113832</v>
      </c>
      <c r="F3837" s="1">
        <v>113832</v>
      </c>
      <c r="G3837" s="1">
        <v>0</v>
      </c>
      <c r="H3837" s="1">
        <v>0</v>
      </c>
      <c r="I3837" s="1">
        <v>0</v>
      </c>
      <c r="J3837" s="1">
        <v>0</v>
      </c>
      <c r="K3837" s="1">
        <v>0</v>
      </c>
    </row>
    <row r="3838" spans="1:11" x14ac:dyDescent="0.25">
      <c r="A3838" s="2">
        <v>288</v>
      </c>
      <c r="B3838" t="s">
        <v>199</v>
      </c>
      <c r="C3838" t="s">
        <v>30</v>
      </c>
      <c r="D3838">
        <v>1</v>
      </c>
      <c r="E3838" s="1">
        <v>113832</v>
      </c>
      <c r="F3838" s="1">
        <v>113832</v>
      </c>
      <c r="G3838" s="1">
        <v>0</v>
      </c>
      <c r="H3838" s="1">
        <v>0</v>
      </c>
      <c r="I3838" s="1">
        <v>0</v>
      </c>
      <c r="J3838" s="1">
        <v>0</v>
      </c>
      <c r="K3838" s="1">
        <v>0</v>
      </c>
    </row>
    <row r="3839" spans="1:11" x14ac:dyDescent="0.25">
      <c r="A3839" s="2">
        <v>288</v>
      </c>
      <c r="B3839" t="s">
        <v>199</v>
      </c>
      <c r="C3839" t="s">
        <v>15</v>
      </c>
      <c r="D3839">
        <v>5</v>
      </c>
      <c r="E3839" s="1">
        <v>195832</v>
      </c>
      <c r="F3839" s="1">
        <v>195832</v>
      </c>
      <c r="G3839" s="1">
        <v>0</v>
      </c>
      <c r="H3839" s="1">
        <v>0</v>
      </c>
      <c r="I3839" s="1">
        <v>0</v>
      </c>
      <c r="J3839" s="1">
        <v>0</v>
      </c>
      <c r="K3839" s="1">
        <v>0</v>
      </c>
    </row>
    <row r="3840" spans="1:11" x14ac:dyDescent="0.25">
      <c r="A3840" s="2">
        <v>288</v>
      </c>
      <c r="B3840" t="s">
        <v>199</v>
      </c>
      <c r="C3840" t="s">
        <v>27</v>
      </c>
      <c r="D3840">
        <v>1</v>
      </c>
      <c r="E3840" s="1">
        <v>116262</v>
      </c>
      <c r="F3840" s="1">
        <v>116262</v>
      </c>
      <c r="G3840" s="1">
        <v>0</v>
      </c>
      <c r="H3840" s="1">
        <v>0</v>
      </c>
      <c r="I3840" s="1">
        <v>0</v>
      </c>
      <c r="J3840" s="1">
        <v>0</v>
      </c>
      <c r="K3840" s="1">
        <v>0</v>
      </c>
    </row>
    <row r="3841" spans="1:11" x14ac:dyDescent="0.25">
      <c r="A3841" s="2">
        <v>288</v>
      </c>
      <c r="B3841" t="s">
        <v>199</v>
      </c>
      <c r="C3841" t="s">
        <v>52</v>
      </c>
      <c r="D3841">
        <v>2</v>
      </c>
      <c r="E3841" s="1">
        <v>227665</v>
      </c>
      <c r="F3841" s="1">
        <v>227665</v>
      </c>
      <c r="G3841" s="1">
        <v>0</v>
      </c>
      <c r="H3841" s="1">
        <v>0</v>
      </c>
      <c r="I3841" s="1">
        <v>0</v>
      </c>
      <c r="J3841" s="1">
        <v>0</v>
      </c>
      <c r="K3841" s="1">
        <v>0</v>
      </c>
    </row>
    <row r="3842" spans="1:11" x14ac:dyDescent="0.25">
      <c r="A3842" s="2">
        <v>288</v>
      </c>
      <c r="B3842" t="s">
        <v>199</v>
      </c>
      <c r="C3842" t="s">
        <v>50</v>
      </c>
      <c r="D3842">
        <v>1</v>
      </c>
      <c r="E3842" s="1">
        <v>113832</v>
      </c>
      <c r="F3842" s="1">
        <v>113832</v>
      </c>
      <c r="G3842" s="1">
        <v>0</v>
      </c>
      <c r="H3842" s="1">
        <v>0</v>
      </c>
      <c r="I3842" s="1">
        <v>0</v>
      </c>
      <c r="J3842" s="1">
        <v>0</v>
      </c>
      <c r="K3842" s="1">
        <v>0</v>
      </c>
    </row>
    <row r="3843" spans="1:11" x14ac:dyDescent="0.25">
      <c r="A3843" s="2">
        <v>288</v>
      </c>
      <c r="B3843" t="s">
        <v>199</v>
      </c>
      <c r="C3843" t="s">
        <v>14</v>
      </c>
      <c r="D3843">
        <v>3</v>
      </c>
      <c r="E3843" s="1">
        <v>341497</v>
      </c>
      <c r="F3843" s="1">
        <v>341497</v>
      </c>
      <c r="G3843" s="1">
        <v>0</v>
      </c>
      <c r="H3843" s="1">
        <v>0</v>
      </c>
      <c r="I3843" s="1">
        <v>0</v>
      </c>
      <c r="J3843" s="1">
        <v>0</v>
      </c>
      <c r="K3843" s="1">
        <v>0</v>
      </c>
    </row>
    <row r="3844" spans="1:11" x14ac:dyDescent="0.25">
      <c r="A3844" s="2">
        <v>288</v>
      </c>
      <c r="B3844" t="s">
        <v>199</v>
      </c>
      <c r="C3844" t="s">
        <v>81</v>
      </c>
      <c r="D3844">
        <v>2</v>
      </c>
      <c r="E3844" s="1">
        <v>227665</v>
      </c>
      <c r="F3844" s="1">
        <v>10762</v>
      </c>
      <c r="G3844" s="1">
        <v>0</v>
      </c>
      <c r="H3844" s="1">
        <v>216903</v>
      </c>
      <c r="I3844" s="1">
        <v>0</v>
      </c>
      <c r="J3844" s="1">
        <v>0</v>
      </c>
      <c r="K3844" s="1">
        <v>0</v>
      </c>
    </row>
    <row r="3845" spans="1:11" x14ac:dyDescent="0.25">
      <c r="A3845" s="2">
        <v>288</v>
      </c>
      <c r="B3845" t="s">
        <v>199</v>
      </c>
      <c r="C3845" t="s">
        <v>23</v>
      </c>
      <c r="D3845">
        <v>5</v>
      </c>
      <c r="E3845" s="1">
        <v>195832</v>
      </c>
      <c r="F3845" s="1">
        <v>195832</v>
      </c>
      <c r="G3845" s="1">
        <v>0</v>
      </c>
      <c r="H3845" s="1">
        <v>0</v>
      </c>
      <c r="I3845" s="1">
        <v>0</v>
      </c>
      <c r="J3845" s="1">
        <v>0</v>
      </c>
      <c r="K3845" s="1">
        <v>0</v>
      </c>
    </row>
    <row r="3846" spans="1:11" x14ac:dyDescent="0.25">
      <c r="A3846" s="2">
        <v>288</v>
      </c>
      <c r="B3846" t="s">
        <v>199</v>
      </c>
      <c r="C3846" t="s">
        <v>49</v>
      </c>
      <c r="D3846">
        <v>6</v>
      </c>
      <c r="E3846" s="1">
        <v>682995</v>
      </c>
      <c r="F3846" s="1">
        <v>682995</v>
      </c>
      <c r="G3846" s="1">
        <v>0</v>
      </c>
      <c r="H3846" s="1">
        <v>0</v>
      </c>
      <c r="I3846" s="1">
        <v>0</v>
      </c>
      <c r="J3846" s="1">
        <v>0</v>
      </c>
      <c r="K3846" s="1">
        <v>0</v>
      </c>
    </row>
    <row r="3847" spans="1:11" x14ac:dyDescent="0.25">
      <c r="A3847" s="2">
        <v>288</v>
      </c>
      <c r="B3847" t="s">
        <v>199</v>
      </c>
      <c r="C3847" t="s">
        <v>7</v>
      </c>
      <c r="D3847">
        <v>1</v>
      </c>
      <c r="E3847" s="1">
        <v>113832</v>
      </c>
      <c r="F3847" s="1">
        <v>113832</v>
      </c>
      <c r="G3847" s="1">
        <v>0</v>
      </c>
      <c r="H3847" s="1">
        <v>0</v>
      </c>
      <c r="I3847" s="1">
        <v>0</v>
      </c>
      <c r="J3847" s="1">
        <v>0</v>
      </c>
      <c r="K3847" s="1">
        <v>0</v>
      </c>
    </row>
    <row r="3848" spans="1:11" x14ac:dyDescent="0.25">
      <c r="A3848" s="2">
        <v>288</v>
      </c>
      <c r="B3848" t="s">
        <v>199</v>
      </c>
      <c r="C3848" t="s">
        <v>37</v>
      </c>
      <c r="D3848">
        <v>1</v>
      </c>
      <c r="E3848" s="1">
        <v>113832</v>
      </c>
      <c r="F3848" s="1">
        <v>0</v>
      </c>
      <c r="G3848" s="1">
        <v>113832</v>
      </c>
      <c r="H3848" s="1">
        <v>0</v>
      </c>
      <c r="I3848" s="1">
        <v>0</v>
      </c>
      <c r="J3848" s="1">
        <v>0</v>
      </c>
      <c r="K3848" s="1">
        <v>0</v>
      </c>
    </row>
    <row r="3849" spans="1:11" x14ac:dyDescent="0.25">
      <c r="A3849" s="2">
        <v>288</v>
      </c>
      <c r="B3849" t="s">
        <v>199</v>
      </c>
      <c r="C3849" t="s">
        <v>12</v>
      </c>
      <c r="D3849">
        <v>1</v>
      </c>
      <c r="E3849" s="1">
        <v>113832</v>
      </c>
      <c r="F3849" s="1">
        <v>113832</v>
      </c>
      <c r="G3849" s="1">
        <v>0</v>
      </c>
      <c r="H3849" s="1">
        <v>0</v>
      </c>
      <c r="I3849" s="1">
        <v>0</v>
      </c>
      <c r="J3849" s="1">
        <v>0</v>
      </c>
      <c r="K3849" s="1">
        <v>0</v>
      </c>
    </row>
    <row r="3850" spans="1:11" x14ac:dyDescent="0.25">
      <c r="A3850" s="2">
        <v>288</v>
      </c>
      <c r="B3850" t="s">
        <v>199</v>
      </c>
      <c r="C3850" t="s">
        <v>96</v>
      </c>
      <c r="D3850">
        <v>4</v>
      </c>
      <c r="E3850" s="1">
        <v>146300</v>
      </c>
      <c r="F3850" s="1">
        <v>73150</v>
      </c>
      <c r="G3850" s="1">
        <v>73150</v>
      </c>
      <c r="H3850" s="1">
        <v>0</v>
      </c>
      <c r="I3850" s="1">
        <v>0</v>
      </c>
      <c r="J3850" s="1">
        <v>0</v>
      </c>
      <c r="K3850" s="1">
        <v>0</v>
      </c>
    </row>
    <row r="3851" spans="1:11" x14ac:dyDescent="0.25">
      <c r="A3851" s="2">
        <v>288</v>
      </c>
      <c r="B3851" t="s">
        <v>199</v>
      </c>
      <c r="C3851" t="s">
        <v>11</v>
      </c>
      <c r="D3851">
        <v>1</v>
      </c>
      <c r="E3851" s="1">
        <v>57558</v>
      </c>
      <c r="F3851" s="1">
        <v>0</v>
      </c>
      <c r="G3851" s="1">
        <v>57558</v>
      </c>
      <c r="H3851" s="1">
        <v>0</v>
      </c>
      <c r="I3851" s="1">
        <v>0</v>
      </c>
      <c r="J3851" s="1">
        <v>0</v>
      </c>
      <c r="K3851" s="1">
        <v>0</v>
      </c>
    </row>
    <row r="3852" spans="1:11" x14ac:dyDescent="0.25">
      <c r="A3852" s="2">
        <v>288</v>
      </c>
      <c r="B3852" t="s">
        <v>199</v>
      </c>
      <c r="C3852" t="s">
        <v>42</v>
      </c>
      <c r="D3852">
        <v>1</v>
      </c>
      <c r="E3852" s="1">
        <v>71590</v>
      </c>
      <c r="F3852" s="1">
        <v>0</v>
      </c>
      <c r="G3852" s="1">
        <v>71590</v>
      </c>
      <c r="H3852" s="1">
        <v>0</v>
      </c>
      <c r="I3852" s="1">
        <v>0</v>
      </c>
      <c r="J3852" s="1">
        <v>0</v>
      </c>
      <c r="K3852" s="1">
        <v>0</v>
      </c>
    </row>
    <row r="3853" spans="1:11" x14ac:dyDescent="0.25">
      <c r="A3853" s="2">
        <v>288</v>
      </c>
      <c r="B3853" t="s">
        <v>199</v>
      </c>
      <c r="C3853" t="s">
        <v>21</v>
      </c>
      <c r="D3853">
        <v>1</v>
      </c>
      <c r="E3853" s="1">
        <v>113832</v>
      </c>
      <c r="F3853" s="1">
        <v>113832</v>
      </c>
      <c r="G3853" s="1">
        <v>0</v>
      </c>
      <c r="H3853" s="1">
        <v>0</v>
      </c>
      <c r="I3853" s="1">
        <v>0</v>
      </c>
      <c r="J3853" s="1">
        <v>0</v>
      </c>
      <c r="K3853" s="1">
        <v>0</v>
      </c>
    </row>
    <row r="3854" spans="1:11" x14ac:dyDescent="0.25">
      <c r="A3854" s="2">
        <v>288</v>
      </c>
      <c r="B3854" t="s">
        <v>199</v>
      </c>
      <c r="C3854" t="s">
        <v>16</v>
      </c>
      <c r="D3854">
        <v>1</v>
      </c>
      <c r="E3854" s="1">
        <v>113832</v>
      </c>
      <c r="F3854" s="1">
        <v>113832</v>
      </c>
      <c r="G3854" s="1">
        <v>0</v>
      </c>
      <c r="H3854" s="1">
        <v>0</v>
      </c>
      <c r="I3854" s="1">
        <v>0</v>
      </c>
      <c r="J3854" s="1">
        <v>0</v>
      </c>
      <c r="K3854" s="1">
        <v>0</v>
      </c>
    </row>
    <row r="3855" spans="1:11" x14ac:dyDescent="0.25">
      <c r="A3855" s="2">
        <v>288</v>
      </c>
      <c r="B3855" t="s">
        <v>199</v>
      </c>
      <c r="C3855" t="s">
        <v>17</v>
      </c>
      <c r="D3855">
        <v>1</v>
      </c>
      <c r="E3855" s="1">
        <v>79025</v>
      </c>
      <c r="F3855" s="1">
        <v>79025</v>
      </c>
      <c r="G3855" s="1">
        <v>0</v>
      </c>
      <c r="H3855" s="1">
        <v>0</v>
      </c>
      <c r="I3855" s="1">
        <v>0</v>
      </c>
      <c r="J3855" s="1">
        <v>0</v>
      </c>
      <c r="K3855" s="1">
        <v>0</v>
      </c>
    </row>
    <row r="3856" spans="1:11" x14ac:dyDescent="0.25">
      <c r="A3856" s="2">
        <v>288</v>
      </c>
      <c r="B3856" t="s">
        <v>199</v>
      </c>
      <c r="C3856" t="s">
        <v>20</v>
      </c>
      <c r="D3856">
        <v>2</v>
      </c>
      <c r="E3856" s="1">
        <v>120118</v>
      </c>
      <c r="F3856" s="1">
        <v>120118</v>
      </c>
      <c r="G3856" s="1">
        <v>0</v>
      </c>
      <c r="H3856" s="1">
        <v>0</v>
      </c>
      <c r="I3856" s="1">
        <v>0</v>
      </c>
      <c r="J3856" s="1">
        <v>0</v>
      </c>
      <c r="K3856" s="1">
        <v>0</v>
      </c>
    </row>
    <row r="3857" spans="1:12" x14ac:dyDescent="0.25">
      <c r="A3857" s="2">
        <v>288</v>
      </c>
      <c r="B3857" t="s">
        <v>199</v>
      </c>
      <c r="C3857" t="s">
        <v>55</v>
      </c>
      <c r="D3857">
        <v>1</v>
      </c>
      <c r="E3857" s="1">
        <v>71444</v>
      </c>
      <c r="F3857" s="1">
        <v>71444</v>
      </c>
      <c r="G3857" s="1">
        <v>0</v>
      </c>
      <c r="H3857" s="1">
        <v>0</v>
      </c>
      <c r="I3857" s="1">
        <v>0</v>
      </c>
      <c r="J3857" s="1">
        <v>0</v>
      </c>
      <c r="K3857" s="1">
        <v>0</v>
      </c>
    </row>
    <row r="3858" spans="1:12" x14ac:dyDescent="0.25">
      <c r="A3858" s="2">
        <v>288</v>
      </c>
      <c r="B3858" t="s">
        <v>199</v>
      </c>
      <c r="C3858" t="s">
        <v>8</v>
      </c>
      <c r="D3858">
        <v>1</v>
      </c>
      <c r="E3858" s="1">
        <v>116262</v>
      </c>
      <c r="F3858" s="1">
        <v>116262</v>
      </c>
      <c r="G3858" s="1">
        <v>0</v>
      </c>
      <c r="H3858" s="1">
        <v>0</v>
      </c>
      <c r="I3858" s="1">
        <v>0</v>
      </c>
      <c r="J3858" s="1">
        <v>0</v>
      </c>
      <c r="K3858" s="1">
        <v>0</v>
      </c>
    </row>
    <row r="3859" spans="1:12" x14ac:dyDescent="0.25">
      <c r="A3859" s="2">
        <v>288</v>
      </c>
      <c r="B3859" t="s">
        <v>199</v>
      </c>
      <c r="C3859" t="s">
        <v>251</v>
      </c>
      <c r="D3859">
        <v>0</v>
      </c>
      <c r="E3859" s="1">
        <v>80565</v>
      </c>
      <c r="F3859" s="1">
        <v>80565</v>
      </c>
      <c r="G3859" s="1">
        <v>0</v>
      </c>
      <c r="H3859" s="1">
        <v>0</v>
      </c>
      <c r="I3859" s="1">
        <v>0</v>
      </c>
      <c r="J3859" s="1">
        <v>0</v>
      </c>
      <c r="K3859" s="1">
        <v>0</v>
      </c>
    </row>
    <row r="3860" spans="1:12" x14ac:dyDescent="0.25">
      <c r="A3860" s="2">
        <v>288</v>
      </c>
      <c r="B3860" t="s">
        <v>199</v>
      </c>
      <c r="C3860" t="s">
        <v>252</v>
      </c>
      <c r="D3860">
        <v>0</v>
      </c>
      <c r="E3860" s="1">
        <v>13285</v>
      </c>
      <c r="F3860" s="1">
        <v>13285</v>
      </c>
      <c r="G3860" s="1">
        <v>0</v>
      </c>
      <c r="H3860" s="1">
        <v>0</v>
      </c>
      <c r="I3860" s="1">
        <v>0</v>
      </c>
      <c r="J3860" s="1">
        <v>0</v>
      </c>
      <c r="K3860" s="1">
        <v>0</v>
      </c>
    </row>
    <row r="3861" spans="1:12" x14ac:dyDescent="0.25">
      <c r="A3861" s="2">
        <v>288</v>
      </c>
      <c r="B3861" t="s">
        <v>199</v>
      </c>
      <c r="C3861" t="s">
        <v>266</v>
      </c>
      <c r="D3861">
        <v>0</v>
      </c>
      <c r="E3861" s="1">
        <v>10527</v>
      </c>
      <c r="F3861" s="1">
        <v>10527</v>
      </c>
      <c r="G3861" s="1">
        <v>0</v>
      </c>
      <c r="H3861" s="1">
        <v>0</v>
      </c>
      <c r="I3861" s="1">
        <v>0</v>
      </c>
      <c r="J3861" s="1">
        <v>0</v>
      </c>
      <c r="K3861" s="1">
        <v>0</v>
      </c>
    </row>
    <row r="3862" spans="1:12" x14ac:dyDescent="0.25">
      <c r="A3862" s="2">
        <v>288</v>
      </c>
      <c r="B3862" t="s">
        <v>199</v>
      </c>
      <c r="C3862" t="s">
        <v>265</v>
      </c>
      <c r="D3862">
        <v>0</v>
      </c>
      <c r="E3862" s="1">
        <v>5000</v>
      </c>
      <c r="F3862" s="1">
        <v>5000</v>
      </c>
      <c r="G3862" s="1">
        <v>0</v>
      </c>
      <c r="H3862" s="1">
        <v>0</v>
      </c>
      <c r="I3862" s="1">
        <v>0</v>
      </c>
      <c r="J3862" s="1">
        <v>0</v>
      </c>
      <c r="K3862" s="1">
        <v>0</v>
      </c>
    </row>
    <row r="3863" spans="1:12" x14ac:dyDescent="0.25">
      <c r="A3863" s="2">
        <v>288</v>
      </c>
      <c r="B3863" t="s">
        <v>199</v>
      </c>
      <c r="C3863" t="s">
        <v>248</v>
      </c>
      <c r="D3863">
        <v>0</v>
      </c>
      <c r="E3863" s="1">
        <v>1409</v>
      </c>
      <c r="F3863" s="1">
        <v>1409</v>
      </c>
      <c r="G3863" s="1">
        <v>0</v>
      </c>
      <c r="H3863" s="1">
        <v>0</v>
      </c>
      <c r="I3863" s="1">
        <v>0</v>
      </c>
      <c r="J3863" s="1">
        <v>0</v>
      </c>
      <c r="K3863" s="1">
        <v>0</v>
      </c>
    </row>
    <row r="3864" spans="1:12" x14ac:dyDescent="0.25">
      <c r="A3864" s="2">
        <v>288</v>
      </c>
      <c r="B3864" t="s">
        <v>199</v>
      </c>
      <c r="C3864" t="s">
        <v>300</v>
      </c>
      <c r="D3864">
        <v>0</v>
      </c>
      <c r="E3864" s="1">
        <v>4764</v>
      </c>
      <c r="F3864" s="1">
        <v>4764</v>
      </c>
      <c r="G3864" s="1">
        <v>0</v>
      </c>
      <c r="H3864" s="1">
        <v>0</v>
      </c>
      <c r="I3864" s="1">
        <v>0</v>
      </c>
      <c r="J3864" s="1">
        <v>0</v>
      </c>
      <c r="K3864" s="1">
        <v>0</v>
      </c>
    </row>
    <row r="3865" spans="1:12" x14ac:dyDescent="0.25">
      <c r="A3865" s="2">
        <v>288</v>
      </c>
      <c r="B3865" t="s">
        <v>199</v>
      </c>
      <c r="C3865" t="s">
        <v>261</v>
      </c>
      <c r="D3865">
        <v>0</v>
      </c>
      <c r="E3865" s="1">
        <v>5733</v>
      </c>
      <c r="F3865" s="1">
        <v>0</v>
      </c>
      <c r="G3865" s="1">
        <v>5733</v>
      </c>
      <c r="H3865" s="1">
        <v>0</v>
      </c>
      <c r="I3865" s="1">
        <v>0</v>
      </c>
      <c r="J3865" s="1">
        <v>0</v>
      </c>
      <c r="K3865" s="1">
        <v>0</v>
      </c>
    </row>
    <row r="3866" spans="1:12" x14ac:dyDescent="0.25">
      <c r="A3866" s="2">
        <v>288</v>
      </c>
      <c r="B3866" t="s">
        <v>199</v>
      </c>
      <c r="C3866" t="s">
        <v>247</v>
      </c>
      <c r="D3866">
        <v>0</v>
      </c>
      <c r="E3866" s="1">
        <v>5166</v>
      </c>
      <c r="F3866" s="1">
        <v>5166</v>
      </c>
      <c r="G3866" s="1">
        <v>0</v>
      </c>
      <c r="H3866" s="1">
        <v>0</v>
      </c>
      <c r="I3866" s="1">
        <v>0</v>
      </c>
      <c r="J3866" s="1">
        <v>0</v>
      </c>
      <c r="K3866" s="1">
        <v>0</v>
      </c>
    </row>
    <row r="3867" spans="1:12" x14ac:dyDescent="0.25">
      <c r="A3867" s="2">
        <v>288</v>
      </c>
      <c r="B3867" t="s">
        <v>199</v>
      </c>
      <c r="C3867" t="s">
        <v>277</v>
      </c>
      <c r="D3867">
        <v>0</v>
      </c>
      <c r="E3867" s="1">
        <v>12885</v>
      </c>
      <c r="F3867" s="1">
        <v>12885</v>
      </c>
      <c r="G3867" s="1">
        <v>0</v>
      </c>
      <c r="H3867" s="1">
        <v>0</v>
      </c>
      <c r="I3867" s="1">
        <v>0</v>
      </c>
      <c r="J3867" s="1">
        <v>0</v>
      </c>
      <c r="K3867" s="1">
        <v>0</v>
      </c>
    </row>
    <row r="3868" spans="1:12" x14ac:dyDescent="0.25">
      <c r="A3868" s="2">
        <v>288</v>
      </c>
      <c r="B3868" t="s">
        <v>199</v>
      </c>
      <c r="C3868" t="s">
        <v>269</v>
      </c>
      <c r="D3868">
        <v>0</v>
      </c>
      <c r="E3868" s="1">
        <v>2678</v>
      </c>
      <c r="F3868" s="1">
        <v>0</v>
      </c>
      <c r="G3868" s="1">
        <v>0</v>
      </c>
      <c r="H3868" s="1">
        <v>0</v>
      </c>
      <c r="I3868" s="1">
        <v>2678</v>
      </c>
      <c r="J3868" s="1">
        <v>0</v>
      </c>
      <c r="K3868" s="1">
        <v>0</v>
      </c>
    </row>
    <row r="3869" spans="1:12" x14ac:dyDescent="0.25">
      <c r="A3869" s="2">
        <v>288</v>
      </c>
      <c r="B3869" t="s">
        <v>199</v>
      </c>
      <c r="C3869" s="1" t="s">
        <v>320</v>
      </c>
      <c r="E3869" s="1">
        <v>70000</v>
      </c>
      <c r="F3869" s="1"/>
      <c r="G3869" s="1"/>
      <c r="H3869" s="1"/>
      <c r="I3869" s="1"/>
      <c r="J3869" s="1"/>
      <c r="K3869" s="1"/>
      <c r="L3869" s="1">
        <v>70000</v>
      </c>
    </row>
    <row r="3870" spans="1:12" x14ac:dyDescent="0.25">
      <c r="A3870" s="2">
        <v>290</v>
      </c>
      <c r="B3870" t="s">
        <v>200</v>
      </c>
      <c r="C3870" t="s">
        <v>31</v>
      </c>
      <c r="D3870">
        <v>1</v>
      </c>
      <c r="E3870" s="1">
        <v>198942</v>
      </c>
      <c r="F3870" s="1">
        <v>198942</v>
      </c>
      <c r="G3870" s="1">
        <v>0</v>
      </c>
      <c r="H3870" s="1">
        <v>0</v>
      </c>
      <c r="I3870" s="1">
        <v>0</v>
      </c>
      <c r="J3870" s="1">
        <v>0</v>
      </c>
      <c r="K3870" s="1">
        <v>0</v>
      </c>
    </row>
    <row r="3871" spans="1:12" x14ac:dyDescent="0.25">
      <c r="A3871" s="2">
        <v>290</v>
      </c>
      <c r="B3871" t="s">
        <v>200</v>
      </c>
      <c r="C3871" t="s">
        <v>33</v>
      </c>
      <c r="D3871">
        <v>2.5</v>
      </c>
      <c r="E3871" s="1">
        <v>284581</v>
      </c>
      <c r="F3871" s="1">
        <v>141709</v>
      </c>
      <c r="G3871" s="1">
        <v>0</v>
      </c>
      <c r="H3871" s="1">
        <v>0</v>
      </c>
      <c r="I3871" s="1">
        <v>142872</v>
      </c>
      <c r="J3871" s="1">
        <v>0</v>
      </c>
      <c r="K3871" s="1">
        <v>0</v>
      </c>
    </row>
    <row r="3872" spans="1:12" x14ac:dyDescent="0.25">
      <c r="A3872" s="2">
        <v>290</v>
      </c>
      <c r="B3872" t="s">
        <v>200</v>
      </c>
      <c r="C3872" t="s">
        <v>34</v>
      </c>
      <c r="D3872">
        <v>1</v>
      </c>
      <c r="E3872" s="1">
        <v>113832</v>
      </c>
      <c r="F3872" s="1">
        <v>113832</v>
      </c>
      <c r="G3872" s="1">
        <v>0</v>
      </c>
      <c r="H3872" s="1">
        <v>0</v>
      </c>
      <c r="I3872" s="1">
        <v>0</v>
      </c>
      <c r="J3872" s="1">
        <v>0</v>
      </c>
      <c r="K3872" s="1">
        <v>0</v>
      </c>
    </row>
    <row r="3873" spans="1:11" x14ac:dyDescent="0.25">
      <c r="A3873" s="2">
        <v>290</v>
      </c>
      <c r="B3873" t="s">
        <v>200</v>
      </c>
      <c r="C3873" t="s">
        <v>35</v>
      </c>
      <c r="D3873">
        <v>2</v>
      </c>
      <c r="E3873" s="1">
        <v>227665</v>
      </c>
      <c r="F3873" s="1">
        <v>227665</v>
      </c>
      <c r="G3873" s="1">
        <v>0</v>
      </c>
      <c r="H3873" s="1">
        <v>0</v>
      </c>
      <c r="I3873" s="1">
        <v>0</v>
      </c>
      <c r="J3873" s="1">
        <v>0</v>
      </c>
      <c r="K3873" s="1">
        <v>0</v>
      </c>
    </row>
    <row r="3874" spans="1:11" x14ac:dyDescent="0.25">
      <c r="A3874" s="2">
        <v>290</v>
      </c>
      <c r="B3874" t="s">
        <v>200</v>
      </c>
      <c r="C3874" t="s">
        <v>26</v>
      </c>
      <c r="D3874">
        <v>2</v>
      </c>
      <c r="E3874" s="1">
        <v>227665</v>
      </c>
      <c r="F3874" s="1">
        <v>227665</v>
      </c>
      <c r="G3874" s="1">
        <v>0</v>
      </c>
      <c r="H3874" s="1">
        <v>0</v>
      </c>
      <c r="I3874" s="1">
        <v>0</v>
      </c>
      <c r="J3874" s="1">
        <v>0</v>
      </c>
      <c r="K3874" s="1">
        <v>0</v>
      </c>
    </row>
    <row r="3875" spans="1:11" x14ac:dyDescent="0.25">
      <c r="A3875" s="2">
        <v>290</v>
      </c>
      <c r="B3875" t="s">
        <v>200</v>
      </c>
      <c r="C3875" t="s">
        <v>25</v>
      </c>
      <c r="D3875">
        <v>1</v>
      </c>
      <c r="E3875" s="1">
        <v>113832</v>
      </c>
      <c r="F3875" s="1">
        <v>113832</v>
      </c>
      <c r="G3875" s="1">
        <v>0</v>
      </c>
      <c r="H3875" s="1">
        <v>0</v>
      </c>
      <c r="I3875" s="1">
        <v>0</v>
      </c>
      <c r="J3875" s="1">
        <v>0</v>
      </c>
      <c r="K3875" s="1">
        <v>0</v>
      </c>
    </row>
    <row r="3876" spans="1:11" x14ac:dyDescent="0.25">
      <c r="A3876" s="2">
        <v>290</v>
      </c>
      <c r="B3876" t="s">
        <v>200</v>
      </c>
      <c r="C3876" t="s">
        <v>28</v>
      </c>
      <c r="D3876">
        <v>1</v>
      </c>
      <c r="E3876" s="1">
        <v>113832</v>
      </c>
      <c r="F3876" s="1">
        <v>113832</v>
      </c>
      <c r="G3876" s="1">
        <v>0</v>
      </c>
      <c r="H3876" s="1">
        <v>0</v>
      </c>
      <c r="I3876" s="1">
        <v>0</v>
      </c>
      <c r="J3876" s="1">
        <v>0</v>
      </c>
      <c r="K3876" s="1">
        <v>0</v>
      </c>
    </row>
    <row r="3877" spans="1:11" x14ac:dyDescent="0.25">
      <c r="A3877" s="2">
        <v>290</v>
      </c>
      <c r="B3877" t="s">
        <v>200</v>
      </c>
      <c r="C3877" t="s">
        <v>86</v>
      </c>
      <c r="D3877">
        <v>1</v>
      </c>
      <c r="E3877" s="1">
        <v>113832</v>
      </c>
      <c r="F3877" s="1">
        <v>63646</v>
      </c>
      <c r="G3877" s="1">
        <v>50186</v>
      </c>
      <c r="H3877" s="1">
        <v>0</v>
      </c>
      <c r="I3877" s="1">
        <v>0</v>
      </c>
      <c r="J3877" s="1">
        <v>0</v>
      </c>
      <c r="K3877" s="1">
        <v>0</v>
      </c>
    </row>
    <row r="3878" spans="1:11" x14ac:dyDescent="0.25">
      <c r="A3878" s="2">
        <v>290</v>
      </c>
      <c r="B3878" t="s">
        <v>200</v>
      </c>
      <c r="C3878" t="s">
        <v>85</v>
      </c>
      <c r="D3878">
        <v>1</v>
      </c>
      <c r="E3878" s="1">
        <v>113832</v>
      </c>
      <c r="F3878" s="1">
        <v>113832</v>
      </c>
      <c r="G3878" s="1">
        <v>0</v>
      </c>
      <c r="H3878" s="1">
        <v>0</v>
      </c>
      <c r="I3878" s="1">
        <v>0</v>
      </c>
      <c r="J3878" s="1">
        <v>0</v>
      </c>
      <c r="K3878" s="1">
        <v>0</v>
      </c>
    </row>
    <row r="3879" spans="1:11" x14ac:dyDescent="0.25">
      <c r="A3879" s="2">
        <v>290</v>
      </c>
      <c r="B3879" t="s">
        <v>200</v>
      </c>
      <c r="C3879" t="s">
        <v>110</v>
      </c>
      <c r="D3879">
        <v>1</v>
      </c>
      <c r="E3879" s="1">
        <v>64808</v>
      </c>
      <c r="F3879" s="1">
        <v>0</v>
      </c>
      <c r="G3879" s="1">
        <v>64808</v>
      </c>
      <c r="H3879" s="1">
        <v>0</v>
      </c>
      <c r="I3879" s="1">
        <v>0</v>
      </c>
      <c r="J3879" s="1">
        <v>0</v>
      </c>
      <c r="K3879" s="1">
        <v>0</v>
      </c>
    </row>
    <row r="3880" spans="1:11" x14ac:dyDescent="0.25">
      <c r="A3880" s="2">
        <v>290</v>
      </c>
      <c r="B3880" t="s">
        <v>200</v>
      </c>
      <c r="C3880" t="s">
        <v>76</v>
      </c>
      <c r="D3880">
        <v>1</v>
      </c>
      <c r="E3880" s="1">
        <v>59075</v>
      </c>
      <c r="F3880" s="1">
        <v>59075</v>
      </c>
      <c r="G3880" s="1">
        <v>0</v>
      </c>
      <c r="H3880" s="1">
        <v>0</v>
      </c>
      <c r="I3880" s="1">
        <v>0</v>
      </c>
      <c r="J3880" s="1">
        <v>0</v>
      </c>
      <c r="K3880" s="1">
        <v>0</v>
      </c>
    </row>
    <row r="3881" spans="1:11" x14ac:dyDescent="0.25">
      <c r="A3881" s="2">
        <v>290</v>
      </c>
      <c r="B3881" t="s">
        <v>200</v>
      </c>
      <c r="C3881" t="s">
        <v>112</v>
      </c>
      <c r="D3881">
        <v>1</v>
      </c>
      <c r="E3881" s="1">
        <v>113832</v>
      </c>
      <c r="F3881" s="1">
        <v>0</v>
      </c>
      <c r="G3881" s="1">
        <v>113832</v>
      </c>
      <c r="H3881" s="1">
        <v>0</v>
      </c>
      <c r="I3881" s="1">
        <v>0</v>
      </c>
      <c r="J3881" s="1">
        <v>0</v>
      </c>
      <c r="K3881" s="1">
        <v>0</v>
      </c>
    </row>
    <row r="3882" spans="1:11" x14ac:dyDescent="0.25">
      <c r="A3882" s="2">
        <v>290</v>
      </c>
      <c r="B3882" t="s">
        <v>200</v>
      </c>
      <c r="C3882" t="s">
        <v>30</v>
      </c>
      <c r="D3882">
        <v>1</v>
      </c>
      <c r="E3882" s="1">
        <v>113832</v>
      </c>
      <c r="F3882" s="1">
        <v>113832</v>
      </c>
      <c r="G3882" s="1">
        <v>0</v>
      </c>
      <c r="H3882" s="1">
        <v>0</v>
      </c>
      <c r="I3882" s="1">
        <v>0</v>
      </c>
      <c r="J3882" s="1">
        <v>0</v>
      </c>
      <c r="K3882" s="1">
        <v>0</v>
      </c>
    </row>
    <row r="3883" spans="1:11" x14ac:dyDescent="0.25">
      <c r="A3883" s="2">
        <v>290</v>
      </c>
      <c r="B3883" t="s">
        <v>200</v>
      </c>
      <c r="C3883" t="s">
        <v>15</v>
      </c>
      <c r="D3883">
        <v>6</v>
      </c>
      <c r="E3883" s="1">
        <v>234999</v>
      </c>
      <c r="F3883" s="1">
        <v>232718</v>
      </c>
      <c r="G3883" s="1">
        <v>2281</v>
      </c>
      <c r="H3883" s="1">
        <v>0</v>
      </c>
      <c r="I3883" s="1">
        <v>0</v>
      </c>
      <c r="J3883" s="1">
        <v>0</v>
      </c>
      <c r="K3883" s="1">
        <v>0</v>
      </c>
    </row>
    <row r="3884" spans="1:11" x14ac:dyDescent="0.25">
      <c r="A3884" s="2">
        <v>290</v>
      </c>
      <c r="B3884" t="s">
        <v>200</v>
      </c>
      <c r="C3884" t="s">
        <v>104</v>
      </c>
      <c r="D3884">
        <v>2</v>
      </c>
      <c r="E3884" s="1">
        <v>227665</v>
      </c>
      <c r="F3884" s="1">
        <v>227665</v>
      </c>
      <c r="G3884" s="1">
        <v>0</v>
      </c>
      <c r="H3884" s="1">
        <v>0</v>
      </c>
      <c r="I3884" s="1">
        <v>0</v>
      </c>
      <c r="J3884" s="1">
        <v>0</v>
      </c>
      <c r="K3884" s="1">
        <v>0</v>
      </c>
    </row>
    <row r="3885" spans="1:11" x14ac:dyDescent="0.25">
      <c r="A3885" s="2">
        <v>290</v>
      </c>
      <c r="B3885" t="s">
        <v>200</v>
      </c>
      <c r="C3885" t="s">
        <v>14</v>
      </c>
      <c r="D3885">
        <v>3</v>
      </c>
      <c r="E3885" s="1">
        <v>341497</v>
      </c>
      <c r="F3885" s="1">
        <v>341497</v>
      </c>
      <c r="G3885" s="1">
        <v>0</v>
      </c>
      <c r="H3885" s="1">
        <v>0</v>
      </c>
      <c r="I3885" s="1">
        <v>0</v>
      </c>
      <c r="J3885" s="1">
        <v>0</v>
      </c>
      <c r="K3885" s="1">
        <v>0</v>
      </c>
    </row>
    <row r="3886" spans="1:11" x14ac:dyDescent="0.25">
      <c r="A3886" s="2">
        <v>290</v>
      </c>
      <c r="B3886" t="s">
        <v>200</v>
      </c>
      <c r="C3886" t="s">
        <v>70</v>
      </c>
      <c r="D3886">
        <v>1</v>
      </c>
      <c r="E3886" s="1">
        <v>113832</v>
      </c>
      <c r="F3886" s="1">
        <v>113832</v>
      </c>
      <c r="G3886" s="1">
        <v>0</v>
      </c>
      <c r="H3886" s="1">
        <v>0</v>
      </c>
      <c r="I3886" s="1">
        <v>0</v>
      </c>
      <c r="J3886" s="1">
        <v>0</v>
      </c>
      <c r="K3886" s="1">
        <v>0</v>
      </c>
    </row>
    <row r="3887" spans="1:11" x14ac:dyDescent="0.25">
      <c r="A3887" s="2">
        <v>290</v>
      </c>
      <c r="B3887" t="s">
        <v>200</v>
      </c>
      <c r="C3887" t="s">
        <v>71</v>
      </c>
      <c r="D3887">
        <v>1</v>
      </c>
      <c r="E3887" s="1">
        <v>113832</v>
      </c>
      <c r="F3887" s="1">
        <v>113832</v>
      </c>
      <c r="G3887" s="1">
        <v>0</v>
      </c>
      <c r="H3887" s="1">
        <v>0</v>
      </c>
      <c r="I3887" s="1">
        <v>0</v>
      </c>
      <c r="J3887" s="1">
        <v>0</v>
      </c>
      <c r="K3887" s="1">
        <v>0</v>
      </c>
    </row>
    <row r="3888" spans="1:11" x14ac:dyDescent="0.25">
      <c r="A3888" s="2">
        <v>290</v>
      </c>
      <c r="B3888" t="s">
        <v>200</v>
      </c>
      <c r="C3888" t="s">
        <v>81</v>
      </c>
      <c r="D3888">
        <v>2</v>
      </c>
      <c r="E3888" s="1">
        <v>227665</v>
      </c>
      <c r="F3888" s="1">
        <v>10762</v>
      </c>
      <c r="G3888" s="1">
        <v>0</v>
      </c>
      <c r="H3888" s="1">
        <v>216903</v>
      </c>
      <c r="I3888" s="1">
        <v>0</v>
      </c>
      <c r="J3888" s="1">
        <v>0</v>
      </c>
      <c r="K3888" s="1">
        <v>0</v>
      </c>
    </row>
    <row r="3889" spans="1:11" x14ac:dyDescent="0.25">
      <c r="A3889" s="2">
        <v>290</v>
      </c>
      <c r="B3889" t="s">
        <v>200</v>
      </c>
      <c r="C3889" t="s">
        <v>23</v>
      </c>
      <c r="D3889">
        <v>4</v>
      </c>
      <c r="E3889" s="1">
        <v>156666</v>
      </c>
      <c r="F3889" s="1">
        <v>156666</v>
      </c>
      <c r="G3889" s="1">
        <v>0</v>
      </c>
      <c r="H3889" s="1">
        <v>0</v>
      </c>
      <c r="I3889" s="1">
        <v>0</v>
      </c>
      <c r="J3889" s="1">
        <v>0</v>
      </c>
      <c r="K3889" s="1">
        <v>0</v>
      </c>
    </row>
    <row r="3890" spans="1:11" x14ac:dyDescent="0.25">
      <c r="A3890" s="2">
        <v>290</v>
      </c>
      <c r="B3890" t="s">
        <v>200</v>
      </c>
      <c r="C3890" t="s">
        <v>18</v>
      </c>
      <c r="D3890">
        <v>2</v>
      </c>
      <c r="E3890" s="1">
        <v>227665</v>
      </c>
      <c r="F3890" s="1">
        <v>227665</v>
      </c>
      <c r="G3890" s="1">
        <v>0</v>
      </c>
      <c r="H3890" s="1">
        <v>0</v>
      </c>
      <c r="I3890" s="1">
        <v>0</v>
      </c>
      <c r="J3890" s="1">
        <v>0</v>
      </c>
      <c r="K3890" s="1">
        <v>0</v>
      </c>
    </row>
    <row r="3891" spans="1:11" x14ac:dyDescent="0.25">
      <c r="A3891" s="2">
        <v>290</v>
      </c>
      <c r="B3891" t="s">
        <v>200</v>
      </c>
      <c r="C3891" t="s">
        <v>49</v>
      </c>
      <c r="D3891">
        <v>1</v>
      </c>
      <c r="E3891" s="1">
        <v>113832</v>
      </c>
      <c r="F3891" s="1">
        <v>113832</v>
      </c>
      <c r="G3891" s="1">
        <v>0</v>
      </c>
      <c r="H3891" s="1">
        <v>0</v>
      </c>
      <c r="I3891" s="1">
        <v>0</v>
      </c>
      <c r="J3891" s="1">
        <v>0</v>
      </c>
      <c r="K3891" s="1">
        <v>0</v>
      </c>
    </row>
    <row r="3892" spans="1:11" x14ac:dyDescent="0.25">
      <c r="A3892" s="2">
        <v>290</v>
      </c>
      <c r="B3892" t="s">
        <v>200</v>
      </c>
      <c r="C3892" t="s">
        <v>19</v>
      </c>
      <c r="D3892">
        <v>1</v>
      </c>
      <c r="E3892" s="1">
        <v>113832</v>
      </c>
      <c r="F3892" s="1">
        <v>113832</v>
      </c>
      <c r="G3892" s="1">
        <v>0</v>
      </c>
      <c r="H3892" s="1">
        <v>0</v>
      </c>
      <c r="I3892" s="1">
        <v>0</v>
      </c>
      <c r="J3892" s="1">
        <v>0</v>
      </c>
      <c r="K3892" s="1">
        <v>0</v>
      </c>
    </row>
    <row r="3893" spans="1:11" x14ac:dyDescent="0.25">
      <c r="A3893" s="2">
        <v>290</v>
      </c>
      <c r="B3893" t="s">
        <v>200</v>
      </c>
      <c r="C3893" t="s">
        <v>7</v>
      </c>
      <c r="D3893">
        <v>1</v>
      </c>
      <c r="E3893" s="1">
        <v>113832</v>
      </c>
      <c r="F3893" s="1">
        <v>113832</v>
      </c>
      <c r="G3893" s="1">
        <v>0</v>
      </c>
      <c r="H3893" s="1">
        <v>0</v>
      </c>
      <c r="I3893" s="1">
        <v>0</v>
      </c>
      <c r="J3893" s="1">
        <v>0</v>
      </c>
      <c r="K3893" s="1">
        <v>0</v>
      </c>
    </row>
    <row r="3894" spans="1:11" x14ac:dyDescent="0.25">
      <c r="A3894" s="2">
        <v>290</v>
      </c>
      <c r="B3894" t="s">
        <v>200</v>
      </c>
      <c r="C3894" t="s">
        <v>37</v>
      </c>
      <c r="D3894">
        <v>1</v>
      </c>
      <c r="E3894" s="1">
        <v>113832</v>
      </c>
      <c r="F3894" s="1">
        <v>113832</v>
      </c>
      <c r="G3894" s="1">
        <v>0</v>
      </c>
      <c r="H3894" s="1">
        <v>0</v>
      </c>
      <c r="I3894" s="1">
        <v>0</v>
      </c>
      <c r="J3894" s="1">
        <v>0</v>
      </c>
      <c r="K3894" s="1">
        <v>0</v>
      </c>
    </row>
    <row r="3895" spans="1:11" x14ac:dyDescent="0.25">
      <c r="A3895" s="2">
        <v>290</v>
      </c>
      <c r="B3895" t="s">
        <v>200</v>
      </c>
      <c r="C3895" t="s">
        <v>12</v>
      </c>
      <c r="D3895">
        <v>1</v>
      </c>
      <c r="E3895" s="1">
        <v>113832</v>
      </c>
      <c r="F3895" s="1">
        <v>113832</v>
      </c>
      <c r="G3895" s="1">
        <v>0</v>
      </c>
      <c r="H3895" s="1">
        <v>0</v>
      </c>
      <c r="I3895" s="1">
        <v>0</v>
      </c>
      <c r="J3895" s="1">
        <v>0</v>
      </c>
      <c r="K3895" s="1">
        <v>0</v>
      </c>
    </row>
    <row r="3896" spans="1:11" x14ac:dyDescent="0.25">
      <c r="A3896" s="2">
        <v>290</v>
      </c>
      <c r="B3896" t="s">
        <v>200</v>
      </c>
      <c r="C3896" t="s">
        <v>103</v>
      </c>
      <c r="D3896">
        <v>1.01</v>
      </c>
      <c r="E3896" s="1">
        <v>39157</v>
      </c>
      <c r="F3896" s="1">
        <v>38021</v>
      </c>
      <c r="G3896" s="1">
        <v>1136</v>
      </c>
      <c r="H3896" s="1">
        <v>0</v>
      </c>
      <c r="I3896" s="1">
        <v>0</v>
      </c>
      <c r="J3896" s="1">
        <v>0</v>
      </c>
      <c r="K3896" s="1">
        <v>0</v>
      </c>
    </row>
    <row r="3897" spans="1:11" x14ac:dyDescent="0.25">
      <c r="A3897" s="2">
        <v>290</v>
      </c>
      <c r="B3897" t="s">
        <v>200</v>
      </c>
      <c r="C3897" t="s">
        <v>32</v>
      </c>
      <c r="D3897">
        <v>2</v>
      </c>
      <c r="E3897" s="1">
        <v>78333</v>
      </c>
      <c r="F3897" s="1">
        <v>42037</v>
      </c>
      <c r="G3897" s="1">
        <v>0</v>
      </c>
      <c r="H3897" s="1">
        <v>36295</v>
      </c>
      <c r="I3897" s="1">
        <v>0</v>
      </c>
      <c r="J3897" s="1">
        <v>0</v>
      </c>
      <c r="K3897" s="1">
        <v>0</v>
      </c>
    </row>
    <row r="3898" spans="1:11" x14ac:dyDescent="0.25">
      <c r="A3898" s="2">
        <v>290</v>
      </c>
      <c r="B3898" t="s">
        <v>200</v>
      </c>
      <c r="C3898" t="s">
        <v>45</v>
      </c>
      <c r="D3898">
        <v>1</v>
      </c>
      <c r="E3898" s="1">
        <v>70672</v>
      </c>
      <c r="F3898" s="1">
        <v>60211</v>
      </c>
      <c r="G3898" s="1">
        <v>10461</v>
      </c>
      <c r="H3898" s="1">
        <v>0</v>
      </c>
      <c r="I3898" s="1">
        <v>0</v>
      </c>
      <c r="J3898" s="1">
        <v>0</v>
      </c>
      <c r="K3898" s="1">
        <v>0</v>
      </c>
    </row>
    <row r="3899" spans="1:11" x14ac:dyDescent="0.25">
      <c r="A3899" s="2">
        <v>290</v>
      </c>
      <c r="B3899" t="s">
        <v>200</v>
      </c>
      <c r="C3899" t="s">
        <v>11</v>
      </c>
      <c r="D3899">
        <v>1</v>
      </c>
      <c r="E3899" s="1">
        <v>57558</v>
      </c>
      <c r="F3899" s="1">
        <v>1878</v>
      </c>
      <c r="G3899" s="1">
        <v>55680</v>
      </c>
      <c r="H3899" s="1">
        <v>0</v>
      </c>
      <c r="I3899" s="1">
        <v>0</v>
      </c>
      <c r="J3899" s="1">
        <v>0</v>
      </c>
      <c r="K3899" s="1">
        <v>0</v>
      </c>
    </row>
    <row r="3900" spans="1:11" x14ac:dyDescent="0.25">
      <c r="A3900" s="2">
        <v>290</v>
      </c>
      <c r="B3900" t="s">
        <v>200</v>
      </c>
      <c r="C3900" t="s">
        <v>42</v>
      </c>
      <c r="D3900">
        <v>1</v>
      </c>
      <c r="E3900" s="1">
        <v>71590</v>
      </c>
      <c r="F3900" s="1">
        <v>15719</v>
      </c>
      <c r="G3900" s="1">
        <v>55871</v>
      </c>
      <c r="H3900" s="1">
        <v>0</v>
      </c>
      <c r="I3900" s="1">
        <v>0</v>
      </c>
      <c r="J3900" s="1">
        <v>0</v>
      </c>
      <c r="K3900" s="1">
        <v>0</v>
      </c>
    </row>
    <row r="3901" spans="1:11" x14ac:dyDescent="0.25">
      <c r="A3901" s="2">
        <v>290</v>
      </c>
      <c r="B3901" t="s">
        <v>200</v>
      </c>
      <c r="C3901" t="s">
        <v>21</v>
      </c>
      <c r="D3901">
        <v>1</v>
      </c>
      <c r="E3901" s="1">
        <v>113832</v>
      </c>
      <c r="F3901" s="1">
        <v>113832</v>
      </c>
      <c r="G3901" s="1">
        <v>0</v>
      </c>
      <c r="H3901" s="1">
        <v>0</v>
      </c>
      <c r="I3901" s="1">
        <v>0</v>
      </c>
      <c r="J3901" s="1">
        <v>0</v>
      </c>
      <c r="K3901" s="1">
        <v>0</v>
      </c>
    </row>
    <row r="3902" spans="1:11" x14ac:dyDescent="0.25">
      <c r="A3902" s="2">
        <v>290</v>
      </c>
      <c r="B3902" t="s">
        <v>200</v>
      </c>
      <c r="C3902" t="s">
        <v>16</v>
      </c>
      <c r="D3902">
        <v>1</v>
      </c>
      <c r="E3902" s="1">
        <v>113832</v>
      </c>
      <c r="F3902" s="1">
        <v>113832</v>
      </c>
      <c r="G3902" s="1">
        <v>0</v>
      </c>
      <c r="H3902" s="1">
        <v>0</v>
      </c>
      <c r="I3902" s="1">
        <v>0</v>
      </c>
      <c r="J3902" s="1">
        <v>0</v>
      </c>
      <c r="K3902" s="1">
        <v>0</v>
      </c>
    </row>
    <row r="3903" spans="1:11" x14ac:dyDescent="0.25">
      <c r="A3903" s="2">
        <v>290</v>
      </c>
      <c r="B3903" t="s">
        <v>200</v>
      </c>
      <c r="C3903" t="s">
        <v>17</v>
      </c>
      <c r="D3903">
        <v>1</v>
      </c>
      <c r="E3903" s="1">
        <v>79025</v>
      </c>
      <c r="F3903" s="1">
        <v>79025</v>
      </c>
      <c r="G3903" s="1">
        <v>0</v>
      </c>
      <c r="H3903" s="1">
        <v>0</v>
      </c>
      <c r="I3903" s="1">
        <v>0</v>
      </c>
      <c r="J3903" s="1">
        <v>0</v>
      </c>
      <c r="K3903" s="1">
        <v>0</v>
      </c>
    </row>
    <row r="3904" spans="1:11" x14ac:dyDescent="0.25">
      <c r="A3904" s="2">
        <v>290</v>
      </c>
      <c r="B3904" t="s">
        <v>200</v>
      </c>
      <c r="C3904" t="s">
        <v>22</v>
      </c>
      <c r="D3904">
        <v>2</v>
      </c>
      <c r="E3904" s="1">
        <v>102375</v>
      </c>
      <c r="F3904" s="1">
        <v>102375</v>
      </c>
      <c r="G3904" s="1">
        <v>0</v>
      </c>
      <c r="H3904" s="1">
        <v>0</v>
      </c>
      <c r="I3904" s="1">
        <v>0</v>
      </c>
      <c r="J3904" s="1">
        <v>0</v>
      </c>
      <c r="K3904" s="1">
        <v>0</v>
      </c>
    </row>
    <row r="3905" spans="1:11" x14ac:dyDescent="0.25">
      <c r="A3905" s="2">
        <v>290</v>
      </c>
      <c r="B3905" t="s">
        <v>200</v>
      </c>
      <c r="C3905" t="s">
        <v>20</v>
      </c>
      <c r="D3905">
        <v>1</v>
      </c>
      <c r="E3905" s="1">
        <v>60059</v>
      </c>
      <c r="F3905" s="1">
        <v>60059</v>
      </c>
      <c r="G3905" s="1">
        <v>0</v>
      </c>
      <c r="H3905" s="1">
        <v>0</v>
      </c>
      <c r="I3905" s="1">
        <v>0</v>
      </c>
      <c r="J3905" s="1">
        <v>0</v>
      </c>
      <c r="K3905" s="1">
        <v>0</v>
      </c>
    </row>
    <row r="3906" spans="1:11" x14ac:dyDescent="0.25">
      <c r="A3906" s="2">
        <v>290</v>
      </c>
      <c r="B3906" t="s">
        <v>200</v>
      </c>
      <c r="C3906" t="s">
        <v>4</v>
      </c>
      <c r="D3906">
        <v>1</v>
      </c>
      <c r="E3906" s="1">
        <v>71961</v>
      </c>
      <c r="F3906" s="1">
        <v>71961</v>
      </c>
      <c r="G3906" s="1">
        <v>0</v>
      </c>
      <c r="H3906" s="1">
        <v>0</v>
      </c>
      <c r="I3906" s="1">
        <v>0</v>
      </c>
      <c r="J3906" s="1">
        <v>0</v>
      </c>
      <c r="K3906" s="1">
        <v>0</v>
      </c>
    </row>
    <row r="3907" spans="1:11" x14ac:dyDescent="0.25">
      <c r="A3907" s="2">
        <v>290</v>
      </c>
      <c r="B3907" t="s">
        <v>200</v>
      </c>
      <c r="C3907" t="s">
        <v>8</v>
      </c>
      <c r="D3907">
        <v>1</v>
      </c>
      <c r="E3907" s="1">
        <v>116262</v>
      </c>
      <c r="F3907" s="1">
        <v>0</v>
      </c>
      <c r="G3907" s="1">
        <v>116262</v>
      </c>
      <c r="H3907" s="1">
        <v>0</v>
      </c>
      <c r="I3907" s="1">
        <v>0</v>
      </c>
      <c r="J3907" s="1">
        <v>0</v>
      </c>
      <c r="K3907" s="1">
        <v>0</v>
      </c>
    </row>
    <row r="3908" spans="1:11" x14ac:dyDescent="0.25">
      <c r="A3908" s="2">
        <v>290</v>
      </c>
      <c r="B3908" t="s">
        <v>200</v>
      </c>
      <c r="C3908" t="s">
        <v>251</v>
      </c>
      <c r="D3908">
        <v>0</v>
      </c>
      <c r="E3908" s="1">
        <v>20000</v>
      </c>
      <c r="F3908" s="1">
        <v>20000</v>
      </c>
      <c r="G3908" s="1">
        <v>0</v>
      </c>
      <c r="H3908" s="1">
        <v>0</v>
      </c>
      <c r="I3908" s="1">
        <v>0</v>
      </c>
      <c r="J3908" s="1">
        <v>0</v>
      </c>
      <c r="K3908" s="1">
        <v>0</v>
      </c>
    </row>
    <row r="3909" spans="1:11" x14ac:dyDescent="0.25">
      <c r="A3909" s="2">
        <v>290</v>
      </c>
      <c r="B3909" t="s">
        <v>200</v>
      </c>
      <c r="C3909" t="s">
        <v>314</v>
      </c>
      <c r="D3909">
        <v>0</v>
      </c>
      <c r="E3909" s="1">
        <v>37400</v>
      </c>
      <c r="F3909" s="1">
        <v>23800</v>
      </c>
      <c r="G3909" s="1">
        <v>0</v>
      </c>
      <c r="H3909" s="1">
        <v>0</v>
      </c>
      <c r="I3909" s="1">
        <v>0</v>
      </c>
      <c r="J3909" s="1">
        <v>0</v>
      </c>
      <c r="K3909" s="1">
        <v>13600</v>
      </c>
    </row>
    <row r="3910" spans="1:11" x14ac:dyDescent="0.25">
      <c r="A3910" s="2">
        <v>290</v>
      </c>
      <c r="B3910" t="s">
        <v>200</v>
      </c>
      <c r="C3910" t="s">
        <v>257</v>
      </c>
      <c r="D3910">
        <v>0</v>
      </c>
      <c r="E3910" s="1">
        <v>27200</v>
      </c>
      <c r="F3910" s="1">
        <v>13600</v>
      </c>
      <c r="G3910" s="1">
        <v>0</v>
      </c>
      <c r="H3910" s="1">
        <v>0</v>
      </c>
      <c r="I3910" s="1">
        <v>0</v>
      </c>
      <c r="J3910" s="1">
        <v>0</v>
      </c>
      <c r="K3910" s="1">
        <v>13600</v>
      </c>
    </row>
    <row r="3911" spans="1:11" x14ac:dyDescent="0.25">
      <c r="A3911" s="2">
        <v>290</v>
      </c>
      <c r="B3911" t="s">
        <v>200</v>
      </c>
      <c r="C3911" t="s">
        <v>252</v>
      </c>
      <c r="D3911">
        <v>0</v>
      </c>
      <c r="E3911" s="1">
        <v>20000</v>
      </c>
      <c r="F3911" s="1">
        <v>20000</v>
      </c>
      <c r="G3911" s="1">
        <v>0</v>
      </c>
      <c r="H3911" s="1">
        <v>0</v>
      </c>
      <c r="I3911" s="1">
        <v>0</v>
      </c>
      <c r="J3911" s="1">
        <v>0</v>
      </c>
      <c r="K3911" s="1">
        <v>0</v>
      </c>
    </row>
    <row r="3912" spans="1:11" x14ac:dyDescent="0.25">
      <c r="A3912" s="2">
        <v>290</v>
      </c>
      <c r="B3912" t="s">
        <v>200</v>
      </c>
      <c r="C3912" t="s">
        <v>246</v>
      </c>
      <c r="D3912">
        <v>0</v>
      </c>
      <c r="E3912" s="1">
        <v>15325</v>
      </c>
      <c r="F3912" s="1">
        <v>15325</v>
      </c>
      <c r="G3912" s="1">
        <v>0</v>
      </c>
      <c r="H3912" s="1">
        <v>0</v>
      </c>
      <c r="I3912" s="1">
        <v>0</v>
      </c>
      <c r="J3912" s="1">
        <v>0</v>
      </c>
      <c r="K3912" s="1">
        <v>0</v>
      </c>
    </row>
    <row r="3913" spans="1:11" x14ac:dyDescent="0.25">
      <c r="A3913" s="2">
        <v>290</v>
      </c>
      <c r="B3913" t="s">
        <v>200</v>
      </c>
      <c r="C3913" t="s">
        <v>308</v>
      </c>
      <c r="D3913">
        <v>0</v>
      </c>
      <c r="E3913" s="1">
        <v>7000</v>
      </c>
      <c r="F3913" s="1">
        <v>0</v>
      </c>
      <c r="G3913" s="1">
        <v>7000</v>
      </c>
      <c r="H3913" s="1">
        <v>0</v>
      </c>
      <c r="I3913" s="1">
        <v>0</v>
      </c>
      <c r="J3913" s="1">
        <v>0</v>
      </c>
      <c r="K3913" s="1">
        <v>0</v>
      </c>
    </row>
    <row r="3914" spans="1:11" x14ac:dyDescent="0.25">
      <c r="A3914" s="2">
        <v>290</v>
      </c>
      <c r="B3914" t="s">
        <v>200</v>
      </c>
      <c r="C3914" t="s">
        <v>266</v>
      </c>
      <c r="D3914">
        <v>0</v>
      </c>
      <c r="E3914" s="1">
        <v>13000</v>
      </c>
      <c r="F3914" s="1">
        <v>13000</v>
      </c>
      <c r="G3914" s="1">
        <v>0</v>
      </c>
      <c r="H3914" s="1">
        <v>0</v>
      </c>
      <c r="I3914" s="1">
        <v>0</v>
      </c>
      <c r="J3914" s="1">
        <v>0</v>
      </c>
      <c r="K3914" s="1">
        <v>0</v>
      </c>
    </row>
    <row r="3915" spans="1:11" x14ac:dyDescent="0.25">
      <c r="A3915" s="2">
        <v>290</v>
      </c>
      <c r="B3915" t="s">
        <v>200</v>
      </c>
      <c r="C3915" t="s">
        <v>248</v>
      </c>
      <c r="D3915">
        <v>0</v>
      </c>
      <c r="E3915" s="1">
        <v>1204</v>
      </c>
      <c r="F3915" s="1">
        <v>1204</v>
      </c>
      <c r="G3915" s="1">
        <v>0</v>
      </c>
      <c r="H3915" s="1">
        <v>0</v>
      </c>
      <c r="I3915" s="1">
        <v>0</v>
      </c>
      <c r="J3915" s="1">
        <v>0</v>
      </c>
      <c r="K3915" s="1">
        <v>0</v>
      </c>
    </row>
    <row r="3916" spans="1:11" x14ac:dyDescent="0.25">
      <c r="A3916" s="2">
        <v>290</v>
      </c>
      <c r="B3916" t="s">
        <v>200</v>
      </c>
      <c r="C3916" t="s">
        <v>282</v>
      </c>
      <c r="D3916">
        <v>0</v>
      </c>
      <c r="E3916" s="1">
        <v>20000</v>
      </c>
      <c r="F3916" s="1">
        <v>20000</v>
      </c>
      <c r="G3916" s="1">
        <v>0</v>
      </c>
      <c r="H3916" s="1">
        <v>0</v>
      </c>
      <c r="I3916" s="1">
        <v>0</v>
      </c>
      <c r="J3916" s="1">
        <v>0</v>
      </c>
      <c r="K3916" s="1">
        <v>0</v>
      </c>
    </row>
    <row r="3917" spans="1:11" x14ac:dyDescent="0.25">
      <c r="A3917" s="2">
        <v>290</v>
      </c>
      <c r="B3917" t="s">
        <v>200</v>
      </c>
      <c r="C3917" t="s">
        <v>264</v>
      </c>
      <c r="D3917">
        <v>0</v>
      </c>
      <c r="E3917" s="1">
        <v>8711</v>
      </c>
      <c r="F3917" s="1">
        <v>672</v>
      </c>
      <c r="G3917" s="1">
        <v>8039</v>
      </c>
      <c r="H3917" s="1">
        <v>0</v>
      </c>
      <c r="I3917" s="1">
        <v>0</v>
      </c>
      <c r="J3917" s="1">
        <v>0</v>
      </c>
      <c r="K3917" s="1">
        <v>0</v>
      </c>
    </row>
    <row r="3918" spans="1:11" x14ac:dyDescent="0.25">
      <c r="A3918" s="2">
        <v>290</v>
      </c>
      <c r="B3918" t="s">
        <v>200</v>
      </c>
      <c r="C3918" t="s">
        <v>247</v>
      </c>
      <c r="D3918">
        <v>0</v>
      </c>
      <c r="E3918" s="1">
        <v>4414</v>
      </c>
      <c r="F3918" s="1">
        <v>4414</v>
      </c>
      <c r="G3918" s="1">
        <v>0</v>
      </c>
      <c r="H3918" s="1">
        <v>0</v>
      </c>
      <c r="I3918" s="1">
        <v>0</v>
      </c>
      <c r="J3918" s="1">
        <v>0</v>
      </c>
      <c r="K3918" s="1">
        <v>0</v>
      </c>
    </row>
    <row r="3919" spans="1:11" x14ac:dyDescent="0.25">
      <c r="A3919" s="2">
        <v>290</v>
      </c>
      <c r="B3919" t="s">
        <v>200</v>
      </c>
      <c r="C3919" t="s">
        <v>270</v>
      </c>
      <c r="D3919">
        <v>0</v>
      </c>
      <c r="E3919" s="1">
        <v>13000</v>
      </c>
      <c r="F3919" s="1">
        <v>13000</v>
      </c>
      <c r="G3919" s="1">
        <v>0</v>
      </c>
      <c r="H3919" s="1">
        <v>0</v>
      </c>
      <c r="I3919" s="1">
        <v>0</v>
      </c>
      <c r="J3919" s="1">
        <v>0</v>
      </c>
      <c r="K3919" s="1">
        <v>0</v>
      </c>
    </row>
    <row r="3920" spans="1:11" x14ac:dyDescent="0.25">
      <c r="A3920" s="2">
        <v>290</v>
      </c>
      <c r="B3920" t="s">
        <v>200</v>
      </c>
      <c r="C3920" t="s">
        <v>258</v>
      </c>
      <c r="D3920">
        <v>0</v>
      </c>
      <c r="E3920" s="1">
        <v>8024</v>
      </c>
      <c r="F3920" s="1">
        <v>0</v>
      </c>
      <c r="G3920" s="1">
        <v>8024</v>
      </c>
      <c r="H3920" s="1">
        <v>0</v>
      </c>
      <c r="I3920" s="1">
        <v>0</v>
      </c>
      <c r="J3920" s="1">
        <v>0</v>
      </c>
      <c r="K3920" s="1">
        <v>0</v>
      </c>
    </row>
    <row r="3921" spans="1:11" x14ac:dyDescent="0.25">
      <c r="A3921" s="2">
        <v>290</v>
      </c>
      <c r="B3921" t="s">
        <v>200</v>
      </c>
      <c r="C3921" t="s">
        <v>269</v>
      </c>
      <c r="D3921">
        <v>0</v>
      </c>
      <c r="E3921" s="1">
        <v>2301</v>
      </c>
      <c r="F3921" s="1">
        <v>0</v>
      </c>
      <c r="G3921" s="1">
        <v>0</v>
      </c>
      <c r="H3921" s="1">
        <v>0</v>
      </c>
      <c r="I3921" s="1">
        <v>2301</v>
      </c>
      <c r="J3921" s="1">
        <v>0</v>
      </c>
      <c r="K3921" s="1">
        <v>0</v>
      </c>
    </row>
    <row r="3922" spans="1:11" x14ac:dyDescent="0.25">
      <c r="A3922" s="2">
        <v>292</v>
      </c>
      <c r="B3922" t="s">
        <v>201</v>
      </c>
      <c r="C3922" t="s">
        <v>48</v>
      </c>
      <c r="D3922">
        <v>2</v>
      </c>
      <c r="E3922" s="1">
        <v>317120</v>
      </c>
      <c r="F3922" s="1">
        <v>317120</v>
      </c>
      <c r="G3922" s="1">
        <v>0</v>
      </c>
      <c r="H3922" s="1">
        <v>0</v>
      </c>
      <c r="I3922" s="1">
        <v>0</v>
      </c>
      <c r="J3922" s="1">
        <v>0</v>
      </c>
      <c r="K3922" s="1">
        <v>0</v>
      </c>
    </row>
    <row r="3923" spans="1:11" x14ac:dyDescent="0.25">
      <c r="A3923" s="2">
        <v>292</v>
      </c>
      <c r="B3923" t="s">
        <v>201</v>
      </c>
      <c r="C3923" t="s">
        <v>114</v>
      </c>
      <c r="D3923">
        <v>1</v>
      </c>
      <c r="E3923" s="1">
        <v>158560</v>
      </c>
      <c r="F3923" s="1">
        <v>158560</v>
      </c>
      <c r="G3923" s="1">
        <v>0</v>
      </c>
      <c r="H3923" s="1">
        <v>0</v>
      </c>
      <c r="I3923" s="1">
        <v>0</v>
      </c>
      <c r="J3923" s="1">
        <v>0</v>
      </c>
      <c r="K3923" s="1">
        <v>0</v>
      </c>
    </row>
    <row r="3924" spans="1:11" x14ac:dyDescent="0.25">
      <c r="A3924" s="2">
        <v>292</v>
      </c>
      <c r="B3924" t="s">
        <v>201</v>
      </c>
      <c r="C3924" t="s">
        <v>77</v>
      </c>
      <c r="D3924">
        <v>1</v>
      </c>
      <c r="E3924" s="1">
        <v>120467</v>
      </c>
      <c r="F3924" s="1">
        <v>0</v>
      </c>
      <c r="G3924" s="1">
        <v>120467</v>
      </c>
      <c r="H3924" s="1">
        <v>0</v>
      </c>
      <c r="I3924" s="1">
        <v>0</v>
      </c>
      <c r="J3924" s="1">
        <v>0</v>
      </c>
      <c r="K3924" s="1">
        <v>0</v>
      </c>
    </row>
    <row r="3925" spans="1:11" x14ac:dyDescent="0.25">
      <c r="A3925" s="2">
        <v>292</v>
      </c>
      <c r="B3925" t="s">
        <v>201</v>
      </c>
      <c r="C3925" t="s">
        <v>31</v>
      </c>
      <c r="D3925">
        <v>1</v>
      </c>
      <c r="E3925" s="1">
        <v>198942</v>
      </c>
      <c r="F3925" s="1">
        <v>198942</v>
      </c>
      <c r="G3925" s="1">
        <v>0</v>
      </c>
      <c r="H3925" s="1">
        <v>0</v>
      </c>
      <c r="I3925" s="1">
        <v>0</v>
      </c>
      <c r="J3925" s="1">
        <v>0</v>
      </c>
      <c r="K3925" s="1">
        <v>0</v>
      </c>
    </row>
    <row r="3926" spans="1:11" x14ac:dyDescent="0.25">
      <c r="A3926" s="2">
        <v>292</v>
      </c>
      <c r="B3926" t="s">
        <v>201</v>
      </c>
      <c r="C3926" t="s">
        <v>33</v>
      </c>
      <c r="D3926">
        <v>4</v>
      </c>
      <c r="E3926" s="1">
        <v>455330</v>
      </c>
      <c r="F3926" s="1">
        <v>455330</v>
      </c>
      <c r="G3926" s="1">
        <v>0</v>
      </c>
      <c r="H3926" s="1">
        <v>0</v>
      </c>
      <c r="I3926" s="1">
        <v>0</v>
      </c>
      <c r="J3926" s="1">
        <v>0</v>
      </c>
      <c r="K3926" s="1">
        <v>0</v>
      </c>
    </row>
    <row r="3927" spans="1:11" x14ac:dyDescent="0.25">
      <c r="A3927" s="2">
        <v>292</v>
      </c>
      <c r="B3927" t="s">
        <v>201</v>
      </c>
      <c r="C3927" t="s">
        <v>34</v>
      </c>
      <c r="D3927">
        <v>4</v>
      </c>
      <c r="E3927" s="1">
        <v>455330</v>
      </c>
      <c r="F3927" s="1">
        <v>455330</v>
      </c>
      <c r="G3927" s="1">
        <v>0</v>
      </c>
      <c r="H3927" s="1">
        <v>0</v>
      </c>
      <c r="I3927" s="1">
        <v>0</v>
      </c>
      <c r="J3927" s="1">
        <v>0</v>
      </c>
      <c r="K3927" s="1">
        <v>0</v>
      </c>
    </row>
    <row r="3928" spans="1:11" x14ac:dyDescent="0.25">
      <c r="A3928" s="2">
        <v>292</v>
      </c>
      <c r="B3928" t="s">
        <v>201</v>
      </c>
      <c r="C3928" t="s">
        <v>35</v>
      </c>
      <c r="D3928">
        <v>4</v>
      </c>
      <c r="E3928" s="1">
        <v>455330</v>
      </c>
      <c r="F3928" s="1">
        <v>455330</v>
      </c>
      <c r="G3928" s="1">
        <v>0</v>
      </c>
      <c r="H3928" s="1">
        <v>0</v>
      </c>
      <c r="I3928" s="1">
        <v>0</v>
      </c>
      <c r="J3928" s="1">
        <v>0</v>
      </c>
      <c r="K3928" s="1">
        <v>0</v>
      </c>
    </row>
    <row r="3929" spans="1:11" x14ac:dyDescent="0.25">
      <c r="A3929" s="2">
        <v>292</v>
      </c>
      <c r="B3929" t="s">
        <v>201</v>
      </c>
      <c r="C3929" t="s">
        <v>26</v>
      </c>
      <c r="D3929">
        <v>4</v>
      </c>
      <c r="E3929" s="1">
        <v>455330</v>
      </c>
      <c r="F3929" s="1">
        <v>455330</v>
      </c>
      <c r="G3929" s="1">
        <v>0</v>
      </c>
      <c r="H3929" s="1">
        <v>0</v>
      </c>
      <c r="I3929" s="1">
        <v>0</v>
      </c>
      <c r="J3929" s="1">
        <v>0</v>
      </c>
      <c r="K3929" s="1">
        <v>0</v>
      </c>
    </row>
    <row r="3930" spans="1:11" x14ac:dyDescent="0.25">
      <c r="A3930" s="2">
        <v>292</v>
      </c>
      <c r="B3930" t="s">
        <v>201</v>
      </c>
      <c r="C3930" t="s">
        <v>25</v>
      </c>
      <c r="D3930">
        <v>3</v>
      </c>
      <c r="E3930" s="1">
        <v>341497</v>
      </c>
      <c r="F3930" s="1">
        <v>341497</v>
      </c>
      <c r="G3930" s="1">
        <v>0</v>
      </c>
      <c r="H3930" s="1">
        <v>0</v>
      </c>
      <c r="I3930" s="1">
        <v>0</v>
      </c>
      <c r="J3930" s="1">
        <v>0</v>
      </c>
      <c r="K3930" s="1">
        <v>0</v>
      </c>
    </row>
    <row r="3931" spans="1:11" x14ac:dyDescent="0.25">
      <c r="A3931" s="2">
        <v>292</v>
      </c>
      <c r="B3931" t="s">
        <v>201</v>
      </c>
      <c r="C3931" t="s">
        <v>151</v>
      </c>
      <c r="D3931">
        <v>3</v>
      </c>
      <c r="E3931" s="1">
        <v>341497</v>
      </c>
      <c r="F3931" s="1">
        <v>341497</v>
      </c>
      <c r="G3931" s="1">
        <v>0</v>
      </c>
      <c r="H3931" s="1">
        <v>0</v>
      </c>
      <c r="I3931" s="1">
        <v>0</v>
      </c>
      <c r="J3931" s="1">
        <v>0</v>
      </c>
      <c r="K3931" s="1">
        <v>0</v>
      </c>
    </row>
    <row r="3932" spans="1:11" x14ac:dyDescent="0.25">
      <c r="A3932" s="2">
        <v>292</v>
      </c>
      <c r="B3932" t="s">
        <v>201</v>
      </c>
      <c r="C3932" t="s">
        <v>28</v>
      </c>
      <c r="D3932">
        <v>4</v>
      </c>
      <c r="E3932" s="1">
        <v>455330</v>
      </c>
      <c r="F3932" s="1">
        <v>455330</v>
      </c>
      <c r="G3932" s="1">
        <v>0</v>
      </c>
      <c r="H3932" s="1">
        <v>0</v>
      </c>
      <c r="I3932" s="1">
        <v>0</v>
      </c>
      <c r="J3932" s="1">
        <v>0</v>
      </c>
      <c r="K3932" s="1">
        <v>0</v>
      </c>
    </row>
    <row r="3933" spans="1:11" x14ac:dyDescent="0.25">
      <c r="A3933" s="2">
        <v>292</v>
      </c>
      <c r="B3933" t="s">
        <v>201</v>
      </c>
      <c r="C3933" t="s">
        <v>41</v>
      </c>
      <c r="D3933">
        <v>2</v>
      </c>
      <c r="E3933" s="1">
        <v>227665</v>
      </c>
      <c r="F3933" s="1">
        <v>227665</v>
      </c>
      <c r="G3933" s="1">
        <v>0</v>
      </c>
      <c r="H3933" s="1">
        <v>0</v>
      </c>
      <c r="I3933" s="1">
        <v>0</v>
      </c>
      <c r="J3933" s="1">
        <v>0</v>
      </c>
      <c r="K3933" s="1">
        <v>0</v>
      </c>
    </row>
    <row r="3934" spans="1:11" x14ac:dyDescent="0.25">
      <c r="A3934" s="2">
        <v>292</v>
      </c>
      <c r="B3934" t="s">
        <v>201</v>
      </c>
      <c r="C3934" t="s">
        <v>109</v>
      </c>
      <c r="D3934">
        <v>2</v>
      </c>
      <c r="E3934" s="1">
        <v>227665</v>
      </c>
      <c r="F3934" s="1">
        <v>227665</v>
      </c>
      <c r="G3934" s="1">
        <v>0</v>
      </c>
      <c r="H3934" s="1">
        <v>0</v>
      </c>
      <c r="I3934" s="1">
        <v>0</v>
      </c>
      <c r="J3934" s="1">
        <v>0</v>
      </c>
      <c r="K3934" s="1">
        <v>0</v>
      </c>
    </row>
    <row r="3935" spans="1:11" x14ac:dyDescent="0.25">
      <c r="A3935" s="2">
        <v>292</v>
      </c>
      <c r="B3935" t="s">
        <v>201</v>
      </c>
      <c r="C3935" t="s">
        <v>46</v>
      </c>
      <c r="D3935">
        <v>2</v>
      </c>
      <c r="E3935" s="1">
        <v>227665</v>
      </c>
      <c r="F3935" s="1">
        <v>227665</v>
      </c>
      <c r="G3935" s="1">
        <v>0</v>
      </c>
      <c r="H3935" s="1">
        <v>0</v>
      </c>
      <c r="I3935" s="1">
        <v>0</v>
      </c>
      <c r="J3935" s="1">
        <v>0</v>
      </c>
      <c r="K3935" s="1">
        <v>0</v>
      </c>
    </row>
    <row r="3936" spans="1:11" x14ac:dyDescent="0.25">
      <c r="A3936" s="2">
        <v>292</v>
      </c>
      <c r="B3936" t="s">
        <v>201</v>
      </c>
      <c r="C3936" t="s">
        <v>66</v>
      </c>
      <c r="D3936">
        <v>2</v>
      </c>
      <c r="E3936" s="1">
        <v>227665</v>
      </c>
      <c r="F3936" s="1">
        <v>227665</v>
      </c>
      <c r="G3936" s="1">
        <v>0</v>
      </c>
      <c r="H3936" s="1">
        <v>0</v>
      </c>
      <c r="I3936" s="1">
        <v>0</v>
      </c>
      <c r="J3936" s="1">
        <v>0</v>
      </c>
      <c r="K3936" s="1">
        <v>0</v>
      </c>
    </row>
    <row r="3937" spans="1:11" x14ac:dyDescent="0.25">
      <c r="A3937" s="2">
        <v>292</v>
      </c>
      <c r="B3937" t="s">
        <v>201</v>
      </c>
      <c r="C3937" t="s">
        <v>24</v>
      </c>
      <c r="D3937">
        <v>2</v>
      </c>
      <c r="E3937" s="1">
        <v>227665</v>
      </c>
      <c r="F3937" s="1">
        <v>227665</v>
      </c>
      <c r="G3937" s="1">
        <v>0</v>
      </c>
      <c r="H3937" s="1">
        <v>0</v>
      </c>
      <c r="I3937" s="1">
        <v>0</v>
      </c>
      <c r="J3937" s="1">
        <v>0</v>
      </c>
      <c r="K3937" s="1">
        <v>0</v>
      </c>
    </row>
    <row r="3938" spans="1:11" x14ac:dyDescent="0.25">
      <c r="A3938" s="2">
        <v>292</v>
      </c>
      <c r="B3938" t="s">
        <v>201</v>
      </c>
      <c r="C3938" t="s">
        <v>30</v>
      </c>
      <c r="D3938">
        <v>2</v>
      </c>
      <c r="E3938" s="1">
        <v>227665</v>
      </c>
      <c r="F3938" s="1">
        <v>227665</v>
      </c>
      <c r="G3938" s="1">
        <v>0</v>
      </c>
      <c r="H3938" s="1">
        <v>0</v>
      </c>
      <c r="I3938" s="1">
        <v>0</v>
      </c>
      <c r="J3938" s="1">
        <v>0</v>
      </c>
      <c r="K3938" s="1">
        <v>0</v>
      </c>
    </row>
    <row r="3939" spans="1:11" x14ac:dyDescent="0.25">
      <c r="A3939" s="2">
        <v>292</v>
      </c>
      <c r="B3939" t="s">
        <v>201</v>
      </c>
      <c r="C3939" t="s">
        <v>15</v>
      </c>
      <c r="D3939">
        <v>3</v>
      </c>
      <c r="E3939" s="1">
        <v>117499</v>
      </c>
      <c r="F3939" s="1">
        <v>70270</v>
      </c>
      <c r="G3939" s="1">
        <v>17798</v>
      </c>
      <c r="H3939" s="1">
        <v>29432</v>
      </c>
      <c r="I3939" s="1">
        <v>0</v>
      </c>
      <c r="J3939" s="1">
        <v>0</v>
      </c>
      <c r="K3939" s="1">
        <v>0</v>
      </c>
    </row>
    <row r="3940" spans="1:11" x14ac:dyDescent="0.25">
      <c r="A3940" s="2">
        <v>292</v>
      </c>
      <c r="B3940" t="s">
        <v>201</v>
      </c>
      <c r="C3940" t="s">
        <v>14</v>
      </c>
      <c r="D3940">
        <v>9</v>
      </c>
      <c r="E3940" s="1">
        <v>1024492.05</v>
      </c>
      <c r="F3940" s="1">
        <v>1024492.05</v>
      </c>
      <c r="G3940" s="1">
        <v>0</v>
      </c>
      <c r="H3940" s="1">
        <v>0</v>
      </c>
      <c r="I3940" s="1">
        <v>0</v>
      </c>
      <c r="J3940" s="1">
        <v>0</v>
      </c>
      <c r="K3940" s="1">
        <v>0</v>
      </c>
    </row>
    <row r="3941" spans="1:11" x14ac:dyDescent="0.25">
      <c r="A3941" s="2">
        <v>292</v>
      </c>
      <c r="B3941" t="s">
        <v>201</v>
      </c>
      <c r="C3941" t="s">
        <v>101</v>
      </c>
      <c r="D3941">
        <v>6</v>
      </c>
      <c r="E3941" s="1">
        <v>234999</v>
      </c>
      <c r="F3941" s="1">
        <v>0</v>
      </c>
      <c r="G3941" s="1">
        <v>0</v>
      </c>
      <c r="H3941" s="1">
        <v>234999</v>
      </c>
      <c r="I3941" s="1">
        <v>0</v>
      </c>
      <c r="J3941" s="1">
        <v>0</v>
      </c>
      <c r="K3941" s="1">
        <v>0</v>
      </c>
    </row>
    <row r="3942" spans="1:11" x14ac:dyDescent="0.25">
      <c r="A3942" s="2">
        <v>292</v>
      </c>
      <c r="B3942" t="s">
        <v>201</v>
      </c>
      <c r="C3942" t="s">
        <v>315</v>
      </c>
      <c r="D3942">
        <v>2</v>
      </c>
      <c r="E3942" s="1">
        <v>227665</v>
      </c>
      <c r="F3942" s="1">
        <v>0</v>
      </c>
      <c r="G3942" s="1">
        <v>0</v>
      </c>
      <c r="H3942" s="1">
        <v>227665</v>
      </c>
      <c r="I3942" s="1">
        <v>0</v>
      </c>
      <c r="J3942" s="1">
        <v>0</v>
      </c>
      <c r="K3942" s="1">
        <v>0</v>
      </c>
    </row>
    <row r="3943" spans="1:11" x14ac:dyDescent="0.25">
      <c r="A3943" s="2">
        <v>292</v>
      </c>
      <c r="B3943" t="s">
        <v>201</v>
      </c>
      <c r="C3943" t="s">
        <v>81</v>
      </c>
      <c r="D3943">
        <v>9</v>
      </c>
      <c r="E3943" s="1">
        <v>1024492.05</v>
      </c>
      <c r="F3943" s="1">
        <v>0</v>
      </c>
      <c r="G3943" s="1">
        <v>0</v>
      </c>
      <c r="H3943" s="1">
        <v>1024492.05</v>
      </c>
      <c r="I3943" s="1">
        <v>0</v>
      </c>
      <c r="J3943" s="1">
        <v>0</v>
      </c>
      <c r="K3943" s="1">
        <v>0</v>
      </c>
    </row>
    <row r="3944" spans="1:11" x14ac:dyDescent="0.25">
      <c r="A3944" s="2">
        <v>292</v>
      </c>
      <c r="B3944" t="s">
        <v>201</v>
      </c>
      <c r="C3944" t="s">
        <v>23</v>
      </c>
      <c r="D3944">
        <v>2</v>
      </c>
      <c r="E3944" s="1">
        <v>78333</v>
      </c>
      <c r="F3944" s="1">
        <v>78333</v>
      </c>
      <c r="G3944" s="1">
        <v>0</v>
      </c>
      <c r="H3944" s="1">
        <v>0</v>
      </c>
      <c r="I3944" s="1">
        <v>0</v>
      </c>
      <c r="J3944" s="1">
        <v>0</v>
      </c>
      <c r="K3944" s="1">
        <v>0</v>
      </c>
    </row>
    <row r="3945" spans="1:11" x14ac:dyDescent="0.25">
      <c r="A3945" s="2">
        <v>292</v>
      </c>
      <c r="B3945" t="s">
        <v>201</v>
      </c>
      <c r="C3945" t="s">
        <v>19</v>
      </c>
      <c r="D3945">
        <v>2</v>
      </c>
      <c r="E3945" s="1">
        <v>227665</v>
      </c>
      <c r="F3945" s="1">
        <v>227665</v>
      </c>
      <c r="G3945" s="1">
        <v>0</v>
      </c>
      <c r="H3945" s="1">
        <v>0</v>
      </c>
      <c r="I3945" s="1">
        <v>0</v>
      </c>
      <c r="J3945" s="1">
        <v>0</v>
      </c>
      <c r="K3945" s="1">
        <v>0</v>
      </c>
    </row>
    <row r="3946" spans="1:11" x14ac:dyDescent="0.25">
      <c r="A3946" s="2">
        <v>292</v>
      </c>
      <c r="B3946" t="s">
        <v>201</v>
      </c>
      <c r="C3946" t="s">
        <v>7</v>
      </c>
      <c r="D3946">
        <v>2</v>
      </c>
      <c r="E3946" s="1">
        <v>227665</v>
      </c>
      <c r="F3946" s="1">
        <v>227665</v>
      </c>
      <c r="G3946" s="1">
        <v>0</v>
      </c>
      <c r="H3946" s="1">
        <v>0</v>
      </c>
      <c r="I3946" s="1">
        <v>0</v>
      </c>
      <c r="J3946" s="1">
        <v>0</v>
      </c>
      <c r="K3946" s="1">
        <v>0</v>
      </c>
    </row>
    <row r="3947" spans="1:11" x14ac:dyDescent="0.25">
      <c r="A3947" s="2">
        <v>292</v>
      </c>
      <c r="B3947" t="s">
        <v>201</v>
      </c>
      <c r="C3947" t="s">
        <v>37</v>
      </c>
      <c r="D3947">
        <v>3</v>
      </c>
      <c r="E3947" s="1">
        <v>341497</v>
      </c>
      <c r="F3947" s="1">
        <v>341497</v>
      </c>
      <c r="G3947" s="1">
        <v>0</v>
      </c>
      <c r="H3947" s="1">
        <v>0</v>
      </c>
      <c r="I3947" s="1">
        <v>0</v>
      </c>
      <c r="J3947" s="1">
        <v>0</v>
      </c>
      <c r="K3947" s="1">
        <v>0</v>
      </c>
    </row>
    <row r="3948" spans="1:11" x14ac:dyDescent="0.25">
      <c r="A3948" s="2">
        <v>292</v>
      </c>
      <c r="B3948" t="s">
        <v>201</v>
      </c>
      <c r="C3948" t="s">
        <v>12</v>
      </c>
      <c r="D3948">
        <v>2</v>
      </c>
      <c r="E3948" s="1">
        <v>227665</v>
      </c>
      <c r="F3948" s="1">
        <v>227665</v>
      </c>
      <c r="G3948" s="1">
        <v>0</v>
      </c>
      <c r="H3948" s="1">
        <v>0</v>
      </c>
      <c r="I3948" s="1">
        <v>0</v>
      </c>
      <c r="J3948" s="1">
        <v>0</v>
      </c>
      <c r="K3948" s="1">
        <v>0</v>
      </c>
    </row>
    <row r="3949" spans="1:11" x14ac:dyDescent="0.25">
      <c r="A3949" s="2">
        <v>292</v>
      </c>
      <c r="B3949" t="s">
        <v>201</v>
      </c>
      <c r="C3949" t="s">
        <v>60</v>
      </c>
      <c r="D3949">
        <v>2</v>
      </c>
      <c r="E3949" s="1">
        <v>227665</v>
      </c>
      <c r="F3949" s="1">
        <v>227665</v>
      </c>
      <c r="G3949" s="1">
        <v>0</v>
      </c>
      <c r="H3949" s="1">
        <v>0</v>
      </c>
      <c r="I3949" s="1">
        <v>0</v>
      </c>
      <c r="J3949" s="1">
        <v>0</v>
      </c>
      <c r="K3949" s="1">
        <v>0</v>
      </c>
    </row>
    <row r="3950" spans="1:11" x14ac:dyDescent="0.25">
      <c r="A3950" s="2">
        <v>292</v>
      </c>
      <c r="B3950" t="s">
        <v>201</v>
      </c>
      <c r="C3950" t="s">
        <v>103</v>
      </c>
      <c r="D3950">
        <v>8</v>
      </c>
      <c r="E3950" s="1">
        <v>313331</v>
      </c>
      <c r="F3950" s="1">
        <v>156666</v>
      </c>
      <c r="G3950" s="1">
        <v>0</v>
      </c>
      <c r="H3950" s="1">
        <v>156666</v>
      </c>
      <c r="I3950" s="1">
        <v>0</v>
      </c>
      <c r="J3950" s="1">
        <v>0</v>
      </c>
      <c r="K3950" s="1">
        <v>0</v>
      </c>
    </row>
    <row r="3951" spans="1:11" x14ac:dyDescent="0.25">
      <c r="A3951" s="2">
        <v>292</v>
      </c>
      <c r="B3951" t="s">
        <v>201</v>
      </c>
      <c r="C3951" t="s">
        <v>32</v>
      </c>
      <c r="D3951">
        <v>4</v>
      </c>
      <c r="E3951" s="1">
        <v>156666</v>
      </c>
      <c r="F3951" s="1">
        <v>156666</v>
      </c>
      <c r="G3951" s="1">
        <v>0</v>
      </c>
      <c r="H3951" s="1">
        <v>0</v>
      </c>
      <c r="I3951" s="1">
        <v>0</v>
      </c>
      <c r="J3951" s="1">
        <v>0</v>
      </c>
      <c r="K3951" s="1">
        <v>0</v>
      </c>
    </row>
    <row r="3952" spans="1:11" x14ac:dyDescent="0.25">
      <c r="A3952" s="2">
        <v>292</v>
      </c>
      <c r="B3952" t="s">
        <v>201</v>
      </c>
      <c r="C3952" t="s">
        <v>11</v>
      </c>
      <c r="D3952">
        <v>2</v>
      </c>
      <c r="E3952" s="1">
        <v>115116</v>
      </c>
      <c r="F3952" s="1">
        <v>57558</v>
      </c>
      <c r="G3952" s="1">
        <v>57558</v>
      </c>
      <c r="H3952" s="1">
        <v>0</v>
      </c>
      <c r="I3952" s="1">
        <v>0</v>
      </c>
      <c r="J3952" s="1">
        <v>0</v>
      </c>
      <c r="K3952" s="1">
        <v>0</v>
      </c>
    </row>
    <row r="3953" spans="1:11" x14ac:dyDescent="0.25">
      <c r="A3953" s="2">
        <v>292</v>
      </c>
      <c r="B3953" t="s">
        <v>201</v>
      </c>
      <c r="C3953" t="s">
        <v>21</v>
      </c>
      <c r="D3953">
        <v>2</v>
      </c>
      <c r="E3953" s="1">
        <v>227665</v>
      </c>
      <c r="F3953" s="1">
        <v>227665</v>
      </c>
      <c r="G3953" s="1">
        <v>0</v>
      </c>
      <c r="H3953" s="1">
        <v>0</v>
      </c>
      <c r="I3953" s="1">
        <v>0</v>
      </c>
      <c r="J3953" s="1">
        <v>0</v>
      </c>
      <c r="K3953" s="1">
        <v>0</v>
      </c>
    </row>
    <row r="3954" spans="1:11" x14ac:dyDescent="0.25">
      <c r="A3954" s="2">
        <v>292</v>
      </c>
      <c r="B3954" t="s">
        <v>201</v>
      </c>
      <c r="C3954" t="s">
        <v>16</v>
      </c>
      <c r="D3954">
        <v>3</v>
      </c>
      <c r="E3954" s="1">
        <v>341497</v>
      </c>
      <c r="F3954" s="1">
        <v>341497</v>
      </c>
      <c r="G3954" s="1">
        <v>0</v>
      </c>
      <c r="H3954" s="1">
        <v>0</v>
      </c>
      <c r="I3954" s="1">
        <v>0</v>
      </c>
      <c r="J3954" s="1">
        <v>0</v>
      </c>
      <c r="K3954" s="1">
        <v>0</v>
      </c>
    </row>
    <row r="3955" spans="1:11" x14ac:dyDescent="0.25">
      <c r="A3955" s="2">
        <v>292</v>
      </c>
      <c r="B3955" t="s">
        <v>201</v>
      </c>
      <c r="C3955" t="s">
        <v>17</v>
      </c>
      <c r="D3955">
        <v>2</v>
      </c>
      <c r="E3955" s="1">
        <v>158049</v>
      </c>
      <c r="F3955" s="1">
        <v>158049</v>
      </c>
      <c r="G3955" s="1">
        <v>0</v>
      </c>
      <c r="H3955" s="1">
        <v>0</v>
      </c>
      <c r="I3955" s="1">
        <v>0</v>
      </c>
      <c r="J3955" s="1">
        <v>0</v>
      </c>
      <c r="K3955" s="1">
        <v>0</v>
      </c>
    </row>
    <row r="3956" spans="1:11" x14ac:dyDescent="0.25">
      <c r="A3956" s="2">
        <v>292</v>
      </c>
      <c r="B3956" t="s">
        <v>201</v>
      </c>
      <c r="C3956" t="s">
        <v>22</v>
      </c>
      <c r="D3956">
        <v>2</v>
      </c>
      <c r="E3956" s="1">
        <v>102375</v>
      </c>
      <c r="F3956" s="1">
        <v>102375</v>
      </c>
      <c r="G3956" s="1">
        <v>0</v>
      </c>
      <c r="H3956" s="1">
        <v>0</v>
      </c>
      <c r="I3956" s="1">
        <v>0</v>
      </c>
      <c r="J3956" s="1">
        <v>0</v>
      </c>
      <c r="K3956" s="1">
        <v>0</v>
      </c>
    </row>
    <row r="3957" spans="1:11" x14ac:dyDescent="0.25">
      <c r="A3957" s="2">
        <v>292</v>
      </c>
      <c r="B3957" t="s">
        <v>201</v>
      </c>
      <c r="C3957" t="s">
        <v>20</v>
      </c>
      <c r="D3957">
        <v>2</v>
      </c>
      <c r="E3957" s="1">
        <v>120118</v>
      </c>
      <c r="F3957" s="1">
        <v>120118</v>
      </c>
      <c r="G3957" s="1">
        <v>0</v>
      </c>
      <c r="H3957" s="1">
        <v>0</v>
      </c>
      <c r="I3957" s="1">
        <v>0</v>
      </c>
      <c r="J3957" s="1">
        <v>0</v>
      </c>
      <c r="K3957" s="1">
        <v>0</v>
      </c>
    </row>
    <row r="3958" spans="1:11" x14ac:dyDescent="0.25">
      <c r="A3958" s="2">
        <v>292</v>
      </c>
      <c r="B3958" t="s">
        <v>201</v>
      </c>
      <c r="C3958" t="s">
        <v>4</v>
      </c>
      <c r="D3958">
        <v>2</v>
      </c>
      <c r="E3958" s="1">
        <v>143922</v>
      </c>
      <c r="F3958" s="1">
        <v>143922</v>
      </c>
      <c r="G3958" s="1">
        <v>0</v>
      </c>
      <c r="H3958" s="1">
        <v>0</v>
      </c>
      <c r="I3958" s="1">
        <v>0</v>
      </c>
      <c r="J3958" s="1">
        <v>0</v>
      </c>
      <c r="K3958" s="1">
        <v>0</v>
      </c>
    </row>
    <row r="3959" spans="1:11" x14ac:dyDescent="0.25">
      <c r="A3959" s="2">
        <v>292</v>
      </c>
      <c r="B3959" t="s">
        <v>201</v>
      </c>
      <c r="C3959" t="s">
        <v>54</v>
      </c>
      <c r="D3959">
        <v>1</v>
      </c>
      <c r="E3959" s="1">
        <v>101180</v>
      </c>
      <c r="F3959" s="1">
        <v>101180</v>
      </c>
      <c r="G3959" s="1">
        <v>0</v>
      </c>
      <c r="H3959" s="1">
        <v>0</v>
      </c>
      <c r="I3959" s="1">
        <v>0</v>
      </c>
      <c r="J3959" s="1">
        <v>0</v>
      </c>
      <c r="K3959" s="1">
        <v>0</v>
      </c>
    </row>
    <row r="3960" spans="1:11" x14ac:dyDescent="0.25">
      <c r="A3960" s="2">
        <v>292</v>
      </c>
      <c r="B3960" t="s">
        <v>201</v>
      </c>
      <c r="C3960" t="s">
        <v>58</v>
      </c>
      <c r="D3960">
        <v>1</v>
      </c>
      <c r="E3960" s="1">
        <v>147879</v>
      </c>
      <c r="F3960" s="1">
        <v>147879</v>
      </c>
      <c r="G3960" s="1">
        <v>0</v>
      </c>
      <c r="H3960" s="1">
        <v>0</v>
      </c>
      <c r="I3960" s="1">
        <v>0</v>
      </c>
      <c r="J3960" s="1">
        <v>0</v>
      </c>
      <c r="K3960" s="1">
        <v>0</v>
      </c>
    </row>
    <row r="3961" spans="1:11" x14ac:dyDescent="0.25">
      <c r="A3961" s="2">
        <v>292</v>
      </c>
      <c r="B3961" t="s">
        <v>201</v>
      </c>
      <c r="C3961" t="s">
        <v>251</v>
      </c>
      <c r="D3961">
        <v>0</v>
      </c>
      <c r="E3961" s="1">
        <v>10000</v>
      </c>
      <c r="F3961" s="1">
        <v>10000</v>
      </c>
      <c r="G3961" s="1">
        <v>0</v>
      </c>
      <c r="H3961" s="1">
        <v>0</v>
      </c>
      <c r="I3961" s="1">
        <v>0</v>
      </c>
      <c r="J3961" s="1">
        <v>0</v>
      </c>
      <c r="K3961" s="1">
        <v>0</v>
      </c>
    </row>
    <row r="3962" spans="1:11" x14ac:dyDescent="0.25">
      <c r="A3962" s="2">
        <v>292</v>
      </c>
      <c r="B3962" t="s">
        <v>201</v>
      </c>
      <c r="C3962" t="s">
        <v>252</v>
      </c>
      <c r="D3962">
        <v>0</v>
      </c>
      <c r="E3962" s="1">
        <v>35000</v>
      </c>
      <c r="F3962" s="1">
        <v>35000</v>
      </c>
      <c r="G3962" s="1">
        <v>0</v>
      </c>
      <c r="H3962" s="1">
        <v>0</v>
      </c>
      <c r="I3962" s="1">
        <v>0</v>
      </c>
      <c r="J3962" s="1">
        <v>0</v>
      </c>
      <c r="K3962" s="1">
        <v>0</v>
      </c>
    </row>
    <row r="3963" spans="1:11" x14ac:dyDescent="0.25">
      <c r="A3963" s="2">
        <v>292</v>
      </c>
      <c r="B3963" t="s">
        <v>201</v>
      </c>
      <c r="C3963" t="s">
        <v>259</v>
      </c>
      <c r="D3963">
        <v>0</v>
      </c>
      <c r="E3963" s="1">
        <v>5000</v>
      </c>
      <c r="F3963" s="1">
        <v>5000</v>
      </c>
      <c r="G3963" s="1">
        <v>0</v>
      </c>
      <c r="H3963" s="1">
        <v>0</v>
      </c>
      <c r="I3963" s="1">
        <v>0</v>
      </c>
      <c r="J3963" s="1">
        <v>0</v>
      </c>
      <c r="K3963" s="1">
        <v>0</v>
      </c>
    </row>
    <row r="3964" spans="1:11" x14ac:dyDescent="0.25">
      <c r="A3964" s="2">
        <v>292</v>
      </c>
      <c r="B3964" t="s">
        <v>201</v>
      </c>
      <c r="C3964" t="s">
        <v>266</v>
      </c>
      <c r="D3964">
        <v>0</v>
      </c>
      <c r="E3964" s="1">
        <v>24000</v>
      </c>
      <c r="F3964" s="1">
        <v>24000</v>
      </c>
      <c r="G3964" s="1">
        <v>0</v>
      </c>
      <c r="H3964" s="1">
        <v>0</v>
      </c>
      <c r="I3964" s="1">
        <v>0</v>
      </c>
      <c r="J3964" s="1">
        <v>0</v>
      </c>
      <c r="K3964" s="1">
        <v>0</v>
      </c>
    </row>
    <row r="3965" spans="1:11" x14ac:dyDescent="0.25">
      <c r="A3965" s="2">
        <v>292</v>
      </c>
      <c r="B3965" t="s">
        <v>201</v>
      </c>
      <c r="C3965" t="s">
        <v>265</v>
      </c>
      <c r="D3965">
        <v>0</v>
      </c>
      <c r="E3965" s="1">
        <v>10000</v>
      </c>
      <c r="F3965" s="1">
        <v>10000</v>
      </c>
      <c r="G3965" s="1">
        <v>0</v>
      </c>
      <c r="H3965" s="1">
        <v>0</v>
      </c>
      <c r="I3965" s="1">
        <v>0</v>
      </c>
      <c r="J3965" s="1">
        <v>0</v>
      </c>
      <c r="K3965" s="1">
        <v>0</v>
      </c>
    </row>
    <row r="3966" spans="1:11" x14ac:dyDescent="0.25">
      <c r="A3966" s="2">
        <v>292</v>
      </c>
      <c r="B3966" t="s">
        <v>201</v>
      </c>
      <c r="C3966" t="s">
        <v>248</v>
      </c>
      <c r="D3966">
        <v>0</v>
      </c>
      <c r="E3966" s="1">
        <v>3444</v>
      </c>
      <c r="F3966" s="1">
        <v>3444</v>
      </c>
      <c r="G3966" s="1">
        <v>0</v>
      </c>
      <c r="H3966" s="1">
        <v>0</v>
      </c>
      <c r="I3966" s="1">
        <v>0</v>
      </c>
      <c r="J3966" s="1">
        <v>0</v>
      </c>
      <c r="K3966" s="1">
        <v>0</v>
      </c>
    </row>
    <row r="3967" spans="1:11" x14ac:dyDescent="0.25">
      <c r="A3967" s="2">
        <v>292</v>
      </c>
      <c r="B3967" t="s">
        <v>201</v>
      </c>
      <c r="C3967" t="s">
        <v>283</v>
      </c>
      <c r="D3967">
        <v>0</v>
      </c>
      <c r="E3967" s="1">
        <v>13554</v>
      </c>
      <c r="F3967" s="1">
        <v>13554</v>
      </c>
      <c r="G3967" s="1">
        <v>0</v>
      </c>
      <c r="H3967" s="1">
        <v>0</v>
      </c>
      <c r="I3967" s="1">
        <v>0</v>
      </c>
      <c r="J3967" s="1">
        <v>0</v>
      </c>
      <c r="K3967" s="1">
        <v>0</v>
      </c>
    </row>
    <row r="3968" spans="1:11" x14ac:dyDescent="0.25">
      <c r="A3968" s="2">
        <v>292</v>
      </c>
      <c r="B3968" t="s">
        <v>201</v>
      </c>
      <c r="C3968" t="s">
        <v>300</v>
      </c>
      <c r="D3968">
        <v>0</v>
      </c>
      <c r="E3968" s="1">
        <v>10000</v>
      </c>
      <c r="F3968" s="1">
        <v>10000</v>
      </c>
      <c r="G3968" s="1">
        <v>0</v>
      </c>
      <c r="H3968" s="1">
        <v>0</v>
      </c>
      <c r="I3968" s="1">
        <v>0</v>
      </c>
      <c r="J3968" s="1">
        <v>0</v>
      </c>
      <c r="K3968" s="1">
        <v>0</v>
      </c>
    </row>
    <row r="3969" spans="1:12" x14ac:dyDescent="0.25">
      <c r="A3969" s="2">
        <v>292</v>
      </c>
      <c r="B3969" t="s">
        <v>201</v>
      </c>
      <c r="C3969" t="s">
        <v>247</v>
      </c>
      <c r="D3969">
        <v>0</v>
      </c>
      <c r="E3969" s="1">
        <v>12624</v>
      </c>
      <c r="F3969" s="1">
        <v>12624</v>
      </c>
      <c r="G3969" s="1">
        <v>0</v>
      </c>
      <c r="H3969" s="1">
        <v>0</v>
      </c>
      <c r="I3969" s="1">
        <v>0</v>
      </c>
      <c r="J3969" s="1">
        <v>0</v>
      </c>
      <c r="K3969" s="1">
        <v>0</v>
      </c>
    </row>
    <row r="3970" spans="1:12" x14ac:dyDescent="0.25">
      <c r="A3970" s="2">
        <v>292</v>
      </c>
      <c r="B3970" t="s">
        <v>201</v>
      </c>
      <c r="C3970" t="s">
        <v>267</v>
      </c>
      <c r="D3970">
        <v>0</v>
      </c>
      <c r="E3970" s="1">
        <v>16800</v>
      </c>
      <c r="F3970" s="1">
        <v>16800</v>
      </c>
      <c r="G3970" s="1">
        <v>0</v>
      </c>
      <c r="H3970" s="1">
        <v>0</v>
      </c>
      <c r="I3970" s="1">
        <v>0</v>
      </c>
      <c r="J3970" s="1">
        <v>0</v>
      </c>
      <c r="K3970" s="1">
        <v>0</v>
      </c>
    </row>
    <row r="3971" spans="1:12" x14ac:dyDescent="0.25">
      <c r="A3971" s="2">
        <v>292</v>
      </c>
      <c r="B3971" t="s">
        <v>201</v>
      </c>
      <c r="C3971" t="s">
        <v>280</v>
      </c>
      <c r="D3971">
        <v>0</v>
      </c>
      <c r="E3971" s="1">
        <v>30000</v>
      </c>
      <c r="F3971" s="1">
        <v>30000</v>
      </c>
      <c r="G3971" s="1">
        <v>0</v>
      </c>
      <c r="H3971" s="1">
        <v>0</v>
      </c>
      <c r="I3971" s="1">
        <v>0</v>
      </c>
      <c r="J3971" s="1">
        <v>0</v>
      </c>
      <c r="K3971" s="1">
        <v>0</v>
      </c>
    </row>
    <row r="3972" spans="1:12" x14ac:dyDescent="0.25">
      <c r="A3972" s="2">
        <v>292</v>
      </c>
      <c r="B3972" t="s">
        <v>201</v>
      </c>
      <c r="C3972" t="s">
        <v>284</v>
      </c>
      <c r="D3972">
        <v>0</v>
      </c>
      <c r="E3972" s="1">
        <v>18875</v>
      </c>
      <c r="F3972" s="1">
        <v>0</v>
      </c>
      <c r="G3972" s="1">
        <v>0</v>
      </c>
      <c r="H3972" s="1">
        <v>0</v>
      </c>
      <c r="I3972" s="1">
        <v>0</v>
      </c>
      <c r="J3972" s="1">
        <v>18875</v>
      </c>
      <c r="K3972" s="1">
        <v>0</v>
      </c>
    </row>
    <row r="3973" spans="1:12" x14ac:dyDescent="0.25">
      <c r="A3973" s="2">
        <v>292</v>
      </c>
      <c r="B3973" t="s">
        <v>201</v>
      </c>
      <c r="C3973" s="1" t="s">
        <v>320</v>
      </c>
      <c r="E3973" s="1">
        <v>43605</v>
      </c>
      <c r="F3973" s="1"/>
      <c r="G3973" s="1"/>
      <c r="H3973" s="1"/>
      <c r="I3973" s="1"/>
      <c r="J3973" s="1"/>
      <c r="K3973" s="1"/>
      <c r="L3973" s="1">
        <v>43605</v>
      </c>
    </row>
    <row r="3974" spans="1:12" x14ac:dyDescent="0.25">
      <c r="A3974" s="2">
        <v>294</v>
      </c>
      <c r="B3974" t="s">
        <v>202</v>
      </c>
      <c r="C3974" t="s">
        <v>68</v>
      </c>
      <c r="D3974">
        <v>1</v>
      </c>
      <c r="E3974" s="1">
        <v>158560</v>
      </c>
      <c r="F3974" s="1">
        <v>158560</v>
      </c>
      <c r="G3974" s="1">
        <v>0</v>
      </c>
      <c r="H3974" s="1">
        <v>0</v>
      </c>
      <c r="I3974" s="1">
        <v>0</v>
      </c>
      <c r="J3974" s="1">
        <v>0</v>
      </c>
      <c r="K3974" s="1">
        <v>0</v>
      </c>
    </row>
    <row r="3975" spans="1:12" x14ac:dyDescent="0.25">
      <c r="A3975" s="2">
        <v>294</v>
      </c>
      <c r="B3975" t="s">
        <v>202</v>
      </c>
      <c r="C3975" t="s">
        <v>31</v>
      </c>
      <c r="D3975">
        <v>1</v>
      </c>
      <c r="E3975" s="1">
        <v>198942</v>
      </c>
      <c r="F3975" s="1">
        <v>198942</v>
      </c>
      <c r="G3975" s="1">
        <v>0</v>
      </c>
      <c r="H3975" s="1">
        <v>0</v>
      </c>
      <c r="I3975" s="1">
        <v>0</v>
      </c>
      <c r="J3975" s="1">
        <v>0</v>
      </c>
      <c r="K3975" s="1">
        <v>0</v>
      </c>
    </row>
    <row r="3976" spans="1:12" x14ac:dyDescent="0.25">
      <c r="A3976" s="2">
        <v>294</v>
      </c>
      <c r="B3976" t="s">
        <v>202</v>
      </c>
      <c r="C3976" t="s">
        <v>33</v>
      </c>
      <c r="D3976">
        <v>3</v>
      </c>
      <c r="E3976" s="1">
        <v>341497</v>
      </c>
      <c r="F3976" s="1">
        <v>194837</v>
      </c>
      <c r="G3976" s="1">
        <v>0</v>
      </c>
      <c r="H3976" s="1">
        <v>0</v>
      </c>
      <c r="I3976" s="1">
        <v>146660</v>
      </c>
      <c r="J3976" s="1">
        <v>0</v>
      </c>
      <c r="K3976" s="1">
        <v>0</v>
      </c>
    </row>
    <row r="3977" spans="1:12" x14ac:dyDescent="0.25">
      <c r="A3977" s="2">
        <v>294</v>
      </c>
      <c r="B3977" t="s">
        <v>202</v>
      </c>
      <c r="C3977" t="s">
        <v>34</v>
      </c>
      <c r="D3977">
        <v>3</v>
      </c>
      <c r="E3977" s="1">
        <v>341497</v>
      </c>
      <c r="F3977" s="1">
        <v>341497</v>
      </c>
      <c r="G3977" s="1">
        <v>0</v>
      </c>
      <c r="H3977" s="1">
        <v>0</v>
      </c>
      <c r="I3977" s="1">
        <v>0</v>
      </c>
      <c r="J3977" s="1">
        <v>0</v>
      </c>
      <c r="K3977" s="1">
        <v>0</v>
      </c>
    </row>
    <row r="3978" spans="1:12" x14ac:dyDescent="0.25">
      <c r="A3978" s="2">
        <v>294</v>
      </c>
      <c r="B3978" t="s">
        <v>202</v>
      </c>
      <c r="C3978" t="s">
        <v>35</v>
      </c>
      <c r="D3978">
        <v>2</v>
      </c>
      <c r="E3978" s="1">
        <v>227665</v>
      </c>
      <c r="F3978" s="1">
        <v>227665</v>
      </c>
      <c r="G3978" s="1">
        <v>0</v>
      </c>
      <c r="H3978" s="1">
        <v>0</v>
      </c>
      <c r="I3978" s="1">
        <v>0</v>
      </c>
      <c r="J3978" s="1">
        <v>0</v>
      </c>
      <c r="K3978" s="1">
        <v>0</v>
      </c>
    </row>
    <row r="3979" spans="1:12" x14ac:dyDescent="0.25">
      <c r="A3979" s="2">
        <v>294</v>
      </c>
      <c r="B3979" t="s">
        <v>202</v>
      </c>
      <c r="C3979" t="s">
        <v>26</v>
      </c>
      <c r="D3979">
        <v>2</v>
      </c>
      <c r="E3979" s="1">
        <v>227665</v>
      </c>
      <c r="F3979" s="1">
        <v>227665</v>
      </c>
      <c r="G3979" s="1">
        <v>0</v>
      </c>
      <c r="H3979" s="1">
        <v>0</v>
      </c>
      <c r="I3979" s="1">
        <v>0</v>
      </c>
      <c r="J3979" s="1">
        <v>0</v>
      </c>
      <c r="K3979" s="1">
        <v>0</v>
      </c>
    </row>
    <row r="3980" spans="1:12" x14ac:dyDescent="0.25">
      <c r="A3980" s="2">
        <v>294</v>
      </c>
      <c r="B3980" t="s">
        <v>202</v>
      </c>
      <c r="C3980" t="s">
        <v>25</v>
      </c>
      <c r="D3980">
        <v>3</v>
      </c>
      <c r="E3980" s="1">
        <v>341497</v>
      </c>
      <c r="F3980" s="1">
        <v>341497</v>
      </c>
      <c r="G3980" s="1">
        <v>0</v>
      </c>
      <c r="H3980" s="1">
        <v>0</v>
      </c>
      <c r="I3980" s="1">
        <v>0</v>
      </c>
      <c r="J3980" s="1">
        <v>0</v>
      </c>
      <c r="K3980" s="1">
        <v>0</v>
      </c>
    </row>
    <row r="3981" spans="1:12" x14ac:dyDescent="0.25">
      <c r="A3981" s="2">
        <v>294</v>
      </c>
      <c r="B3981" t="s">
        <v>202</v>
      </c>
      <c r="C3981" t="s">
        <v>28</v>
      </c>
      <c r="D3981">
        <v>2</v>
      </c>
      <c r="E3981" s="1">
        <v>227665</v>
      </c>
      <c r="F3981" s="1">
        <v>227665</v>
      </c>
      <c r="G3981" s="1">
        <v>0</v>
      </c>
      <c r="H3981" s="1">
        <v>0</v>
      </c>
      <c r="I3981" s="1">
        <v>0</v>
      </c>
      <c r="J3981" s="1">
        <v>0</v>
      </c>
      <c r="K3981" s="1">
        <v>0</v>
      </c>
    </row>
    <row r="3982" spans="1:12" x14ac:dyDescent="0.25">
      <c r="A3982" s="2">
        <v>294</v>
      </c>
      <c r="B3982" t="s">
        <v>202</v>
      </c>
      <c r="C3982" t="s">
        <v>86</v>
      </c>
      <c r="D3982">
        <v>1</v>
      </c>
      <c r="E3982" s="1">
        <v>113832</v>
      </c>
      <c r="F3982" s="1">
        <v>0</v>
      </c>
      <c r="G3982" s="1">
        <v>113832</v>
      </c>
      <c r="H3982" s="1">
        <v>0</v>
      </c>
      <c r="I3982" s="1">
        <v>0</v>
      </c>
      <c r="J3982" s="1">
        <v>0</v>
      </c>
      <c r="K3982" s="1">
        <v>0</v>
      </c>
    </row>
    <row r="3983" spans="1:12" x14ac:dyDescent="0.25">
      <c r="A3983" s="2">
        <v>294</v>
      </c>
      <c r="B3983" t="s">
        <v>202</v>
      </c>
      <c r="C3983" t="s">
        <v>85</v>
      </c>
      <c r="D3983">
        <v>1</v>
      </c>
      <c r="E3983" s="1">
        <v>113832</v>
      </c>
      <c r="F3983" s="1">
        <v>0</v>
      </c>
      <c r="G3983" s="1">
        <v>113832</v>
      </c>
      <c r="H3983" s="1">
        <v>0</v>
      </c>
      <c r="I3983" s="1">
        <v>0</v>
      </c>
      <c r="J3983" s="1">
        <v>0</v>
      </c>
      <c r="K3983" s="1">
        <v>0</v>
      </c>
    </row>
    <row r="3984" spans="1:12" x14ac:dyDescent="0.25">
      <c r="A3984" s="2">
        <v>294</v>
      </c>
      <c r="B3984" t="s">
        <v>202</v>
      </c>
      <c r="C3984" t="s">
        <v>40</v>
      </c>
      <c r="D3984">
        <v>1</v>
      </c>
      <c r="E3984" s="1">
        <v>113832</v>
      </c>
      <c r="F3984" s="1">
        <v>0</v>
      </c>
      <c r="G3984" s="1">
        <v>113832</v>
      </c>
      <c r="H3984" s="1">
        <v>0</v>
      </c>
      <c r="I3984" s="1">
        <v>0</v>
      </c>
      <c r="J3984" s="1">
        <v>0</v>
      </c>
      <c r="K3984" s="1">
        <v>0</v>
      </c>
    </row>
    <row r="3985" spans="1:11" x14ac:dyDescent="0.25">
      <c r="A3985" s="2">
        <v>294</v>
      </c>
      <c r="B3985" t="s">
        <v>202</v>
      </c>
      <c r="C3985" t="s">
        <v>30</v>
      </c>
      <c r="D3985">
        <v>1</v>
      </c>
      <c r="E3985" s="1">
        <v>113832</v>
      </c>
      <c r="F3985" s="1">
        <v>113832</v>
      </c>
      <c r="G3985" s="1">
        <v>0</v>
      </c>
      <c r="H3985" s="1">
        <v>0</v>
      </c>
      <c r="I3985" s="1">
        <v>0</v>
      </c>
      <c r="J3985" s="1">
        <v>0</v>
      </c>
      <c r="K3985" s="1">
        <v>0</v>
      </c>
    </row>
    <row r="3986" spans="1:11" x14ac:dyDescent="0.25">
      <c r="A3986" s="2">
        <v>294</v>
      </c>
      <c r="B3986" t="s">
        <v>202</v>
      </c>
      <c r="C3986" t="s">
        <v>39</v>
      </c>
      <c r="D3986">
        <v>1</v>
      </c>
      <c r="E3986" s="1">
        <v>113832</v>
      </c>
      <c r="F3986" s="1">
        <v>5381</v>
      </c>
      <c r="G3986" s="1">
        <v>0</v>
      </c>
      <c r="H3986" s="1">
        <v>0</v>
      </c>
      <c r="I3986" s="1">
        <v>108451</v>
      </c>
      <c r="J3986" s="1">
        <v>0</v>
      </c>
      <c r="K3986" s="1">
        <v>0</v>
      </c>
    </row>
    <row r="3987" spans="1:11" x14ac:dyDescent="0.25">
      <c r="A3987" s="2">
        <v>294</v>
      </c>
      <c r="B3987" t="s">
        <v>202</v>
      </c>
      <c r="C3987" t="s">
        <v>15</v>
      </c>
      <c r="D3987">
        <v>6</v>
      </c>
      <c r="E3987" s="1">
        <v>234999</v>
      </c>
      <c r="F3987" s="1">
        <v>234999</v>
      </c>
      <c r="G3987" s="1">
        <v>0</v>
      </c>
      <c r="H3987" s="1">
        <v>0</v>
      </c>
      <c r="I3987" s="1">
        <v>0</v>
      </c>
      <c r="J3987" s="1">
        <v>0</v>
      </c>
      <c r="K3987" s="1">
        <v>0</v>
      </c>
    </row>
    <row r="3988" spans="1:11" x14ac:dyDescent="0.25">
      <c r="A3988" s="2">
        <v>294</v>
      </c>
      <c r="B3988" t="s">
        <v>202</v>
      </c>
      <c r="C3988" t="s">
        <v>43</v>
      </c>
      <c r="D3988">
        <v>1</v>
      </c>
      <c r="E3988" s="1">
        <v>119483</v>
      </c>
      <c r="F3988" s="1">
        <v>0</v>
      </c>
      <c r="G3988" s="1">
        <v>119483</v>
      </c>
      <c r="H3988" s="1">
        <v>0</v>
      </c>
      <c r="I3988" s="1">
        <v>0</v>
      </c>
      <c r="J3988" s="1">
        <v>0</v>
      </c>
      <c r="K3988" s="1">
        <v>0</v>
      </c>
    </row>
    <row r="3989" spans="1:11" x14ac:dyDescent="0.25">
      <c r="A3989" s="2">
        <v>294</v>
      </c>
      <c r="B3989" t="s">
        <v>202</v>
      </c>
      <c r="C3989" t="s">
        <v>52</v>
      </c>
      <c r="D3989">
        <v>2</v>
      </c>
      <c r="E3989" s="1">
        <v>227665</v>
      </c>
      <c r="F3989" s="1">
        <v>227665</v>
      </c>
      <c r="G3989" s="1">
        <v>0</v>
      </c>
      <c r="H3989" s="1">
        <v>0</v>
      </c>
      <c r="I3989" s="1">
        <v>0</v>
      </c>
      <c r="J3989" s="1">
        <v>0</v>
      </c>
      <c r="K3989" s="1">
        <v>0</v>
      </c>
    </row>
    <row r="3990" spans="1:11" x14ac:dyDescent="0.25">
      <c r="A3990" s="2">
        <v>294</v>
      </c>
      <c r="B3990" t="s">
        <v>202</v>
      </c>
      <c r="C3990" t="s">
        <v>50</v>
      </c>
      <c r="D3990">
        <v>1</v>
      </c>
      <c r="E3990" s="1">
        <v>113832</v>
      </c>
      <c r="F3990" s="1">
        <v>113832</v>
      </c>
      <c r="G3990" s="1">
        <v>0</v>
      </c>
      <c r="H3990" s="1">
        <v>0</v>
      </c>
      <c r="I3990" s="1">
        <v>0</v>
      </c>
      <c r="J3990" s="1">
        <v>0</v>
      </c>
      <c r="K3990" s="1">
        <v>0</v>
      </c>
    </row>
    <row r="3991" spans="1:11" x14ac:dyDescent="0.25">
      <c r="A3991" s="2">
        <v>294</v>
      </c>
      <c r="B3991" t="s">
        <v>202</v>
      </c>
      <c r="C3991" t="s">
        <v>14</v>
      </c>
      <c r="D3991">
        <v>5</v>
      </c>
      <c r="E3991" s="1">
        <v>569162</v>
      </c>
      <c r="F3991" s="1">
        <v>569162</v>
      </c>
      <c r="G3991" s="1">
        <v>0</v>
      </c>
      <c r="H3991" s="1">
        <v>0</v>
      </c>
      <c r="I3991" s="1">
        <v>0</v>
      </c>
      <c r="J3991" s="1">
        <v>0</v>
      </c>
      <c r="K3991" s="1">
        <v>0</v>
      </c>
    </row>
    <row r="3992" spans="1:11" x14ac:dyDescent="0.25">
      <c r="A3992" s="2">
        <v>294</v>
      </c>
      <c r="B3992" t="s">
        <v>202</v>
      </c>
      <c r="C3992" t="s">
        <v>313</v>
      </c>
      <c r="D3992">
        <v>0.09</v>
      </c>
      <c r="E3992" s="1">
        <v>13829</v>
      </c>
      <c r="F3992" s="1">
        <v>4068</v>
      </c>
      <c r="G3992" s="1">
        <v>0</v>
      </c>
      <c r="H3992" s="1">
        <v>9761</v>
      </c>
      <c r="I3992" s="1">
        <v>0</v>
      </c>
      <c r="J3992" s="1">
        <v>0</v>
      </c>
      <c r="K3992" s="1">
        <v>0</v>
      </c>
    </row>
    <row r="3993" spans="1:11" x14ac:dyDescent="0.25">
      <c r="A3993" s="2">
        <v>294</v>
      </c>
      <c r="B3993" t="s">
        <v>202</v>
      </c>
      <c r="C3993" t="s">
        <v>23</v>
      </c>
      <c r="D3993">
        <v>5</v>
      </c>
      <c r="E3993" s="1">
        <v>195832</v>
      </c>
      <c r="F3993" s="1">
        <v>195832</v>
      </c>
      <c r="G3993" s="1">
        <v>0</v>
      </c>
      <c r="H3993" s="1">
        <v>0</v>
      </c>
      <c r="I3993" s="1">
        <v>0</v>
      </c>
      <c r="J3993" s="1">
        <v>0</v>
      </c>
      <c r="K3993" s="1">
        <v>0</v>
      </c>
    </row>
    <row r="3994" spans="1:11" x14ac:dyDescent="0.25">
      <c r="A3994" s="2">
        <v>294</v>
      </c>
      <c r="B3994" t="s">
        <v>202</v>
      </c>
      <c r="C3994" t="s">
        <v>18</v>
      </c>
      <c r="D3994">
        <v>2</v>
      </c>
      <c r="E3994" s="1">
        <v>227665</v>
      </c>
      <c r="F3994" s="1">
        <v>227665</v>
      </c>
      <c r="G3994" s="1">
        <v>0</v>
      </c>
      <c r="H3994" s="1">
        <v>0</v>
      </c>
      <c r="I3994" s="1">
        <v>0</v>
      </c>
      <c r="J3994" s="1">
        <v>0</v>
      </c>
      <c r="K3994" s="1">
        <v>0</v>
      </c>
    </row>
    <row r="3995" spans="1:11" x14ac:dyDescent="0.25">
      <c r="A3995" s="2">
        <v>294</v>
      </c>
      <c r="B3995" t="s">
        <v>202</v>
      </c>
      <c r="C3995" t="s">
        <v>19</v>
      </c>
      <c r="D3995">
        <v>2</v>
      </c>
      <c r="E3995" s="1">
        <v>227665</v>
      </c>
      <c r="F3995" s="1">
        <v>227665</v>
      </c>
      <c r="G3995" s="1">
        <v>0</v>
      </c>
      <c r="H3995" s="1">
        <v>0</v>
      </c>
      <c r="I3995" s="1">
        <v>0</v>
      </c>
      <c r="J3995" s="1">
        <v>0</v>
      </c>
      <c r="K3995" s="1">
        <v>0</v>
      </c>
    </row>
    <row r="3996" spans="1:11" x14ac:dyDescent="0.25">
      <c r="A3996" s="2">
        <v>294</v>
      </c>
      <c r="B3996" t="s">
        <v>202</v>
      </c>
      <c r="C3996" t="s">
        <v>7</v>
      </c>
      <c r="D3996">
        <v>1</v>
      </c>
      <c r="E3996" s="1">
        <v>113832</v>
      </c>
      <c r="F3996" s="1">
        <v>113832</v>
      </c>
      <c r="G3996" s="1">
        <v>0</v>
      </c>
      <c r="H3996" s="1">
        <v>0</v>
      </c>
      <c r="I3996" s="1">
        <v>0</v>
      </c>
      <c r="J3996" s="1">
        <v>0</v>
      </c>
      <c r="K3996" s="1">
        <v>0</v>
      </c>
    </row>
    <row r="3997" spans="1:11" x14ac:dyDescent="0.25">
      <c r="A3997" s="2">
        <v>294</v>
      </c>
      <c r="B3997" t="s">
        <v>202</v>
      </c>
      <c r="C3997" t="s">
        <v>37</v>
      </c>
      <c r="D3997">
        <v>2</v>
      </c>
      <c r="E3997" s="1">
        <v>227665</v>
      </c>
      <c r="F3997" s="1">
        <v>227665</v>
      </c>
      <c r="G3997" s="1">
        <v>0</v>
      </c>
      <c r="H3997" s="1">
        <v>0</v>
      </c>
      <c r="I3997" s="1">
        <v>0</v>
      </c>
      <c r="J3997" s="1">
        <v>0</v>
      </c>
      <c r="K3997" s="1">
        <v>0</v>
      </c>
    </row>
    <row r="3998" spans="1:11" x14ac:dyDescent="0.25">
      <c r="A3998" s="2">
        <v>294</v>
      </c>
      <c r="B3998" t="s">
        <v>202</v>
      </c>
      <c r="C3998" t="s">
        <v>12</v>
      </c>
      <c r="D3998">
        <v>1</v>
      </c>
      <c r="E3998" s="1">
        <v>113832</v>
      </c>
      <c r="F3998" s="1">
        <v>113832</v>
      </c>
      <c r="G3998" s="1">
        <v>0</v>
      </c>
      <c r="H3998" s="1">
        <v>0</v>
      </c>
      <c r="I3998" s="1">
        <v>0</v>
      </c>
      <c r="J3998" s="1">
        <v>0</v>
      </c>
      <c r="K3998" s="1">
        <v>0</v>
      </c>
    </row>
    <row r="3999" spans="1:11" x14ac:dyDescent="0.25">
      <c r="A3999" s="2">
        <v>294</v>
      </c>
      <c r="B3999" t="s">
        <v>202</v>
      </c>
      <c r="C3999" t="s">
        <v>60</v>
      </c>
      <c r="D3999">
        <v>1</v>
      </c>
      <c r="E3999" s="1">
        <v>113832</v>
      </c>
      <c r="F3999" s="1">
        <v>113832</v>
      </c>
      <c r="G3999" s="1">
        <v>0</v>
      </c>
      <c r="H3999" s="1">
        <v>0</v>
      </c>
      <c r="I3999" s="1">
        <v>0</v>
      </c>
      <c r="J3999" s="1">
        <v>0</v>
      </c>
      <c r="K3999" s="1">
        <v>0</v>
      </c>
    </row>
    <row r="4000" spans="1:11" x14ac:dyDescent="0.25">
      <c r="A4000" s="2">
        <v>294</v>
      </c>
      <c r="B4000" t="s">
        <v>202</v>
      </c>
      <c r="C4000" t="s">
        <v>32</v>
      </c>
      <c r="D4000">
        <v>2</v>
      </c>
      <c r="E4000" s="1">
        <v>78333</v>
      </c>
      <c r="F4000" s="1">
        <v>78333</v>
      </c>
      <c r="G4000" s="1">
        <v>0</v>
      </c>
      <c r="H4000" s="1">
        <v>0</v>
      </c>
      <c r="I4000" s="1">
        <v>0</v>
      </c>
      <c r="J4000" s="1">
        <v>0</v>
      </c>
      <c r="K4000" s="1">
        <v>0</v>
      </c>
    </row>
    <row r="4001" spans="1:11" x14ac:dyDescent="0.25">
      <c r="A4001" s="2">
        <v>294</v>
      </c>
      <c r="B4001" t="s">
        <v>202</v>
      </c>
      <c r="C4001" t="s">
        <v>11</v>
      </c>
      <c r="D4001">
        <v>1</v>
      </c>
      <c r="E4001" s="1">
        <v>57558</v>
      </c>
      <c r="F4001" s="1">
        <v>0</v>
      </c>
      <c r="G4001" s="1">
        <v>57558</v>
      </c>
      <c r="H4001" s="1">
        <v>0</v>
      </c>
      <c r="I4001" s="1">
        <v>0</v>
      </c>
      <c r="J4001" s="1">
        <v>0</v>
      </c>
      <c r="K4001" s="1">
        <v>0</v>
      </c>
    </row>
    <row r="4002" spans="1:11" x14ac:dyDescent="0.25">
      <c r="A4002" s="2">
        <v>294</v>
      </c>
      <c r="B4002" t="s">
        <v>202</v>
      </c>
      <c r="C4002" t="s">
        <v>42</v>
      </c>
      <c r="D4002">
        <v>1</v>
      </c>
      <c r="E4002" s="1">
        <v>71590</v>
      </c>
      <c r="F4002" s="1">
        <v>71590</v>
      </c>
      <c r="G4002" s="1">
        <v>0</v>
      </c>
      <c r="H4002" s="1">
        <v>0</v>
      </c>
      <c r="I4002" s="1">
        <v>0</v>
      </c>
      <c r="J4002" s="1">
        <v>0</v>
      </c>
      <c r="K4002" s="1">
        <v>0</v>
      </c>
    </row>
    <row r="4003" spans="1:11" x14ac:dyDescent="0.25">
      <c r="A4003" s="2">
        <v>294</v>
      </c>
      <c r="B4003" t="s">
        <v>202</v>
      </c>
      <c r="C4003" t="s">
        <v>21</v>
      </c>
      <c r="D4003">
        <v>1</v>
      </c>
      <c r="E4003" s="1">
        <v>113832</v>
      </c>
      <c r="F4003" s="1">
        <v>113832</v>
      </c>
      <c r="G4003" s="1">
        <v>0</v>
      </c>
      <c r="H4003" s="1">
        <v>0</v>
      </c>
      <c r="I4003" s="1">
        <v>0</v>
      </c>
      <c r="J4003" s="1">
        <v>0</v>
      </c>
      <c r="K4003" s="1">
        <v>0</v>
      </c>
    </row>
    <row r="4004" spans="1:11" x14ac:dyDescent="0.25">
      <c r="A4004" s="2">
        <v>294</v>
      </c>
      <c r="B4004" t="s">
        <v>202</v>
      </c>
      <c r="C4004" t="s">
        <v>16</v>
      </c>
      <c r="D4004">
        <v>1</v>
      </c>
      <c r="E4004" s="1">
        <v>113832</v>
      </c>
      <c r="F4004" s="1">
        <v>0</v>
      </c>
      <c r="G4004" s="1">
        <v>113832</v>
      </c>
      <c r="H4004" s="1">
        <v>0</v>
      </c>
      <c r="I4004" s="1">
        <v>0</v>
      </c>
      <c r="J4004" s="1">
        <v>0</v>
      </c>
      <c r="K4004" s="1">
        <v>0</v>
      </c>
    </row>
    <row r="4005" spans="1:11" x14ac:dyDescent="0.25">
      <c r="A4005" s="2">
        <v>294</v>
      </c>
      <c r="B4005" t="s">
        <v>202</v>
      </c>
      <c r="C4005" t="s">
        <v>17</v>
      </c>
      <c r="D4005">
        <v>1</v>
      </c>
      <c r="E4005" s="1">
        <v>79025</v>
      </c>
      <c r="F4005" s="1">
        <v>79025</v>
      </c>
      <c r="G4005" s="1">
        <v>0</v>
      </c>
      <c r="H4005" s="1">
        <v>0</v>
      </c>
      <c r="I4005" s="1">
        <v>0</v>
      </c>
      <c r="J4005" s="1">
        <v>0</v>
      </c>
      <c r="K4005" s="1">
        <v>0</v>
      </c>
    </row>
    <row r="4006" spans="1:11" x14ac:dyDescent="0.25">
      <c r="A4006" s="2">
        <v>294</v>
      </c>
      <c r="B4006" t="s">
        <v>202</v>
      </c>
      <c r="C4006" t="s">
        <v>22</v>
      </c>
      <c r="D4006">
        <v>1</v>
      </c>
      <c r="E4006" s="1">
        <v>51187</v>
      </c>
      <c r="F4006" s="1">
        <v>51187</v>
      </c>
      <c r="G4006" s="1">
        <v>0</v>
      </c>
      <c r="H4006" s="1">
        <v>0</v>
      </c>
      <c r="I4006" s="1">
        <v>0</v>
      </c>
      <c r="J4006" s="1">
        <v>0</v>
      </c>
      <c r="K4006" s="1">
        <v>0</v>
      </c>
    </row>
    <row r="4007" spans="1:11" x14ac:dyDescent="0.25">
      <c r="A4007" s="2">
        <v>294</v>
      </c>
      <c r="B4007" t="s">
        <v>202</v>
      </c>
      <c r="C4007" t="s">
        <v>20</v>
      </c>
      <c r="D4007">
        <v>2</v>
      </c>
      <c r="E4007" s="1">
        <v>120118</v>
      </c>
      <c r="F4007" s="1">
        <v>120118</v>
      </c>
      <c r="G4007" s="1">
        <v>0</v>
      </c>
      <c r="H4007" s="1">
        <v>0</v>
      </c>
      <c r="I4007" s="1">
        <v>0</v>
      </c>
      <c r="J4007" s="1">
        <v>0</v>
      </c>
      <c r="K4007" s="1">
        <v>0</v>
      </c>
    </row>
    <row r="4008" spans="1:11" x14ac:dyDescent="0.25">
      <c r="A4008" s="2">
        <v>294</v>
      </c>
      <c r="B4008" t="s">
        <v>202</v>
      </c>
      <c r="C4008" t="s">
        <v>4</v>
      </c>
      <c r="D4008">
        <v>1</v>
      </c>
      <c r="E4008" s="1">
        <v>71961</v>
      </c>
      <c r="F4008" s="1">
        <v>71961</v>
      </c>
      <c r="G4008" s="1">
        <v>0</v>
      </c>
      <c r="H4008" s="1">
        <v>0</v>
      </c>
      <c r="I4008" s="1">
        <v>0</v>
      </c>
      <c r="J4008" s="1">
        <v>0</v>
      </c>
      <c r="K4008" s="1">
        <v>0</v>
      </c>
    </row>
    <row r="4009" spans="1:11" x14ac:dyDescent="0.25">
      <c r="A4009" s="2">
        <v>294</v>
      </c>
      <c r="B4009" t="s">
        <v>202</v>
      </c>
      <c r="C4009" t="s">
        <v>79</v>
      </c>
      <c r="D4009">
        <v>1</v>
      </c>
      <c r="E4009" s="1">
        <v>53629</v>
      </c>
      <c r="F4009" s="1">
        <v>53629</v>
      </c>
      <c r="G4009" s="1">
        <v>0</v>
      </c>
      <c r="H4009" s="1">
        <v>0</v>
      </c>
      <c r="I4009" s="1">
        <v>0</v>
      </c>
      <c r="J4009" s="1">
        <v>0</v>
      </c>
      <c r="K4009" s="1">
        <v>0</v>
      </c>
    </row>
    <row r="4010" spans="1:11" x14ac:dyDescent="0.25">
      <c r="A4010" s="2">
        <v>294</v>
      </c>
      <c r="B4010" t="s">
        <v>202</v>
      </c>
      <c r="C4010" t="s">
        <v>58</v>
      </c>
      <c r="D4010">
        <v>1</v>
      </c>
      <c r="E4010" s="1">
        <v>147879</v>
      </c>
      <c r="F4010" s="1">
        <v>147879</v>
      </c>
      <c r="G4010" s="1">
        <v>0</v>
      </c>
      <c r="H4010" s="1">
        <v>0</v>
      </c>
      <c r="I4010" s="1">
        <v>0</v>
      </c>
      <c r="J4010" s="1">
        <v>0</v>
      </c>
      <c r="K4010" s="1">
        <v>0</v>
      </c>
    </row>
    <row r="4011" spans="1:11" x14ac:dyDescent="0.25">
      <c r="A4011" s="2">
        <v>294</v>
      </c>
      <c r="B4011" t="s">
        <v>202</v>
      </c>
      <c r="C4011" t="s">
        <v>251</v>
      </c>
      <c r="D4011">
        <v>0</v>
      </c>
      <c r="E4011" s="1">
        <v>13280</v>
      </c>
      <c r="F4011" s="1">
        <v>13280</v>
      </c>
      <c r="G4011" s="1">
        <v>0</v>
      </c>
      <c r="H4011" s="1">
        <v>0</v>
      </c>
      <c r="I4011" s="1">
        <v>0</v>
      </c>
      <c r="J4011" s="1">
        <v>0</v>
      </c>
      <c r="K4011" s="1">
        <v>0</v>
      </c>
    </row>
    <row r="4012" spans="1:11" x14ac:dyDescent="0.25">
      <c r="A4012" s="2">
        <v>294</v>
      </c>
      <c r="B4012" t="s">
        <v>202</v>
      </c>
      <c r="C4012" t="s">
        <v>314</v>
      </c>
      <c r="D4012">
        <v>0</v>
      </c>
      <c r="E4012" s="1">
        <v>64600</v>
      </c>
      <c r="F4012" s="1">
        <v>37400</v>
      </c>
      <c r="G4012" s="1">
        <v>0</v>
      </c>
      <c r="H4012" s="1">
        <v>0</v>
      </c>
      <c r="I4012" s="1">
        <v>0</v>
      </c>
      <c r="J4012" s="1">
        <v>0</v>
      </c>
      <c r="K4012" s="1">
        <v>27200</v>
      </c>
    </row>
    <row r="4013" spans="1:11" x14ac:dyDescent="0.25">
      <c r="A4013" s="2">
        <v>294</v>
      </c>
      <c r="B4013" t="s">
        <v>202</v>
      </c>
      <c r="C4013" t="s">
        <v>257</v>
      </c>
      <c r="D4013">
        <v>0</v>
      </c>
      <c r="E4013" s="1">
        <v>54400</v>
      </c>
      <c r="F4013" s="1">
        <v>27200</v>
      </c>
      <c r="G4013" s="1">
        <v>0</v>
      </c>
      <c r="H4013" s="1">
        <v>0</v>
      </c>
      <c r="I4013" s="1">
        <v>0</v>
      </c>
      <c r="J4013" s="1">
        <v>0</v>
      </c>
      <c r="K4013" s="1">
        <v>27200</v>
      </c>
    </row>
    <row r="4014" spans="1:11" x14ac:dyDescent="0.25">
      <c r="A4014" s="2">
        <v>294</v>
      </c>
      <c r="B4014" t="s">
        <v>202</v>
      </c>
      <c r="C4014" t="s">
        <v>252</v>
      </c>
      <c r="D4014">
        <v>0</v>
      </c>
      <c r="E4014" s="1">
        <v>4006</v>
      </c>
      <c r="F4014" s="1">
        <v>4006</v>
      </c>
      <c r="G4014" s="1">
        <v>0</v>
      </c>
      <c r="H4014" s="1">
        <v>0</v>
      </c>
      <c r="I4014" s="1">
        <v>0</v>
      </c>
      <c r="J4014" s="1">
        <v>0</v>
      </c>
      <c r="K4014" s="1">
        <v>0</v>
      </c>
    </row>
    <row r="4015" spans="1:11" x14ac:dyDescent="0.25">
      <c r="A4015" s="2">
        <v>294</v>
      </c>
      <c r="B4015" t="s">
        <v>202</v>
      </c>
      <c r="C4015" t="s">
        <v>246</v>
      </c>
      <c r="D4015">
        <v>0</v>
      </c>
      <c r="E4015" s="1">
        <v>15325</v>
      </c>
      <c r="F4015" s="1">
        <v>15325</v>
      </c>
      <c r="G4015" s="1">
        <v>0</v>
      </c>
      <c r="H4015" s="1">
        <v>0</v>
      </c>
      <c r="I4015" s="1">
        <v>0</v>
      </c>
      <c r="J4015" s="1">
        <v>0</v>
      </c>
      <c r="K4015" s="1">
        <v>0</v>
      </c>
    </row>
    <row r="4016" spans="1:11" x14ac:dyDescent="0.25">
      <c r="A4016" s="2">
        <v>294</v>
      </c>
      <c r="B4016" t="s">
        <v>202</v>
      </c>
      <c r="C4016" t="s">
        <v>263</v>
      </c>
      <c r="D4016">
        <v>0</v>
      </c>
      <c r="E4016" s="1">
        <v>35000</v>
      </c>
      <c r="F4016" s="1">
        <v>35000</v>
      </c>
      <c r="G4016" s="1">
        <v>0</v>
      </c>
      <c r="H4016" s="1">
        <v>0</v>
      </c>
      <c r="I4016" s="1">
        <v>0</v>
      </c>
      <c r="J4016" s="1">
        <v>0</v>
      </c>
      <c r="K4016" s="1">
        <v>0</v>
      </c>
    </row>
    <row r="4017" spans="1:12" x14ac:dyDescent="0.25">
      <c r="A4017" s="2">
        <v>294</v>
      </c>
      <c r="B4017" t="s">
        <v>202</v>
      </c>
      <c r="C4017" t="s">
        <v>266</v>
      </c>
      <c r="D4017">
        <v>0</v>
      </c>
      <c r="E4017" s="1">
        <v>12000</v>
      </c>
      <c r="F4017" s="1">
        <v>12000</v>
      </c>
      <c r="G4017" s="1">
        <v>0</v>
      </c>
      <c r="H4017" s="1">
        <v>0</v>
      </c>
      <c r="I4017" s="1">
        <v>0</v>
      </c>
      <c r="J4017" s="1">
        <v>0</v>
      </c>
      <c r="K4017" s="1">
        <v>0</v>
      </c>
    </row>
    <row r="4018" spans="1:12" x14ac:dyDescent="0.25">
      <c r="A4018" s="2">
        <v>294</v>
      </c>
      <c r="B4018" t="s">
        <v>202</v>
      </c>
      <c r="C4018" t="s">
        <v>265</v>
      </c>
      <c r="D4018">
        <v>0</v>
      </c>
      <c r="E4018" s="1">
        <v>25323</v>
      </c>
      <c r="F4018" s="1">
        <v>19323</v>
      </c>
      <c r="G4018" s="1">
        <v>6000</v>
      </c>
      <c r="H4018" s="1">
        <v>0</v>
      </c>
      <c r="I4018" s="1">
        <v>0</v>
      </c>
      <c r="J4018" s="1">
        <v>0</v>
      </c>
      <c r="K4018" s="1">
        <v>0</v>
      </c>
    </row>
    <row r="4019" spans="1:12" x14ac:dyDescent="0.25">
      <c r="A4019" s="2">
        <v>294</v>
      </c>
      <c r="B4019" t="s">
        <v>202</v>
      </c>
      <c r="C4019" t="s">
        <v>262</v>
      </c>
      <c r="D4019">
        <v>0</v>
      </c>
      <c r="E4019" s="1">
        <v>2747</v>
      </c>
      <c r="F4019" s="1">
        <v>0</v>
      </c>
      <c r="G4019" s="1">
        <v>2747</v>
      </c>
      <c r="H4019" s="1">
        <v>0</v>
      </c>
      <c r="I4019" s="1">
        <v>0</v>
      </c>
      <c r="J4019" s="1">
        <v>0</v>
      </c>
      <c r="K4019" s="1">
        <v>0</v>
      </c>
    </row>
    <row r="4020" spans="1:12" x14ac:dyDescent="0.25">
      <c r="A4020" s="2">
        <v>294</v>
      </c>
      <c r="B4020" t="s">
        <v>202</v>
      </c>
      <c r="C4020" t="s">
        <v>248</v>
      </c>
      <c r="D4020">
        <v>0</v>
      </c>
      <c r="E4020" s="1">
        <v>1236</v>
      </c>
      <c r="F4020" s="1">
        <v>1236</v>
      </c>
      <c r="G4020" s="1">
        <v>0</v>
      </c>
      <c r="H4020" s="1">
        <v>0</v>
      </c>
      <c r="I4020" s="1">
        <v>0</v>
      </c>
      <c r="J4020" s="1">
        <v>0</v>
      </c>
      <c r="K4020" s="1">
        <v>0</v>
      </c>
    </row>
    <row r="4021" spans="1:12" x14ac:dyDescent="0.25">
      <c r="A4021" s="2">
        <v>294</v>
      </c>
      <c r="B4021" t="s">
        <v>202</v>
      </c>
      <c r="C4021" t="s">
        <v>290</v>
      </c>
      <c r="D4021">
        <v>0</v>
      </c>
      <c r="E4021" s="1">
        <v>2000</v>
      </c>
      <c r="F4021" s="1">
        <v>2000</v>
      </c>
      <c r="G4021" s="1">
        <v>0</v>
      </c>
      <c r="H4021" s="1">
        <v>0</v>
      </c>
      <c r="I4021" s="1">
        <v>0</v>
      </c>
      <c r="J4021" s="1">
        <v>0</v>
      </c>
      <c r="K4021" s="1">
        <v>0</v>
      </c>
    </row>
    <row r="4022" spans="1:12" x14ac:dyDescent="0.25">
      <c r="A4022" s="2">
        <v>294</v>
      </c>
      <c r="B4022" t="s">
        <v>202</v>
      </c>
      <c r="C4022" t="s">
        <v>260</v>
      </c>
      <c r="D4022">
        <v>0</v>
      </c>
      <c r="E4022" s="1">
        <v>500</v>
      </c>
      <c r="F4022" s="1">
        <v>500</v>
      </c>
      <c r="G4022" s="1">
        <v>0</v>
      </c>
      <c r="H4022" s="1">
        <v>0</v>
      </c>
      <c r="I4022" s="1">
        <v>0</v>
      </c>
      <c r="J4022" s="1">
        <v>0</v>
      </c>
      <c r="K4022" s="1">
        <v>0</v>
      </c>
    </row>
    <row r="4023" spans="1:12" x14ac:dyDescent="0.25">
      <c r="A4023" s="2">
        <v>294</v>
      </c>
      <c r="B4023" t="s">
        <v>202</v>
      </c>
      <c r="C4023" t="s">
        <v>261</v>
      </c>
      <c r="D4023">
        <v>0</v>
      </c>
      <c r="E4023" s="1">
        <v>13535</v>
      </c>
      <c r="F4023" s="1">
        <v>13535</v>
      </c>
      <c r="G4023" s="1">
        <v>0</v>
      </c>
      <c r="H4023" s="1">
        <v>0</v>
      </c>
      <c r="I4023" s="1">
        <v>0</v>
      </c>
      <c r="J4023" s="1">
        <v>0</v>
      </c>
      <c r="K4023" s="1">
        <v>0</v>
      </c>
    </row>
    <row r="4024" spans="1:12" x14ac:dyDescent="0.25">
      <c r="A4024" s="2">
        <v>294</v>
      </c>
      <c r="B4024" t="s">
        <v>202</v>
      </c>
      <c r="C4024" t="s">
        <v>278</v>
      </c>
      <c r="D4024">
        <v>0</v>
      </c>
      <c r="E4024" s="1">
        <v>5000</v>
      </c>
      <c r="F4024" s="1">
        <v>5000</v>
      </c>
      <c r="G4024" s="1">
        <v>0</v>
      </c>
      <c r="H4024" s="1">
        <v>0</v>
      </c>
      <c r="I4024" s="1">
        <v>0</v>
      </c>
      <c r="J4024" s="1">
        <v>0</v>
      </c>
      <c r="K4024" s="1">
        <v>0</v>
      </c>
    </row>
    <row r="4025" spans="1:12" x14ac:dyDescent="0.25">
      <c r="A4025" s="2">
        <v>294</v>
      </c>
      <c r="B4025" t="s">
        <v>202</v>
      </c>
      <c r="C4025" t="s">
        <v>247</v>
      </c>
      <c r="D4025">
        <v>0</v>
      </c>
      <c r="E4025" s="1">
        <v>4531</v>
      </c>
      <c r="F4025" s="1">
        <v>4531</v>
      </c>
      <c r="G4025" s="1">
        <v>0</v>
      </c>
      <c r="H4025" s="1">
        <v>0</v>
      </c>
      <c r="I4025" s="1">
        <v>0</v>
      </c>
      <c r="J4025" s="1">
        <v>0</v>
      </c>
      <c r="K4025" s="1">
        <v>0</v>
      </c>
    </row>
    <row r="4026" spans="1:12" x14ac:dyDescent="0.25">
      <c r="A4026" s="2">
        <v>294</v>
      </c>
      <c r="B4026" t="s">
        <v>202</v>
      </c>
      <c r="C4026" t="s">
        <v>270</v>
      </c>
      <c r="D4026">
        <v>0</v>
      </c>
      <c r="E4026" s="1">
        <v>5000</v>
      </c>
      <c r="F4026" s="1">
        <v>5000</v>
      </c>
      <c r="G4026" s="1">
        <v>0</v>
      </c>
      <c r="H4026" s="1">
        <v>0</v>
      </c>
      <c r="I4026" s="1">
        <v>0</v>
      </c>
      <c r="J4026" s="1">
        <v>0</v>
      </c>
      <c r="K4026" s="1">
        <v>0</v>
      </c>
    </row>
    <row r="4027" spans="1:12" x14ac:dyDescent="0.25">
      <c r="A4027" s="2">
        <v>294</v>
      </c>
      <c r="B4027" t="s">
        <v>202</v>
      </c>
      <c r="C4027" t="s">
        <v>281</v>
      </c>
      <c r="D4027">
        <v>0</v>
      </c>
      <c r="E4027" s="1">
        <v>1102</v>
      </c>
      <c r="F4027" s="1">
        <v>1102</v>
      </c>
      <c r="G4027" s="1">
        <v>0</v>
      </c>
      <c r="H4027" s="1">
        <v>0</v>
      </c>
      <c r="I4027" s="1">
        <v>0</v>
      </c>
      <c r="J4027" s="1">
        <v>0</v>
      </c>
      <c r="K4027" s="1">
        <v>0</v>
      </c>
    </row>
    <row r="4028" spans="1:12" x14ac:dyDescent="0.25">
      <c r="A4028" s="2">
        <v>294</v>
      </c>
      <c r="B4028" t="s">
        <v>202</v>
      </c>
      <c r="C4028" t="s">
        <v>277</v>
      </c>
      <c r="D4028">
        <v>0</v>
      </c>
      <c r="E4028" s="1">
        <v>19604</v>
      </c>
      <c r="F4028" s="1">
        <v>19604</v>
      </c>
      <c r="G4028" s="1">
        <v>0</v>
      </c>
      <c r="H4028" s="1">
        <v>0</v>
      </c>
      <c r="I4028" s="1">
        <v>0</v>
      </c>
      <c r="J4028" s="1">
        <v>0</v>
      </c>
      <c r="K4028" s="1">
        <v>0</v>
      </c>
    </row>
    <row r="4029" spans="1:12" x14ac:dyDescent="0.25">
      <c r="A4029" s="2">
        <v>294</v>
      </c>
      <c r="B4029" t="s">
        <v>202</v>
      </c>
      <c r="C4029" t="s">
        <v>269</v>
      </c>
      <c r="D4029">
        <v>0</v>
      </c>
      <c r="E4029" s="1">
        <v>2362</v>
      </c>
      <c r="F4029" s="1">
        <v>0</v>
      </c>
      <c r="G4029" s="1">
        <v>0</v>
      </c>
      <c r="H4029" s="1">
        <v>0</v>
      </c>
      <c r="I4029" s="1">
        <v>2362</v>
      </c>
      <c r="J4029" s="1">
        <v>0</v>
      </c>
      <c r="K4029" s="1">
        <v>0</v>
      </c>
    </row>
    <row r="4030" spans="1:12" x14ac:dyDescent="0.25">
      <c r="A4030" s="2">
        <v>294</v>
      </c>
      <c r="B4030" t="s">
        <v>202</v>
      </c>
      <c r="C4030" s="1" t="s">
        <v>320</v>
      </c>
      <c r="E4030" s="1">
        <v>69207</v>
      </c>
      <c r="F4030" s="1"/>
      <c r="G4030" s="1"/>
      <c r="H4030" s="1"/>
      <c r="I4030" s="1"/>
      <c r="J4030" s="1"/>
      <c r="K4030" s="1"/>
      <c r="L4030" s="1">
        <v>69207</v>
      </c>
    </row>
    <row r="4031" spans="1:12" x14ac:dyDescent="0.25">
      <c r="A4031" s="2">
        <v>295</v>
      </c>
      <c r="B4031" t="s">
        <v>203</v>
      </c>
      <c r="C4031" t="s">
        <v>6</v>
      </c>
      <c r="D4031">
        <v>1</v>
      </c>
      <c r="E4031" s="1">
        <v>158560</v>
      </c>
      <c r="F4031" s="1">
        <v>0</v>
      </c>
      <c r="G4031" s="1">
        <v>158560</v>
      </c>
      <c r="H4031" s="1">
        <v>0</v>
      </c>
      <c r="I4031" s="1">
        <v>0</v>
      </c>
      <c r="J4031" s="1">
        <v>0</v>
      </c>
      <c r="K4031" s="1">
        <v>0</v>
      </c>
    </row>
    <row r="4032" spans="1:12" x14ac:dyDescent="0.25">
      <c r="A4032" s="2">
        <v>295</v>
      </c>
      <c r="B4032" t="s">
        <v>203</v>
      </c>
      <c r="C4032" t="s">
        <v>31</v>
      </c>
      <c r="D4032">
        <v>1</v>
      </c>
      <c r="E4032" s="1">
        <v>198942</v>
      </c>
      <c r="F4032" s="1">
        <v>198942</v>
      </c>
      <c r="G4032" s="1">
        <v>0</v>
      </c>
      <c r="H4032" s="1">
        <v>0</v>
      </c>
      <c r="I4032" s="1">
        <v>0</v>
      </c>
      <c r="J4032" s="1">
        <v>0</v>
      </c>
      <c r="K4032" s="1">
        <v>0</v>
      </c>
    </row>
    <row r="4033" spans="1:11" x14ac:dyDescent="0.25">
      <c r="A4033" s="2">
        <v>295</v>
      </c>
      <c r="B4033" t="s">
        <v>203</v>
      </c>
      <c r="C4033" t="s">
        <v>33</v>
      </c>
      <c r="D4033">
        <v>2</v>
      </c>
      <c r="E4033" s="1">
        <v>227665</v>
      </c>
      <c r="F4033" s="1">
        <v>148003</v>
      </c>
      <c r="G4033" s="1">
        <v>0</v>
      </c>
      <c r="H4033" s="1">
        <v>0</v>
      </c>
      <c r="I4033" s="1">
        <v>79662</v>
      </c>
      <c r="J4033" s="1">
        <v>0</v>
      </c>
      <c r="K4033" s="1">
        <v>0</v>
      </c>
    </row>
    <row r="4034" spans="1:11" x14ac:dyDescent="0.25">
      <c r="A4034" s="2">
        <v>295</v>
      </c>
      <c r="B4034" t="s">
        <v>203</v>
      </c>
      <c r="C4034" t="s">
        <v>34</v>
      </c>
      <c r="D4034">
        <v>2</v>
      </c>
      <c r="E4034" s="1">
        <v>227665</v>
      </c>
      <c r="F4034" s="1">
        <v>227665</v>
      </c>
      <c r="G4034" s="1">
        <v>0</v>
      </c>
      <c r="H4034" s="1">
        <v>0</v>
      </c>
      <c r="I4034" s="1">
        <v>0</v>
      </c>
      <c r="J4034" s="1">
        <v>0</v>
      </c>
      <c r="K4034" s="1">
        <v>0</v>
      </c>
    </row>
    <row r="4035" spans="1:11" x14ac:dyDescent="0.25">
      <c r="A4035" s="2">
        <v>295</v>
      </c>
      <c r="B4035" t="s">
        <v>203</v>
      </c>
      <c r="C4035" t="s">
        <v>35</v>
      </c>
      <c r="D4035">
        <v>2</v>
      </c>
      <c r="E4035" s="1">
        <v>227665</v>
      </c>
      <c r="F4035" s="1">
        <v>227665</v>
      </c>
      <c r="G4035" s="1">
        <v>0</v>
      </c>
      <c r="H4035" s="1">
        <v>0</v>
      </c>
      <c r="I4035" s="1">
        <v>0</v>
      </c>
      <c r="J4035" s="1">
        <v>0</v>
      </c>
      <c r="K4035" s="1">
        <v>0</v>
      </c>
    </row>
    <row r="4036" spans="1:11" x14ac:dyDescent="0.25">
      <c r="A4036" s="2">
        <v>295</v>
      </c>
      <c r="B4036" t="s">
        <v>203</v>
      </c>
      <c r="C4036" t="s">
        <v>26</v>
      </c>
      <c r="D4036">
        <v>2</v>
      </c>
      <c r="E4036" s="1">
        <v>227665</v>
      </c>
      <c r="F4036" s="1">
        <v>227665</v>
      </c>
      <c r="G4036" s="1">
        <v>0</v>
      </c>
      <c r="H4036" s="1">
        <v>0</v>
      </c>
      <c r="I4036" s="1">
        <v>0</v>
      </c>
      <c r="J4036" s="1">
        <v>0</v>
      </c>
      <c r="K4036" s="1">
        <v>0</v>
      </c>
    </row>
    <row r="4037" spans="1:11" x14ac:dyDescent="0.25">
      <c r="A4037" s="2">
        <v>295</v>
      </c>
      <c r="B4037" t="s">
        <v>203</v>
      </c>
      <c r="C4037" t="s">
        <v>25</v>
      </c>
      <c r="D4037">
        <v>2</v>
      </c>
      <c r="E4037" s="1">
        <v>227665</v>
      </c>
      <c r="F4037" s="1">
        <v>227665</v>
      </c>
      <c r="G4037" s="1">
        <v>0</v>
      </c>
      <c r="H4037" s="1">
        <v>0</v>
      </c>
      <c r="I4037" s="1">
        <v>0</v>
      </c>
      <c r="J4037" s="1">
        <v>0</v>
      </c>
      <c r="K4037" s="1">
        <v>0</v>
      </c>
    </row>
    <row r="4038" spans="1:11" x14ac:dyDescent="0.25">
      <c r="A4038" s="2">
        <v>295</v>
      </c>
      <c r="B4038" t="s">
        <v>203</v>
      </c>
      <c r="C4038" t="s">
        <v>28</v>
      </c>
      <c r="D4038">
        <v>2</v>
      </c>
      <c r="E4038" s="1">
        <v>227665</v>
      </c>
      <c r="F4038" s="1">
        <v>227665</v>
      </c>
      <c r="G4038" s="1">
        <v>0</v>
      </c>
      <c r="H4038" s="1">
        <v>0</v>
      </c>
      <c r="I4038" s="1">
        <v>0</v>
      </c>
      <c r="J4038" s="1">
        <v>0</v>
      </c>
      <c r="K4038" s="1">
        <v>0</v>
      </c>
    </row>
    <row r="4039" spans="1:11" x14ac:dyDescent="0.25">
      <c r="A4039" s="2">
        <v>295</v>
      </c>
      <c r="B4039" t="s">
        <v>203</v>
      </c>
      <c r="C4039" t="s">
        <v>46</v>
      </c>
      <c r="D4039">
        <v>2</v>
      </c>
      <c r="E4039" s="1">
        <v>227665</v>
      </c>
      <c r="F4039" s="1">
        <v>113832</v>
      </c>
      <c r="G4039" s="1">
        <v>113832</v>
      </c>
      <c r="H4039" s="1">
        <v>0</v>
      </c>
      <c r="I4039" s="1">
        <v>0</v>
      </c>
      <c r="J4039" s="1">
        <v>0</v>
      </c>
      <c r="K4039" s="1">
        <v>0</v>
      </c>
    </row>
    <row r="4040" spans="1:11" x14ac:dyDescent="0.25">
      <c r="A4040" s="2">
        <v>295</v>
      </c>
      <c r="B4040" t="s">
        <v>203</v>
      </c>
      <c r="C4040" t="s">
        <v>24</v>
      </c>
      <c r="D4040">
        <v>1</v>
      </c>
      <c r="E4040" s="1">
        <v>113832</v>
      </c>
      <c r="F4040" s="1">
        <v>113832</v>
      </c>
      <c r="G4040" s="1">
        <v>0</v>
      </c>
      <c r="H4040" s="1">
        <v>0</v>
      </c>
      <c r="I4040" s="1">
        <v>0</v>
      </c>
      <c r="J4040" s="1">
        <v>0</v>
      </c>
      <c r="K4040" s="1">
        <v>0</v>
      </c>
    </row>
    <row r="4041" spans="1:11" x14ac:dyDescent="0.25">
      <c r="A4041" s="2">
        <v>295</v>
      </c>
      <c r="B4041" t="s">
        <v>203</v>
      </c>
      <c r="C4041" t="s">
        <v>40</v>
      </c>
      <c r="D4041">
        <v>1</v>
      </c>
      <c r="E4041" s="1">
        <v>113832</v>
      </c>
      <c r="F4041" s="1">
        <v>113832</v>
      </c>
      <c r="G4041" s="1">
        <v>0</v>
      </c>
      <c r="H4041" s="1">
        <v>0</v>
      </c>
      <c r="I4041" s="1">
        <v>0</v>
      </c>
      <c r="J4041" s="1">
        <v>0</v>
      </c>
      <c r="K4041" s="1">
        <v>0</v>
      </c>
    </row>
    <row r="4042" spans="1:11" x14ac:dyDescent="0.25">
      <c r="A4042" s="2">
        <v>295</v>
      </c>
      <c r="B4042" t="s">
        <v>203</v>
      </c>
      <c r="C4042" t="s">
        <v>30</v>
      </c>
      <c r="D4042">
        <v>1</v>
      </c>
      <c r="E4042" s="1">
        <v>113832</v>
      </c>
      <c r="F4042" s="1">
        <v>113832</v>
      </c>
      <c r="G4042" s="1">
        <v>0</v>
      </c>
      <c r="H4042" s="1">
        <v>0</v>
      </c>
      <c r="I4042" s="1">
        <v>0</v>
      </c>
      <c r="J4042" s="1">
        <v>0</v>
      </c>
      <c r="K4042" s="1">
        <v>0</v>
      </c>
    </row>
    <row r="4043" spans="1:11" x14ac:dyDescent="0.25">
      <c r="A4043" s="2">
        <v>295</v>
      </c>
      <c r="B4043" t="s">
        <v>203</v>
      </c>
      <c r="C4043" t="s">
        <v>15</v>
      </c>
      <c r="D4043">
        <v>4</v>
      </c>
      <c r="E4043" s="1">
        <v>156666</v>
      </c>
      <c r="F4043" s="1">
        <v>156666</v>
      </c>
      <c r="G4043" s="1">
        <v>0</v>
      </c>
      <c r="H4043" s="1">
        <v>0</v>
      </c>
      <c r="I4043" s="1">
        <v>0</v>
      </c>
      <c r="J4043" s="1">
        <v>0</v>
      </c>
      <c r="K4043" s="1">
        <v>0</v>
      </c>
    </row>
    <row r="4044" spans="1:11" x14ac:dyDescent="0.25">
      <c r="A4044" s="2">
        <v>295</v>
      </c>
      <c r="B4044" t="s">
        <v>203</v>
      </c>
      <c r="C4044" t="s">
        <v>13</v>
      </c>
      <c r="D4044">
        <v>1</v>
      </c>
      <c r="E4044" s="1">
        <v>57558</v>
      </c>
      <c r="F4044" s="1">
        <v>57558</v>
      </c>
      <c r="G4044" s="1">
        <v>0</v>
      </c>
      <c r="H4044" s="1">
        <v>0</v>
      </c>
      <c r="I4044" s="1">
        <v>0</v>
      </c>
      <c r="J4044" s="1">
        <v>0</v>
      </c>
      <c r="K4044" s="1">
        <v>0</v>
      </c>
    </row>
    <row r="4045" spans="1:11" x14ac:dyDescent="0.25">
      <c r="A4045" s="2">
        <v>295</v>
      </c>
      <c r="B4045" t="s">
        <v>203</v>
      </c>
      <c r="C4045" t="s">
        <v>29</v>
      </c>
      <c r="D4045">
        <v>1</v>
      </c>
      <c r="E4045" s="1">
        <v>113832</v>
      </c>
      <c r="F4045" s="1">
        <v>113832</v>
      </c>
      <c r="G4045" s="1">
        <v>0</v>
      </c>
      <c r="H4045" s="1">
        <v>0</v>
      </c>
      <c r="I4045" s="1">
        <v>0</v>
      </c>
      <c r="J4045" s="1">
        <v>0</v>
      </c>
      <c r="K4045" s="1">
        <v>0</v>
      </c>
    </row>
    <row r="4046" spans="1:11" x14ac:dyDescent="0.25">
      <c r="A4046" s="2">
        <v>295</v>
      </c>
      <c r="B4046" t="s">
        <v>203</v>
      </c>
      <c r="C4046" t="s">
        <v>157</v>
      </c>
      <c r="D4046">
        <v>3</v>
      </c>
      <c r="E4046" s="1">
        <v>341497</v>
      </c>
      <c r="F4046" s="1">
        <v>341497</v>
      </c>
      <c r="G4046" s="1">
        <v>0</v>
      </c>
      <c r="H4046" s="1">
        <v>0</v>
      </c>
      <c r="I4046" s="1">
        <v>0</v>
      </c>
      <c r="J4046" s="1">
        <v>0</v>
      </c>
      <c r="K4046" s="1">
        <v>0</v>
      </c>
    </row>
    <row r="4047" spans="1:11" x14ac:dyDescent="0.25">
      <c r="A4047" s="2">
        <v>295</v>
      </c>
      <c r="B4047" t="s">
        <v>203</v>
      </c>
      <c r="C4047" t="s">
        <v>14</v>
      </c>
      <c r="D4047">
        <v>4</v>
      </c>
      <c r="E4047" s="1">
        <v>455330</v>
      </c>
      <c r="F4047" s="1">
        <v>455330</v>
      </c>
      <c r="G4047" s="1">
        <v>0</v>
      </c>
      <c r="H4047" s="1">
        <v>0</v>
      </c>
      <c r="I4047" s="1">
        <v>0</v>
      </c>
      <c r="J4047" s="1">
        <v>0</v>
      </c>
      <c r="K4047" s="1">
        <v>0</v>
      </c>
    </row>
    <row r="4048" spans="1:11" x14ac:dyDescent="0.25">
      <c r="A4048" s="2">
        <v>295</v>
      </c>
      <c r="B4048" t="s">
        <v>203</v>
      </c>
      <c r="C4048" t="s">
        <v>313</v>
      </c>
      <c r="D4048">
        <v>0.18</v>
      </c>
      <c r="E4048" s="1">
        <v>27657</v>
      </c>
      <c r="F4048" s="1">
        <v>8136</v>
      </c>
      <c r="G4048" s="1">
        <v>0</v>
      </c>
      <c r="H4048" s="1">
        <v>19521</v>
      </c>
      <c r="I4048" s="1">
        <v>0</v>
      </c>
      <c r="J4048" s="1">
        <v>0</v>
      </c>
      <c r="K4048" s="1">
        <v>0</v>
      </c>
    </row>
    <row r="4049" spans="1:11" x14ac:dyDescent="0.25">
      <c r="A4049" s="2">
        <v>295</v>
      </c>
      <c r="B4049" t="s">
        <v>203</v>
      </c>
      <c r="C4049" t="s">
        <v>23</v>
      </c>
      <c r="D4049">
        <v>5</v>
      </c>
      <c r="E4049" s="1">
        <v>195832</v>
      </c>
      <c r="F4049" s="1">
        <v>195832</v>
      </c>
      <c r="G4049" s="1">
        <v>0</v>
      </c>
      <c r="H4049" s="1">
        <v>0</v>
      </c>
      <c r="I4049" s="1">
        <v>0</v>
      </c>
      <c r="J4049" s="1">
        <v>0</v>
      </c>
      <c r="K4049" s="1">
        <v>0</v>
      </c>
    </row>
    <row r="4050" spans="1:11" x14ac:dyDescent="0.25">
      <c r="A4050" s="2">
        <v>295</v>
      </c>
      <c r="B4050" t="s">
        <v>203</v>
      </c>
      <c r="C4050" t="s">
        <v>18</v>
      </c>
      <c r="D4050">
        <v>3</v>
      </c>
      <c r="E4050" s="1">
        <v>341497</v>
      </c>
      <c r="F4050" s="1">
        <v>341497</v>
      </c>
      <c r="G4050" s="1">
        <v>0</v>
      </c>
      <c r="H4050" s="1">
        <v>0</v>
      </c>
      <c r="I4050" s="1">
        <v>0</v>
      </c>
      <c r="J4050" s="1">
        <v>0</v>
      </c>
      <c r="K4050" s="1">
        <v>0</v>
      </c>
    </row>
    <row r="4051" spans="1:11" x14ac:dyDescent="0.25">
      <c r="A4051" s="2">
        <v>295</v>
      </c>
      <c r="B4051" t="s">
        <v>203</v>
      </c>
      <c r="C4051" t="s">
        <v>19</v>
      </c>
      <c r="D4051">
        <v>2</v>
      </c>
      <c r="E4051" s="1">
        <v>227665</v>
      </c>
      <c r="F4051" s="1">
        <v>227665</v>
      </c>
      <c r="G4051" s="1">
        <v>0</v>
      </c>
      <c r="H4051" s="1">
        <v>0</v>
      </c>
      <c r="I4051" s="1">
        <v>0</v>
      </c>
      <c r="J4051" s="1">
        <v>0</v>
      </c>
      <c r="K4051" s="1">
        <v>0</v>
      </c>
    </row>
    <row r="4052" spans="1:11" x14ac:dyDescent="0.25">
      <c r="A4052" s="2">
        <v>295</v>
      </c>
      <c r="B4052" t="s">
        <v>203</v>
      </c>
      <c r="C4052" t="s">
        <v>56</v>
      </c>
      <c r="D4052">
        <v>1</v>
      </c>
      <c r="E4052" s="1">
        <v>113832</v>
      </c>
      <c r="F4052" s="1">
        <v>113832</v>
      </c>
      <c r="G4052" s="1">
        <v>0</v>
      </c>
      <c r="H4052" s="1">
        <v>0</v>
      </c>
      <c r="I4052" s="1">
        <v>0</v>
      </c>
      <c r="J4052" s="1">
        <v>0</v>
      </c>
      <c r="K4052" s="1">
        <v>0</v>
      </c>
    </row>
    <row r="4053" spans="1:11" x14ac:dyDescent="0.25">
      <c r="A4053" s="2">
        <v>295</v>
      </c>
      <c r="B4053" t="s">
        <v>203</v>
      </c>
      <c r="C4053" t="s">
        <v>60</v>
      </c>
      <c r="D4053">
        <v>1</v>
      </c>
      <c r="E4053" s="1">
        <v>113832</v>
      </c>
      <c r="F4053" s="1">
        <v>113832</v>
      </c>
      <c r="G4053" s="1">
        <v>0</v>
      </c>
      <c r="H4053" s="1">
        <v>0</v>
      </c>
      <c r="I4053" s="1">
        <v>0</v>
      </c>
      <c r="J4053" s="1">
        <v>0</v>
      </c>
      <c r="K4053" s="1">
        <v>0</v>
      </c>
    </row>
    <row r="4054" spans="1:11" x14ac:dyDescent="0.25">
      <c r="A4054" s="2">
        <v>295</v>
      </c>
      <c r="B4054" t="s">
        <v>203</v>
      </c>
      <c r="C4054" t="s">
        <v>32</v>
      </c>
      <c r="D4054">
        <v>2</v>
      </c>
      <c r="E4054" s="1">
        <v>78333</v>
      </c>
      <c r="F4054" s="1">
        <v>78333</v>
      </c>
      <c r="G4054" s="1">
        <v>0</v>
      </c>
      <c r="H4054" s="1">
        <v>0</v>
      </c>
      <c r="I4054" s="1">
        <v>0</v>
      </c>
      <c r="J4054" s="1">
        <v>0</v>
      </c>
      <c r="K4054" s="1">
        <v>0</v>
      </c>
    </row>
    <row r="4055" spans="1:11" x14ac:dyDescent="0.25">
      <c r="A4055" s="2">
        <v>295</v>
      </c>
      <c r="B4055" t="s">
        <v>203</v>
      </c>
      <c r="C4055" t="s">
        <v>11</v>
      </c>
      <c r="D4055">
        <v>1</v>
      </c>
      <c r="E4055" s="1">
        <v>57558</v>
      </c>
      <c r="F4055" s="1">
        <v>57558</v>
      </c>
      <c r="G4055" s="1">
        <v>0</v>
      </c>
      <c r="H4055" s="1">
        <v>0</v>
      </c>
      <c r="I4055" s="1">
        <v>0</v>
      </c>
      <c r="J4055" s="1">
        <v>0</v>
      </c>
      <c r="K4055" s="1">
        <v>0</v>
      </c>
    </row>
    <row r="4056" spans="1:11" x14ac:dyDescent="0.25">
      <c r="A4056" s="2">
        <v>295</v>
      </c>
      <c r="B4056" t="s">
        <v>203</v>
      </c>
      <c r="C4056" t="s">
        <v>21</v>
      </c>
      <c r="D4056">
        <v>1</v>
      </c>
      <c r="E4056" s="1">
        <v>113832</v>
      </c>
      <c r="F4056" s="1">
        <v>113832</v>
      </c>
      <c r="G4056" s="1">
        <v>0</v>
      </c>
      <c r="H4056" s="1">
        <v>0</v>
      </c>
      <c r="I4056" s="1">
        <v>0</v>
      </c>
      <c r="J4056" s="1">
        <v>0</v>
      </c>
      <c r="K4056" s="1">
        <v>0</v>
      </c>
    </row>
    <row r="4057" spans="1:11" x14ac:dyDescent="0.25">
      <c r="A4057" s="2">
        <v>295</v>
      </c>
      <c r="B4057" t="s">
        <v>203</v>
      </c>
      <c r="C4057" t="s">
        <v>16</v>
      </c>
      <c r="D4057">
        <v>2</v>
      </c>
      <c r="E4057" s="1">
        <v>227665</v>
      </c>
      <c r="F4057" s="1">
        <v>227665</v>
      </c>
      <c r="G4057" s="1">
        <v>0</v>
      </c>
      <c r="H4057" s="1">
        <v>0</v>
      </c>
      <c r="I4057" s="1">
        <v>0</v>
      </c>
      <c r="J4057" s="1">
        <v>0</v>
      </c>
      <c r="K4057" s="1">
        <v>0</v>
      </c>
    </row>
    <row r="4058" spans="1:11" x14ac:dyDescent="0.25">
      <c r="A4058" s="2">
        <v>295</v>
      </c>
      <c r="B4058" t="s">
        <v>203</v>
      </c>
      <c r="C4058" t="s">
        <v>17</v>
      </c>
      <c r="D4058">
        <v>1</v>
      </c>
      <c r="E4058" s="1">
        <v>79025</v>
      </c>
      <c r="F4058" s="1">
        <v>79025</v>
      </c>
      <c r="G4058" s="1">
        <v>0</v>
      </c>
      <c r="H4058" s="1">
        <v>0</v>
      </c>
      <c r="I4058" s="1">
        <v>0</v>
      </c>
      <c r="J4058" s="1">
        <v>0</v>
      </c>
      <c r="K4058" s="1">
        <v>0</v>
      </c>
    </row>
    <row r="4059" spans="1:11" x14ac:dyDescent="0.25">
      <c r="A4059" s="2">
        <v>295</v>
      </c>
      <c r="B4059" t="s">
        <v>203</v>
      </c>
      <c r="C4059" t="s">
        <v>22</v>
      </c>
      <c r="D4059">
        <v>1</v>
      </c>
      <c r="E4059" s="1">
        <v>51187</v>
      </c>
      <c r="F4059" s="1">
        <v>51187</v>
      </c>
      <c r="G4059" s="1">
        <v>0</v>
      </c>
      <c r="H4059" s="1">
        <v>0</v>
      </c>
      <c r="I4059" s="1">
        <v>0</v>
      </c>
      <c r="J4059" s="1">
        <v>0</v>
      </c>
      <c r="K4059" s="1">
        <v>0</v>
      </c>
    </row>
    <row r="4060" spans="1:11" x14ac:dyDescent="0.25">
      <c r="A4060" s="2">
        <v>295</v>
      </c>
      <c r="B4060" t="s">
        <v>203</v>
      </c>
      <c r="C4060" t="s">
        <v>20</v>
      </c>
      <c r="D4060">
        <v>2</v>
      </c>
      <c r="E4060" s="1">
        <v>120118</v>
      </c>
      <c r="F4060" s="1">
        <v>120118</v>
      </c>
      <c r="G4060" s="1">
        <v>0</v>
      </c>
      <c r="H4060" s="1">
        <v>0</v>
      </c>
      <c r="I4060" s="1">
        <v>0</v>
      </c>
      <c r="J4060" s="1">
        <v>0</v>
      </c>
      <c r="K4060" s="1">
        <v>0</v>
      </c>
    </row>
    <row r="4061" spans="1:11" x14ac:dyDescent="0.25">
      <c r="A4061" s="2">
        <v>295</v>
      </c>
      <c r="B4061" t="s">
        <v>203</v>
      </c>
      <c r="C4061" t="s">
        <v>4</v>
      </c>
      <c r="D4061">
        <v>1</v>
      </c>
      <c r="E4061" s="1">
        <v>71961</v>
      </c>
      <c r="F4061" s="1">
        <v>71961</v>
      </c>
      <c r="G4061" s="1">
        <v>0</v>
      </c>
      <c r="H4061" s="1">
        <v>0</v>
      </c>
      <c r="I4061" s="1">
        <v>0</v>
      </c>
      <c r="J4061" s="1">
        <v>0</v>
      </c>
      <c r="K4061" s="1">
        <v>0</v>
      </c>
    </row>
    <row r="4062" spans="1:11" x14ac:dyDescent="0.25">
      <c r="A4062" s="2">
        <v>295</v>
      </c>
      <c r="B4062" t="s">
        <v>203</v>
      </c>
      <c r="C4062" t="s">
        <v>79</v>
      </c>
      <c r="D4062">
        <v>1</v>
      </c>
      <c r="E4062" s="1">
        <v>53629</v>
      </c>
      <c r="F4062" s="1">
        <v>53629</v>
      </c>
      <c r="G4062" s="1">
        <v>0</v>
      </c>
      <c r="H4062" s="1">
        <v>0</v>
      </c>
      <c r="I4062" s="1">
        <v>0</v>
      </c>
      <c r="J4062" s="1">
        <v>0</v>
      </c>
      <c r="K4062" s="1">
        <v>0</v>
      </c>
    </row>
    <row r="4063" spans="1:11" x14ac:dyDescent="0.25">
      <c r="A4063" s="2">
        <v>295</v>
      </c>
      <c r="B4063" t="s">
        <v>203</v>
      </c>
      <c r="C4063" t="s">
        <v>251</v>
      </c>
      <c r="D4063">
        <v>0</v>
      </c>
      <c r="E4063" s="1">
        <v>16597</v>
      </c>
      <c r="F4063" s="1">
        <v>8851</v>
      </c>
      <c r="G4063" s="1">
        <v>7746</v>
      </c>
      <c r="H4063" s="1">
        <v>0</v>
      </c>
      <c r="I4063" s="1">
        <v>0</v>
      </c>
      <c r="J4063" s="1">
        <v>0</v>
      </c>
      <c r="K4063" s="1">
        <v>0</v>
      </c>
    </row>
    <row r="4064" spans="1:11" x14ac:dyDescent="0.25">
      <c r="A4064" s="2">
        <v>295</v>
      </c>
      <c r="B4064" t="s">
        <v>203</v>
      </c>
      <c r="C4064" t="s">
        <v>314</v>
      </c>
      <c r="D4064">
        <v>0</v>
      </c>
      <c r="E4064" s="1">
        <v>74800</v>
      </c>
      <c r="F4064" s="1">
        <v>30600</v>
      </c>
      <c r="G4064" s="1">
        <v>0</v>
      </c>
      <c r="H4064" s="1">
        <v>0</v>
      </c>
      <c r="I4064" s="1">
        <v>0</v>
      </c>
      <c r="J4064" s="1">
        <v>0</v>
      </c>
      <c r="K4064" s="1">
        <v>44200</v>
      </c>
    </row>
    <row r="4065" spans="1:11" x14ac:dyDescent="0.25">
      <c r="A4065" s="2">
        <v>295</v>
      </c>
      <c r="B4065" t="s">
        <v>203</v>
      </c>
      <c r="C4065" t="s">
        <v>257</v>
      </c>
      <c r="D4065">
        <v>0</v>
      </c>
      <c r="E4065" s="1">
        <v>71400</v>
      </c>
      <c r="F4065" s="1">
        <v>30600</v>
      </c>
      <c r="G4065" s="1">
        <v>0</v>
      </c>
      <c r="H4065" s="1">
        <v>0</v>
      </c>
      <c r="I4065" s="1">
        <v>0</v>
      </c>
      <c r="J4065" s="1">
        <v>0</v>
      </c>
      <c r="K4065" s="1">
        <v>40800</v>
      </c>
    </row>
    <row r="4066" spans="1:11" x14ac:dyDescent="0.25">
      <c r="A4066" s="2">
        <v>295</v>
      </c>
      <c r="B4066" t="s">
        <v>203</v>
      </c>
      <c r="C4066" t="s">
        <v>252</v>
      </c>
      <c r="D4066">
        <v>0</v>
      </c>
      <c r="E4066" s="1">
        <v>7183</v>
      </c>
      <c r="F4066" s="1">
        <v>7183</v>
      </c>
      <c r="G4066" s="1">
        <v>0</v>
      </c>
      <c r="H4066" s="1">
        <v>0</v>
      </c>
      <c r="I4066" s="1">
        <v>0</v>
      </c>
      <c r="J4066" s="1">
        <v>0</v>
      </c>
      <c r="K4066" s="1">
        <v>0</v>
      </c>
    </row>
    <row r="4067" spans="1:11" x14ac:dyDescent="0.25">
      <c r="A4067" s="2">
        <v>295</v>
      </c>
      <c r="B4067" t="s">
        <v>203</v>
      </c>
      <c r="C4067" t="s">
        <v>246</v>
      </c>
      <c r="D4067">
        <v>0</v>
      </c>
      <c r="E4067" s="1">
        <v>15325</v>
      </c>
      <c r="F4067" s="1">
        <v>15325</v>
      </c>
      <c r="G4067" s="1">
        <v>0</v>
      </c>
      <c r="H4067" s="1">
        <v>0</v>
      </c>
      <c r="I4067" s="1">
        <v>0</v>
      </c>
      <c r="J4067" s="1">
        <v>0</v>
      </c>
      <c r="K4067" s="1">
        <v>0</v>
      </c>
    </row>
    <row r="4068" spans="1:11" x14ac:dyDescent="0.25">
      <c r="A4068" s="2">
        <v>295</v>
      </c>
      <c r="B4068" t="s">
        <v>203</v>
      </c>
      <c r="C4068" t="s">
        <v>263</v>
      </c>
      <c r="D4068">
        <v>0</v>
      </c>
      <c r="E4068" s="1">
        <v>90000</v>
      </c>
      <c r="F4068" s="1">
        <v>10000</v>
      </c>
      <c r="G4068" s="1">
        <v>80000</v>
      </c>
      <c r="H4068" s="1">
        <v>0</v>
      </c>
      <c r="I4068" s="1">
        <v>0</v>
      </c>
      <c r="J4068" s="1">
        <v>0</v>
      </c>
      <c r="K4068" s="1">
        <v>0</v>
      </c>
    </row>
    <row r="4069" spans="1:11" x14ac:dyDescent="0.25">
      <c r="A4069" s="2">
        <v>295</v>
      </c>
      <c r="B4069" t="s">
        <v>203</v>
      </c>
      <c r="C4069" t="s">
        <v>266</v>
      </c>
      <c r="D4069">
        <v>0</v>
      </c>
      <c r="E4069" s="1">
        <v>9866</v>
      </c>
      <c r="F4069" s="1">
        <v>9866</v>
      </c>
      <c r="G4069" s="1">
        <v>0</v>
      </c>
      <c r="H4069" s="1">
        <v>0</v>
      </c>
      <c r="I4069" s="1">
        <v>0</v>
      </c>
      <c r="J4069" s="1">
        <v>0</v>
      </c>
      <c r="K4069" s="1">
        <v>0</v>
      </c>
    </row>
    <row r="4070" spans="1:11" x14ac:dyDescent="0.25">
      <c r="A4070" s="2">
        <v>295</v>
      </c>
      <c r="B4070" t="s">
        <v>203</v>
      </c>
      <c r="C4070" t="s">
        <v>265</v>
      </c>
      <c r="D4070">
        <v>0</v>
      </c>
      <c r="E4070" s="1">
        <v>25000</v>
      </c>
      <c r="F4070" s="1">
        <v>25000</v>
      </c>
      <c r="G4070" s="1">
        <v>0</v>
      </c>
      <c r="H4070" s="1">
        <v>0</v>
      </c>
      <c r="I4070" s="1">
        <v>0</v>
      </c>
      <c r="J4070" s="1">
        <v>0</v>
      </c>
      <c r="K4070" s="1">
        <v>0</v>
      </c>
    </row>
    <row r="4071" spans="1:11" x14ac:dyDescent="0.25">
      <c r="A4071" s="2">
        <v>295</v>
      </c>
      <c r="B4071" t="s">
        <v>203</v>
      </c>
      <c r="C4071" t="s">
        <v>248</v>
      </c>
      <c r="D4071">
        <v>0</v>
      </c>
      <c r="E4071" s="1">
        <v>1405</v>
      </c>
      <c r="F4071" s="1">
        <v>1405</v>
      </c>
      <c r="G4071" s="1">
        <v>0</v>
      </c>
      <c r="H4071" s="1">
        <v>0</v>
      </c>
      <c r="I4071" s="1">
        <v>0</v>
      </c>
      <c r="J4071" s="1">
        <v>0</v>
      </c>
      <c r="K4071" s="1">
        <v>0</v>
      </c>
    </row>
    <row r="4072" spans="1:11" x14ac:dyDescent="0.25">
      <c r="A4072" s="2">
        <v>295</v>
      </c>
      <c r="B4072" t="s">
        <v>203</v>
      </c>
      <c r="C4072" t="s">
        <v>282</v>
      </c>
      <c r="D4072">
        <v>0</v>
      </c>
      <c r="E4072" s="1">
        <v>6000</v>
      </c>
      <c r="F4072" s="1">
        <v>6000</v>
      </c>
      <c r="G4072" s="1">
        <v>0</v>
      </c>
      <c r="H4072" s="1">
        <v>0</v>
      </c>
      <c r="I4072" s="1">
        <v>0</v>
      </c>
      <c r="J4072" s="1">
        <v>0</v>
      </c>
      <c r="K4072" s="1">
        <v>0</v>
      </c>
    </row>
    <row r="4073" spans="1:11" x14ac:dyDescent="0.25">
      <c r="A4073" s="2">
        <v>295</v>
      </c>
      <c r="B4073" t="s">
        <v>203</v>
      </c>
      <c r="C4073" t="s">
        <v>300</v>
      </c>
      <c r="D4073">
        <v>0</v>
      </c>
      <c r="E4073" s="1">
        <v>2000</v>
      </c>
      <c r="F4073" s="1">
        <v>2000</v>
      </c>
      <c r="G4073" s="1">
        <v>0</v>
      </c>
      <c r="H4073" s="1">
        <v>0</v>
      </c>
      <c r="I4073" s="1">
        <v>0</v>
      </c>
      <c r="J4073" s="1">
        <v>0</v>
      </c>
      <c r="K4073" s="1">
        <v>0</v>
      </c>
    </row>
    <row r="4074" spans="1:11" x14ac:dyDescent="0.25">
      <c r="A4074" s="2">
        <v>295</v>
      </c>
      <c r="B4074" t="s">
        <v>203</v>
      </c>
      <c r="C4074" t="s">
        <v>264</v>
      </c>
      <c r="D4074">
        <v>0</v>
      </c>
      <c r="E4074" s="1">
        <v>16537</v>
      </c>
      <c r="F4074" s="1">
        <v>16537</v>
      </c>
      <c r="G4074" s="1">
        <v>0</v>
      </c>
      <c r="H4074" s="1">
        <v>0</v>
      </c>
      <c r="I4074" s="1">
        <v>0</v>
      </c>
      <c r="J4074" s="1">
        <v>0</v>
      </c>
      <c r="K4074" s="1">
        <v>0</v>
      </c>
    </row>
    <row r="4075" spans="1:11" x14ac:dyDescent="0.25">
      <c r="A4075" s="2">
        <v>295</v>
      </c>
      <c r="B4075" t="s">
        <v>203</v>
      </c>
      <c r="C4075" t="s">
        <v>278</v>
      </c>
      <c r="D4075">
        <v>0</v>
      </c>
      <c r="E4075" s="1">
        <v>2000</v>
      </c>
      <c r="F4075" s="1">
        <v>0</v>
      </c>
      <c r="G4075" s="1">
        <v>2000</v>
      </c>
      <c r="H4075" s="1">
        <v>0</v>
      </c>
      <c r="I4075" s="1">
        <v>0</v>
      </c>
      <c r="J4075" s="1">
        <v>0</v>
      </c>
      <c r="K4075" s="1">
        <v>0</v>
      </c>
    </row>
    <row r="4076" spans="1:11" x14ac:dyDescent="0.25">
      <c r="A4076" s="2">
        <v>295</v>
      </c>
      <c r="B4076" t="s">
        <v>203</v>
      </c>
      <c r="C4076" t="s">
        <v>247</v>
      </c>
      <c r="D4076">
        <v>0</v>
      </c>
      <c r="E4076" s="1">
        <v>5150</v>
      </c>
      <c r="F4076" s="1">
        <v>5150</v>
      </c>
      <c r="G4076" s="1">
        <v>0</v>
      </c>
      <c r="H4076" s="1">
        <v>0</v>
      </c>
      <c r="I4076" s="1">
        <v>0</v>
      </c>
      <c r="J4076" s="1">
        <v>0</v>
      </c>
      <c r="K4076" s="1">
        <v>0</v>
      </c>
    </row>
    <row r="4077" spans="1:11" x14ac:dyDescent="0.25">
      <c r="A4077" s="2">
        <v>295</v>
      </c>
      <c r="B4077" t="s">
        <v>203</v>
      </c>
      <c r="C4077" t="s">
        <v>277</v>
      </c>
      <c r="D4077">
        <v>0</v>
      </c>
      <c r="E4077" s="1">
        <v>5000</v>
      </c>
      <c r="F4077" s="1">
        <v>5000</v>
      </c>
      <c r="G4077" s="1">
        <v>0</v>
      </c>
      <c r="H4077" s="1">
        <v>0</v>
      </c>
      <c r="I4077" s="1">
        <v>0</v>
      </c>
      <c r="J4077" s="1">
        <v>0</v>
      </c>
      <c r="K4077" s="1">
        <v>0</v>
      </c>
    </row>
    <row r="4078" spans="1:11" x14ac:dyDescent="0.25">
      <c r="A4078" s="2">
        <v>295</v>
      </c>
      <c r="B4078" t="s">
        <v>203</v>
      </c>
      <c r="C4078" t="s">
        <v>258</v>
      </c>
      <c r="D4078">
        <v>0</v>
      </c>
      <c r="E4078" s="1">
        <v>5000</v>
      </c>
      <c r="F4078" s="1">
        <v>5000</v>
      </c>
      <c r="G4078" s="1">
        <v>0</v>
      </c>
      <c r="H4078" s="1">
        <v>0</v>
      </c>
      <c r="I4078" s="1">
        <v>0</v>
      </c>
      <c r="J4078" s="1">
        <v>0</v>
      </c>
      <c r="K4078" s="1">
        <v>0</v>
      </c>
    </row>
    <row r="4079" spans="1:11" x14ac:dyDescent="0.25">
      <c r="A4079" s="2">
        <v>295</v>
      </c>
      <c r="B4079" t="s">
        <v>203</v>
      </c>
      <c r="C4079" t="s">
        <v>269</v>
      </c>
      <c r="D4079">
        <v>0</v>
      </c>
      <c r="E4079" s="1">
        <v>1283</v>
      </c>
      <c r="F4079" s="1">
        <v>0</v>
      </c>
      <c r="G4079" s="1">
        <v>0</v>
      </c>
      <c r="H4079" s="1">
        <v>0</v>
      </c>
      <c r="I4079" s="1">
        <v>1283</v>
      </c>
      <c r="J4079" s="1">
        <v>0</v>
      </c>
      <c r="K4079" s="1">
        <v>0</v>
      </c>
    </row>
    <row r="4080" spans="1:11" x14ac:dyDescent="0.25">
      <c r="A4080" s="2">
        <v>301</v>
      </c>
      <c r="B4080" t="s">
        <v>204</v>
      </c>
      <c r="C4080" t="s">
        <v>68</v>
      </c>
      <c r="D4080">
        <v>1</v>
      </c>
      <c r="E4080" s="1">
        <v>158560</v>
      </c>
      <c r="F4080" s="1">
        <v>158560</v>
      </c>
      <c r="G4080" s="1">
        <v>0</v>
      </c>
      <c r="H4080" s="1">
        <v>0</v>
      </c>
      <c r="I4080" s="1">
        <v>0</v>
      </c>
      <c r="J4080" s="1">
        <v>0</v>
      </c>
      <c r="K4080" s="1">
        <v>0</v>
      </c>
    </row>
    <row r="4081" spans="1:11" x14ac:dyDescent="0.25">
      <c r="A4081" s="2">
        <v>301</v>
      </c>
      <c r="B4081" t="s">
        <v>204</v>
      </c>
      <c r="C4081" t="s">
        <v>28</v>
      </c>
      <c r="D4081">
        <v>4</v>
      </c>
      <c r="E4081" s="1">
        <v>455330</v>
      </c>
      <c r="F4081" s="1">
        <v>455330</v>
      </c>
      <c r="G4081" s="1">
        <v>0</v>
      </c>
      <c r="H4081" s="1">
        <v>0</v>
      </c>
      <c r="I4081" s="1">
        <v>0</v>
      </c>
      <c r="J4081" s="1">
        <v>0</v>
      </c>
      <c r="K4081" s="1">
        <v>0</v>
      </c>
    </row>
    <row r="4082" spans="1:11" x14ac:dyDescent="0.25">
      <c r="A4082" s="2">
        <v>301</v>
      </c>
      <c r="B4082" t="s">
        <v>204</v>
      </c>
      <c r="C4082" t="s">
        <v>24</v>
      </c>
      <c r="D4082">
        <v>1</v>
      </c>
      <c r="E4082" s="1">
        <v>113832</v>
      </c>
      <c r="F4082" s="1">
        <v>113832</v>
      </c>
      <c r="G4082" s="1">
        <v>0</v>
      </c>
      <c r="H4082" s="1">
        <v>0</v>
      </c>
      <c r="I4082" s="1">
        <v>0</v>
      </c>
      <c r="J4082" s="1">
        <v>0</v>
      </c>
      <c r="K4082" s="1">
        <v>0</v>
      </c>
    </row>
    <row r="4083" spans="1:11" x14ac:dyDescent="0.25">
      <c r="A4083" s="2">
        <v>301</v>
      </c>
      <c r="B4083" t="s">
        <v>204</v>
      </c>
      <c r="C4083" t="s">
        <v>30</v>
      </c>
      <c r="D4083">
        <v>1</v>
      </c>
      <c r="E4083" s="1">
        <v>113832</v>
      </c>
      <c r="F4083" s="1">
        <v>113832</v>
      </c>
      <c r="G4083" s="1">
        <v>0</v>
      </c>
      <c r="H4083" s="1">
        <v>0</v>
      </c>
      <c r="I4083" s="1">
        <v>0</v>
      </c>
      <c r="J4083" s="1">
        <v>0</v>
      </c>
      <c r="K4083" s="1">
        <v>0</v>
      </c>
    </row>
    <row r="4084" spans="1:11" x14ac:dyDescent="0.25">
      <c r="A4084" s="2">
        <v>301</v>
      </c>
      <c r="B4084" t="s">
        <v>204</v>
      </c>
      <c r="C4084" t="s">
        <v>14</v>
      </c>
      <c r="D4084">
        <v>1</v>
      </c>
      <c r="E4084" s="1">
        <v>113832</v>
      </c>
      <c r="F4084" s="1">
        <v>113832</v>
      </c>
      <c r="G4084" s="1">
        <v>0</v>
      </c>
      <c r="H4084" s="1">
        <v>0</v>
      </c>
      <c r="I4084" s="1">
        <v>0</v>
      </c>
      <c r="J4084" s="1">
        <v>0</v>
      </c>
      <c r="K4084" s="1">
        <v>0</v>
      </c>
    </row>
    <row r="4085" spans="1:11" x14ac:dyDescent="0.25">
      <c r="A4085" s="2">
        <v>301</v>
      </c>
      <c r="B4085" t="s">
        <v>204</v>
      </c>
      <c r="C4085" t="s">
        <v>313</v>
      </c>
      <c r="D4085">
        <v>0.05</v>
      </c>
      <c r="E4085" s="1">
        <v>7484</v>
      </c>
      <c r="F4085" s="1">
        <v>2061</v>
      </c>
      <c r="G4085" s="1">
        <v>0</v>
      </c>
      <c r="H4085" s="1">
        <v>5423</v>
      </c>
      <c r="I4085" s="1">
        <v>0</v>
      </c>
      <c r="J4085" s="1">
        <v>0</v>
      </c>
      <c r="K4085" s="1">
        <v>0</v>
      </c>
    </row>
    <row r="4086" spans="1:11" x14ac:dyDescent="0.25">
      <c r="A4086" s="2">
        <v>301</v>
      </c>
      <c r="B4086" t="s">
        <v>204</v>
      </c>
      <c r="C4086" t="s">
        <v>23</v>
      </c>
      <c r="D4086">
        <v>8</v>
      </c>
      <c r="E4086" s="1">
        <v>313331</v>
      </c>
      <c r="F4086" s="1">
        <v>313331</v>
      </c>
      <c r="G4086" s="1">
        <v>0</v>
      </c>
      <c r="H4086" s="1">
        <v>0</v>
      </c>
      <c r="I4086" s="1">
        <v>0</v>
      </c>
      <c r="J4086" s="1">
        <v>0</v>
      </c>
      <c r="K4086" s="1">
        <v>0</v>
      </c>
    </row>
    <row r="4087" spans="1:11" x14ac:dyDescent="0.25">
      <c r="A4087" s="2">
        <v>301</v>
      </c>
      <c r="B4087" t="s">
        <v>204</v>
      </c>
      <c r="C4087" t="s">
        <v>18</v>
      </c>
      <c r="D4087">
        <v>4</v>
      </c>
      <c r="E4087" s="1">
        <v>455330</v>
      </c>
      <c r="F4087" s="1">
        <v>455330</v>
      </c>
      <c r="G4087" s="1">
        <v>0</v>
      </c>
      <c r="H4087" s="1">
        <v>0</v>
      </c>
      <c r="I4087" s="1">
        <v>0</v>
      </c>
      <c r="J4087" s="1">
        <v>0</v>
      </c>
      <c r="K4087" s="1">
        <v>0</v>
      </c>
    </row>
    <row r="4088" spans="1:11" x14ac:dyDescent="0.25">
      <c r="A4088" s="2">
        <v>301</v>
      </c>
      <c r="B4088" t="s">
        <v>204</v>
      </c>
      <c r="C4088" t="s">
        <v>19</v>
      </c>
      <c r="D4088">
        <v>4</v>
      </c>
      <c r="E4088" s="1">
        <v>455330</v>
      </c>
      <c r="F4088" s="1">
        <v>455330</v>
      </c>
      <c r="G4088" s="1">
        <v>0</v>
      </c>
      <c r="H4088" s="1">
        <v>0</v>
      </c>
      <c r="I4088" s="1">
        <v>0</v>
      </c>
      <c r="J4088" s="1">
        <v>0</v>
      </c>
      <c r="K4088" s="1">
        <v>0</v>
      </c>
    </row>
    <row r="4089" spans="1:11" x14ac:dyDescent="0.25">
      <c r="A4089" s="2">
        <v>301</v>
      </c>
      <c r="B4089" t="s">
        <v>204</v>
      </c>
      <c r="C4089" t="s">
        <v>7</v>
      </c>
      <c r="D4089">
        <v>1</v>
      </c>
      <c r="E4089" s="1">
        <v>113832</v>
      </c>
      <c r="F4089" s="1">
        <v>113832</v>
      </c>
      <c r="G4089" s="1">
        <v>0</v>
      </c>
      <c r="H4089" s="1">
        <v>0</v>
      </c>
      <c r="I4089" s="1">
        <v>0</v>
      </c>
      <c r="J4089" s="1">
        <v>0</v>
      </c>
      <c r="K4089" s="1">
        <v>0</v>
      </c>
    </row>
    <row r="4090" spans="1:11" x14ac:dyDescent="0.25">
      <c r="A4090" s="2">
        <v>301</v>
      </c>
      <c r="B4090" t="s">
        <v>204</v>
      </c>
      <c r="C4090" t="s">
        <v>37</v>
      </c>
      <c r="D4090">
        <v>1</v>
      </c>
      <c r="E4090" s="1">
        <v>113832</v>
      </c>
      <c r="F4090" s="1">
        <v>113832</v>
      </c>
      <c r="G4090" s="1">
        <v>0</v>
      </c>
      <c r="H4090" s="1">
        <v>0</v>
      </c>
      <c r="I4090" s="1">
        <v>0</v>
      </c>
      <c r="J4090" s="1">
        <v>0</v>
      </c>
      <c r="K4090" s="1">
        <v>0</v>
      </c>
    </row>
    <row r="4091" spans="1:11" x14ac:dyDescent="0.25">
      <c r="A4091" s="2">
        <v>301</v>
      </c>
      <c r="B4091" t="s">
        <v>204</v>
      </c>
      <c r="C4091" t="s">
        <v>12</v>
      </c>
      <c r="D4091">
        <v>1</v>
      </c>
      <c r="E4091" s="1">
        <v>113832</v>
      </c>
      <c r="F4091" s="1">
        <v>113832</v>
      </c>
      <c r="G4091" s="1">
        <v>0</v>
      </c>
      <c r="H4091" s="1">
        <v>0</v>
      </c>
      <c r="I4091" s="1">
        <v>0</v>
      </c>
      <c r="J4091" s="1">
        <v>0</v>
      </c>
      <c r="K4091" s="1">
        <v>0</v>
      </c>
    </row>
    <row r="4092" spans="1:11" x14ac:dyDescent="0.25">
      <c r="A4092" s="2">
        <v>301</v>
      </c>
      <c r="B4092" t="s">
        <v>204</v>
      </c>
      <c r="C4092" t="s">
        <v>103</v>
      </c>
      <c r="D4092">
        <v>1</v>
      </c>
      <c r="E4092" s="1">
        <v>39166</v>
      </c>
      <c r="F4092" s="1">
        <v>39166</v>
      </c>
      <c r="G4092" s="1">
        <v>0</v>
      </c>
      <c r="H4092" s="1">
        <v>0</v>
      </c>
      <c r="I4092" s="1">
        <v>0</v>
      </c>
      <c r="J4092" s="1">
        <v>0</v>
      </c>
      <c r="K4092" s="1">
        <v>0</v>
      </c>
    </row>
    <row r="4093" spans="1:11" x14ac:dyDescent="0.25">
      <c r="A4093" s="2">
        <v>301</v>
      </c>
      <c r="B4093" t="s">
        <v>204</v>
      </c>
      <c r="C4093" t="s">
        <v>32</v>
      </c>
      <c r="D4093">
        <v>4</v>
      </c>
      <c r="E4093" s="1">
        <v>156666</v>
      </c>
      <c r="F4093" s="1">
        <v>156666</v>
      </c>
      <c r="G4093" s="1">
        <v>0</v>
      </c>
      <c r="H4093" s="1">
        <v>0</v>
      </c>
      <c r="I4093" s="1">
        <v>0</v>
      </c>
      <c r="J4093" s="1">
        <v>0</v>
      </c>
      <c r="K4093" s="1">
        <v>0</v>
      </c>
    </row>
    <row r="4094" spans="1:11" x14ac:dyDescent="0.25">
      <c r="A4094" s="2">
        <v>301</v>
      </c>
      <c r="B4094" t="s">
        <v>204</v>
      </c>
      <c r="C4094" t="s">
        <v>21</v>
      </c>
      <c r="D4094">
        <v>1</v>
      </c>
      <c r="E4094" s="1">
        <v>113832</v>
      </c>
      <c r="F4094" s="1">
        <v>68229</v>
      </c>
      <c r="G4094" s="1">
        <v>45603</v>
      </c>
      <c r="H4094" s="1">
        <v>0</v>
      </c>
      <c r="I4094" s="1">
        <v>0</v>
      </c>
      <c r="J4094" s="1">
        <v>0</v>
      </c>
      <c r="K4094" s="1">
        <v>0</v>
      </c>
    </row>
    <row r="4095" spans="1:11" x14ac:dyDescent="0.25">
      <c r="A4095" s="2">
        <v>301</v>
      </c>
      <c r="B4095" t="s">
        <v>204</v>
      </c>
      <c r="C4095" t="s">
        <v>17</v>
      </c>
      <c r="D4095">
        <v>1</v>
      </c>
      <c r="E4095" s="1">
        <v>79025</v>
      </c>
      <c r="F4095" s="1">
        <v>79025</v>
      </c>
      <c r="G4095" s="1">
        <v>0</v>
      </c>
      <c r="H4095" s="1">
        <v>0</v>
      </c>
      <c r="I4095" s="1">
        <v>0</v>
      </c>
      <c r="J4095" s="1">
        <v>0</v>
      </c>
      <c r="K4095" s="1">
        <v>0</v>
      </c>
    </row>
    <row r="4096" spans="1:11" x14ac:dyDescent="0.25">
      <c r="A4096" s="2">
        <v>301</v>
      </c>
      <c r="B4096" t="s">
        <v>204</v>
      </c>
      <c r="C4096" t="s">
        <v>22</v>
      </c>
      <c r="D4096">
        <v>1</v>
      </c>
      <c r="E4096" s="1">
        <v>51187</v>
      </c>
      <c r="F4096" s="1">
        <v>51187</v>
      </c>
      <c r="G4096" s="1">
        <v>0</v>
      </c>
      <c r="H4096" s="1">
        <v>0</v>
      </c>
      <c r="I4096" s="1">
        <v>0</v>
      </c>
      <c r="J4096" s="1">
        <v>0</v>
      </c>
      <c r="K4096" s="1">
        <v>0</v>
      </c>
    </row>
    <row r="4097" spans="1:12" x14ac:dyDescent="0.25">
      <c r="A4097" s="2">
        <v>301</v>
      </c>
      <c r="B4097" t="s">
        <v>204</v>
      </c>
      <c r="C4097" t="s">
        <v>20</v>
      </c>
      <c r="D4097">
        <v>1</v>
      </c>
      <c r="E4097" s="1">
        <v>60059</v>
      </c>
      <c r="F4097" s="1">
        <v>60059</v>
      </c>
      <c r="G4097" s="1">
        <v>0</v>
      </c>
      <c r="H4097" s="1">
        <v>0</v>
      </c>
      <c r="I4097" s="1">
        <v>0</v>
      </c>
      <c r="J4097" s="1">
        <v>0</v>
      </c>
      <c r="K4097" s="1">
        <v>0</v>
      </c>
    </row>
    <row r="4098" spans="1:12" x14ac:dyDescent="0.25">
      <c r="A4098" s="2">
        <v>301</v>
      </c>
      <c r="B4098" t="s">
        <v>204</v>
      </c>
      <c r="C4098" t="s">
        <v>4</v>
      </c>
      <c r="D4098">
        <v>1</v>
      </c>
      <c r="E4098" s="1">
        <v>71961</v>
      </c>
      <c r="F4098" s="1">
        <v>71961</v>
      </c>
      <c r="G4098" s="1">
        <v>0</v>
      </c>
      <c r="H4098" s="1">
        <v>0</v>
      </c>
      <c r="I4098" s="1">
        <v>0</v>
      </c>
      <c r="J4098" s="1">
        <v>0</v>
      </c>
      <c r="K4098" s="1">
        <v>0</v>
      </c>
    </row>
    <row r="4099" spans="1:12" x14ac:dyDescent="0.25">
      <c r="A4099" s="2">
        <v>301</v>
      </c>
      <c r="B4099" t="s">
        <v>204</v>
      </c>
      <c r="C4099" t="s">
        <v>58</v>
      </c>
      <c r="D4099">
        <v>0.5</v>
      </c>
      <c r="E4099" s="1">
        <v>73939</v>
      </c>
      <c r="F4099" s="1">
        <v>73939</v>
      </c>
      <c r="G4099" s="1">
        <v>0</v>
      </c>
      <c r="H4099" s="1">
        <v>0</v>
      </c>
      <c r="I4099" s="1">
        <v>0</v>
      </c>
      <c r="J4099" s="1">
        <v>0</v>
      </c>
      <c r="K4099" s="1">
        <v>0</v>
      </c>
    </row>
    <row r="4100" spans="1:12" x14ac:dyDescent="0.25">
      <c r="A4100" s="2">
        <v>301</v>
      </c>
      <c r="B4100" t="s">
        <v>204</v>
      </c>
      <c r="C4100" t="s">
        <v>251</v>
      </c>
      <c r="D4100">
        <v>0</v>
      </c>
      <c r="E4100" s="1">
        <v>800</v>
      </c>
      <c r="F4100" s="1">
        <v>800</v>
      </c>
      <c r="G4100" s="1">
        <v>0</v>
      </c>
      <c r="H4100" s="1">
        <v>0</v>
      </c>
      <c r="I4100" s="1">
        <v>0</v>
      </c>
      <c r="J4100" s="1">
        <v>0</v>
      </c>
      <c r="K4100" s="1">
        <v>0</v>
      </c>
    </row>
    <row r="4101" spans="1:12" x14ac:dyDescent="0.25">
      <c r="A4101" s="2">
        <v>301</v>
      </c>
      <c r="B4101" t="s">
        <v>204</v>
      </c>
      <c r="C4101" t="s">
        <v>252</v>
      </c>
      <c r="D4101">
        <v>0</v>
      </c>
      <c r="E4101" s="1">
        <v>500</v>
      </c>
      <c r="F4101" s="1">
        <v>500</v>
      </c>
      <c r="G4101" s="1">
        <v>0</v>
      </c>
      <c r="H4101" s="1">
        <v>0</v>
      </c>
      <c r="I4101" s="1">
        <v>0</v>
      </c>
      <c r="J4101" s="1">
        <v>0</v>
      </c>
      <c r="K4101" s="1">
        <v>0</v>
      </c>
    </row>
    <row r="4102" spans="1:12" x14ac:dyDescent="0.25">
      <c r="A4102" s="2">
        <v>301</v>
      </c>
      <c r="B4102" t="s">
        <v>204</v>
      </c>
      <c r="C4102" t="s">
        <v>266</v>
      </c>
      <c r="D4102">
        <v>0</v>
      </c>
      <c r="E4102" s="1">
        <v>4226</v>
      </c>
      <c r="F4102" s="1">
        <v>4226</v>
      </c>
      <c r="G4102" s="1">
        <v>0</v>
      </c>
      <c r="H4102" s="1">
        <v>0</v>
      </c>
      <c r="I4102" s="1">
        <v>0</v>
      </c>
      <c r="J4102" s="1">
        <v>0</v>
      </c>
      <c r="K4102" s="1">
        <v>0</v>
      </c>
    </row>
    <row r="4103" spans="1:12" x14ac:dyDescent="0.25">
      <c r="A4103" s="2">
        <v>301</v>
      </c>
      <c r="B4103" t="s">
        <v>204</v>
      </c>
      <c r="C4103" t="s">
        <v>248</v>
      </c>
      <c r="D4103">
        <v>0</v>
      </c>
      <c r="E4103" s="1">
        <v>958</v>
      </c>
      <c r="F4103" s="1">
        <v>958</v>
      </c>
      <c r="G4103" s="1">
        <v>0</v>
      </c>
      <c r="H4103" s="1">
        <v>0</v>
      </c>
      <c r="I4103" s="1">
        <v>0</v>
      </c>
      <c r="J4103" s="1">
        <v>0</v>
      </c>
      <c r="K4103" s="1">
        <v>0</v>
      </c>
    </row>
    <row r="4104" spans="1:12" x14ac:dyDescent="0.25">
      <c r="A4104" s="2">
        <v>301</v>
      </c>
      <c r="B4104" t="s">
        <v>204</v>
      </c>
      <c r="C4104" t="s">
        <v>264</v>
      </c>
      <c r="D4104">
        <v>0</v>
      </c>
      <c r="E4104" s="1">
        <v>3772</v>
      </c>
      <c r="F4104" s="1">
        <v>3772</v>
      </c>
      <c r="G4104" s="1">
        <v>0</v>
      </c>
      <c r="H4104" s="1">
        <v>0</v>
      </c>
      <c r="I4104" s="1">
        <v>0</v>
      </c>
      <c r="J4104" s="1">
        <v>0</v>
      </c>
      <c r="K4104" s="1">
        <v>0</v>
      </c>
    </row>
    <row r="4105" spans="1:12" x14ac:dyDescent="0.25">
      <c r="A4105" s="2">
        <v>301</v>
      </c>
      <c r="B4105" t="s">
        <v>204</v>
      </c>
      <c r="C4105" t="s">
        <v>247</v>
      </c>
      <c r="D4105">
        <v>0</v>
      </c>
      <c r="E4105" s="1">
        <v>3511</v>
      </c>
      <c r="F4105" s="1">
        <v>3511</v>
      </c>
      <c r="G4105" s="1">
        <v>0</v>
      </c>
      <c r="H4105" s="1">
        <v>0</v>
      </c>
      <c r="I4105" s="1">
        <v>0</v>
      </c>
      <c r="J4105" s="1">
        <v>0</v>
      </c>
      <c r="K4105" s="1">
        <v>0</v>
      </c>
    </row>
    <row r="4106" spans="1:12" x14ac:dyDescent="0.25">
      <c r="A4106" s="2">
        <v>301</v>
      </c>
      <c r="B4106" t="s">
        <v>204</v>
      </c>
      <c r="C4106" t="s">
        <v>284</v>
      </c>
      <c r="D4106">
        <v>0</v>
      </c>
      <c r="E4106" s="1">
        <v>5250</v>
      </c>
      <c r="F4106" s="1">
        <v>0</v>
      </c>
      <c r="G4106" s="1">
        <v>0</v>
      </c>
      <c r="H4106" s="1">
        <v>0</v>
      </c>
      <c r="I4106" s="1">
        <v>0</v>
      </c>
      <c r="J4106" s="1">
        <v>5250</v>
      </c>
      <c r="K4106" s="1">
        <v>0</v>
      </c>
    </row>
    <row r="4107" spans="1:12" x14ac:dyDescent="0.25">
      <c r="A4107" s="2">
        <v>301</v>
      </c>
      <c r="B4107" t="s">
        <v>204</v>
      </c>
      <c r="C4107" s="1" t="s">
        <v>320</v>
      </c>
      <c r="E4107" s="1">
        <v>10000</v>
      </c>
      <c r="F4107" s="1"/>
      <c r="G4107" s="1"/>
      <c r="H4107" s="1"/>
      <c r="I4107" s="1"/>
      <c r="J4107" s="1"/>
      <c r="K4107" s="1"/>
      <c r="L4107" s="1">
        <v>10000</v>
      </c>
    </row>
    <row r="4108" spans="1:12" x14ac:dyDescent="0.25">
      <c r="A4108" s="2">
        <v>478</v>
      </c>
      <c r="B4108" t="s">
        <v>205</v>
      </c>
      <c r="C4108" t="s">
        <v>68</v>
      </c>
      <c r="D4108">
        <v>2</v>
      </c>
      <c r="E4108" s="1">
        <v>317120</v>
      </c>
      <c r="F4108" s="1">
        <v>317120</v>
      </c>
      <c r="G4108" s="1">
        <v>0</v>
      </c>
      <c r="H4108" s="1">
        <v>0</v>
      </c>
      <c r="I4108" s="1">
        <v>0</v>
      </c>
      <c r="J4108" s="1">
        <v>0</v>
      </c>
      <c r="K4108" s="1">
        <v>0</v>
      </c>
    </row>
    <row r="4109" spans="1:12" x14ac:dyDescent="0.25">
      <c r="A4109" s="2">
        <v>478</v>
      </c>
      <c r="B4109" t="s">
        <v>205</v>
      </c>
      <c r="C4109" t="s">
        <v>31</v>
      </c>
      <c r="D4109">
        <v>1</v>
      </c>
      <c r="E4109" s="1">
        <v>198942</v>
      </c>
      <c r="F4109" s="1">
        <v>198942</v>
      </c>
      <c r="G4109" s="1">
        <v>0</v>
      </c>
      <c r="H4109" s="1">
        <v>0</v>
      </c>
      <c r="I4109" s="1">
        <v>0</v>
      </c>
      <c r="J4109" s="1">
        <v>0</v>
      </c>
      <c r="K4109" s="1">
        <v>0</v>
      </c>
    </row>
    <row r="4110" spans="1:12" x14ac:dyDescent="0.25">
      <c r="A4110" s="2">
        <v>478</v>
      </c>
      <c r="B4110" t="s">
        <v>205</v>
      </c>
      <c r="C4110" t="s">
        <v>67</v>
      </c>
      <c r="D4110">
        <v>5</v>
      </c>
      <c r="E4110" s="1">
        <v>569162</v>
      </c>
      <c r="F4110" s="1">
        <v>569162</v>
      </c>
      <c r="G4110" s="1">
        <v>0</v>
      </c>
      <c r="H4110" s="1">
        <v>0</v>
      </c>
      <c r="I4110" s="1">
        <v>0</v>
      </c>
      <c r="J4110" s="1">
        <v>0</v>
      </c>
      <c r="K4110" s="1">
        <v>0</v>
      </c>
    </row>
    <row r="4111" spans="1:12" x14ac:dyDescent="0.25">
      <c r="A4111" s="2">
        <v>478</v>
      </c>
      <c r="B4111" t="s">
        <v>205</v>
      </c>
      <c r="C4111" t="s">
        <v>74</v>
      </c>
      <c r="D4111">
        <v>2.5</v>
      </c>
      <c r="E4111" s="1">
        <v>284581</v>
      </c>
      <c r="F4111" s="1">
        <v>161625</v>
      </c>
      <c r="G4111" s="1">
        <v>0</v>
      </c>
      <c r="H4111" s="1">
        <v>0</v>
      </c>
      <c r="I4111" s="1">
        <v>122956</v>
      </c>
      <c r="J4111" s="1">
        <v>0</v>
      </c>
      <c r="K4111" s="1">
        <v>0</v>
      </c>
    </row>
    <row r="4112" spans="1:12" x14ac:dyDescent="0.25">
      <c r="A4112" s="2">
        <v>478</v>
      </c>
      <c r="B4112" t="s">
        <v>205</v>
      </c>
      <c r="C4112" t="s">
        <v>133</v>
      </c>
      <c r="D4112">
        <v>2</v>
      </c>
      <c r="E4112" s="1">
        <v>227665</v>
      </c>
      <c r="F4112" s="1">
        <v>227665</v>
      </c>
      <c r="G4112" s="1">
        <v>0</v>
      </c>
      <c r="H4112" s="1">
        <v>0</v>
      </c>
      <c r="I4112" s="1">
        <v>0</v>
      </c>
      <c r="J4112" s="1">
        <v>0</v>
      </c>
      <c r="K4112" s="1">
        <v>0</v>
      </c>
    </row>
    <row r="4113" spans="1:11" x14ac:dyDescent="0.25">
      <c r="A4113" s="2">
        <v>478</v>
      </c>
      <c r="B4113" t="s">
        <v>205</v>
      </c>
      <c r="C4113" t="s">
        <v>41</v>
      </c>
      <c r="D4113">
        <v>2.5</v>
      </c>
      <c r="E4113" s="1">
        <v>284581</v>
      </c>
      <c r="F4113" s="1">
        <v>284581</v>
      </c>
      <c r="G4113" s="1">
        <v>0</v>
      </c>
      <c r="H4113" s="1">
        <v>0</v>
      </c>
      <c r="I4113" s="1">
        <v>0</v>
      </c>
      <c r="J4113" s="1">
        <v>0</v>
      </c>
      <c r="K4113" s="1">
        <v>0</v>
      </c>
    </row>
    <row r="4114" spans="1:11" x14ac:dyDescent="0.25">
      <c r="A4114" s="2">
        <v>478</v>
      </c>
      <c r="B4114" t="s">
        <v>205</v>
      </c>
      <c r="C4114" t="s">
        <v>46</v>
      </c>
      <c r="D4114">
        <v>2.5</v>
      </c>
      <c r="E4114" s="1">
        <v>284581</v>
      </c>
      <c r="F4114" s="1">
        <v>284581</v>
      </c>
      <c r="G4114" s="1">
        <v>0</v>
      </c>
      <c r="H4114" s="1">
        <v>0</v>
      </c>
      <c r="I4114" s="1">
        <v>0</v>
      </c>
      <c r="J4114" s="1">
        <v>0</v>
      </c>
      <c r="K4114" s="1">
        <v>0</v>
      </c>
    </row>
    <row r="4115" spans="1:11" x14ac:dyDescent="0.25">
      <c r="A4115" s="2">
        <v>478</v>
      </c>
      <c r="B4115" t="s">
        <v>205</v>
      </c>
      <c r="C4115" t="s">
        <v>66</v>
      </c>
      <c r="D4115">
        <v>2.5</v>
      </c>
      <c r="E4115" s="1">
        <v>284581</v>
      </c>
      <c r="F4115" s="1">
        <v>284581</v>
      </c>
      <c r="G4115" s="1">
        <v>0</v>
      </c>
      <c r="H4115" s="1">
        <v>0</v>
      </c>
      <c r="I4115" s="1">
        <v>0</v>
      </c>
      <c r="J4115" s="1">
        <v>0</v>
      </c>
      <c r="K4115" s="1">
        <v>0</v>
      </c>
    </row>
    <row r="4116" spans="1:11" x14ac:dyDescent="0.25">
      <c r="A4116" s="2">
        <v>478</v>
      </c>
      <c r="B4116" t="s">
        <v>205</v>
      </c>
      <c r="C4116" t="s">
        <v>82</v>
      </c>
      <c r="D4116">
        <v>3</v>
      </c>
      <c r="E4116" s="1">
        <v>257730</v>
      </c>
      <c r="F4116" s="1">
        <v>257730</v>
      </c>
      <c r="G4116" s="1">
        <v>0</v>
      </c>
      <c r="H4116" s="1">
        <v>0</v>
      </c>
      <c r="I4116" s="1">
        <v>0</v>
      </c>
      <c r="J4116" s="1">
        <v>0</v>
      </c>
      <c r="K4116" s="1">
        <v>0</v>
      </c>
    </row>
    <row r="4117" spans="1:11" x14ac:dyDescent="0.25">
      <c r="A4117" s="2">
        <v>478</v>
      </c>
      <c r="B4117" t="s">
        <v>205</v>
      </c>
      <c r="C4117" t="s">
        <v>86</v>
      </c>
      <c r="D4117">
        <v>1</v>
      </c>
      <c r="E4117" s="1">
        <v>113832</v>
      </c>
      <c r="F4117" s="1">
        <v>0</v>
      </c>
      <c r="G4117" s="1">
        <v>113832</v>
      </c>
      <c r="H4117" s="1">
        <v>0</v>
      </c>
      <c r="I4117" s="1">
        <v>0</v>
      </c>
      <c r="J4117" s="1">
        <v>0</v>
      </c>
      <c r="K4117" s="1">
        <v>0</v>
      </c>
    </row>
    <row r="4118" spans="1:11" x14ac:dyDescent="0.25">
      <c r="A4118" s="2">
        <v>478</v>
      </c>
      <c r="B4118" t="s">
        <v>205</v>
      </c>
      <c r="C4118" t="s">
        <v>85</v>
      </c>
      <c r="D4118">
        <v>1</v>
      </c>
      <c r="E4118" s="1">
        <v>113832</v>
      </c>
      <c r="F4118" s="1">
        <v>0</v>
      </c>
      <c r="G4118" s="1">
        <v>113832</v>
      </c>
      <c r="H4118" s="1">
        <v>0</v>
      </c>
      <c r="I4118" s="1">
        <v>0</v>
      </c>
      <c r="J4118" s="1">
        <v>0</v>
      </c>
      <c r="K4118" s="1">
        <v>0</v>
      </c>
    </row>
    <row r="4119" spans="1:11" x14ac:dyDescent="0.25">
      <c r="A4119" s="2">
        <v>478</v>
      </c>
      <c r="B4119" t="s">
        <v>205</v>
      </c>
      <c r="C4119" t="s">
        <v>84</v>
      </c>
      <c r="D4119">
        <v>1</v>
      </c>
      <c r="E4119" s="1">
        <v>113832</v>
      </c>
      <c r="F4119" s="1">
        <v>0</v>
      </c>
      <c r="G4119" s="1">
        <v>113832</v>
      </c>
      <c r="H4119" s="1">
        <v>0</v>
      </c>
      <c r="I4119" s="1">
        <v>0</v>
      </c>
      <c r="J4119" s="1">
        <v>0</v>
      </c>
      <c r="K4119" s="1">
        <v>0</v>
      </c>
    </row>
    <row r="4120" spans="1:11" x14ac:dyDescent="0.25">
      <c r="A4120" s="2">
        <v>478</v>
      </c>
      <c r="B4120" t="s">
        <v>205</v>
      </c>
      <c r="C4120" t="s">
        <v>83</v>
      </c>
      <c r="D4120">
        <v>1</v>
      </c>
      <c r="E4120" s="1">
        <v>113832</v>
      </c>
      <c r="F4120" s="1">
        <v>0</v>
      </c>
      <c r="G4120" s="1">
        <v>113832</v>
      </c>
      <c r="H4120" s="1">
        <v>0</v>
      </c>
      <c r="I4120" s="1">
        <v>0</v>
      </c>
      <c r="J4120" s="1">
        <v>0</v>
      </c>
      <c r="K4120" s="1">
        <v>0</v>
      </c>
    </row>
    <row r="4121" spans="1:11" x14ac:dyDescent="0.25">
      <c r="A4121" s="2">
        <v>478</v>
      </c>
      <c r="B4121" t="s">
        <v>205</v>
      </c>
      <c r="C4121" t="s">
        <v>90</v>
      </c>
      <c r="D4121">
        <v>1</v>
      </c>
      <c r="E4121" s="1">
        <v>119483</v>
      </c>
      <c r="F4121" s="1">
        <v>119483</v>
      </c>
      <c r="G4121" s="1">
        <v>0</v>
      </c>
      <c r="H4121" s="1">
        <v>0</v>
      </c>
      <c r="I4121" s="1">
        <v>0</v>
      </c>
      <c r="J4121" s="1">
        <v>0</v>
      </c>
      <c r="K4121" s="1">
        <v>0</v>
      </c>
    </row>
    <row r="4122" spans="1:11" x14ac:dyDescent="0.25">
      <c r="A4122" s="2">
        <v>478</v>
      </c>
      <c r="B4122" t="s">
        <v>205</v>
      </c>
      <c r="C4122" t="s">
        <v>69</v>
      </c>
      <c r="D4122">
        <v>1</v>
      </c>
      <c r="E4122" s="1">
        <v>147879</v>
      </c>
      <c r="F4122" s="1">
        <v>147879</v>
      </c>
      <c r="G4122" s="1">
        <v>0</v>
      </c>
      <c r="H4122" s="1">
        <v>0</v>
      </c>
      <c r="I4122" s="1">
        <v>0</v>
      </c>
      <c r="J4122" s="1">
        <v>0</v>
      </c>
      <c r="K4122" s="1">
        <v>0</v>
      </c>
    </row>
    <row r="4123" spans="1:11" x14ac:dyDescent="0.25">
      <c r="A4123" s="2">
        <v>478</v>
      </c>
      <c r="B4123" t="s">
        <v>205</v>
      </c>
      <c r="C4123" t="s">
        <v>44</v>
      </c>
      <c r="D4123">
        <v>1</v>
      </c>
      <c r="E4123" s="1">
        <v>113832</v>
      </c>
      <c r="F4123" s="1">
        <v>113832</v>
      </c>
      <c r="G4123" s="1">
        <v>0</v>
      </c>
      <c r="H4123" s="1">
        <v>0</v>
      </c>
      <c r="I4123" s="1">
        <v>0</v>
      </c>
      <c r="J4123" s="1">
        <v>0</v>
      </c>
      <c r="K4123" s="1">
        <v>0</v>
      </c>
    </row>
    <row r="4124" spans="1:11" x14ac:dyDescent="0.25">
      <c r="A4124" s="2">
        <v>478</v>
      </c>
      <c r="B4124" t="s">
        <v>205</v>
      </c>
      <c r="C4124" t="s">
        <v>30</v>
      </c>
      <c r="D4124">
        <v>1</v>
      </c>
      <c r="E4124" s="1">
        <v>113832</v>
      </c>
      <c r="F4124" s="1">
        <v>113832</v>
      </c>
      <c r="G4124" s="1">
        <v>0</v>
      </c>
      <c r="H4124" s="1">
        <v>0</v>
      </c>
      <c r="I4124" s="1">
        <v>0</v>
      </c>
      <c r="J4124" s="1">
        <v>0</v>
      </c>
      <c r="K4124" s="1">
        <v>0</v>
      </c>
    </row>
    <row r="4125" spans="1:11" x14ac:dyDescent="0.25">
      <c r="A4125" s="2">
        <v>478</v>
      </c>
      <c r="B4125" t="s">
        <v>205</v>
      </c>
      <c r="C4125" t="s">
        <v>43</v>
      </c>
      <c r="D4125">
        <v>1</v>
      </c>
      <c r="E4125" s="1">
        <v>119483</v>
      </c>
      <c r="F4125" s="1">
        <v>119483</v>
      </c>
      <c r="G4125" s="1">
        <v>0</v>
      </c>
      <c r="H4125" s="1">
        <v>0</v>
      </c>
      <c r="I4125" s="1">
        <v>0</v>
      </c>
      <c r="J4125" s="1">
        <v>0</v>
      </c>
      <c r="K4125" s="1">
        <v>0</v>
      </c>
    </row>
    <row r="4126" spans="1:11" x14ac:dyDescent="0.25">
      <c r="A4126" s="2">
        <v>478</v>
      </c>
      <c r="B4126" t="s">
        <v>205</v>
      </c>
      <c r="C4126" t="s">
        <v>14</v>
      </c>
      <c r="D4126">
        <v>5</v>
      </c>
      <c r="E4126" s="1">
        <v>569162</v>
      </c>
      <c r="F4126" s="1">
        <v>569162</v>
      </c>
      <c r="G4126" s="1">
        <v>0</v>
      </c>
      <c r="H4126" s="1">
        <v>0</v>
      </c>
      <c r="I4126" s="1">
        <v>0</v>
      </c>
      <c r="J4126" s="1">
        <v>0</v>
      </c>
      <c r="K4126" s="1">
        <v>0</v>
      </c>
    </row>
    <row r="4127" spans="1:11" x14ac:dyDescent="0.25">
      <c r="A4127" s="2">
        <v>478</v>
      </c>
      <c r="B4127" t="s">
        <v>205</v>
      </c>
      <c r="C4127" t="s">
        <v>81</v>
      </c>
      <c r="D4127">
        <v>1</v>
      </c>
      <c r="E4127" s="1">
        <v>113832</v>
      </c>
      <c r="F4127" s="1">
        <v>0</v>
      </c>
      <c r="G4127" s="1">
        <v>0</v>
      </c>
      <c r="H4127" s="1">
        <v>113832</v>
      </c>
      <c r="I4127" s="1">
        <v>0</v>
      </c>
      <c r="J4127" s="1">
        <v>0</v>
      </c>
      <c r="K4127" s="1">
        <v>0</v>
      </c>
    </row>
    <row r="4128" spans="1:11" x14ac:dyDescent="0.25">
      <c r="A4128" s="2">
        <v>478</v>
      </c>
      <c r="B4128" t="s">
        <v>205</v>
      </c>
      <c r="C4128" t="s">
        <v>7</v>
      </c>
      <c r="D4128">
        <v>1</v>
      </c>
      <c r="E4128" s="1">
        <v>113832</v>
      </c>
      <c r="F4128" s="1">
        <v>113832</v>
      </c>
      <c r="G4128" s="1">
        <v>0</v>
      </c>
      <c r="H4128" s="1">
        <v>0</v>
      </c>
      <c r="I4128" s="1">
        <v>0</v>
      </c>
      <c r="J4128" s="1">
        <v>0</v>
      </c>
      <c r="K4128" s="1">
        <v>0</v>
      </c>
    </row>
    <row r="4129" spans="1:11" x14ac:dyDescent="0.25">
      <c r="A4129" s="2">
        <v>478</v>
      </c>
      <c r="B4129" t="s">
        <v>205</v>
      </c>
      <c r="C4129" t="s">
        <v>37</v>
      </c>
      <c r="D4129">
        <v>1</v>
      </c>
      <c r="E4129" s="1">
        <v>113832</v>
      </c>
      <c r="F4129" s="1">
        <v>113832</v>
      </c>
      <c r="G4129" s="1">
        <v>0</v>
      </c>
      <c r="H4129" s="1">
        <v>0</v>
      </c>
      <c r="I4129" s="1">
        <v>0</v>
      </c>
      <c r="J4129" s="1">
        <v>0</v>
      </c>
      <c r="K4129" s="1">
        <v>0</v>
      </c>
    </row>
    <row r="4130" spans="1:11" x14ac:dyDescent="0.25">
      <c r="A4130" s="2">
        <v>478</v>
      </c>
      <c r="B4130" t="s">
        <v>205</v>
      </c>
      <c r="C4130" t="s">
        <v>12</v>
      </c>
      <c r="D4130">
        <v>1</v>
      </c>
      <c r="E4130" s="1">
        <v>113832</v>
      </c>
      <c r="F4130" s="1">
        <v>113832</v>
      </c>
      <c r="G4130" s="1">
        <v>0</v>
      </c>
      <c r="H4130" s="1">
        <v>0</v>
      </c>
      <c r="I4130" s="1">
        <v>0</v>
      </c>
      <c r="J4130" s="1">
        <v>0</v>
      </c>
      <c r="K4130" s="1">
        <v>0</v>
      </c>
    </row>
    <row r="4131" spans="1:11" x14ac:dyDescent="0.25">
      <c r="A4131" s="2">
        <v>478</v>
      </c>
      <c r="B4131" t="s">
        <v>205</v>
      </c>
      <c r="C4131" t="s">
        <v>60</v>
      </c>
      <c r="D4131">
        <v>2</v>
      </c>
      <c r="E4131" s="1">
        <v>227665</v>
      </c>
      <c r="F4131" s="1">
        <v>227665</v>
      </c>
      <c r="G4131" s="1">
        <v>0</v>
      </c>
      <c r="H4131" s="1">
        <v>0</v>
      </c>
      <c r="I4131" s="1">
        <v>0</v>
      </c>
      <c r="J4131" s="1">
        <v>0</v>
      </c>
      <c r="K4131" s="1">
        <v>0</v>
      </c>
    </row>
    <row r="4132" spans="1:11" x14ac:dyDescent="0.25">
      <c r="A4132" s="2">
        <v>478</v>
      </c>
      <c r="B4132" t="s">
        <v>205</v>
      </c>
      <c r="C4132" t="s">
        <v>45</v>
      </c>
      <c r="D4132">
        <v>1</v>
      </c>
      <c r="E4132" s="1">
        <v>70672</v>
      </c>
      <c r="F4132" s="1">
        <v>0</v>
      </c>
      <c r="G4132" s="1">
        <v>70672</v>
      </c>
      <c r="H4132" s="1">
        <v>0</v>
      </c>
      <c r="I4132" s="1">
        <v>0</v>
      </c>
      <c r="J4132" s="1">
        <v>0</v>
      </c>
      <c r="K4132" s="1">
        <v>0</v>
      </c>
    </row>
    <row r="4133" spans="1:11" x14ac:dyDescent="0.25">
      <c r="A4133" s="2">
        <v>478</v>
      </c>
      <c r="B4133" t="s">
        <v>205</v>
      </c>
      <c r="C4133" t="s">
        <v>11</v>
      </c>
      <c r="D4133">
        <v>2</v>
      </c>
      <c r="E4133" s="1">
        <v>115116</v>
      </c>
      <c r="F4133" s="1">
        <v>0</v>
      </c>
      <c r="G4133" s="1">
        <v>115116</v>
      </c>
      <c r="H4133" s="1">
        <v>0</v>
      </c>
      <c r="I4133" s="1">
        <v>0</v>
      </c>
      <c r="J4133" s="1">
        <v>0</v>
      </c>
      <c r="K4133" s="1">
        <v>0</v>
      </c>
    </row>
    <row r="4134" spans="1:11" x14ac:dyDescent="0.25">
      <c r="A4134" s="2">
        <v>478</v>
      </c>
      <c r="B4134" t="s">
        <v>205</v>
      </c>
      <c r="C4134" t="s">
        <v>21</v>
      </c>
      <c r="D4134">
        <v>1</v>
      </c>
      <c r="E4134" s="1">
        <v>113832</v>
      </c>
      <c r="F4134" s="1">
        <v>113832</v>
      </c>
      <c r="G4134" s="1">
        <v>0</v>
      </c>
      <c r="H4134" s="1">
        <v>0</v>
      </c>
      <c r="I4134" s="1">
        <v>0</v>
      </c>
      <c r="J4134" s="1">
        <v>0</v>
      </c>
      <c r="K4134" s="1">
        <v>0</v>
      </c>
    </row>
    <row r="4135" spans="1:11" x14ac:dyDescent="0.25">
      <c r="A4135" s="2">
        <v>478</v>
      </c>
      <c r="B4135" t="s">
        <v>205</v>
      </c>
      <c r="C4135" t="s">
        <v>59</v>
      </c>
      <c r="D4135">
        <v>2</v>
      </c>
      <c r="E4135" s="1">
        <v>256850</v>
      </c>
      <c r="F4135" s="1">
        <v>256850</v>
      </c>
      <c r="G4135" s="1">
        <v>0</v>
      </c>
      <c r="H4135" s="1">
        <v>0</v>
      </c>
      <c r="I4135" s="1">
        <v>0</v>
      </c>
      <c r="J4135" s="1">
        <v>0</v>
      </c>
      <c r="K4135" s="1">
        <v>0</v>
      </c>
    </row>
    <row r="4136" spans="1:11" x14ac:dyDescent="0.25">
      <c r="A4136" s="2">
        <v>478</v>
      </c>
      <c r="B4136" t="s">
        <v>205</v>
      </c>
      <c r="C4136" t="s">
        <v>16</v>
      </c>
      <c r="D4136">
        <v>1</v>
      </c>
      <c r="E4136" s="1">
        <v>113832</v>
      </c>
      <c r="F4136" s="1">
        <v>113832</v>
      </c>
      <c r="G4136" s="1">
        <v>0</v>
      </c>
      <c r="H4136" s="1">
        <v>0</v>
      </c>
      <c r="I4136" s="1">
        <v>0</v>
      </c>
      <c r="J4136" s="1">
        <v>0</v>
      </c>
      <c r="K4136" s="1">
        <v>0</v>
      </c>
    </row>
    <row r="4137" spans="1:11" x14ac:dyDescent="0.25">
      <c r="A4137" s="2">
        <v>478</v>
      </c>
      <c r="B4137" t="s">
        <v>205</v>
      </c>
      <c r="C4137" t="s">
        <v>17</v>
      </c>
      <c r="D4137">
        <v>1</v>
      </c>
      <c r="E4137" s="1">
        <v>79025</v>
      </c>
      <c r="F4137" s="1">
        <v>79025</v>
      </c>
      <c r="G4137" s="1">
        <v>0</v>
      </c>
      <c r="H4137" s="1">
        <v>0</v>
      </c>
      <c r="I4137" s="1">
        <v>0</v>
      </c>
      <c r="J4137" s="1">
        <v>0</v>
      </c>
      <c r="K4137" s="1">
        <v>0</v>
      </c>
    </row>
    <row r="4138" spans="1:11" x14ac:dyDescent="0.25">
      <c r="A4138" s="2">
        <v>478</v>
      </c>
      <c r="B4138" t="s">
        <v>205</v>
      </c>
      <c r="C4138" t="s">
        <v>20</v>
      </c>
      <c r="D4138">
        <v>3</v>
      </c>
      <c r="E4138" s="1">
        <v>180176</v>
      </c>
      <c r="F4138" s="1">
        <v>180176</v>
      </c>
      <c r="G4138" s="1">
        <v>0</v>
      </c>
      <c r="H4138" s="1">
        <v>0</v>
      </c>
      <c r="I4138" s="1">
        <v>0</v>
      </c>
      <c r="J4138" s="1">
        <v>0</v>
      </c>
      <c r="K4138" s="1">
        <v>0</v>
      </c>
    </row>
    <row r="4139" spans="1:11" x14ac:dyDescent="0.25">
      <c r="A4139" s="2">
        <v>478</v>
      </c>
      <c r="B4139" t="s">
        <v>205</v>
      </c>
      <c r="C4139" t="s">
        <v>79</v>
      </c>
      <c r="D4139">
        <v>1</v>
      </c>
      <c r="E4139" s="1">
        <v>53629</v>
      </c>
      <c r="F4139" s="1">
        <v>53629</v>
      </c>
      <c r="G4139" s="1">
        <v>0</v>
      </c>
      <c r="H4139" s="1">
        <v>0</v>
      </c>
      <c r="I4139" s="1">
        <v>0</v>
      </c>
      <c r="J4139" s="1">
        <v>0</v>
      </c>
      <c r="K4139" s="1">
        <v>0</v>
      </c>
    </row>
    <row r="4140" spans="1:11" x14ac:dyDescent="0.25">
      <c r="A4140" s="2">
        <v>478</v>
      </c>
      <c r="B4140" t="s">
        <v>205</v>
      </c>
      <c r="C4140" t="s">
        <v>58</v>
      </c>
      <c r="D4140">
        <v>1</v>
      </c>
      <c r="E4140" s="1">
        <v>147879</v>
      </c>
      <c r="F4140" s="1">
        <v>147879</v>
      </c>
      <c r="G4140" s="1">
        <v>0</v>
      </c>
      <c r="H4140" s="1">
        <v>0</v>
      </c>
      <c r="I4140" s="1">
        <v>0</v>
      </c>
      <c r="J4140" s="1">
        <v>0</v>
      </c>
      <c r="K4140" s="1">
        <v>0</v>
      </c>
    </row>
    <row r="4141" spans="1:11" x14ac:dyDescent="0.25">
      <c r="A4141" s="2">
        <v>478</v>
      </c>
      <c r="B4141" t="s">
        <v>205</v>
      </c>
      <c r="C4141" t="s">
        <v>78</v>
      </c>
      <c r="D4141">
        <v>1</v>
      </c>
      <c r="E4141" s="1">
        <v>58500</v>
      </c>
      <c r="F4141" s="1">
        <v>58500</v>
      </c>
      <c r="G4141" s="1">
        <v>0</v>
      </c>
      <c r="H4141" s="1">
        <v>0</v>
      </c>
      <c r="I4141" s="1">
        <v>0</v>
      </c>
      <c r="J4141" s="1">
        <v>0</v>
      </c>
      <c r="K4141" s="1">
        <v>0</v>
      </c>
    </row>
    <row r="4142" spans="1:11" x14ac:dyDescent="0.25">
      <c r="A4142" s="2">
        <v>478</v>
      </c>
      <c r="B4142" t="s">
        <v>205</v>
      </c>
      <c r="C4142" t="s">
        <v>251</v>
      </c>
      <c r="D4142">
        <v>0</v>
      </c>
      <c r="E4142" s="1">
        <v>25000</v>
      </c>
      <c r="F4142" s="1">
        <v>25000</v>
      </c>
      <c r="G4142" s="1">
        <v>0</v>
      </c>
      <c r="H4142" s="1">
        <v>0</v>
      </c>
      <c r="I4142" s="1">
        <v>0</v>
      </c>
      <c r="J4142" s="1">
        <v>0</v>
      </c>
      <c r="K4142" s="1">
        <v>0</v>
      </c>
    </row>
    <row r="4143" spans="1:11" x14ac:dyDescent="0.25">
      <c r="A4143" s="2">
        <v>478</v>
      </c>
      <c r="B4143" t="s">
        <v>205</v>
      </c>
      <c r="C4143" t="s">
        <v>253</v>
      </c>
      <c r="D4143">
        <v>0</v>
      </c>
      <c r="E4143" s="1">
        <v>40000</v>
      </c>
      <c r="F4143" s="1">
        <v>40000</v>
      </c>
      <c r="G4143" s="1">
        <v>0</v>
      </c>
      <c r="H4143" s="1">
        <v>0</v>
      </c>
      <c r="I4143" s="1">
        <v>0</v>
      </c>
      <c r="J4143" s="1">
        <v>0</v>
      </c>
      <c r="K4143" s="1">
        <v>0</v>
      </c>
    </row>
    <row r="4144" spans="1:11" x14ac:dyDescent="0.25">
      <c r="A4144" s="2">
        <v>478</v>
      </c>
      <c r="B4144" t="s">
        <v>205</v>
      </c>
      <c r="C4144" t="s">
        <v>252</v>
      </c>
      <c r="D4144">
        <v>0</v>
      </c>
      <c r="E4144" s="1">
        <v>7969</v>
      </c>
      <c r="F4144" s="1">
        <v>7969</v>
      </c>
      <c r="G4144" s="1">
        <v>0</v>
      </c>
      <c r="H4144" s="1">
        <v>0</v>
      </c>
      <c r="I4144" s="1">
        <v>0</v>
      </c>
      <c r="J4144" s="1">
        <v>0</v>
      </c>
      <c r="K4144" s="1">
        <v>0</v>
      </c>
    </row>
    <row r="4145" spans="1:11" x14ac:dyDescent="0.25">
      <c r="A4145" s="2">
        <v>478</v>
      </c>
      <c r="B4145" t="s">
        <v>205</v>
      </c>
      <c r="C4145" t="s">
        <v>259</v>
      </c>
      <c r="D4145">
        <v>0</v>
      </c>
      <c r="E4145" s="1">
        <v>1000</v>
      </c>
      <c r="F4145" s="1">
        <v>1000</v>
      </c>
      <c r="G4145" s="1">
        <v>0</v>
      </c>
      <c r="H4145" s="1">
        <v>0</v>
      </c>
      <c r="I4145" s="1">
        <v>0</v>
      </c>
      <c r="J4145" s="1">
        <v>0</v>
      </c>
      <c r="K4145" s="1">
        <v>0</v>
      </c>
    </row>
    <row r="4146" spans="1:11" x14ac:dyDescent="0.25">
      <c r="A4146" s="2">
        <v>478</v>
      </c>
      <c r="B4146" t="s">
        <v>205</v>
      </c>
      <c r="C4146" t="s">
        <v>263</v>
      </c>
      <c r="D4146">
        <v>0</v>
      </c>
      <c r="E4146" s="1">
        <v>2000</v>
      </c>
      <c r="F4146" s="1">
        <v>0</v>
      </c>
      <c r="G4146" s="1">
        <v>0</v>
      </c>
      <c r="H4146" s="1">
        <v>2000</v>
      </c>
      <c r="I4146" s="1">
        <v>0</v>
      </c>
      <c r="J4146" s="1">
        <v>0</v>
      </c>
      <c r="K4146" s="1">
        <v>0</v>
      </c>
    </row>
    <row r="4147" spans="1:11" x14ac:dyDescent="0.25">
      <c r="A4147" s="2">
        <v>478</v>
      </c>
      <c r="B4147" t="s">
        <v>205</v>
      </c>
      <c r="C4147" t="s">
        <v>266</v>
      </c>
      <c r="D4147">
        <v>0</v>
      </c>
      <c r="E4147" s="1">
        <v>10012</v>
      </c>
      <c r="F4147" s="1">
        <v>10012</v>
      </c>
      <c r="G4147" s="1">
        <v>0</v>
      </c>
      <c r="H4147" s="1">
        <v>0</v>
      </c>
      <c r="I4147" s="1">
        <v>0</v>
      </c>
      <c r="J4147" s="1">
        <v>0</v>
      </c>
      <c r="K4147" s="1">
        <v>0</v>
      </c>
    </row>
    <row r="4148" spans="1:11" x14ac:dyDescent="0.25">
      <c r="A4148" s="2">
        <v>478</v>
      </c>
      <c r="B4148" t="s">
        <v>205</v>
      </c>
      <c r="C4148" t="s">
        <v>265</v>
      </c>
      <c r="D4148">
        <v>0</v>
      </c>
      <c r="E4148" s="1">
        <v>55990</v>
      </c>
      <c r="F4148" s="1">
        <v>22855</v>
      </c>
      <c r="G4148" s="1">
        <v>15425</v>
      </c>
      <c r="H4148" s="1">
        <v>17711</v>
      </c>
      <c r="I4148" s="1">
        <v>0</v>
      </c>
      <c r="J4148" s="1">
        <v>0</v>
      </c>
      <c r="K4148" s="1">
        <v>0</v>
      </c>
    </row>
    <row r="4149" spans="1:11" x14ac:dyDescent="0.25">
      <c r="A4149" s="2">
        <v>478</v>
      </c>
      <c r="B4149" t="s">
        <v>205</v>
      </c>
      <c r="C4149" t="s">
        <v>248</v>
      </c>
      <c r="D4149">
        <v>0</v>
      </c>
      <c r="E4149" s="1">
        <v>1605</v>
      </c>
      <c r="F4149" s="1">
        <v>1605</v>
      </c>
      <c r="G4149" s="1">
        <v>0</v>
      </c>
      <c r="H4149" s="1">
        <v>0</v>
      </c>
      <c r="I4149" s="1">
        <v>0</v>
      </c>
      <c r="J4149" s="1">
        <v>0</v>
      </c>
      <c r="K4149" s="1">
        <v>0</v>
      </c>
    </row>
    <row r="4150" spans="1:11" x14ac:dyDescent="0.25">
      <c r="A4150" s="2">
        <v>478</v>
      </c>
      <c r="B4150" t="s">
        <v>205</v>
      </c>
      <c r="C4150" t="s">
        <v>300</v>
      </c>
      <c r="D4150">
        <v>0</v>
      </c>
      <c r="E4150" s="1">
        <v>3000</v>
      </c>
      <c r="F4150" s="1">
        <v>3000</v>
      </c>
      <c r="G4150" s="1">
        <v>0</v>
      </c>
      <c r="H4150" s="1">
        <v>0</v>
      </c>
      <c r="I4150" s="1">
        <v>0</v>
      </c>
      <c r="J4150" s="1">
        <v>0</v>
      </c>
      <c r="K4150" s="1">
        <v>0</v>
      </c>
    </row>
    <row r="4151" spans="1:11" x14ac:dyDescent="0.25">
      <c r="A4151" s="2">
        <v>478</v>
      </c>
      <c r="B4151" t="s">
        <v>205</v>
      </c>
      <c r="C4151" t="s">
        <v>261</v>
      </c>
      <c r="D4151">
        <v>0</v>
      </c>
      <c r="E4151" s="1">
        <v>37423</v>
      </c>
      <c r="F4151" s="1">
        <v>37423</v>
      </c>
      <c r="G4151" s="1">
        <v>0</v>
      </c>
      <c r="H4151" s="1">
        <v>0</v>
      </c>
      <c r="I4151" s="1">
        <v>0</v>
      </c>
      <c r="J4151" s="1">
        <v>0</v>
      </c>
      <c r="K4151" s="1">
        <v>0</v>
      </c>
    </row>
    <row r="4152" spans="1:11" x14ac:dyDescent="0.25">
      <c r="A4152" s="2">
        <v>478</v>
      </c>
      <c r="B4152" t="s">
        <v>205</v>
      </c>
      <c r="C4152" t="s">
        <v>278</v>
      </c>
      <c r="D4152">
        <v>0</v>
      </c>
      <c r="E4152" s="1">
        <v>2500</v>
      </c>
      <c r="F4152" s="1">
        <v>2500</v>
      </c>
      <c r="G4152" s="1">
        <v>0</v>
      </c>
      <c r="H4152" s="1">
        <v>0</v>
      </c>
      <c r="I4152" s="1">
        <v>0</v>
      </c>
      <c r="J4152" s="1">
        <v>0</v>
      </c>
      <c r="K4152" s="1">
        <v>0</v>
      </c>
    </row>
    <row r="4153" spans="1:11" x14ac:dyDescent="0.25">
      <c r="A4153" s="2">
        <v>478</v>
      </c>
      <c r="B4153" t="s">
        <v>205</v>
      </c>
      <c r="C4153" t="s">
        <v>247</v>
      </c>
      <c r="D4153">
        <v>0</v>
      </c>
      <c r="E4153" s="1">
        <v>5885</v>
      </c>
      <c r="F4153" s="1">
        <v>5885</v>
      </c>
      <c r="G4153" s="1">
        <v>0</v>
      </c>
      <c r="H4153" s="1">
        <v>0</v>
      </c>
      <c r="I4153" s="1">
        <v>0</v>
      </c>
      <c r="J4153" s="1">
        <v>0</v>
      </c>
      <c r="K4153" s="1">
        <v>0</v>
      </c>
    </row>
    <row r="4154" spans="1:11" x14ac:dyDescent="0.25">
      <c r="A4154" s="2">
        <v>478</v>
      </c>
      <c r="B4154" t="s">
        <v>205</v>
      </c>
      <c r="C4154" t="s">
        <v>299</v>
      </c>
      <c r="D4154">
        <v>0</v>
      </c>
      <c r="E4154" s="1">
        <v>1000</v>
      </c>
      <c r="F4154" s="1">
        <v>1000</v>
      </c>
      <c r="G4154" s="1">
        <v>0</v>
      </c>
      <c r="H4154" s="1">
        <v>0</v>
      </c>
      <c r="I4154" s="1">
        <v>0</v>
      </c>
      <c r="J4154" s="1">
        <v>0</v>
      </c>
      <c r="K4154" s="1">
        <v>0</v>
      </c>
    </row>
    <row r="4155" spans="1:11" x14ac:dyDescent="0.25">
      <c r="A4155" s="2">
        <v>478</v>
      </c>
      <c r="B4155" t="s">
        <v>205</v>
      </c>
      <c r="C4155" t="s">
        <v>270</v>
      </c>
      <c r="D4155">
        <v>0</v>
      </c>
      <c r="E4155" s="1">
        <v>2000</v>
      </c>
      <c r="F4155" s="1">
        <v>2000</v>
      </c>
      <c r="G4155" s="1">
        <v>0</v>
      </c>
      <c r="H4155" s="1">
        <v>0</v>
      </c>
      <c r="I4155" s="1">
        <v>0</v>
      </c>
      <c r="J4155" s="1">
        <v>0</v>
      </c>
      <c r="K4155" s="1">
        <v>0</v>
      </c>
    </row>
    <row r="4156" spans="1:11" x14ac:dyDescent="0.25">
      <c r="A4156" s="2">
        <v>478</v>
      </c>
      <c r="B4156" t="s">
        <v>205</v>
      </c>
      <c r="C4156" t="s">
        <v>298</v>
      </c>
      <c r="D4156">
        <v>0</v>
      </c>
      <c r="E4156" s="1">
        <v>1500</v>
      </c>
      <c r="F4156" s="1">
        <v>1500</v>
      </c>
      <c r="G4156" s="1">
        <v>0</v>
      </c>
      <c r="H4156" s="1">
        <v>0</v>
      </c>
      <c r="I4156" s="1">
        <v>0</v>
      </c>
      <c r="J4156" s="1">
        <v>0</v>
      </c>
      <c r="K4156" s="1">
        <v>0</v>
      </c>
    </row>
    <row r="4157" spans="1:11" x14ac:dyDescent="0.25">
      <c r="A4157" s="2">
        <v>478</v>
      </c>
      <c r="B4157" t="s">
        <v>205</v>
      </c>
      <c r="C4157" t="s">
        <v>267</v>
      </c>
      <c r="D4157">
        <v>0</v>
      </c>
      <c r="E4157" s="1">
        <v>1500</v>
      </c>
      <c r="F4157" s="1">
        <v>1500</v>
      </c>
      <c r="G4157" s="1">
        <v>0</v>
      </c>
      <c r="H4157" s="1">
        <v>0</v>
      </c>
      <c r="I4157" s="1">
        <v>0</v>
      </c>
      <c r="J4157" s="1">
        <v>0</v>
      </c>
      <c r="K4157" s="1">
        <v>0</v>
      </c>
    </row>
    <row r="4158" spans="1:11" x14ac:dyDescent="0.25">
      <c r="A4158" s="2">
        <v>478</v>
      </c>
      <c r="B4158" t="s">
        <v>205</v>
      </c>
      <c r="C4158" t="s">
        <v>280</v>
      </c>
      <c r="D4158">
        <v>0</v>
      </c>
      <c r="E4158" s="1">
        <v>5000</v>
      </c>
      <c r="F4158" s="1">
        <v>5000</v>
      </c>
      <c r="G4158" s="1">
        <v>0</v>
      </c>
      <c r="H4158" s="1">
        <v>0</v>
      </c>
      <c r="I4158" s="1">
        <v>0</v>
      </c>
      <c r="J4158" s="1">
        <v>0</v>
      </c>
      <c r="K4158" s="1">
        <v>0</v>
      </c>
    </row>
    <row r="4159" spans="1:11" x14ac:dyDescent="0.25">
      <c r="A4159" s="2">
        <v>478</v>
      </c>
      <c r="B4159" t="s">
        <v>205</v>
      </c>
      <c r="C4159" t="s">
        <v>281</v>
      </c>
      <c r="D4159">
        <v>0</v>
      </c>
      <c r="E4159" s="1">
        <v>5000</v>
      </c>
      <c r="F4159" s="1">
        <v>5000</v>
      </c>
      <c r="G4159" s="1">
        <v>0</v>
      </c>
      <c r="H4159" s="1">
        <v>0</v>
      </c>
      <c r="I4159" s="1">
        <v>0</v>
      </c>
      <c r="J4159" s="1">
        <v>0</v>
      </c>
      <c r="K4159" s="1">
        <v>0</v>
      </c>
    </row>
    <row r="4160" spans="1:11" x14ac:dyDescent="0.25">
      <c r="A4160" s="2">
        <v>478</v>
      </c>
      <c r="B4160" t="s">
        <v>205</v>
      </c>
      <c r="C4160" t="s">
        <v>277</v>
      </c>
      <c r="D4160">
        <v>0</v>
      </c>
      <c r="E4160" s="1">
        <v>1500</v>
      </c>
      <c r="F4160" s="1">
        <v>1500</v>
      </c>
      <c r="G4160" s="1">
        <v>0</v>
      </c>
      <c r="H4160" s="1">
        <v>0</v>
      </c>
      <c r="I4160" s="1">
        <v>0</v>
      </c>
      <c r="J4160" s="1">
        <v>0</v>
      </c>
      <c r="K4160" s="1">
        <v>0</v>
      </c>
    </row>
    <row r="4161" spans="1:11" x14ac:dyDescent="0.25">
      <c r="A4161" s="2">
        <v>478</v>
      </c>
      <c r="B4161" t="s">
        <v>205</v>
      </c>
      <c r="C4161" t="s">
        <v>258</v>
      </c>
      <c r="D4161">
        <v>0</v>
      </c>
      <c r="E4161" s="1">
        <v>12500</v>
      </c>
      <c r="F4161" s="1">
        <v>12500</v>
      </c>
      <c r="G4161" s="1">
        <v>0</v>
      </c>
      <c r="H4161" s="1">
        <v>0</v>
      </c>
      <c r="I4161" s="1">
        <v>0</v>
      </c>
      <c r="J4161" s="1">
        <v>0</v>
      </c>
      <c r="K4161" s="1">
        <v>0</v>
      </c>
    </row>
    <row r="4162" spans="1:11" x14ac:dyDescent="0.25">
      <c r="A4162" s="2">
        <v>478</v>
      </c>
      <c r="B4162" t="s">
        <v>205</v>
      </c>
      <c r="C4162" t="s">
        <v>285</v>
      </c>
      <c r="D4162">
        <v>0</v>
      </c>
      <c r="E4162" s="1">
        <v>1500</v>
      </c>
      <c r="F4162" s="1">
        <v>1500</v>
      </c>
      <c r="G4162" s="1">
        <v>0</v>
      </c>
      <c r="H4162" s="1">
        <v>0</v>
      </c>
      <c r="I4162" s="1">
        <v>0</v>
      </c>
      <c r="J4162" s="1">
        <v>0</v>
      </c>
      <c r="K4162" s="1">
        <v>0</v>
      </c>
    </row>
    <row r="4163" spans="1:11" x14ac:dyDescent="0.25">
      <c r="A4163" s="2">
        <v>478</v>
      </c>
      <c r="B4163" t="s">
        <v>205</v>
      </c>
      <c r="C4163" t="s">
        <v>269</v>
      </c>
      <c r="D4163">
        <v>0</v>
      </c>
      <c r="E4163" s="1">
        <v>1981</v>
      </c>
      <c r="F4163" s="1">
        <v>0</v>
      </c>
      <c r="G4163" s="1">
        <v>0</v>
      </c>
      <c r="H4163" s="1">
        <v>0</v>
      </c>
      <c r="I4163" s="1">
        <v>1981</v>
      </c>
      <c r="J4163" s="1">
        <v>0</v>
      </c>
      <c r="K4163" s="1">
        <v>0</v>
      </c>
    </row>
    <row r="4164" spans="1:11" x14ac:dyDescent="0.25">
      <c r="A4164" s="2">
        <v>299</v>
      </c>
      <c r="B4164" t="s">
        <v>206</v>
      </c>
      <c r="C4164" t="s">
        <v>124</v>
      </c>
      <c r="D4164">
        <v>1</v>
      </c>
      <c r="E4164" s="1">
        <v>158560</v>
      </c>
      <c r="F4164" s="1">
        <v>158560</v>
      </c>
      <c r="G4164" s="1">
        <v>0</v>
      </c>
      <c r="H4164" s="1">
        <v>0</v>
      </c>
      <c r="I4164" s="1">
        <v>0</v>
      </c>
      <c r="J4164" s="1">
        <v>0</v>
      </c>
      <c r="K4164" s="1">
        <v>0</v>
      </c>
    </row>
    <row r="4165" spans="1:11" x14ac:dyDescent="0.25">
      <c r="A4165" s="2">
        <v>299</v>
      </c>
      <c r="B4165" t="s">
        <v>206</v>
      </c>
      <c r="C4165" t="s">
        <v>31</v>
      </c>
      <c r="D4165">
        <v>1</v>
      </c>
      <c r="E4165" s="1">
        <v>198942</v>
      </c>
      <c r="F4165" s="1">
        <v>198942</v>
      </c>
      <c r="G4165" s="1">
        <v>0</v>
      </c>
      <c r="H4165" s="1">
        <v>0</v>
      </c>
      <c r="I4165" s="1">
        <v>0</v>
      </c>
      <c r="J4165" s="1">
        <v>0</v>
      </c>
      <c r="K4165" s="1">
        <v>0</v>
      </c>
    </row>
    <row r="4166" spans="1:11" x14ac:dyDescent="0.25">
      <c r="A4166" s="2">
        <v>299</v>
      </c>
      <c r="B4166" t="s">
        <v>206</v>
      </c>
      <c r="C4166" t="s">
        <v>33</v>
      </c>
      <c r="D4166">
        <v>2</v>
      </c>
      <c r="E4166" s="1">
        <v>227665</v>
      </c>
      <c r="F4166" s="1">
        <v>108064</v>
      </c>
      <c r="G4166" s="1">
        <v>0</v>
      </c>
      <c r="H4166" s="1">
        <v>0</v>
      </c>
      <c r="I4166" s="1">
        <v>119601</v>
      </c>
      <c r="J4166" s="1">
        <v>0</v>
      </c>
      <c r="K4166" s="1">
        <v>0</v>
      </c>
    </row>
    <row r="4167" spans="1:11" x14ac:dyDescent="0.25">
      <c r="A4167" s="2">
        <v>299</v>
      </c>
      <c r="B4167" t="s">
        <v>206</v>
      </c>
      <c r="C4167" t="s">
        <v>34</v>
      </c>
      <c r="D4167">
        <v>2</v>
      </c>
      <c r="E4167" s="1">
        <v>227665</v>
      </c>
      <c r="F4167" s="1">
        <v>227665</v>
      </c>
      <c r="G4167" s="1">
        <v>0</v>
      </c>
      <c r="H4167" s="1">
        <v>0</v>
      </c>
      <c r="I4167" s="1">
        <v>0</v>
      </c>
      <c r="J4167" s="1">
        <v>0</v>
      </c>
      <c r="K4167" s="1">
        <v>0</v>
      </c>
    </row>
    <row r="4168" spans="1:11" x14ac:dyDescent="0.25">
      <c r="A4168" s="2">
        <v>299</v>
      </c>
      <c r="B4168" t="s">
        <v>206</v>
      </c>
      <c r="C4168" t="s">
        <v>35</v>
      </c>
      <c r="D4168">
        <v>2</v>
      </c>
      <c r="E4168" s="1">
        <v>227665</v>
      </c>
      <c r="F4168" s="1">
        <v>227665</v>
      </c>
      <c r="G4168" s="1">
        <v>0</v>
      </c>
      <c r="H4168" s="1">
        <v>0</v>
      </c>
      <c r="I4168" s="1">
        <v>0</v>
      </c>
      <c r="J4168" s="1">
        <v>0</v>
      </c>
      <c r="K4168" s="1">
        <v>0</v>
      </c>
    </row>
    <row r="4169" spans="1:11" x14ac:dyDescent="0.25">
      <c r="A4169" s="2">
        <v>299</v>
      </c>
      <c r="B4169" t="s">
        <v>206</v>
      </c>
      <c r="C4169" t="s">
        <v>26</v>
      </c>
      <c r="D4169">
        <v>1</v>
      </c>
      <c r="E4169" s="1">
        <v>113832</v>
      </c>
      <c r="F4169" s="1">
        <v>113832</v>
      </c>
      <c r="G4169" s="1">
        <v>0</v>
      </c>
      <c r="H4169" s="1">
        <v>0</v>
      </c>
      <c r="I4169" s="1">
        <v>0</v>
      </c>
      <c r="J4169" s="1">
        <v>0</v>
      </c>
      <c r="K4169" s="1">
        <v>0</v>
      </c>
    </row>
    <row r="4170" spans="1:11" x14ac:dyDescent="0.25">
      <c r="A4170" s="2">
        <v>299</v>
      </c>
      <c r="B4170" t="s">
        <v>206</v>
      </c>
      <c r="C4170" t="s">
        <v>25</v>
      </c>
      <c r="D4170">
        <v>2</v>
      </c>
      <c r="E4170" s="1">
        <v>227665</v>
      </c>
      <c r="F4170" s="1">
        <v>227665</v>
      </c>
      <c r="G4170" s="1">
        <v>0</v>
      </c>
      <c r="H4170" s="1">
        <v>0</v>
      </c>
      <c r="I4170" s="1">
        <v>0</v>
      </c>
      <c r="J4170" s="1">
        <v>0</v>
      </c>
      <c r="K4170" s="1">
        <v>0</v>
      </c>
    </row>
    <row r="4171" spans="1:11" x14ac:dyDescent="0.25">
      <c r="A4171" s="2">
        <v>299</v>
      </c>
      <c r="B4171" t="s">
        <v>206</v>
      </c>
      <c r="C4171" t="s">
        <v>28</v>
      </c>
      <c r="D4171">
        <v>2</v>
      </c>
      <c r="E4171" s="1">
        <v>227665</v>
      </c>
      <c r="F4171" s="1">
        <v>227665</v>
      </c>
      <c r="G4171" s="1">
        <v>0</v>
      </c>
      <c r="H4171" s="1">
        <v>0</v>
      </c>
      <c r="I4171" s="1">
        <v>0</v>
      </c>
      <c r="J4171" s="1">
        <v>0</v>
      </c>
      <c r="K4171" s="1">
        <v>0</v>
      </c>
    </row>
    <row r="4172" spans="1:11" x14ac:dyDescent="0.25">
      <c r="A4172" s="2">
        <v>299</v>
      </c>
      <c r="B4172" t="s">
        <v>206</v>
      </c>
      <c r="C4172" t="s">
        <v>86</v>
      </c>
      <c r="D4172">
        <v>2</v>
      </c>
      <c r="E4172" s="1">
        <v>227665</v>
      </c>
      <c r="F4172" s="1">
        <v>0</v>
      </c>
      <c r="G4172" s="1">
        <v>227665</v>
      </c>
      <c r="H4172" s="1">
        <v>0</v>
      </c>
      <c r="I4172" s="1">
        <v>0</v>
      </c>
      <c r="J4172" s="1">
        <v>0</v>
      </c>
      <c r="K4172" s="1">
        <v>0</v>
      </c>
    </row>
    <row r="4173" spans="1:11" x14ac:dyDescent="0.25">
      <c r="A4173" s="2">
        <v>299</v>
      </c>
      <c r="B4173" t="s">
        <v>206</v>
      </c>
      <c r="C4173" t="s">
        <v>40</v>
      </c>
      <c r="D4173">
        <v>1</v>
      </c>
      <c r="E4173" s="1">
        <v>113832</v>
      </c>
      <c r="F4173" s="1">
        <v>0</v>
      </c>
      <c r="G4173" s="1">
        <v>113832</v>
      </c>
      <c r="H4173" s="1">
        <v>0</v>
      </c>
      <c r="I4173" s="1">
        <v>0</v>
      </c>
      <c r="J4173" s="1">
        <v>0</v>
      </c>
      <c r="K4173" s="1">
        <v>0</v>
      </c>
    </row>
    <row r="4174" spans="1:11" x14ac:dyDescent="0.25">
      <c r="A4174" s="2">
        <v>299</v>
      </c>
      <c r="B4174" t="s">
        <v>206</v>
      </c>
      <c r="C4174" t="s">
        <v>30</v>
      </c>
      <c r="D4174">
        <v>1</v>
      </c>
      <c r="E4174" s="1">
        <v>113832</v>
      </c>
      <c r="F4174" s="1">
        <v>113832</v>
      </c>
      <c r="G4174" s="1">
        <v>0</v>
      </c>
      <c r="H4174" s="1">
        <v>0</v>
      </c>
      <c r="I4174" s="1">
        <v>0</v>
      </c>
      <c r="J4174" s="1">
        <v>0</v>
      </c>
      <c r="K4174" s="1">
        <v>0</v>
      </c>
    </row>
    <row r="4175" spans="1:11" x14ac:dyDescent="0.25">
      <c r="A4175" s="2">
        <v>299</v>
      </c>
      <c r="B4175" t="s">
        <v>206</v>
      </c>
      <c r="C4175" t="s">
        <v>15</v>
      </c>
      <c r="D4175">
        <v>6</v>
      </c>
      <c r="E4175" s="1">
        <v>234999</v>
      </c>
      <c r="F4175" s="1">
        <v>234999</v>
      </c>
      <c r="G4175" s="1">
        <v>0</v>
      </c>
      <c r="H4175" s="1">
        <v>0</v>
      </c>
      <c r="I4175" s="1">
        <v>0</v>
      </c>
      <c r="J4175" s="1">
        <v>0</v>
      </c>
      <c r="K4175" s="1">
        <v>0</v>
      </c>
    </row>
    <row r="4176" spans="1:11" x14ac:dyDescent="0.25">
      <c r="A4176" s="2">
        <v>299</v>
      </c>
      <c r="B4176" t="s">
        <v>206</v>
      </c>
      <c r="C4176" t="s">
        <v>43</v>
      </c>
      <c r="D4176">
        <v>0.5</v>
      </c>
      <c r="E4176" s="1">
        <v>59742</v>
      </c>
      <c r="F4176" s="1">
        <v>59742</v>
      </c>
      <c r="G4176" s="1">
        <v>0</v>
      </c>
      <c r="H4176" s="1">
        <v>0</v>
      </c>
      <c r="I4176" s="1">
        <v>0</v>
      </c>
      <c r="J4176" s="1">
        <v>0</v>
      </c>
      <c r="K4176" s="1">
        <v>0</v>
      </c>
    </row>
    <row r="4177" spans="1:11" x14ac:dyDescent="0.25">
      <c r="A4177" s="2">
        <v>299</v>
      </c>
      <c r="B4177" t="s">
        <v>206</v>
      </c>
      <c r="C4177" t="s">
        <v>52</v>
      </c>
      <c r="D4177">
        <v>2</v>
      </c>
      <c r="E4177" s="1">
        <v>227665</v>
      </c>
      <c r="F4177" s="1">
        <v>227665</v>
      </c>
      <c r="G4177" s="1">
        <v>0</v>
      </c>
      <c r="H4177" s="1">
        <v>0</v>
      </c>
      <c r="I4177" s="1">
        <v>0</v>
      </c>
      <c r="J4177" s="1">
        <v>0</v>
      </c>
      <c r="K4177" s="1">
        <v>0</v>
      </c>
    </row>
    <row r="4178" spans="1:11" x14ac:dyDescent="0.25">
      <c r="A4178" s="2">
        <v>299</v>
      </c>
      <c r="B4178" t="s">
        <v>206</v>
      </c>
      <c r="C4178" t="s">
        <v>50</v>
      </c>
      <c r="D4178">
        <v>1</v>
      </c>
      <c r="E4178" s="1">
        <v>113832</v>
      </c>
      <c r="F4178" s="1">
        <v>113832</v>
      </c>
      <c r="G4178" s="1">
        <v>0</v>
      </c>
      <c r="H4178" s="1">
        <v>0</v>
      </c>
      <c r="I4178" s="1">
        <v>0</v>
      </c>
      <c r="J4178" s="1">
        <v>0</v>
      </c>
      <c r="K4178" s="1">
        <v>0</v>
      </c>
    </row>
    <row r="4179" spans="1:11" x14ac:dyDescent="0.25">
      <c r="A4179" s="2">
        <v>299</v>
      </c>
      <c r="B4179" t="s">
        <v>206</v>
      </c>
      <c r="C4179" t="s">
        <v>14</v>
      </c>
      <c r="D4179">
        <v>3</v>
      </c>
      <c r="E4179" s="1">
        <v>341497</v>
      </c>
      <c r="F4179" s="1">
        <v>341497</v>
      </c>
      <c r="G4179" s="1">
        <v>0</v>
      </c>
      <c r="H4179" s="1">
        <v>0</v>
      </c>
      <c r="I4179" s="1">
        <v>0</v>
      </c>
      <c r="J4179" s="1">
        <v>0</v>
      </c>
      <c r="K4179" s="1">
        <v>0</v>
      </c>
    </row>
    <row r="4180" spans="1:11" x14ac:dyDescent="0.25">
      <c r="A4180" s="2">
        <v>299</v>
      </c>
      <c r="B4180" t="s">
        <v>206</v>
      </c>
      <c r="C4180" t="s">
        <v>81</v>
      </c>
      <c r="D4180">
        <v>1</v>
      </c>
      <c r="E4180" s="1">
        <v>113832</v>
      </c>
      <c r="F4180" s="1">
        <v>5381</v>
      </c>
      <c r="G4180" s="1">
        <v>0</v>
      </c>
      <c r="H4180" s="1">
        <v>108451</v>
      </c>
      <c r="I4180" s="1">
        <v>0</v>
      </c>
      <c r="J4180" s="1">
        <v>0</v>
      </c>
      <c r="K4180" s="1">
        <v>0</v>
      </c>
    </row>
    <row r="4181" spans="1:11" x14ac:dyDescent="0.25">
      <c r="A4181" s="2">
        <v>299</v>
      </c>
      <c r="B4181" t="s">
        <v>206</v>
      </c>
      <c r="C4181" t="s">
        <v>23</v>
      </c>
      <c r="D4181">
        <v>4</v>
      </c>
      <c r="E4181" s="1">
        <v>156666</v>
      </c>
      <c r="F4181" s="1">
        <v>156666</v>
      </c>
      <c r="G4181" s="1">
        <v>0</v>
      </c>
      <c r="H4181" s="1">
        <v>0</v>
      </c>
      <c r="I4181" s="1">
        <v>0</v>
      </c>
      <c r="J4181" s="1">
        <v>0</v>
      </c>
      <c r="K4181" s="1">
        <v>0</v>
      </c>
    </row>
    <row r="4182" spans="1:11" x14ac:dyDescent="0.25">
      <c r="A4182" s="2">
        <v>299</v>
      </c>
      <c r="B4182" t="s">
        <v>206</v>
      </c>
      <c r="C4182" t="s">
        <v>49</v>
      </c>
      <c r="D4182">
        <v>4</v>
      </c>
      <c r="E4182" s="1">
        <v>455330</v>
      </c>
      <c r="F4182" s="1">
        <v>455330</v>
      </c>
      <c r="G4182" s="1">
        <v>0</v>
      </c>
      <c r="H4182" s="1">
        <v>0</v>
      </c>
      <c r="I4182" s="1">
        <v>0</v>
      </c>
      <c r="J4182" s="1">
        <v>0</v>
      </c>
      <c r="K4182" s="1">
        <v>0</v>
      </c>
    </row>
    <row r="4183" spans="1:11" x14ac:dyDescent="0.25">
      <c r="A4183" s="2">
        <v>299</v>
      </c>
      <c r="B4183" t="s">
        <v>206</v>
      </c>
      <c r="C4183" t="s">
        <v>7</v>
      </c>
      <c r="D4183">
        <v>0.5</v>
      </c>
      <c r="E4183" s="1">
        <v>56916</v>
      </c>
      <c r="F4183" s="1">
        <v>56916</v>
      </c>
      <c r="G4183" s="1">
        <v>0</v>
      </c>
      <c r="H4183" s="1">
        <v>0</v>
      </c>
      <c r="I4183" s="1">
        <v>0</v>
      </c>
      <c r="J4183" s="1">
        <v>0</v>
      </c>
      <c r="K4183" s="1">
        <v>0</v>
      </c>
    </row>
    <row r="4184" spans="1:11" x14ac:dyDescent="0.25">
      <c r="A4184" s="2">
        <v>299</v>
      </c>
      <c r="B4184" t="s">
        <v>206</v>
      </c>
      <c r="C4184" t="s">
        <v>37</v>
      </c>
      <c r="D4184">
        <v>1</v>
      </c>
      <c r="E4184" s="1">
        <v>113832</v>
      </c>
      <c r="F4184" s="1">
        <v>113832</v>
      </c>
      <c r="G4184" s="1">
        <v>0</v>
      </c>
      <c r="H4184" s="1">
        <v>0</v>
      </c>
      <c r="I4184" s="1">
        <v>0</v>
      </c>
      <c r="J4184" s="1">
        <v>0</v>
      </c>
      <c r="K4184" s="1">
        <v>0</v>
      </c>
    </row>
    <row r="4185" spans="1:11" x14ac:dyDescent="0.25">
      <c r="A4185" s="2">
        <v>299</v>
      </c>
      <c r="B4185" t="s">
        <v>206</v>
      </c>
      <c r="C4185" t="s">
        <v>56</v>
      </c>
      <c r="D4185">
        <v>1</v>
      </c>
      <c r="E4185" s="1">
        <v>113832</v>
      </c>
      <c r="F4185" s="1">
        <v>0</v>
      </c>
      <c r="G4185" s="1">
        <v>113832</v>
      </c>
      <c r="H4185" s="1">
        <v>0</v>
      </c>
      <c r="I4185" s="1">
        <v>0</v>
      </c>
      <c r="J4185" s="1">
        <v>0</v>
      </c>
      <c r="K4185" s="1">
        <v>0</v>
      </c>
    </row>
    <row r="4186" spans="1:11" x14ac:dyDescent="0.25">
      <c r="A4186" s="2">
        <v>299</v>
      </c>
      <c r="B4186" t="s">
        <v>206</v>
      </c>
      <c r="C4186" t="s">
        <v>60</v>
      </c>
      <c r="D4186">
        <v>1</v>
      </c>
      <c r="E4186" s="1">
        <v>113832</v>
      </c>
      <c r="F4186" s="1">
        <v>113832</v>
      </c>
      <c r="G4186" s="1">
        <v>0</v>
      </c>
      <c r="H4186" s="1">
        <v>0</v>
      </c>
      <c r="I4186" s="1">
        <v>0</v>
      </c>
      <c r="J4186" s="1">
        <v>0</v>
      </c>
      <c r="K4186" s="1">
        <v>0</v>
      </c>
    </row>
    <row r="4187" spans="1:11" x14ac:dyDescent="0.25">
      <c r="A4187" s="2">
        <v>299</v>
      </c>
      <c r="B4187" t="s">
        <v>206</v>
      </c>
      <c r="C4187" t="s">
        <v>103</v>
      </c>
      <c r="D4187">
        <v>3</v>
      </c>
      <c r="E4187" s="1">
        <v>117498</v>
      </c>
      <c r="F4187" s="1">
        <v>117498</v>
      </c>
      <c r="G4187" s="1">
        <v>0</v>
      </c>
      <c r="H4187" s="1">
        <v>0</v>
      </c>
      <c r="I4187" s="1">
        <v>0</v>
      </c>
      <c r="J4187" s="1">
        <v>0</v>
      </c>
      <c r="K4187" s="1">
        <v>0</v>
      </c>
    </row>
    <row r="4188" spans="1:11" x14ac:dyDescent="0.25">
      <c r="A4188" s="2">
        <v>299</v>
      </c>
      <c r="B4188" t="s">
        <v>206</v>
      </c>
      <c r="C4188" t="s">
        <v>11</v>
      </c>
      <c r="D4188">
        <v>1</v>
      </c>
      <c r="E4188" s="1">
        <v>57558</v>
      </c>
      <c r="F4188" s="1">
        <v>57558</v>
      </c>
      <c r="G4188" s="1">
        <v>0</v>
      </c>
      <c r="H4188" s="1">
        <v>0</v>
      </c>
      <c r="I4188" s="1">
        <v>0</v>
      </c>
      <c r="J4188" s="1">
        <v>0</v>
      </c>
      <c r="K4188" s="1">
        <v>0</v>
      </c>
    </row>
    <row r="4189" spans="1:11" x14ac:dyDescent="0.25">
      <c r="A4189" s="2">
        <v>299</v>
      </c>
      <c r="B4189" t="s">
        <v>206</v>
      </c>
      <c r="C4189" t="s">
        <v>21</v>
      </c>
      <c r="D4189">
        <v>1</v>
      </c>
      <c r="E4189" s="1">
        <v>113832</v>
      </c>
      <c r="F4189" s="1">
        <v>113832</v>
      </c>
      <c r="G4189" s="1">
        <v>0</v>
      </c>
      <c r="H4189" s="1">
        <v>0</v>
      </c>
      <c r="I4189" s="1">
        <v>0</v>
      </c>
      <c r="J4189" s="1">
        <v>0</v>
      </c>
      <c r="K4189" s="1">
        <v>0</v>
      </c>
    </row>
    <row r="4190" spans="1:11" x14ac:dyDescent="0.25">
      <c r="A4190" s="2">
        <v>299</v>
      </c>
      <c r="B4190" t="s">
        <v>206</v>
      </c>
      <c r="C4190" t="s">
        <v>16</v>
      </c>
      <c r="D4190">
        <v>1</v>
      </c>
      <c r="E4190" s="1">
        <v>113832</v>
      </c>
      <c r="F4190" s="1">
        <v>113832</v>
      </c>
      <c r="G4190" s="1">
        <v>0</v>
      </c>
      <c r="H4190" s="1">
        <v>0</v>
      </c>
      <c r="I4190" s="1">
        <v>0</v>
      </c>
      <c r="J4190" s="1">
        <v>0</v>
      </c>
      <c r="K4190" s="1">
        <v>0</v>
      </c>
    </row>
    <row r="4191" spans="1:11" x14ac:dyDescent="0.25">
      <c r="A4191" s="2">
        <v>299</v>
      </c>
      <c r="B4191" t="s">
        <v>206</v>
      </c>
      <c r="C4191" t="s">
        <v>17</v>
      </c>
      <c r="D4191">
        <v>1</v>
      </c>
      <c r="E4191" s="1">
        <v>79025</v>
      </c>
      <c r="F4191" s="1">
        <v>79025</v>
      </c>
      <c r="G4191" s="1">
        <v>0</v>
      </c>
      <c r="H4191" s="1">
        <v>0</v>
      </c>
      <c r="I4191" s="1">
        <v>0</v>
      </c>
      <c r="J4191" s="1">
        <v>0</v>
      </c>
      <c r="K4191" s="1">
        <v>0</v>
      </c>
    </row>
    <row r="4192" spans="1:11" x14ac:dyDescent="0.25">
      <c r="A4192" s="2">
        <v>299</v>
      </c>
      <c r="B4192" t="s">
        <v>206</v>
      </c>
      <c r="C4192" t="s">
        <v>22</v>
      </c>
      <c r="D4192">
        <v>1</v>
      </c>
      <c r="E4192" s="1">
        <v>51187</v>
      </c>
      <c r="F4192" s="1">
        <v>51187</v>
      </c>
      <c r="G4192" s="1">
        <v>0</v>
      </c>
      <c r="H4192" s="1">
        <v>0</v>
      </c>
      <c r="I4192" s="1">
        <v>0</v>
      </c>
      <c r="J4192" s="1">
        <v>0</v>
      </c>
      <c r="K4192" s="1">
        <v>0</v>
      </c>
    </row>
    <row r="4193" spans="1:11" x14ac:dyDescent="0.25">
      <c r="A4193" s="2">
        <v>299</v>
      </c>
      <c r="B4193" t="s">
        <v>206</v>
      </c>
      <c r="C4193" t="s">
        <v>20</v>
      </c>
      <c r="D4193">
        <v>1</v>
      </c>
      <c r="E4193" s="1">
        <v>60059</v>
      </c>
      <c r="F4193" s="1">
        <v>60059</v>
      </c>
      <c r="G4193" s="1">
        <v>0</v>
      </c>
      <c r="H4193" s="1">
        <v>0</v>
      </c>
      <c r="I4193" s="1">
        <v>0</v>
      </c>
      <c r="J4193" s="1">
        <v>0</v>
      </c>
      <c r="K4193" s="1">
        <v>0</v>
      </c>
    </row>
    <row r="4194" spans="1:11" x14ac:dyDescent="0.25">
      <c r="A4194" s="2">
        <v>299</v>
      </c>
      <c r="B4194" t="s">
        <v>206</v>
      </c>
      <c r="C4194" t="s">
        <v>55</v>
      </c>
      <c r="D4194">
        <v>1</v>
      </c>
      <c r="E4194" s="1">
        <v>71444</v>
      </c>
      <c r="F4194" s="1">
        <v>71444</v>
      </c>
      <c r="G4194" s="1">
        <v>0</v>
      </c>
      <c r="H4194" s="1">
        <v>0</v>
      </c>
      <c r="I4194" s="1">
        <v>0</v>
      </c>
      <c r="J4194" s="1">
        <v>0</v>
      </c>
      <c r="K4194" s="1">
        <v>0</v>
      </c>
    </row>
    <row r="4195" spans="1:11" x14ac:dyDescent="0.25">
      <c r="A4195" s="2">
        <v>299</v>
      </c>
      <c r="B4195" t="s">
        <v>206</v>
      </c>
      <c r="C4195" t="s">
        <v>8</v>
      </c>
      <c r="D4195">
        <v>1</v>
      </c>
      <c r="E4195" s="1">
        <v>116262</v>
      </c>
      <c r="F4195" s="1">
        <v>116262</v>
      </c>
      <c r="G4195" s="1">
        <v>0</v>
      </c>
      <c r="H4195" s="1">
        <v>0</v>
      </c>
      <c r="I4195" s="1">
        <v>0</v>
      </c>
      <c r="J4195" s="1">
        <v>0</v>
      </c>
      <c r="K4195" s="1">
        <v>0</v>
      </c>
    </row>
    <row r="4196" spans="1:11" x14ac:dyDescent="0.25">
      <c r="A4196" s="2">
        <v>299</v>
      </c>
      <c r="B4196" t="s">
        <v>206</v>
      </c>
      <c r="C4196" t="s">
        <v>251</v>
      </c>
      <c r="D4196">
        <v>0</v>
      </c>
      <c r="E4196" s="1">
        <v>17097</v>
      </c>
      <c r="F4196" s="1">
        <v>17097</v>
      </c>
      <c r="G4196" s="1">
        <v>0</v>
      </c>
      <c r="H4196" s="1">
        <v>0</v>
      </c>
      <c r="I4196" s="1">
        <v>0</v>
      </c>
      <c r="J4196" s="1">
        <v>0</v>
      </c>
      <c r="K4196" s="1">
        <v>0</v>
      </c>
    </row>
    <row r="4197" spans="1:11" x14ac:dyDescent="0.25">
      <c r="A4197" s="2">
        <v>299</v>
      </c>
      <c r="B4197" t="s">
        <v>206</v>
      </c>
      <c r="C4197" t="s">
        <v>314</v>
      </c>
      <c r="D4197">
        <v>0</v>
      </c>
      <c r="E4197" s="1">
        <v>51000</v>
      </c>
      <c r="F4197" s="1">
        <v>13600</v>
      </c>
      <c r="G4197" s="1">
        <v>0</v>
      </c>
      <c r="H4197" s="1">
        <v>0</v>
      </c>
      <c r="I4197" s="1">
        <v>0</v>
      </c>
      <c r="J4197" s="1">
        <v>0</v>
      </c>
      <c r="K4197" s="1">
        <v>37400</v>
      </c>
    </row>
    <row r="4198" spans="1:11" x14ac:dyDescent="0.25">
      <c r="A4198" s="2">
        <v>299</v>
      </c>
      <c r="B4198" t="s">
        <v>206</v>
      </c>
      <c r="C4198" t="s">
        <v>257</v>
      </c>
      <c r="D4198">
        <v>0</v>
      </c>
      <c r="E4198" s="1">
        <v>40800</v>
      </c>
      <c r="F4198" s="1">
        <v>13600</v>
      </c>
      <c r="G4198" s="1">
        <v>0</v>
      </c>
      <c r="H4198" s="1">
        <v>0</v>
      </c>
      <c r="I4198" s="1">
        <v>0</v>
      </c>
      <c r="J4198" s="1">
        <v>0</v>
      </c>
      <c r="K4198" s="1">
        <v>27200</v>
      </c>
    </row>
    <row r="4199" spans="1:11" x14ac:dyDescent="0.25">
      <c r="A4199" s="2">
        <v>299</v>
      </c>
      <c r="B4199" t="s">
        <v>206</v>
      </c>
      <c r="C4199" t="s">
        <v>252</v>
      </c>
      <c r="D4199">
        <v>0</v>
      </c>
      <c r="E4199" s="1">
        <v>5000</v>
      </c>
      <c r="F4199" s="1">
        <v>5000</v>
      </c>
      <c r="G4199" s="1">
        <v>0</v>
      </c>
      <c r="H4199" s="1">
        <v>0</v>
      </c>
      <c r="I4199" s="1">
        <v>0</v>
      </c>
      <c r="J4199" s="1">
        <v>0</v>
      </c>
      <c r="K4199" s="1">
        <v>0</v>
      </c>
    </row>
    <row r="4200" spans="1:11" x14ac:dyDescent="0.25">
      <c r="A4200" s="2">
        <v>299</v>
      </c>
      <c r="B4200" t="s">
        <v>206</v>
      </c>
      <c r="C4200" t="s">
        <v>263</v>
      </c>
      <c r="D4200">
        <v>0</v>
      </c>
      <c r="E4200" s="1">
        <v>15000</v>
      </c>
      <c r="F4200" s="1">
        <v>15000</v>
      </c>
      <c r="G4200" s="1">
        <v>0</v>
      </c>
      <c r="H4200" s="1">
        <v>0</v>
      </c>
      <c r="I4200" s="1">
        <v>0</v>
      </c>
      <c r="J4200" s="1">
        <v>0</v>
      </c>
      <c r="K4200" s="1">
        <v>0</v>
      </c>
    </row>
    <row r="4201" spans="1:11" x14ac:dyDescent="0.25">
      <c r="A4201" s="2">
        <v>299</v>
      </c>
      <c r="B4201" t="s">
        <v>206</v>
      </c>
      <c r="C4201" t="s">
        <v>266</v>
      </c>
      <c r="D4201">
        <v>0</v>
      </c>
      <c r="E4201" s="1">
        <v>11000</v>
      </c>
      <c r="F4201" s="1">
        <v>11000</v>
      </c>
      <c r="G4201" s="1">
        <v>0</v>
      </c>
      <c r="H4201" s="1">
        <v>0</v>
      </c>
      <c r="I4201" s="1">
        <v>0</v>
      </c>
      <c r="J4201" s="1">
        <v>0</v>
      </c>
      <c r="K4201" s="1">
        <v>0</v>
      </c>
    </row>
    <row r="4202" spans="1:11" x14ac:dyDescent="0.25">
      <c r="A4202" s="2">
        <v>299</v>
      </c>
      <c r="B4202" t="s">
        <v>206</v>
      </c>
      <c r="C4202" t="s">
        <v>286</v>
      </c>
      <c r="D4202">
        <v>0</v>
      </c>
      <c r="E4202" s="1">
        <v>2000</v>
      </c>
      <c r="F4202" s="1">
        <v>2000</v>
      </c>
      <c r="G4202" s="1">
        <v>0</v>
      </c>
      <c r="H4202" s="1">
        <v>0</v>
      </c>
      <c r="I4202" s="1">
        <v>0</v>
      </c>
      <c r="J4202" s="1">
        <v>0</v>
      </c>
      <c r="K4202" s="1">
        <v>0</v>
      </c>
    </row>
    <row r="4203" spans="1:11" x14ac:dyDescent="0.25">
      <c r="A4203" s="2">
        <v>299</v>
      </c>
      <c r="B4203" t="s">
        <v>206</v>
      </c>
      <c r="C4203" t="s">
        <v>265</v>
      </c>
      <c r="D4203">
        <v>0</v>
      </c>
      <c r="E4203" s="1">
        <v>11000</v>
      </c>
      <c r="F4203" s="1">
        <v>11000</v>
      </c>
      <c r="G4203" s="1">
        <v>0</v>
      </c>
      <c r="H4203" s="1">
        <v>0</v>
      </c>
      <c r="I4203" s="1">
        <v>0</v>
      </c>
      <c r="J4203" s="1">
        <v>0</v>
      </c>
      <c r="K4203" s="1">
        <v>0</v>
      </c>
    </row>
    <row r="4204" spans="1:11" x14ac:dyDescent="0.25">
      <c r="A4204" s="2">
        <v>299</v>
      </c>
      <c r="B4204" t="s">
        <v>206</v>
      </c>
      <c r="C4204" t="s">
        <v>262</v>
      </c>
      <c r="D4204">
        <v>0</v>
      </c>
      <c r="E4204" s="1">
        <v>8000</v>
      </c>
      <c r="F4204" s="1">
        <v>8000</v>
      </c>
      <c r="G4204" s="1">
        <v>0</v>
      </c>
      <c r="H4204" s="1">
        <v>0</v>
      </c>
      <c r="I4204" s="1">
        <v>0</v>
      </c>
      <c r="J4204" s="1">
        <v>0</v>
      </c>
      <c r="K4204" s="1">
        <v>0</v>
      </c>
    </row>
    <row r="4205" spans="1:11" x14ac:dyDescent="0.25">
      <c r="A4205" s="2">
        <v>299</v>
      </c>
      <c r="B4205" t="s">
        <v>206</v>
      </c>
      <c r="C4205" t="s">
        <v>248</v>
      </c>
      <c r="D4205">
        <v>0</v>
      </c>
      <c r="E4205" s="1">
        <v>1008</v>
      </c>
      <c r="F4205" s="1">
        <v>1008</v>
      </c>
      <c r="G4205" s="1">
        <v>0</v>
      </c>
      <c r="H4205" s="1">
        <v>0</v>
      </c>
      <c r="I4205" s="1">
        <v>0</v>
      </c>
      <c r="J4205" s="1">
        <v>0</v>
      </c>
      <c r="K4205" s="1">
        <v>0</v>
      </c>
    </row>
    <row r="4206" spans="1:11" x14ac:dyDescent="0.25">
      <c r="A4206" s="2">
        <v>299</v>
      </c>
      <c r="B4206" t="s">
        <v>206</v>
      </c>
      <c r="C4206" t="s">
        <v>261</v>
      </c>
      <c r="D4206">
        <v>0</v>
      </c>
      <c r="E4206" s="1">
        <v>7462</v>
      </c>
      <c r="F4206" s="1">
        <v>7462</v>
      </c>
      <c r="G4206" s="1">
        <v>0</v>
      </c>
      <c r="H4206" s="1">
        <v>0</v>
      </c>
      <c r="I4206" s="1">
        <v>0</v>
      </c>
      <c r="J4206" s="1">
        <v>0</v>
      </c>
      <c r="K4206" s="1">
        <v>0</v>
      </c>
    </row>
    <row r="4207" spans="1:11" x14ac:dyDescent="0.25">
      <c r="A4207" s="2">
        <v>299</v>
      </c>
      <c r="B4207" t="s">
        <v>206</v>
      </c>
      <c r="C4207" t="s">
        <v>247</v>
      </c>
      <c r="D4207">
        <v>0</v>
      </c>
      <c r="E4207" s="1">
        <v>3695</v>
      </c>
      <c r="F4207" s="1">
        <v>3695</v>
      </c>
      <c r="G4207" s="1">
        <v>0</v>
      </c>
      <c r="H4207" s="1">
        <v>0</v>
      </c>
      <c r="I4207" s="1">
        <v>0</v>
      </c>
      <c r="J4207" s="1">
        <v>0</v>
      </c>
      <c r="K4207" s="1">
        <v>0</v>
      </c>
    </row>
    <row r="4208" spans="1:11" x14ac:dyDescent="0.25">
      <c r="A4208" s="2">
        <v>299</v>
      </c>
      <c r="B4208" t="s">
        <v>206</v>
      </c>
      <c r="C4208" t="s">
        <v>299</v>
      </c>
      <c r="D4208">
        <v>0</v>
      </c>
      <c r="E4208" s="1">
        <v>2000</v>
      </c>
      <c r="F4208" s="1">
        <v>0</v>
      </c>
      <c r="G4208" s="1">
        <v>2000</v>
      </c>
      <c r="H4208" s="1">
        <v>0</v>
      </c>
      <c r="I4208" s="1">
        <v>0</v>
      </c>
      <c r="J4208" s="1">
        <v>0</v>
      </c>
      <c r="K4208" s="1">
        <v>0</v>
      </c>
    </row>
    <row r="4209" spans="1:12" x14ac:dyDescent="0.25">
      <c r="A4209" s="2">
        <v>299</v>
      </c>
      <c r="B4209" t="s">
        <v>206</v>
      </c>
      <c r="C4209" t="s">
        <v>270</v>
      </c>
      <c r="D4209">
        <v>0</v>
      </c>
      <c r="E4209" s="1">
        <v>7100</v>
      </c>
      <c r="F4209" s="1">
        <v>0</v>
      </c>
      <c r="G4209" s="1">
        <v>7100</v>
      </c>
      <c r="H4209" s="1">
        <v>0</v>
      </c>
      <c r="I4209" s="1">
        <v>0</v>
      </c>
      <c r="J4209" s="1">
        <v>0</v>
      </c>
      <c r="K4209" s="1">
        <v>0</v>
      </c>
    </row>
    <row r="4210" spans="1:12" x14ac:dyDescent="0.25">
      <c r="A4210" s="2">
        <v>299</v>
      </c>
      <c r="B4210" t="s">
        <v>206</v>
      </c>
      <c r="C4210" t="s">
        <v>267</v>
      </c>
      <c r="D4210">
        <v>0</v>
      </c>
      <c r="E4210" s="1">
        <v>2440</v>
      </c>
      <c r="F4210" s="1">
        <v>1066</v>
      </c>
      <c r="G4210" s="1">
        <v>1373</v>
      </c>
      <c r="H4210" s="1">
        <v>0</v>
      </c>
      <c r="I4210" s="1">
        <v>0</v>
      </c>
      <c r="J4210" s="1">
        <v>0</v>
      </c>
      <c r="K4210" s="1">
        <v>0</v>
      </c>
    </row>
    <row r="4211" spans="1:12" x14ac:dyDescent="0.25">
      <c r="A4211" s="2">
        <v>299</v>
      </c>
      <c r="B4211" t="s">
        <v>206</v>
      </c>
      <c r="C4211" t="s">
        <v>277</v>
      </c>
      <c r="D4211">
        <v>0</v>
      </c>
      <c r="E4211" s="1">
        <v>8000</v>
      </c>
      <c r="F4211" s="1">
        <v>0</v>
      </c>
      <c r="G4211" s="1">
        <v>8000</v>
      </c>
      <c r="H4211" s="1">
        <v>0</v>
      </c>
      <c r="I4211" s="1">
        <v>0</v>
      </c>
      <c r="J4211" s="1">
        <v>0</v>
      </c>
      <c r="K4211" s="1">
        <v>0</v>
      </c>
    </row>
    <row r="4212" spans="1:12" x14ac:dyDescent="0.25">
      <c r="A4212" s="2">
        <v>299</v>
      </c>
      <c r="B4212" t="s">
        <v>206</v>
      </c>
      <c r="C4212" t="s">
        <v>258</v>
      </c>
      <c r="D4212">
        <v>0</v>
      </c>
      <c r="E4212" s="1">
        <v>6769</v>
      </c>
      <c r="F4212" s="1">
        <v>5769</v>
      </c>
      <c r="G4212" s="1">
        <v>1000</v>
      </c>
      <c r="H4212" s="1">
        <v>0</v>
      </c>
      <c r="I4212" s="1">
        <v>0</v>
      </c>
      <c r="J4212" s="1">
        <v>0</v>
      </c>
      <c r="K4212" s="1">
        <v>0</v>
      </c>
    </row>
    <row r="4213" spans="1:12" x14ac:dyDescent="0.25">
      <c r="A4213" s="2">
        <v>299</v>
      </c>
      <c r="B4213" t="s">
        <v>206</v>
      </c>
      <c r="C4213" t="s">
        <v>268</v>
      </c>
      <c r="D4213">
        <v>0</v>
      </c>
      <c r="E4213" s="1">
        <v>2000</v>
      </c>
      <c r="F4213" s="1">
        <v>2000</v>
      </c>
      <c r="G4213" s="1">
        <v>0</v>
      </c>
      <c r="H4213" s="1">
        <v>0</v>
      </c>
      <c r="I4213" s="1">
        <v>0</v>
      </c>
      <c r="J4213" s="1">
        <v>0</v>
      </c>
      <c r="K4213" s="1">
        <v>0</v>
      </c>
    </row>
    <row r="4214" spans="1:12" x14ac:dyDescent="0.25">
      <c r="A4214" s="2">
        <v>299</v>
      </c>
      <c r="B4214" t="s">
        <v>206</v>
      </c>
      <c r="C4214" t="s">
        <v>269</v>
      </c>
      <c r="D4214">
        <v>0</v>
      </c>
      <c r="E4214" s="1">
        <v>1926</v>
      </c>
      <c r="F4214" s="1">
        <v>0</v>
      </c>
      <c r="G4214" s="1">
        <v>0</v>
      </c>
      <c r="H4214" s="1">
        <v>0</v>
      </c>
      <c r="I4214" s="1">
        <v>1926</v>
      </c>
      <c r="J4214" s="1">
        <v>0</v>
      </c>
      <c r="K4214" s="1">
        <v>0</v>
      </c>
    </row>
    <row r="4215" spans="1:12" x14ac:dyDescent="0.25">
      <c r="A4215" s="2">
        <v>299</v>
      </c>
      <c r="B4215" t="s">
        <v>206</v>
      </c>
      <c r="C4215" s="1" t="s">
        <v>320</v>
      </c>
      <c r="E4215" s="1">
        <v>20052</v>
      </c>
      <c r="F4215" s="1"/>
      <c r="G4215" s="1"/>
      <c r="H4215" s="1"/>
      <c r="I4215" s="1"/>
      <c r="J4215" s="1"/>
      <c r="K4215" s="1"/>
      <c r="L4215" s="1">
        <v>20052</v>
      </c>
    </row>
    <row r="4216" spans="1:12" x14ac:dyDescent="0.25">
      <c r="A4216" s="2">
        <v>300</v>
      </c>
      <c r="B4216" t="s">
        <v>207</v>
      </c>
      <c r="C4216" t="s">
        <v>124</v>
      </c>
      <c r="D4216">
        <v>1</v>
      </c>
      <c r="E4216" s="1">
        <v>158560</v>
      </c>
      <c r="F4216" s="1">
        <v>158560</v>
      </c>
      <c r="G4216" s="1">
        <v>0</v>
      </c>
      <c r="H4216" s="1">
        <v>0</v>
      </c>
      <c r="I4216" s="1">
        <v>0</v>
      </c>
      <c r="J4216" s="1">
        <v>0</v>
      </c>
      <c r="K4216" s="1">
        <v>0</v>
      </c>
    </row>
    <row r="4217" spans="1:12" x14ac:dyDescent="0.25">
      <c r="A4217" s="2">
        <v>300</v>
      </c>
      <c r="B4217" t="s">
        <v>207</v>
      </c>
      <c r="C4217" t="s">
        <v>114</v>
      </c>
      <c r="D4217">
        <v>1</v>
      </c>
      <c r="E4217" s="1">
        <v>158560</v>
      </c>
      <c r="F4217" s="1">
        <v>158560</v>
      </c>
      <c r="G4217" s="1">
        <v>0</v>
      </c>
      <c r="H4217" s="1">
        <v>0</v>
      </c>
      <c r="I4217" s="1">
        <v>0</v>
      </c>
      <c r="J4217" s="1">
        <v>0</v>
      </c>
      <c r="K4217" s="1">
        <v>0</v>
      </c>
    </row>
    <row r="4218" spans="1:12" x14ac:dyDescent="0.25">
      <c r="A4218" s="2">
        <v>300</v>
      </c>
      <c r="B4218" t="s">
        <v>207</v>
      </c>
      <c r="C4218" t="s">
        <v>77</v>
      </c>
      <c r="D4218">
        <v>1</v>
      </c>
      <c r="E4218" s="1">
        <v>120467</v>
      </c>
      <c r="F4218" s="1">
        <v>5394</v>
      </c>
      <c r="G4218" s="1">
        <v>0</v>
      </c>
      <c r="H4218" s="1">
        <v>115073</v>
      </c>
      <c r="I4218" s="1">
        <v>0</v>
      </c>
      <c r="J4218" s="1">
        <v>0</v>
      </c>
      <c r="K4218" s="1">
        <v>0</v>
      </c>
    </row>
    <row r="4219" spans="1:12" x14ac:dyDescent="0.25">
      <c r="A4219" s="2">
        <v>300</v>
      </c>
      <c r="B4219" t="s">
        <v>207</v>
      </c>
      <c r="C4219" t="s">
        <v>31</v>
      </c>
      <c r="D4219">
        <v>1</v>
      </c>
      <c r="E4219" s="1">
        <v>198942</v>
      </c>
      <c r="F4219" s="1">
        <v>198942</v>
      </c>
      <c r="G4219" s="1">
        <v>0</v>
      </c>
      <c r="H4219" s="1">
        <v>0</v>
      </c>
      <c r="I4219" s="1">
        <v>0</v>
      </c>
      <c r="J4219" s="1">
        <v>0</v>
      </c>
      <c r="K4219" s="1">
        <v>0</v>
      </c>
    </row>
    <row r="4220" spans="1:12" x14ac:dyDescent="0.25">
      <c r="A4220" s="2">
        <v>300</v>
      </c>
      <c r="B4220" t="s">
        <v>207</v>
      </c>
      <c r="C4220" t="s">
        <v>33</v>
      </c>
      <c r="D4220">
        <v>4</v>
      </c>
      <c r="E4220" s="1">
        <v>455330</v>
      </c>
      <c r="F4220" s="1">
        <v>335837</v>
      </c>
      <c r="G4220" s="1">
        <v>0</v>
      </c>
      <c r="H4220" s="1">
        <v>0</v>
      </c>
      <c r="I4220" s="1">
        <v>119493</v>
      </c>
      <c r="J4220" s="1">
        <v>0</v>
      </c>
      <c r="K4220" s="1">
        <v>0</v>
      </c>
    </row>
    <row r="4221" spans="1:12" x14ac:dyDescent="0.25">
      <c r="A4221" s="2">
        <v>300</v>
      </c>
      <c r="B4221" t="s">
        <v>207</v>
      </c>
      <c r="C4221" t="s">
        <v>34</v>
      </c>
      <c r="D4221">
        <v>4</v>
      </c>
      <c r="E4221" s="1">
        <v>455330</v>
      </c>
      <c r="F4221" s="1">
        <v>455330</v>
      </c>
      <c r="G4221" s="1">
        <v>0</v>
      </c>
      <c r="H4221" s="1">
        <v>0</v>
      </c>
      <c r="I4221" s="1">
        <v>0</v>
      </c>
      <c r="J4221" s="1">
        <v>0</v>
      </c>
      <c r="K4221" s="1">
        <v>0</v>
      </c>
    </row>
    <row r="4222" spans="1:12" x14ac:dyDescent="0.25">
      <c r="A4222" s="2">
        <v>300</v>
      </c>
      <c r="B4222" t="s">
        <v>207</v>
      </c>
      <c r="C4222" t="s">
        <v>35</v>
      </c>
      <c r="D4222">
        <v>3</v>
      </c>
      <c r="E4222" s="1">
        <v>341497</v>
      </c>
      <c r="F4222" s="1">
        <v>341497</v>
      </c>
      <c r="G4222" s="1">
        <v>0</v>
      </c>
      <c r="H4222" s="1">
        <v>0</v>
      </c>
      <c r="I4222" s="1">
        <v>0</v>
      </c>
      <c r="J4222" s="1">
        <v>0</v>
      </c>
      <c r="K4222" s="1">
        <v>0</v>
      </c>
    </row>
    <row r="4223" spans="1:12" x14ac:dyDescent="0.25">
      <c r="A4223" s="2">
        <v>300</v>
      </c>
      <c r="B4223" t="s">
        <v>207</v>
      </c>
      <c r="C4223" t="s">
        <v>26</v>
      </c>
      <c r="D4223">
        <v>3</v>
      </c>
      <c r="E4223" s="1">
        <v>341497</v>
      </c>
      <c r="F4223" s="1">
        <v>341497</v>
      </c>
      <c r="G4223" s="1">
        <v>0</v>
      </c>
      <c r="H4223" s="1">
        <v>0</v>
      </c>
      <c r="I4223" s="1">
        <v>0</v>
      </c>
      <c r="J4223" s="1">
        <v>0</v>
      </c>
      <c r="K4223" s="1">
        <v>0</v>
      </c>
    </row>
    <row r="4224" spans="1:12" x14ac:dyDescent="0.25">
      <c r="A4224" s="2">
        <v>300</v>
      </c>
      <c r="B4224" t="s">
        <v>207</v>
      </c>
      <c r="C4224" t="s">
        <v>25</v>
      </c>
      <c r="D4224">
        <v>3</v>
      </c>
      <c r="E4224" s="1">
        <v>341497</v>
      </c>
      <c r="F4224" s="1">
        <v>341497</v>
      </c>
      <c r="G4224" s="1">
        <v>0</v>
      </c>
      <c r="H4224" s="1">
        <v>0</v>
      </c>
      <c r="I4224" s="1">
        <v>0</v>
      </c>
      <c r="J4224" s="1">
        <v>0</v>
      </c>
      <c r="K4224" s="1">
        <v>0</v>
      </c>
    </row>
    <row r="4225" spans="1:11" x14ac:dyDescent="0.25">
      <c r="A4225" s="2">
        <v>300</v>
      </c>
      <c r="B4225" t="s">
        <v>207</v>
      </c>
      <c r="C4225" t="s">
        <v>28</v>
      </c>
      <c r="D4225">
        <v>4</v>
      </c>
      <c r="E4225" s="1">
        <v>455330</v>
      </c>
      <c r="F4225" s="1">
        <v>0</v>
      </c>
      <c r="G4225" s="1">
        <v>455330</v>
      </c>
      <c r="H4225" s="1">
        <v>0</v>
      </c>
      <c r="I4225" s="1">
        <v>0</v>
      </c>
      <c r="J4225" s="1">
        <v>0</v>
      </c>
      <c r="K4225" s="1">
        <v>0</v>
      </c>
    </row>
    <row r="4226" spans="1:11" x14ac:dyDescent="0.25">
      <c r="A4226" s="2">
        <v>300</v>
      </c>
      <c r="B4226" t="s">
        <v>207</v>
      </c>
      <c r="C4226" t="s">
        <v>24</v>
      </c>
      <c r="D4226">
        <v>1</v>
      </c>
      <c r="E4226" s="1">
        <v>113832</v>
      </c>
      <c r="F4226" s="1">
        <v>5381</v>
      </c>
      <c r="G4226" s="1">
        <v>0</v>
      </c>
      <c r="H4226" s="1">
        <v>108451</v>
      </c>
      <c r="I4226" s="1">
        <v>0</v>
      </c>
      <c r="J4226" s="1">
        <v>0</v>
      </c>
      <c r="K4226" s="1">
        <v>0</v>
      </c>
    </row>
    <row r="4227" spans="1:11" x14ac:dyDescent="0.25">
      <c r="A4227" s="2">
        <v>300</v>
      </c>
      <c r="B4227" t="s">
        <v>207</v>
      </c>
      <c r="C4227" t="s">
        <v>30</v>
      </c>
      <c r="D4227">
        <v>1</v>
      </c>
      <c r="E4227" s="1">
        <v>113832</v>
      </c>
      <c r="F4227" s="1">
        <v>113832</v>
      </c>
      <c r="G4227" s="1">
        <v>0</v>
      </c>
      <c r="H4227" s="1">
        <v>0</v>
      </c>
      <c r="I4227" s="1">
        <v>0</v>
      </c>
      <c r="J4227" s="1">
        <v>0</v>
      </c>
      <c r="K4227" s="1">
        <v>0</v>
      </c>
    </row>
    <row r="4228" spans="1:11" x14ac:dyDescent="0.25">
      <c r="A4228" s="2">
        <v>300</v>
      </c>
      <c r="B4228" t="s">
        <v>207</v>
      </c>
      <c r="C4228" t="s">
        <v>43</v>
      </c>
      <c r="D4228">
        <v>1</v>
      </c>
      <c r="E4228" s="1">
        <v>119483</v>
      </c>
      <c r="F4228" s="1">
        <v>119483</v>
      </c>
      <c r="G4228" s="1">
        <v>0</v>
      </c>
      <c r="H4228" s="1">
        <v>0</v>
      </c>
      <c r="I4228" s="1">
        <v>0</v>
      </c>
      <c r="J4228" s="1">
        <v>0</v>
      </c>
      <c r="K4228" s="1">
        <v>0</v>
      </c>
    </row>
    <row r="4229" spans="1:11" x14ac:dyDescent="0.25">
      <c r="A4229" s="2">
        <v>300</v>
      </c>
      <c r="B4229" t="s">
        <v>207</v>
      </c>
      <c r="C4229" t="s">
        <v>14</v>
      </c>
      <c r="D4229">
        <v>5.5</v>
      </c>
      <c r="E4229" s="1">
        <v>626078</v>
      </c>
      <c r="F4229" s="1">
        <v>626078</v>
      </c>
      <c r="G4229" s="1">
        <v>0</v>
      </c>
      <c r="H4229" s="1">
        <v>0</v>
      </c>
      <c r="I4229" s="1">
        <v>0</v>
      </c>
      <c r="J4229" s="1">
        <v>0</v>
      </c>
      <c r="K4229" s="1">
        <v>0</v>
      </c>
    </row>
    <row r="4230" spans="1:11" x14ac:dyDescent="0.25">
      <c r="A4230" s="2">
        <v>300</v>
      </c>
      <c r="B4230" t="s">
        <v>207</v>
      </c>
      <c r="C4230" t="s">
        <v>101</v>
      </c>
      <c r="D4230">
        <v>1</v>
      </c>
      <c r="E4230" s="1">
        <v>39166</v>
      </c>
      <c r="F4230" s="1">
        <v>2871</v>
      </c>
      <c r="G4230" s="1">
        <v>0</v>
      </c>
      <c r="H4230" s="1">
        <v>36295</v>
      </c>
      <c r="I4230" s="1">
        <v>0</v>
      </c>
      <c r="J4230" s="1">
        <v>0</v>
      </c>
      <c r="K4230" s="1">
        <v>0</v>
      </c>
    </row>
    <row r="4231" spans="1:11" x14ac:dyDescent="0.25">
      <c r="A4231" s="2">
        <v>300</v>
      </c>
      <c r="B4231" t="s">
        <v>207</v>
      </c>
      <c r="C4231" t="s">
        <v>315</v>
      </c>
      <c r="D4231">
        <v>3</v>
      </c>
      <c r="E4231" s="1">
        <v>341497</v>
      </c>
      <c r="F4231" s="1">
        <v>16143</v>
      </c>
      <c r="G4231" s="1">
        <v>0</v>
      </c>
      <c r="H4231" s="1">
        <v>325354</v>
      </c>
      <c r="I4231" s="1">
        <v>0</v>
      </c>
      <c r="J4231" s="1">
        <v>0</v>
      </c>
      <c r="K4231" s="1">
        <v>0</v>
      </c>
    </row>
    <row r="4232" spans="1:11" x14ac:dyDescent="0.25">
      <c r="A4232" s="2">
        <v>300</v>
      </c>
      <c r="B4232" t="s">
        <v>207</v>
      </c>
      <c r="C4232" t="s">
        <v>81</v>
      </c>
      <c r="D4232">
        <v>15</v>
      </c>
      <c r="E4232" s="1">
        <v>1707486.7500000002</v>
      </c>
      <c r="F4232" s="1">
        <v>80715</v>
      </c>
      <c r="G4232" s="1">
        <v>0</v>
      </c>
      <c r="H4232" s="1">
        <v>1626771.7500000002</v>
      </c>
      <c r="I4232" s="1">
        <v>0</v>
      </c>
      <c r="J4232" s="1">
        <v>0</v>
      </c>
      <c r="K4232" s="1">
        <v>0</v>
      </c>
    </row>
    <row r="4233" spans="1:11" x14ac:dyDescent="0.25">
      <c r="A4233" s="2">
        <v>300</v>
      </c>
      <c r="B4233" t="s">
        <v>207</v>
      </c>
      <c r="C4233" t="s">
        <v>23</v>
      </c>
      <c r="D4233">
        <v>5</v>
      </c>
      <c r="E4233" s="1">
        <v>195832</v>
      </c>
      <c r="F4233" s="1">
        <v>195832</v>
      </c>
      <c r="G4233" s="1">
        <v>0</v>
      </c>
      <c r="H4233" s="1">
        <v>0</v>
      </c>
      <c r="I4233" s="1">
        <v>0</v>
      </c>
      <c r="J4233" s="1">
        <v>0</v>
      </c>
      <c r="K4233" s="1">
        <v>0</v>
      </c>
    </row>
    <row r="4234" spans="1:11" x14ac:dyDescent="0.25">
      <c r="A4234" s="2">
        <v>300</v>
      </c>
      <c r="B4234" t="s">
        <v>207</v>
      </c>
      <c r="C4234" t="s">
        <v>49</v>
      </c>
      <c r="D4234">
        <v>5</v>
      </c>
      <c r="E4234" s="1">
        <v>569162</v>
      </c>
      <c r="F4234" s="1">
        <v>569162</v>
      </c>
      <c r="G4234" s="1">
        <v>0</v>
      </c>
      <c r="H4234" s="1">
        <v>0</v>
      </c>
      <c r="I4234" s="1">
        <v>0</v>
      </c>
      <c r="J4234" s="1">
        <v>0</v>
      </c>
      <c r="K4234" s="1">
        <v>0</v>
      </c>
    </row>
    <row r="4235" spans="1:11" x14ac:dyDescent="0.25">
      <c r="A4235" s="2">
        <v>300</v>
      </c>
      <c r="B4235" t="s">
        <v>207</v>
      </c>
      <c r="C4235" t="s">
        <v>7</v>
      </c>
      <c r="D4235">
        <v>1</v>
      </c>
      <c r="E4235" s="1">
        <v>113832</v>
      </c>
      <c r="F4235" s="1">
        <v>113832</v>
      </c>
      <c r="G4235" s="1">
        <v>0</v>
      </c>
      <c r="H4235" s="1">
        <v>0</v>
      </c>
      <c r="I4235" s="1">
        <v>0</v>
      </c>
      <c r="J4235" s="1">
        <v>0</v>
      </c>
      <c r="K4235" s="1">
        <v>0</v>
      </c>
    </row>
    <row r="4236" spans="1:11" x14ac:dyDescent="0.25">
      <c r="A4236" s="2">
        <v>300</v>
      </c>
      <c r="B4236" t="s">
        <v>207</v>
      </c>
      <c r="C4236" t="s">
        <v>37</v>
      </c>
      <c r="D4236">
        <v>2</v>
      </c>
      <c r="E4236" s="1">
        <v>227665</v>
      </c>
      <c r="F4236" s="1">
        <v>227665</v>
      </c>
      <c r="G4236" s="1">
        <v>0</v>
      </c>
      <c r="H4236" s="1">
        <v>0</v>
      </c>
      <c r="I4236" s="1">
        <v>0</v>
      </c>
      <c r="J4236" s="1">
        <v>0</v>
      </c>
      <c r="K4236" s="1">
        <v>0</v>
      </c>
    </row>
    <row r="4237" spans="1:11" x14ac:dyDescent="0.25">
      <c r="A4237" s="2">
        <v>300</v>
      </c>
      <c r="B4237" t="s">
        <v>207</v>
      </c>
      <c r="C4237" t="s">
        <v>12</v>
      </c>
      <c r="D4237">
        <v>1</v>
      </c>
      <c r="E4237" s="1">
        <v>113832</v>
      </c>
      <c r="F4237" s="1">
        <v>113832</v>
      </c>
      <c r="G4237" s="1">
        <v>0</v>
      </c>
      <c r="H4237" s="1">
        <v>0</v>
      </c>
      <c r="I4237" s="1">
        <v>0</v>
      </c>
      <c r="J4237" s="1">
        <v>0</v>
      </c>
      <c r="K4237" s="1">
        <v>0</v>
      </c>
    </row>
    <row r="4238" spans="1:11" x14ac:dyDescent="0.25">
      <c r="A4238" s="2">
        <v>300</v>
      </c>
      <c r="B4238" t="s">
        <v>207</v>
      </c>
      <c r="C4238" t="s">
        <v>32</v>
      </c>
      <c r="D4238">
        <v>4</v>
      </c>
      <c r="E4238" s="1">
        <v>156666</v>
      </c>
      <c r="F4238" s="1">
        <v>156666</v>
      </c>
      <c r="G4238" s="1">
        <v>0</v>
      </c>
      <c r="H4238" s="1">
        <v>0</v>
      </c>
      <c r="I4238" s="1">
        <v>0</v>
      </c>
      <c r="J4238" s="1">
        <v>0</v>
      </c>
      <c r="K4238" s="1">
        <v>0</v>
      </c>
    </row>
    <row r="4239" spans="1:11" x14ac:dyDescent="0.25">
      <c r="A4239" s="2">
        <v>300</v>
      </c>
      <c r="B4239" t="s">
        <v>207</v>
      </c>
      <c r="C4239" t="s">
        <v>45</v>
      </c>
      <c r="D4239">
        <v>1</v>
      </c>
      <c r="E4239" s="1">
        <v>70672</v>
      </c>
      <c r="F4239" s="1">
        <v>70672</v>
      </c>
      <c r="G4239" s="1">
        <v>0</v>
      </c>
      <c r="H4239" s="1">
        <v>0</v>
      </c>
      <c r="I4239" s="1">
        <v>0</v>
      </c>
      <c r="J4239" s="1">
        <v>0</v>
      </c>
      <c r="K4239" s="1">
        <v>0</v>
      </c>
    </row>
    <row r="4240" spans="1:11" x14ac:dyDescent="0.25">
      <c r="A4240" s="2">
        <v>300</v>
      </c>
      <c r="B4240" t="s">
        <v>207</v>
      </c>
      <c r="C4240" t="s">
        <v>42</v>
      </c>
      <c r="D4240">
        <v>1</v>
      </c>
      <c r="E4240" s="1">
        <v>71590</v>
      </c>
      <c r="F4240" s="1">
        <v>0</v>
      </c>
      <c r="G4240" s="1">
        <v>71590</v>
      </c>
      <c r="H4240" s="1">
        <v>0</v>
      </c>
      <c r="I4240" s="1">
        <v>0</v>
      </c>
      <c r="J4240" s="1">
        <v>0</v>
      </c>
      <c r="K4240" s="1">
        <v>0</v>
      </c>
    </row>
    <row r="4241" spans="1:11" x14ac:dyDescent="0.25">
      <c r="A4241" s="2">
        <v>300</v>
      </c>
      <c r="B4241" t="s">
        <v>207</v>
      </c>
      <c r="C4241" t="s">
        <v>21</v>
      </c>
      <c r="D4241">
        <v>1</v>
      </c>
      <c r="E4241" s="1">
        <v>113832</v>
      </c>
      <c r="F4241" s="1">
        <v>113832</v>
      </c>
      <c r="G4241" s="1">
        <v>0</v>
      </c>
      <c r="H4241" s="1">
        <v>0</v>
      </c>
      <c r="I4241" s="1">
        <v>0</v>
      </c>
      <c r="J4241" s="1">
        <v>0</v>
      </c>
      <c r="K4241" s="1">
        <v>0</v>
      </c>
    </row>
    <row r="4242" spans="1:11" x14ac:dyDescent="0.25">
      <c r="A4242" s="2">
        <v>300</v>
      </c>
      <c r="B4242" t="s">
        <v>207</v>
      </c>
      <c r="C4242" t="s">
        <v>16</v>
      </c>
      <c r="D4242">
        <v>2</v>
      </c>
      <c r="E4242" s="1">
        <v>227665</v>
      </c>
      <c r="F4242" s="1">
        <v>227665</v>
      </c>
      <c r="G4242" s="1">
        <v>0</v>
      </c>
      <c r="H4242" s="1">
        <v>0</v>
      </c>
      <c r="I4242" s="1">
        <v>0</v>
      </c>
      <c r="J4242" s="1">
        <v>0</v>
      </c>
      <c r="K4242" s="1">
        <v>0</v>
      </c>
    </row>
    <row r="4243" spans="1:11" x14ac:dyDescent="0.25">
      <c r="A4243" s="2">
        <v>300</v>
      </c>
      <c r="B4243" t="s">
        <v>207</v>
      </c>
      <c r="C4243" t="s">
        <v>17</v>
      </c>
      <c r="D4243">
        <v>1</v>
      </c>
      <c r="E4243" s="1">
        <v>79025</v>
      </c>
      <c r="F4243" s="1">
        <v>79025</v>
      </c>
      <c r="G4243" s="1">
        <v>0</v>
      </c>
      <c r="H4243" s="1">
        <v>0</v>
      </c>
      <c r="I4243" s="1">
        <v>0</v>
      </c>
      <c r="J4243" s="1">
        <v>0</v>
      </c>
      <c r="K4243" s="1">
        <v>0</v>
      </c>
    </row>
    <row r="4244" spans="1:11" x14ac:dyDescent="0.25">
      <c r="A4244" s="2">
        <v>300</v>
      </c>
      <c r="B4244" t="s">
        <v>207</v>
      </c>
      <c r="C4244" t="s">
        <v>22</v>
      </c>
      <c r="D4244">
        <v>2</v>
      </c>
      <c r="E4244" s="1">
        <v>102375</v>
      </c>
      <c r="F4244" s="1">
        <v>102375</v>
      </c>
      <c r="G4244" s="1">
        <v>0</v>
      </c>
      <c r="H4244" s="1">
        <v>0</v>
      </c>
      <c r="I4244" s="1">
        <v>0</v>
      </c>
      <c r="J4244" s="1">
        <v>0</v>
      </c>
      <c r="K4244" s="1">
        <v>0</v>
      </c>
    </row>
    <row r="4245" spans="1:11" x14ac:dyDescent="0.25">
      <c r="A4245" s="2">
        <v>300</v>
      </c>
      <c r="B4245" t="s">
        <v>207</v>
      </c>
      <c r="C4245" t="s">
        <v>20</v>
      </c>
      <c r="D4245">
        <v>2</v>
      </c>
      <c r="E4245" s="1">
        <v>120118</v>
      </c>
      <c r="F4245" s="1">
        <v>120118</v>
      </c>
      <c r="G4245" s="1">
        <v>0</v>
      </c>
      <c r="H4245" s="1">
        <v>0</v>
      </c>
      <c r="I4245" s="1">
        <v>0</v>
      </c>
      <c r="J4245" s="1">
        <v>0</v>
      </c>
      <c r="K4245" s="1">
        <v>0</v>
      </c>
    </row>
    <row r="4246" spans="1:11" x14ac:dyDescent="0.25">
      <c r="A4246" s="2">
        <v>300</v>
      </c>
      <c r="B4246" t="s">
        <v>207</v>
      </c>
      <c r="C4246" t="s">
        <v>4</v>
      </c>
      <c r="D4246">
        <v>2</v>
      </c>
      <c r="E4246" s="1">
        <v>143922</v>
      </c>
      <c r="F4246" s="1">
        <v>143922</v>
      </c>
      <c r="G4246" s="1">
        <v>0</v>
      </c>
      <c r="H4246" s="1">
        <v>0</v>
      </c>
      <c r="I4246" s="1">
        <v>0</v>
      </c>
      <c r="J4246" s="1">
        <v>0</v>
      </c>
      <c r="K4246" s="1">
        <v>0</v>
      </c>
    </row>
    <row r="4247" spans="1:11" x14ac:dyDescent="0.25">
      <c r="A4247" s="2">
        <v>300</v>
      </c>
      <c r="B4247" t="s">
        <v>207</v>
      </c>
      <c r="C4247" t="s">
        <v>94</v>
      </c>
      <c r="D4247">
        <v>1</v>
      </c>
      <c r="E4247" s="1">
        <v>59075</v>
      </c>
      <c r="F4247" s="1">
        <v>59075</v>
      </c>
      <c r="G4247" s="1">
        <v>0</v>
      </c>
      <c r="H4247" s="1">
        <v>0</v>
      </c>
      <c r="I4247" s="1">
        <v>0</v>
      </c>
      <c r="J4247" s="1">
        <v>0</v>
      </c>
      <c r="K4247" s="1">
        <v>0</v>
      </c>
    </row>
    <row r="4248" spans="1:11" x14ac:dyDescent="0.25">
      <c r="A4248" s="2">
        <v>300</v>
      </c>
      <c r="B4248" t="s">
        <v>207</v>
      </c>
      <c r="C4248" t="s">
        <v>8</v>
      </c>
      <c r="D4248">
        <v>1</v>
      </c>
      <c r="E4248" s="1">
        <v>116262</v>
      </c>
      <c r="F4248" s="1">
        <v>116262</v>
      </c>
      <c r="G4248" s="1">
        <v>0</v>
      </c>
      <c r="H4248" s="1">
        <v>0</v>
      </c>
      <c r="I4248" s="1">
        <v>0</v>
      </c>
      <c r="J4248" s="1">
        <v>0</v>
      </c>
      <c r="K4248" s="1">
        <v>0</v>
      </c>
    </row>
    <row r="4249" spans="1:11" x14ac:dyDescent="0.25">
      <c r="A4249" s="2">
        <v>300</v>
      </c>
      <c r="B4249" t="s">
        <v>207</v>
      </c>
      <c r="C4249" t="s">
        <v>251</v>
      </c>
      <c r="D4249">
        <v>0</v>
      </c>
      <c r="E4249" s="1">
        <v>65000</v>
      </c>
      <c r="F4249" s="1">
        <v>65000</v>
      </c>
      <c r="G4249" s="1">
        <v>0</v>
      </c>
      <c r="H4249" s="1">
        <v>0</v>
      </c>
      <c r="I4249" s="1">
        <v>0</v>
      </c>
      <c r="J4249" s="1">
        <v>0</v>
      </c>
      <c r="K4249" s="1">
        <v>0</v>
      </c>
    </row>
    <row r="4250" spans="1:11" x14ac:dyDescent="0.25">
      <c r="A4250" s="2">
        <v>300</v>
      </c>
      <c r="B4250" t="s">
        <v>207</v>
      </c>
      <c r="C4250" t="s">
        <v>314</v>
      </c>
      <c r="D4250">
        <v>0</v>
      </c>
      <c r="E4250" s="1">
        <v>95200</v>
      </c>
      <c r="F4250" s="1">
        <v>47600</v>
      </c>
      <c r="G4250" s="1">
        <v>0</v>
      </c>
      <c r="H4250" s="1">
        <v>0</v>
      </c>
      <c r="I4250" s="1">
        <v>0</v>
      </c>
      <c r="J4250" s="1">
        <v>0</v>
      </c>
      <c r="K4250" s="1">
        <v>47600</v>
      </c>
    </row>
    <row r="4251" spans="1:11" x14ac:dyDescent="0.25">
      <c r="A4251" s="2">
        <v>300</v>
      </c>
      <c r="B4251" t="s">
        <v>207</v>
      </c>
      <c r="C4251" t="s">
        <v>257</v>
      </c>
      <c r="D4251">
        <v>0</v>
      </c>
      <c r="E4251" s="1">
        <v>105400</v>
      </c>
      <c r="F4251" s="1">
        <v>37400</v>
      </c>
      <c r="G4251" s="1">
        <v>0</v>
      </c>
      <c r="H4251" s="1">
        <v>0</v>
      </c>
      <c r="I4251" s="1">
        <v>0</v>
      </c>
      <c r="J4251" s="1">
        <v>0</v>
      </c>
      <c r="K4251" s="1">
        <v>68000</v>
      </c>
    </row>
    <row r="4252" spans="1:11" x14ac:dyDescent="0.25">
      <c r="A4252" s="2">
        <v>300</v>
      </c>
      <c r="B4252" t="s">
        <v>207</v>
      </c>
      <c r="C4252" t="s">
        <v>252</v>
      </c>
      <c r="D4252">
        <v>0</v>
      </c>
      <c r="E4252" s="1">
        <v>10000</v>
      </c>
      <c r="F4252" s="1">
        <v>10000</v>
      </c>
      <c r="G4252" s="1">
        <v>0</v>
      </c>
      <c r="H4252" s="1">
        <v>0</v>
      </c>
      <c r="I4252" s="1">
        <v>0</v>
      </c>
      <c r="J4252" s="1">
        <v>0</v>
      </c>
      <c r="K4252" s="1">
        <v>0</v>
      </c>
    </row>
    <row r="4253" spans="1:11" x14ac:dyDescent="0.25">
      <c r="A4253" s="2">
        <v>300</v>
      </c>
      <c r="B4253" t="s">
        <v>207</v>
      </c>
      <c r="C4253" t="s">
        <v>263</v>
      </c>
      <c r="D4253">
        <v>0</v>
      </c>
      <c r="E4253" s="1">
        <v>50500</v>
      </c>
      <c r="F4253" s="1">
        <v>50500</v>
      </c>
      <c r="G4253" s="1">
        <v>0</v>
      </c>
      <c r="H4253" s="1">
        <v>0</v>
      </c>
      <c r="I4253" s="1">
        <v>0</v>
      </c>
      <c r="J4253" s="1">
        <v>0</v>
      </c>
      <c r="K4253" s="1">
        <v>0</v>
      </c>
    </row>
    <row r="4254" spans="1:11" x14ac:dyDescent="0.25">
      <c r="A4254" s="2">
        <v>300</v>
      </c>
      <c r="B4254" t="s">
        <v>207</v>
      </c>
      <c r="C4254" t="s">
        <v>266</v>
      </c>
      <c r="D4254">
        <v>0</v>
      </c>
      <c r="E4254" s="1">
        <v>15000</v>
      </c>
      <c r="F4254" s="1">
        <v>15000</v>
      </c>
      <c r="G4254" s="1">
        <v>0</v>
      </c>
      <c r="H4254" s="1">
        <v>0</v>
      </c>
      <c r="I4254" s="1">
        <v>0</v>
      </c>
      <c r="J4254" s="1">
        <v>0</v>
      </c>
      <c r="K4254" s="1">
        <v>0</v>
      </c>
    </row>
    <row r="4255" spans="1:11" x14ac:dyDescent="0.25">
      <c r="A4255" s="2">
        <v>300</v>
      </c>
      <c r="B4255" t="s">
        <v>207</v>
      </c>
      <c r="C4255" t="s">
        <v>265</v>
      </c>
      <c r="D4255">
        <v>0</v>
      </c>
      <c r="E4255" s="1">
        <v>30000</v>
      </c>
      <c r="F4255" s="1">
        <v>30000</v>
      </c>
      <c r="G4255" s="1">
        <v>0</v>
      </c>
      <c r="H4255" s="1">
        <v>0</v>
      </c>
      <c r="I4255" s="1">
        <v>0</v>
      </c>
      <c r="J4255" s="1">
        <v>0</v>
      </c>
      <c r="K4255" s="1">
        <v>0</v>
      </c>
    </row>
    <row r="4256" spans="1:11" x14ac:dyDescent="0.25">
      <c r="A4256" s="2">
        <v>300</v>
      </c>
      <c r="B4256" t="s">
        <v>207</v>
      </c>
      <c r="C4256" t="s">
        <v>262</v>
      </c>
      <c r="D4256">
        <v>0</v>
      </c>
      <c r="E4256" s="1">
        <v>19534</v>
      </c>
      <c r="F4256" s="1">
        <v>18000</v>
      </c>
      <c r="G4256" s="1">
        <v>1534</v>
      </c>
      <c r="H4256" s="1">
        <v>0</v>
      </c>
      <c r="I4256" s="1">
        <v>0</v>
      </c>
      <c r="J4256" s="1">
        <v>0</v>
      </c>
      <c r="K4256" s="1">
        <v>0</v>
      </c>
    </row>
    <row r="4257" spans="1:12" x14ac:dyDescent="0.25">
      <c r="A4257" s="2">
        <v>300</v>
      </c>
      <c r="B4257" t="s">
        <v>207</v>
      </c>
      <c r="C4257" t="s">
        <v>248</v>
      </c>
      <c r="D4257">
        <v>0</v>
      </c>
      <c r="E4257" s="1">
        <v>2285</v>
      </c>
      <c r="F4257" s="1">
        <v>2285</v>
      </c>
      <c r="G4257" s="1">
        <v>0</v>
      </c>
      <c r="H4257" s="1">
        <v>0</v>
      </c>
      <c r="I4257" s="1">
        <v>0</v>
      </c>
      <c r="J4257" s="1">
        <v>0</v>
      </c>
      <c r="K4257" s="1">
        <v>0</v>
      </c>
    </row>
    <row r="4258" spans="1:12" x14ac:dyDescent="0.25">
      <c r="A4258" s="2">
        <v>300</v>
      </c>
      <c r="B4258" t="s">
        <v>207</v>
      </c>
      <c r="C4258" t="s">
        <v>282</v>
      </c>
      <c r="D4258">
        <v>0</v>
      </c>
      <c r="E4258" s="1">
        <v>10000</v>
      </c>
      <c r="F4258" s="1">
        <v>10000</v>
      </c>
      <c r="G4258" s="1">
        <v>0</v>
      </c>
      <c r="H4258" s="1">
        <v>0</v>
      </c>
      <c r="I4258" s="1">
        <v>0</v>
      </c>
      <c r="J4258" s="1">
        <v>0</v>
      </c>
      <c r="K4258" s="1">
        <v>0</v>
      </c>
    </row>
    <row r="4259" spans="1:12" x14ac:dyDescent="0.25">
      <c r="A4259" s="2">
        <v>300</v>
      </c>
      <c r="B4259" t="s">
        <v>207</v>
      </c>
      <c r="C4259" t="s">
        <v>290</v>
      </c>
      <c r="D4259">
        <v>0</v>
      </c>
      <c r="E4259" s="1">
        <v>3000</v>
      </c>
      <c r="F4259" s="1">
        <v>3000</v>
      </c>
      <c r="G4259" s="1">
        <v>0</v>
      </c>
      <c r="H4259" s="1">
        <v>0</v>
      </c>
      <c r="I4259" s="1">
        <v>0</v>
      </c>
      <c r="J4259" s="1">
        <v>0</v>
      </c>
      <c r="K4259" s="1">
        <v>0</v>
      </c>
    </row>
    <row r="4260" spans="1:12" x14ac:dyDescent="0.25">
      <c r="A4260" s="2">
        <v>300</v>
      </c>
      <c r="B4260" t="s">
        <v>207</v>
      </c>
      <c r="C4260" t="s">
        <v>300</v>
      </c>
      <c r="D4260">
        <v>0</v>
      </c>
      <c r="E4260" s="1">
        <v>15000</v>
      </c>
      <c r="F4260" s="1">
        <v>15000</v>
      </c>
      <c r="G4260" s="1">
        <v>0</v>
      </c>
      <c r="H4260" s="1">
        <v>0</v>
      </c>
      <c r="I4260" s="1">
        <v>0</v>
      </c>
      <c r="J4260" s="1">
        <v>0</v>
      </c>
      <c r="K4260" s="1">
        <v>0</v>
      </c>
    </row>
    <row r="4261" spans="1:12" x14ac:dyDescent="0.25">
      <c r="A4261" s="2">
        <v>300</v>
      </c>
      <c r="B4261" t="s">
        <v>207</v>
      </c>
      <c r="C4261" t="s">
        <v>260</v>
      </c>
      <c r="D4261">
        <v>0</v>
      </c>
      <c r="E4261" s="1">
        <v>2093</v>
      </c>
      <c r="F4261" s="1">
        <v>2093</v>
      </c>
      <c r="G4261" s="1">
        <v>0</v>
      </c>
      <c r="H4261" s="1">
        <v>0</v>
      </c>
      <c r="I4261" s="1">
        <v>0</v>
      </c>
      <c r="J4261" s="1">
        <v>0</v>
      </c>
      <c r="K4261" s="1">
        <v>0</v>
      </c>
    </row>
    <row r="4262" spans="1:12" x14ac:dyDescent="0.25">
      <c r="A4262" s="2">
        <v>300</v>
      </c>
      <c r="B4262" t="s">
        <v>207</v>
      </c>
      <c r="C4262" t="s">
        <v>261</v>
      </c>
      <c r="D4262">
        <v>0</v>
      </c>
      <c r="E4262" s="1">
        <v>2773</v>
      </c>
      <c r="F4262" s="1">
        <v>2773</v>
      </c>
      <c r="G4262" s="1">
        <v>0</v>
      </c>
      <c r="H4262" s="1">
        <v>0</v>
      </c>
      <c r="I4262" s="1">
        <v>0</v>
      </c>
      <c r="J4262" s="1">
        <v>0</v>
      </c>
      <c r="K4262" s="1">
        <v>0</v>
      </c>
    </row>
    <row r="4263" spans="1:12" x14ac:dyDescent="0.25">
      <c r="A4263" s="2">
        <v>300</v>
      </c>
      <c r="B4263" t="s">
        <v>207</v>
      </c>
      <c r="C4263" t="s">
        <v>278</v>
      </c>
      <c r="D4263">
        <v>0</v>
      </c>
      <c r="E4263" s="1">
        <v>5000</v>
      </c>
      <c r="F4263" s="1">
        <v>5000</v>
      </c>
      <c r="G4263" s="1">
        <v>0</v>
      </c>
      <c r="H4263" s="1">
        <v>0</v>
      </c>
      <c r="I4263" s="1">
        <v>0</v>
      </c>
      <c r="J4263" s="1">
        <v>0</v>
      </c>
      <c r="K4263" s="1">
        <v>0</v>
      </c>
    </row>
    <row r="4264" spans="1:12" x14ac:dyDescent="0.25">
      <c r="A4264" s="2">
        <v>300</v>
      </c>
      <c r="B4264" t="s">
        <v>207</v>
      </c>
      <c r="C4264" t="s">
        <v>247</v>
      </c>
      <c r="D4264">
        <v>0</v>
      </c>
      <c r="E4264" s="1">
        <v>8377</v>
      </c>
      <c r="F4264" s="1">
        <v>8377</v>
      </c>
      <c r="G4264" s="1">
        <v>0</v>
      </c>
      <c r="H4264" s="1">
        <v>0</v>
      </c>
      <c r="I4264" s="1">
        <v>0</v>
      </c>
      <c r="J4264" s="1">
        <v>0</v>
      </c>
      <c r="K4264" s="1">
        <v>0</v>
      </c>
    </row>
    <row r="4265" spans="1:12" x14ac:dyDescent="0.25">
      <c r="A4265" s="2">
        <v>300</v>
      </c>
      <c r="B4265" t="s">
        <v>207</v>
      </c>
      <c r="C4265" t="s">
        <v>270</v>
      </c>
      <c r="D4265">
        <v>0</v>
      </c>
      <c r="E4265" s="1">
        <v>20000</v>
      </c>
      <c r="F4265" s="1">
        <v>20000</v>
      </c>
      <c r="G4265" s="1">
        <v>0</v>
      </c>
      <c r="H4265" s="1">
        <v>0</v>
      </c>
      <c r="I4265" s="1">
        <v>0</v>
      </c>
      <c r="J4265" s="1">
        <v>0</v>
      </c>
      <c r="K4265" s="1">
        <v>0</v>
      </c>
    </row>
    <row r="4266" spans="1:12" x14ac:dyDescent="0.25">
      <c r="A4266" s="2">
        <v>300</v>
      </c>
      <c r="B4266" t="s">
        <v>207</v>
      </c>
      <c r="C4266" t="s">
        <v>267</v>
      </c>
      <c r="D4266">
        <v>0</v>
      </c>
      <c r="E4266" s="1">
        <v>11000</v>
      </c>
      <c r="F4266" s="1">
        <v>11000</v>
      </c>
      <c r="G4266" s="1">
        <v>0</v>
      </c>
      <c r="H4266" s="1">
        <v>0</v>
      </c>
      <c r="I4266" s="1">
        <v>0</v>
      </c>
      <c r="J4266" s="1">
        <v>0</v>
      </c>
      <c r="K4266" s="1">
        <v>0</v>
      </c>
    </row>
    <row r="4267" spans="1:12" x14ac:dyDescent="0.25">
      <c r="A4267" s="2">
        <v>300</v>
      </c>
      <c r="B4267" t="s">
        <v>207</v>
      </c>
      <c r="C4267" t="s">
        <v>281</v>
      </c>
      <c r="D4267">
        <v>0</v>
      </c>
      <c r="E4267" s="1">
        <v>496</v>
      </c>
      <c r="F4267" s="1">
        <v>496</v>
      </c>
      <c r="G4267" s="1">
        <v>0</v>
      </c>
      <c r="H4267" s="1">
        <v>0</v>
      </c>
      <c r="I4267" s="1">
        <v>0</v>
      </c>
      <c r="J4267" s="1">
        <v>0</v>
      </c>
      <c r="K4267" s="1">
        <v>0</v>
      </c>
    </row>
    <row r="4268" spans="1:12" x14ac:dyDescent="0.25">
      <c r="A4268" s="2">
        <v>300</v>
      </c>
      <c r="B4268" t="s">
        <v>207</v>
      </c>
      <c r="C4268" t="s">
        <v>277</v>
      </c>
      <c r="D4268">
        <v>0</v>
      </c>
      <c r="E4268" s="1">
        <v>20000</v>
      </c>
      <c r="F4268" s="1">
        <v>20000</v>
      </c>
      <c r="G4268" s="1">
        <v>0</v>
      </c>
      <c r="H4268" s="1">
        <v>0</v>
      </c>
      <c r="I4268" s="1">
        <v>0</v>
      </c>
      <c r="J4268" s="1">
        <v>0</v>
      </c>
      <c r="K4268" s="1">
        <v>0</v>
      </c>
    </row>
    <row r="4269" spans="1:12" x14ac:dyDescent="0.25">
      <c r="A4269" s="2">
        <v>300</v>
      </c>
      <c r="B4269" t="s">
        <v>207</v>
      </c>
      <c r="C4269" t="s">
        <v>269</v>
      </c>
      <c r="D4269">
        <v>0</v>
      </c>
      <c r="E4269" s="1">
        <v>1925</v>
      </c>
      <c r="F4269" s="1">
        <v>0</v>
      </c>
      <c r="G4269" s="1">
        <v>0</v>
      </c>
      <c r="H4269" s="1">
        <v>0</v>
      </c>
      <c r="I4269" s="1">
        <v>1925</v>
      </c>
      <c r="J4269" s="1">
        <v>0</v>
      </c>
      <c r="K4269" s="1">
        <v>0</v>
      </c>
    </row>
    <row r="4270" spans="1:12" x14ac:dyDescent="0.25">
      <c r="A4270" s="2">
        <v>300</v>
      </c>
      <c r="B4270" t="s">
        <v>207</v>
      </c>
      <c r="C4270" s="1" t="s">
        <v>320</v>
      </c>
      <c r="E4270" s="1">
        <v>123681</v>
      </c>
      <c r="F4270" s="1"/>
      <c r="G4270" s="1"/>
      <c r="H4270" s="1"/>
      <c r="I4270" s="1"/>
      <c r="J4270" s="1"/>
      <c r="K4270" s="1"/>
      <c r="L4270" s="1">
        <v>123681</v>
      </c>
    </row>
    <row r="4271" spans="1:12" x14ac:dyDescent="0.25">
      <c r="A4271" s="2">
        <v>316</v>
      </c>
      <c r="B4271" t="s">
        <v>208</v>
      </c>
      <c r="C4271" t="s">
        <v>68</v>
      </c>
      <c r="D4271">
        <v>1</v>
      </c>
      <c r="E4271" s="1">
        <v>158560</v>
      </c>
      <c r="F4271" s="1">
        <v>158560</v>
      </c>
      <c r="G4271" s="1">
        <v>0</v>
      </c>
      <c r="H4271" s="1">
        <v>0</v>
      </c>
      <c r="I4271" s="1">
        <v>0</v>
      </c>
      <c r="J4271" s="1">
        <v>0</v>
      </c>
      <c r="K4271" s="1">
        <v>0</v>
      </c>
    </row>
    <row r="4272" spans="1:12" x14ac:dyDescent="0.25">
      <c r="A4272" s="2">
        <v>316</v>
      </c>
      <c r="B4272" t="s">
        <v>208</v>
      </c>
      <c r="C4272" t="s">
        <v>31</v>
      </c>
      <c r="D4272">
        <v>1</v>
      </c>
      <c r="E4272" s="1">
        <v>198942</v>
      </c>
      <c r="F4272" s="1">
        <v>198942</v>
      </c>
      <c r="G4272" s="1">
        <v>0</v>
      </c>
      <c r="H4272" s="1">
        <v>0</v>
      </c>
      <c r="I4272" s="1">
        <v>0</v>
      </c>
      <c r="J4272" s="1">
        <v>0</v>
      </c>
      <c r="K4272" s="1">
        <v>0</v>
      </c>
    </row>
    <row r="4273" spans="1:11" x14ac:dyDescent="0.25">
      <c r="A4273" s="2">
        <v>316</v>
      </c>
      <c r="B4273" t="s">
        <v>208</v>
      </c>
      <c r="C4273" t="s">
        <v>33</v>
      </c>
      <c r="D4273">
        <v>2</v>
      </c>
      <c r="E4273" s="1">
        <v>227665</v>
      </c>
      <c r="F4273" s="1">
        <v>30903</v>
      </c>
      <c r="G4273" s="1">
        <v>59951</v>
      </c>
      <c r="H4273" s="1">
        <v>0</v>
      </c>
      <c r="I4273" s="1">
        <v>136811</v>
      </c>
      <c r="J4273" s="1">
        <v>0</v>
      </c>
      <c r="K4273" s="1">
        <v>0</v>
      </c>
    </row>
    <row r="4274" spans="1:11" x14ac:dyDescent="0.25">
      <c r="A4274" s="2">
        <v>316</v>
      </c>
      <c r="B4274" t="s">
        <v>208</v>
      </c>
      <c r="C4274" t="s">
        <v>34</v>
      </c>
      <c r="D4274">
        <v>2</v>
      </c>
      <c r="E4274" s="1">
        <v>227665</v>
      </c>
      <c r="F4274" s="1">
        <v>227665</v>
      </c>
      <c r="G4274" s="1">
        <v>0</v>
      </c>
      <c r="H4274" s="1">
        <v>0</v>
      </c>
      <c r="I4274" s="1">
        <v>0</v>
      </c>
      <c r="J4274" s="1">
        <v>0</v>
      </c>
      <c r="K4274" s="1">
        <v>0</v>
      </c>
    </row>
    <row r="4275" spans="1:11" x14ac:dyDescent="0.25">
      <c r="A4275" s="2">
        <v>316</v>
      </c>
      <c r="B4275" t="s">
        <v>208</v>
      </c>
      <c r="C4275" t="s">
        <v>35</v>
      </c>
      <c r="D4275">
        <v>2</v>
      </c>
      <c r="E4275" s="1">
        <v>227665</v>
      </c>
      <c r="F4275" s="1">
        <v>227665</v>
      </c>
      <c r="G4275" s="1">
        <v>0</v>
      </c>
      <c r="H4275" s="1">
        <v>0</v>
      </c>
      <c r="I4275" s="1">
        <v>0</v>
      </c>
      <c r="J4275" s="1">
        <v>0</v>
      </c>
      <c r="K4275" s="1">
        <v>0</v>
      </c>
    </row>
    <row r="4276" spans="1:11" x14ac:dyDescent="0.25">
      <c r="A4276" s="2">
        <v>316</v>
      </c>
      <c r="B4276" t="s">
        <v>208</v>
      </c>
      <c r="C4276" t="s">
        <v>26</v>
      </c>
      <c r="D4276">
        <v>2</v>
      </c>
      <c r="E4276" s="1">
        <v>227665</v>
      </c>
      <c r="F4276" s="1">
        <v>227665</v>
      </c>
      <c r="G4276" s="1">
        <v>0</v>
      </c>
      <c r="H4276" s="1">
        <v>0</v>
      </c>
      <c r="I4276" s="1">
        <v>0</v>
      </c>
      <c r="J4276" s="1">
        <v>0</v>
      </c>
      <c r="K4276" s="1">
        <v>0</v>
      </c>
    </row>
    <row r="4277" spans="1:11" x14ac:dyDescent="0.25">
      <c r="A4277" s="2">
        <v>316</v>
      </c>
      <c r="B4277" t="s">
        <v>208</v>
      </c>
      <c r="C4277" t="s">
        <v>25</v>
      </c>
      <c r="D4277">
        <v>2</v>
      </c>
      <c r="E4277" s="1">
        <v>227665</v>
      </c>
      <c r="F4277" s="1">
        <v>227665</v>
      </c>
      <c r="G4277" s="1">
        <v>0</v>
      </c>
      <c r="H4277" s="1">
        <v>0</v>
      </c>
      <c r="I4277" s="1">
        <v>0</v>
      </c>
      <c r="J4277" s="1">
        <v>0</v>
      </c>
      <c r="K4277" s="1">
        <v>0</v>
      </c>
    </row>
    <row r="4278" spans="1:11" x14ac:dyDescent="0.25">
      <c r="A4278" s="2">
        <v>316</v>
      </c>
      <c r="B4278" t="s">
        <v>208</v>
      </c>
      <c r="C4278" t="s">
        <v>28</v>
      </c>
      <c r="D4278">
        <v>2</v>
      </c>
      <c r="E4278" s="1">
        <v>227665</v>
      </c>
      <c r="F4278" s="1">
        <v>227665</v>
      </c>
      <c r="G4278" s="1">
        <v>0</v>
      </c>
      <c r="H4278" s="1">
        <v>0</v>
      </c>
      <c r="I4278" s="1">
        <v>0</v>
      </c>
      <c r="J4278" s="1">
        <v>0</v>
      </c>
      <c r="K4278" s="1">
        <v>0</v>
      </c>
    </row>
    <row r="4279" spans="1:11" x14ac:dyDescent="0.25">
      <c r="A4279" s="2">
        <v>316</v>
      </c>
      <c r="B4279" t="s">
        <v>208</v>
      </c>
      <c r="C4279" t="s">
        <v>109</v>
      </c>
      <c r="D4279">
        <v>1</v>
      </c>
      <c r="E4279" s="1">
        <v>113832</v>
      </c>
      <c r="F4279" s="1">
        <v>0</v>
      </c>
      <c r="G4279" s="1">
        <v>113832</v>
      </c>
      <c r="H4279" s="1">
        <v>0</v>
      </c>
      <c r="I4279" s="1">
        <v>0</v>
      </c>
      <c r="J4279" s="1">
        <v>0</v>
      </c>
      <c r="K4279" s="1">
        <v>0</v>
      </c>
    </row>
    <row r="4280" spans="1:11" x14ac:dyDescent="0.25">
      <c r="A4280" s="2">
        <v>316</v>
      </c>
      <c r="B4280" t="s">
        <v>208</v>
      </c>
      <c r="C4280" t="s">
        <v>24</v>
      </c>
      <c r="D4280">
        <v>1</v>
      </c>
      <c r="E4280" s="1">
        <v>113832</v>
      </c>
      <c r="F4280" s="1">
        <v>0</v>
      </c>
      <c r="G4280" s="1">
        <v>113832</v>
      </c>
      <c r="H4280" s="1">
        <v>0</v>
      </c>
      <c r="I4280" s="1">
        <v>0</v>
      </c>
      <c r="J4280" s="1">
        <v>0</v>
      </c>
      <c r="K4280" s="1">
        <v>0</v>
      </c>
    </row>
    <row r="4281" spans="1:11" x14ac:dyDescent="0.25">
      <c r="A4281" s="2">
        <v>316</v>
      </c>
      <c r="B4281" t="s">
        <v>208</v>
      </c>
      <c r="C4281" t="s">
        <v>30</v>
      </c>
      <c r="D4281">
        <v>1</v>
      </c>
      <c r="E4281" s="1">
        <v>113832</v>
      </c>
      <c r="F4281" s="1">
        <v>113832</v>
      </c>
      <c r="G4281" s="1">
        <v>0</v>
      </c>
      <c r="H4281" s="1">
        <v>0</v>
      </c>
      <c r="I4281" s="1">
        <v>0</v>
      </c>
      <c r="J4281" s="1">
        <v>0</v>
      </c>
      <c r="K4281" s="1">
        <v>0</v>
      </c>
    </row>
    <row r="4282" spans="1:11" x14ac:dyDescent="0.25">
      <c r="A4282" s="2">
        <v>316</v>
      </c>
      <c r="B4282" t="s">
        <v>208</v>
      </c>
      <c r="C4282" t="s">
        <v>13</v>
      </c>
      <c r="D4282">
        <v>1</v>
      </c>
      <c r="E4282" s="1">
        <v>57558</v>
      </c>
      <c r="F4282" s="1">
        <v>57558</v>
      </c>
      <c r="G4282" s="1">
        <v>0</v>
      </c>
      <c r="H4282" s="1">
        <v>0</v>
      </c>
      <c r="I4282" s="1">
        <v>0</v>
      </c>
      <c r="J4282" s="1">
        <v>0</v>
      </c>
      <c r="K4282" s="1">
        <v>0</v>
      </c>
    </row>
    <row r="4283" spans="1:11" x14ac:dyDescent="0.25">
      <c r="A4283" s="2">
        <v>316</v>
      </c>
      <c r="B4283" t="s">
        <v>208</v>
      </c>
      <c r="C4283" t="s">
        <v>29</v>
      </c>
      <c r="D4283">
        <v>1</v>
      </c>
      <c r="E4283" s="1">
        <v>113832</v>
      </c>
      <c r="F4283" s="1">
        <v>113832</v>
      </c>
      <c r="G4283" s="1">
        <v>0</v>
      </c>
      <c r="H4283" s="1">
        <v>0</v>
      </c>
      <c r="I4283" s="1">
        <v>0</v>
      </c>
      <c r="J4283" s="1">
        <v>0</v>
      </c>
      <c r="K4283" s="1">
        <v>0</v>
      </c>
    </row>
    <row r="4284" spans="1:11" x14ac:dyDescent="0.25">
      <c r="A4284" s="2">
        <v>316</v>
      </c>
      <c r="B4284" t="s">
        <v>208</v>
      </c>
      <c r="C4284" t="s">
        <v>104</v>
      </c>
      <c r="D4284">
        <v>1</v>
      </c>
      <c r="E4284" s="1">
        <v>113832</v>
      </c>
      <c r="F4284" s="1">
        <v>113832</v>
      </c>
      <c r="G4284" s="1">
        <v>0</v>
      </c>
      <c r="H4284" s="1">
        <v>0</v>
      </c>
      <c r="I4284" s="1">
        <v>0</v>
      </c>
      <c r="J4284" s="1">
        <v>0</v>
      </c>
      <c r="K4284" s="1">
        <v>0</v>
      </c>
    </row>
    <row r="4285" spans="1:11" x14ac:dyDescent="0.25">
      <c r="A4285" s="2">
        <v>316</v>
      </c>
      <c r="B4285" t="s">
        <v>208</v>
      </c>
      <c r="C4285" t="s">
        <v>14</v>
      </c>
      <c r="D4285">
        <v>4</v>
      </c>
      <c r="E4285" s="1">
        <v>455330</v>
      </c>
      <c r="F4285" s="1">
        <v>455330</v>
      </c>
      <c r="G4285" s="1">
        <v>0</v>
      </c>
      <c r="H4285" s="1">
        <v>0</v>
      </c>
      <c r="I4285" s="1">
        <v>0</v>
      </c>
      <c r="J4285" s="1">
        <v>0</v>
      </c>
      <c r="K4285" s="1">
        <v>0</v>
      </c>
    </row>
    <row r="4286" spans="1:11" x14ac:dyDescent="0.25">
      <c r="A4286" s="2">
        <v>316</v>
      </c>
      <c r="B4286" t="s">
        <v>208</v>
      </c>
      <c r="C4286" t="s">
        <v>313</v>
      </c>
      <c r="D4286">
        <v>0.09</v>
      </c>
      <c r="E4286" s="1">
        <v>13829</v>
      </c>
      <c r="F4286" s="1">
        <v>4068</v>
      </c>
      <c r="G4286" s="1">
        <v>0</v>
      </c>
      <c r="H4286" s="1">
        <v>9761</v>
      </c>
      <c r="I4286" s="1">
        <v>0</v>
      </c>
      <c r="J4286" s="1">
        <v>0</v>
      </c>
      <c r="K4286" s="1">
        <v>0</v>
      </c>
    </row>
    <row r="4287" spans="1:11" x14ac:dyDescent="0.25">
      <c r="A4287" s="2">
        <v>316</v>
      </c>
      <c r="B4287" t="s">
        <v>208</v>
      </c>
      <c r="C4287" t="s">
        <v>23</v>
      </c>
      <c r="D4287">
        <v>5</v>
      </c>
      <c r="E4287" s="1">
        <v>195832</v>
      </c>
      <c r="F4287" s="1">
        <v>195832</v>
      </c>
      <c r="G4287" s="1">
        <v>0</v>
      </c>
      <c r="H4287" s="1">
        <v>0</v>
      </c>
      <c r="I4287" s="1">
        <v>0</v>
      </c>
      <c r="J4287" s="1">
        <v>0</v>
      </c>
      <c r="K4287" s="1">
        <v>0</v>
      </c>
    </row>
    <row r="4288" spans="1:11" x14ac:dyDescent="0.25">
      <c r="A4288" s="2">
        <v>316</v>
      </c>
      <c r="B4288" t="s">
        <v>208</v>
      </c>
      <c r="C4288" t="s">
        <v>18</v>
      </c>
      <c r="D4288">
        <v>2</v>
      </c>
      <c r="E4288" s="1">
        <v>227665</v>
      </c>
      <c r="F4288" s="1">
        <v>227665</v>
      </c>
      <c r="G4288" s="1">
        <v>0</v>
      </c>
      <c r="H4288" s="1">
        <v>0</v>
      </c>
      <c r="I4288" s="1">
        <v>0</v>
      </c>
      <c r="J4288" s="1">
        <v>0</v>
      </c>
      <c r="K4288" s="1">
        <v>0</v>
      </c>
    </row>
    <row r="4289" spans="1:11" x14ac:dyDescent="0.25">
      <c r="A4289" s="2">
        <v>316</v>
      </c>
      <c r="B4289" t="s">
        <v>208</v>
      </c>
      <c r="C4289" t="s">
        <v>19</v>
      </c>
      <c r="D4289">
        <v>3</v>
      </c>
      <c r="E4289" s="1">
        <v>341497</v>
      </c>
      <c r="F4289" s="1">
        <v>341497</v>
      </c>
      <c r="G4289" s="1">
        <v>0</v>
      </c>
      <c r="H4289" s="1">
        <v>0</v>
      </c>
      <c r="I4289" s="1">
        <v>0</v>
      </c>
      <c r="J4289" s="1">
        <v>0</v>
      </c>
      <c r="K4289" s="1">
        <v>0</v>
      </c>
    </row>
    <row r="4290" spans="1:11" x14ac:dyDescent="0.25">
      <c r="A4290" s="2">
        <v>316</v>
      </c>
      <c r="B4290" t="s">
        <v>208</v>
      </c>
      <c r="C4290" t="s">
        <v>7</v>
      </c>
      <c r="D4290">
        <v>1</v>
      </c>
      <c r="E4290" s="1">
        <v>113832</v>
      </c>
      <c r="F4290" s="1">
        <v>113832</v>
      </c>
      <c r="G4290" s="1">
        <v>0</v>
      </c>
      <c r="H4290" s="1">
        <v>0</v>
      </c>
      <c r="I4290" s="1">
        <v>0</v>
      </c>
      <c r="J4290" s="1">
        <v>0</v>
      </c>
      <c r="K4290" s="1">
        <v>0</v>
      </c>
    </row>
    <row r="4291" spans="1:11" x14ac:dyDescent="0.25">
      <c r="A4291" s="2">
        <v>316</v>
      </c>
      <c r="B4291" t="s">
        <v>208</v>
      </c>
      <c r="C4291" t="s">
        <v>37</v>
      </c>
      <c r="D4291">
        <v>1</v>
      </c>
      <c r="E4291" s="1">
        <v>113832</v>
      </c>
      <c r="F4291" s="1">
        <v>113832</v>
      </c>
      <c r="G4291" s="1">
        <v>0</v>
      </c>
      <c r="H4291" s="1">
        <v>0</v>
      </c>
      <c r="I4291" s="1">
        <v>0</v>
      </c>
      <c r="J4291" s="1">
        <v>0</v>
      </c>
      <c r="K4291" s="1">
        <v>0</v>
      </c>
    </row>
    <row r="4292" spans="1:11" x14ac:dyDescent="0.25">
      <c r="A4292" s="2">
        <v>316</v>
      </c>
      <c r="B4292" t="s">
        <v>208</v>
      </c>
      <c r="C4292" t="s">
        <v>12</v>
      </c>
      <c r="D4292">
        <v>1</v>
      </c>
      <c r="E4292" s="1">
        <v>113832</v>
      </c>
      <c r="F4292" s="1">
        <v>0</v>
      </c>
      <c r="G4292" s="1">
        <v>113832</v>
      </c>
      <c r="H4292" s="1">
        <v>0</v>
      </c>
      <c r="I4292" s="1">
        <v>0</v>
      </c>
      <c r="J4292" s="1">
        <v>0</v>
      </c>
      <c r="K4292" s="1">
        <v>0</v>
      </c>
    </row>
    <row r="4293" spans="1:11" x14ac:dyDescent="0.25">
      <c r="A4293" s="2">
        <v>316</v>
      </c>
      <c r="B4293" t="s">
        <v>208</v>
      </c>
      <c r="C4293" t="s">
        <v>60</v>
      </c>
      <c r="D4293">
        <v>0.5</v>
      </c>
      <c r="E4293" s="1">
        <v>56916</v>
      </c>
      <c r="F4293" s="1">
        <v>56916</v>
      </c>
      <c r="G4293" s="1">
        <v>0</v>
      </c>
      <c r="H4293" s="1">
        <v>0</v>
      </c>
      <c r="I4293" s="1">
        <v>0</v>
      </c>
      <c r="J4293" s="1">
        <v>0</v>
      </c>
      <c r="K4293" s="1">
        <v>0</v>
      </c>
    </row>
    <row r="4294" spans="1:11" x14ac:dyDescent="0.25">
      <c r="A4294" s="2">
        <v>316</v>
      </c>
      <c r="B4294" t="s">
        <v>208</v>
      </c>
      <c r="C4294" t="s">
        <v>10</v>
      </c>
      <c r="D4294">
        <v>1</v>
      </c>
      <c r="E4294" s="1">
        <v>45584</v>
      </c>
      <c r="F4294" s="1">
        <v>45584</v>
      </c>
      <c r="G4294" s="1">
        <v>0</v>
      </c>
      <c r="H4294" s="1">
        <v>0</v>
      </c>
      <c r="I4294" s="1">
        <v>0</v>
      </c>
      <c r="J4294" s="1">
        <v>0</v>
      </c>
      <c r="K4294" s="1">
        <v>0</v>
      </c>
    </row>
    <row r="4295" spans="1:11" x14ac:dyDescent="0.25">
      <c r="A4295" s="2">
        <v>316</v>
      </c>
      <c r="B4295" t="s">
        <v>208</v>
      </c>
      <c r="C4295" t="s">
        <v>32</v>
      </c>
      <c r="D4295">
        <v>1</v>
      </c>
      <c r="E4295" s="1">
        <v>39166</v>
      </c>
      <c r="F4295" s="1">
        <v>39166</v>
      </c>
      <c r="G4295" s="1">
        <v>0</v>
      </c>
      <c r="H4295" s="1">
        <v>0</v>
      </c>
      <c r="I4295" s="1">
        <v>0</v>
      </c>
      <c r="J4295" s="1">
        <v>0</v>
      </c>
      <c r="K4295" s="1">
        <v>0</v>
      </c>
    </row>
    <row r="4296" spans="1:11" x14ac:dyDescent="0.25">
      <c r="A4296" s="2">
        <v>316</v>
      </c>
      <c r="B4296" t="s">
        <v>208</v>
      </c>
      <c r="C4296" t="s">
        <v>96</v>
      </c>
      <c r="D4296">
        <v>4</v>
      </c>
      <c r="E4296" s="1">
        <v>146300</v>
      </c>
      <c r="F4296" s="1">
        <v>146300</v>
      </c>
      <c r="G4296" s="1">
        <v>0</v>
      </c>
      <c r="H4296" s="1">
        <v>0</v>
      </c>
      <c r="I4296" s="1">
        <v>0</v>
      </c>
      <c r="J4296" s="1">
        <v>0</v>
      </c>
      <c r="K4296" s="1">
        <v>0</v>
      </c>
    </row>
    <row r="4297" spans="1:11" x14ac:dyDescent="0.25">
      <c r="A4297" s="2">
        <v>316</v>
      </c>
      <c r="B4297" t="s">
        <v>208</v>
      </c>
      <c r="C4297" t="s">
        <v>45</v>
      </c>
      <c r="D4297">
        <v>1</v>
      </c>
      <c r="E4297" s="1">
        <v>70672</v>
      </c>
      <c r="F4297" s="1">
        <v>0</v>
      </c>
      <c r="G4297" s="1">
        <v>70672</v>
      </c>
      <c r="H4297" s="1">
        <v>0</v>
      </c>
      <c r="I4297" s="1">
        <v>0</v>
      </c>
      <c r="J4297" s="1">
        <v>0</v>
      </c>
      <c r="K4297" s="1">
        <v>0</v>
      </c>
    </row>
    <row r="4298" spans="1:11" x14ac:dyDescent="0.25">
      <c r="A4298" s="2">
        <v>316</v>
      </c>
      <c r="B4298" t="s">
        <v>208</v>
      </c>
      <c r="C4298" t="s">
        <v>42</v>
      </c>
      <c r="D4298">
        <v>1</v>
      </c>
      <c r="E4298" s="1">
        <v>71590</v>
      </c>
      <c r="F4298" s="1">
        <v>71590</v>
      </c>
      <c r="G4298" s="1">
        <v>0</v>
      </c>
      <c r="H4298" s="1">
        <v>0</v>
      </c>
      <c r="I4298" s="1">
        <v>0</v>
      </c>
      <c r="J4298" s="1">
        <v>0</v>
      </c>
      <c r="K4298" s="1">
        <v>0</v>
      </c>
    </row>
    <row r="4299" spans="1:11" x14ac:dyDescent="0.25">
      <c r="A4299" s="2">
        <v>316</v>
      </c>
      <c r="B4299" t="s">
        <v>208</v>
      </c>
      <c r="C4299" t="s">
        <v>21</v>
      </c>
      <c r="D4299">
        <v>1</v>
      </c>
      <c r="E4299" s="1">
        <v>113832</v>
      </c>
      <c r="F4299" s="1">
        <v>113832</v>
      </c>
      <c r="G4299" s="1">
        <v>0</v>
      </c>
      <c r="H4299" s="1">
        <v>0</v>
      </c>
      <c r="I4299" s="1">
        <v>0</v>
      </c>
      <c r="J4299" s="1">
        <v>0</v>
      </c>
      <c r="K4299" s="1">
        <v>0</v>
      </c>
    </row>
    <row r="4300" spans="1:11" x14ac:dyDescent="0.25">
      <c r="A4300" s="2">
        <v>316</v>
      </c>
      <c r="B4300" t="s">
        <v>208</v>
      </c>
      <c r="C4300" t="s">
        <v>122</v>
      </c>
      <c r="D4300">
        <v>1</v>
      </c>
      <c r="E4300" s="1">
        <v>113832</v>
      </c>
      <c r="F4300" s="1">
        <v>113832</v>
      </c>
      <c r="G4300" s="1">
        <v>0</v>
      </c>
      <c r="H4300" s="1">
        <v>0</v>
      </c>
      <c r="I4300" s="1">
        <v>0</v>
      </c>
      <c r="J4300" s="1">
        <v>0</v>
      </c>
      <c r="K4300" s="1">
        <v>0</v>
      </c>
    </row>
    <row r="4301" spans="1:11" x14ac:dyDescent="0.25">
      <c r="A4301" s="2">
        <v>316</v>
      </c>
      <c r="B4301" t="s">
        <v>208</v>
      </c>
      <c r="C4301" t="s">
        <v>16</v>
      </c>
      <c r="D4301">
        <v>1</v>
      </c>
      <c r="E4301" s="1">
        <v>113832</v>
      </c>
      <c r="F4301" s="1">
        <v>113832</v>
      </c>
      <c r="G4301" s="1">
        <v>0</v>
      </c>
      <c r="H4301" s="1">
        <v>0</v>
      </c>
      <c r="I4301" s="1">
        <v>0</v>
      </c>
      <c r="J4301" s="1">
        <v>0</v>
      </c>
      <c r="K4301" s="1">
        <v>0</v>
      </c>
    </row>
    <row r="4302" spans="1:11" x14ac:dyDescent="0.25">
      <c r="A4302" s="2">
        <v>316</v>
      </c>
      <c r="B4302" t="s">
        <v>208</v>
      </c>
      <c r="C4302" t="s">
        <v>17</v>
      </c>
      <c r="D4302">
        <v>1</v>
      </c>
      <c r="E4302" s="1">
        <v>79025</v>
      </c>
      <c r="F4302" s="1">
        <v>79025</v>
      </c>
      <c r="G4302" s="1">
        <v>0</v>
      </c>
      <c r="H4302" s="1">
        <v>0</v>
      </c>
      <c r="I4302" s="1">
        <v>0</v>
      </c>
      <c r="J4302" s="1">
        <v>0</v>
      </c>
      <c r="K4302" s="1">
        <v>0</v>
      </c>
    </row>
    <row r="4303" spans="1:11" x14ac:dyDescent="0.25">
      <c r="A4303" s="2">
        <v>316</v>
      </c>
      <c r="B4303" t="s">
        <v>208</v>
      </c>
      <c r="C4303" t="s">
        <v>22</v>
      </c>
      <c r="D4303">
        <v>2</v>
      </c>
      <c r="E4303" s="1">
        <v>102375</v>
      </c>
      <c r="F4303" s="1">
        <v>102375</v>
      </c>
      <c r="G4303" s="1">
        <v>0</v>
      </c>
      <c r="H4303" s="1">
        <v>0</v>
      </c>
      <c r="I4303" s="1">
        <v>0</v>
      </c>
      <c r="J4303" s="1">
        <v>0</v>
      </c>
      <c r="K4303" s="1">
        <v>0</v>
      </c>
    </row>
    <row r="4304" spans="1:11" x14ac:dyDescent="0.25">
      <c r="A4304" s="2">
        <v>316</v>
      </c>
      <c r="B4304" t="s">
        <v>208</v>
      </c>
      <c r="C4304" t="s">
        <v>20</v>
      </c>
      <c r="D4304">
        <v>1</v>
      </c>
      <c r="E4304" s="1">
        <v>60059</v>
      </c>
      <c r="F4304" s="1">
        <v>60059</v>
      </c>
      <c r="G4304" s="1">
        <v>0</v>
      </c>
      <c r="H4304" s="1">
        <v>0</v>
      </c>
      <c r="I4304" s="1">
        <v>0</v>
      </c>
      <c r="J4304" s="1">
        <v>0</v>
      </c>
      <c r="K4304" s="1">
        <v>0</v>
      </c>
    </row>
    <row r="4305" spans="1:11" x14ac:dyDescent="0.25">
      <c r="A4305" s="2">
        <v>316</v>
      </c>
      <c r="B4305" t="s">
        <v>208</v>
      </c>
      <c r="C4305" t="s">
        <v>4</v>
      </c>
      <c r="D4305">
        <v>1</v>
      </c>
      <c r="E4305" s="1">
        <v>71961</v>
      </c>
      <c r="F4305" s="1">
        <v>71961</v>
      </c>
      <c r="G4305" s="1">
        <v>0</v>
      </c>
      <c r="H4305" s="1">
        <v>0</v>
      </c>
      <c r="I4305" s="1">
        <v>0</v>
      </c>
      <c r="J4305" s="1">
        <v>0</v>
      </c>
      <c r="K4305" s="1">
        <v>0</v>
      </c>
    </row>
    <row r="4306" spans="1:11" x14ac:dyDescent="0.25">
      <c r="A4306" s="2">
        <v>316</v>
      </c>
      <c r="B4306" t="s">
        <v>208</v>
      </c>
      <c r="C4306" t="s">
        <v>55</v>
      </c>
      <c r="D4306">
        <v>1</v>
      </c>
      <c r="E4306" s="1">
        <v>71444</v>
      </c>
      <c r="F4306" s="1">
        <v>71444</v>
      </c>
      <c r="G4306" s="1">
        <v>0</v>
      </c>
      <c r="H4306" s="1">
        <v>0</v>
      </c>
      <c r="I4306" s="1">
        <v>0</v>
      </c>
      <c r="J4306" s="1">
        <v>0</v>
      </c>
      <c r="K4306" s="1">
        <v>0</v>
      </c>
    </row>
    <row r="4307" spans="1:11" x14ac:dyDescent="0.25">
      <c r="A4307" s="2">
        <v>316</v>
      </c>
      <c r="B4307" t="s">
        <v>208</v>
      </c>
      <c r="C4307" t="s">
        <v>47</v>
      </c>
      <c r="D4307">
        <v>1</v>
      </c>
      <c r="E4307" s="1">
        <v>92386</v>
      </c>
      <c r="F4307" s="1">
        <v>92386</v>
      </c>
      <c r="G4307" s="1">
        <v>0</v>
      </c>
      <c r="H4307" s="1">
        <v>0</v>
      </c>
      <c r="I4307" s="1">
        <v>0</v>
      </c>
      <c r="J4307" s="1">
        <v>0</v>
      </c>
      <c r="K4307" s="1">
        <v>0</v>
      </c>
    </row>
    <row r="4308" spans="1:11" x14ac:dyDescent="0.25">
      <c r="A4308" s="2">
        <v>316</v>
      </c>
      <c r="B4308" t="s">
        <v>208</v>
      </c>
      <c r="C4308" t="s">
        <v>251</v>
      </c>
      <c r="D4308">
        <v>0</v>
      </c>
      <c r="E4308" s="1">
        <v>10000</v>
      </c>
      <c r="F4308" s="1">
        <v>10000</v>
      </c>
      <c r="G4308" s="1">
        <v>0</v>
      </c>
      <c r="H4308" s="1">
        <v>0</v>
      </c>
      <c r="I4308" s="1">
        <v>0</v>
      </c>
      <c r="J4308" s="1">
        <v>0</v>
      </c>
      <c r="K4308" s="1">
        <v>0</v>
      </c>
    </row>
    <row r="4309" spans="1:11" x14ac:dyDescent="0.25">
      <c r="A4309" s="2">
        <v>316</v>
      </c>
      <c r="B4309" t="s">
        <v>208</v>
      </c>
      <c r="C4309" t="s">
        <v>314</v>
      </c>
      <c r="D4309">
        <v>0</v>
      </c>
      <c r="E4309" s="1">
        <v>44200</v>
      </c>
      <c r="F4309" s="1">
        <v>13600</v>
      </c>
      <c r="G4309" s="1">
        <v>0</v>
      </c>
      <c r="H4309" s="1">
        <v>0</v>
      </c>
      <c r="I4309" s="1">
        <v>0</v>
      </c>
      <c r="J4309" s="1">
        <v>0</v>
      </c>
      <c r="K4309" s="1">
        <v>30600</v>
      </c>
    </row>
    <row r="4310" spans="1:11" x14ac:dyDescent="0.25">
      <c r="A4310" s="2">
        <v>316</v>
      </c>
      <c r="B4310" t="s">
        <v>208</v>
      </c>
      <c r="C4310" t="s">
        <v>257</v>
      </c>
      <c r="D4310">
        <v>0</v>
      </c>
      <c r="E4310" s="1">
        <v>34000</v>
      </c>
      <c r="F4310" s="1">
        <v>13600</v>
      </c>
      <c r="G4310" s="1">
        <v>0</v>
      </c>
      <c r="H4310" s="1">
        <v>0</v>
      </c>
      <c r="I4310" s="1">
        <v>0</v>
      </c>
      <c r="J4310" s="1">
        <v>0</v>
      </c>
      <c r="K4310" s="1">
        <v>20400</v>
      </c>
    </row>
    <row r="4311" spans="1:11" x14ac:dyDescent="0.25">
      <c r="A4311" s="2">
        <v>316</v>
      </c>
      <c r="B4311" t="s">
        <v>208</v>
      </c>
      <c r="C4311" t="s">
        <v>252</v>
      </c>
      <c r="D4311">
        <v>0</v>
      </c>
      <c r="E4311" s="1">
        <v>8000</v>
      </c>
      <c r="F4311" s="1">
        <v>8000</v>
      </c>
      <c r="G4311" s="1">
        <v>0</v>
      </c>
      <c r="H4311" s="1">
        <v>0</v>
      </c>
      <c r="I4311" s="1">
        <v>0</v>
      </c>
      <c r="J4311" s="1">
        <v>0</v>
      </c>
      <c r="K4311" s="1">
        <v>0</v>
      </c>
    </row>
    <row r="4312" spans="1:11" x14ac:dyDescent="0.25">
      <c r="A4312" s="2">
        <v>316</v>
      </c>
      <c r="B4312" t="s">
        <v>208</v>
      </c>
      <c r="C4312" t="s">
        <v>246</v>
      </c>
      <c r="D4312">
        <v>0</v>
      </c>
      <c r="E4312" s="1">
        <v>15325</v>
      </c>
      <c r="F4312" s="1">
        <v>15325</v>
      </c>
      <c r="G4312" s="1">
        <v>0</v>
      </c>
      <c r="H4312" s="1">
        <v>0</v>
      </c>
      <c r="I4312" s="1">
        <v>0</v>
      </c>
      <c r="J4312" s="1">
        <v>0</v>
      </c>
      <c r="K4312" s="1">
        <v>0</v>
      </c>
    </row>
    <row r="4313" spans="1:11" x14ac:dyDescent="0.25">
      <c r="A4313" s="2">
        <v>316</v>
      </c>
      <c r="B4313" t="s">
        <v>208</v>
      </c>
      <c r="C4313" t="s">
        <v>263</v>
      </c>
      <c r="D4313">
        <v>0</v>
      </c>
      <c r="E4313" s="1">
        <v>8000</v>
      </c>
      <c r="F4313" s="1">
        <v>8000</v>
      </c>
      <c r="G4313" s="1">
        <v>0</v>
      </c>
      <c r="H4313" s="1">
        <v>0</v>
      </c>
      <c r="I4313" s="1">
        <v>0</v>
      </c>
      <c r="J4313" s="1">
        <v>0</v>
      </c>
      <c r="K4313" s="1">
        <v>0</v>
      </c>
    </row>
    <row r="4314" spans="1:11" x14ac:dyDescent="0.25">
      <c r="A4314" s="2">
        <v>316</v>
      </c>
      <c r="B4314" t="s">
        <v>208</v>
      </c>
      <c r="C4314" t="s">
        <v>266</v>
      </c>
      <c r="D4314">
        <v>0</v>
      </c>
      <c r="E4314" s="1">
        <v>5000</v>
      </c>
      <c r="F4314" s="1">
        <v>5000</v>
      </c>
      <c r="G4314" s="1">
        <v>0</v>
      </c>
      <c r="H4314" s="1">
        <v>0</v>
      </c>
      <c r="I4314" s="1">
        <v>0</v>
      </c>
      <c r="J4314" s="1">
        <v>0</v>
      </c>
      <c r="K4314" s="1">
        <v>0</v>
      </c>
    </row>
    <row r="4315" spans="1:11" x14ac:dyDescent="0.25">
      <c r="A4315" s="2">
        <v>316</v>
      </c>
      <c r="B4315" t="s">
        <v>208</v>
      </c>
      <c r="C4315" t="s">
        <v>265</v>
      </c>
      <c r="D4315">
        <v>0</v>
      </c>
      <c r="E4315" s="1">
        <v>5000</v>
      </c>
      <c r="F4315" s="1">
        <v>5000</v>
      </c>
      <c r="G4315" s="1">
        <v>0</v>
      </c>
      <c r="H4315" s="1">
        <v>0</v>
      </c>
      <c r="I4315" s="1">
        <v>0</v>
      </c>
      <c r="J4315" s="1">
        <v>0</v>
      </c>
      <c r="K4315" s="1">
        <v>0</v>
      </c>
    </row>
    <row r="4316" spans="1:11" x14ac:dyDescent="0.25">
      <c r="A4316" s="2">
        <v>316</v>
      </c>
      <c r="B4316" t="s">
        <v>208</v>
      </c>
      <c r="C4316" t="s">
        <v>248</v>
      </c>
      <c r="D4316">
        <v>0</v>
      </c>
      <c r="E4316" s="1">
        <v>1387</v>
      </c>
      <c r="F4316" s="1">
        <v>1387</v>
      </c>
      <c r="G4316" s="1">
        <v>0</v>
      </c>
      <c r="H4316" s="1">
        <v>0</v>
      </c>
      <c r="I4316" s="1">
        <v>0</v>
      </c>
      <c r="J4316" s="1">
        <v>0</v>
      </c>
      <c r="K4316" s="1">
        <v>0</v>
      </c>
    </row>
    <row r="4317" spans="1:11" x14ac:dyDescent="0.25">
      <c r="A4317" s="2">
        <v>316</v>
      </c>
      <c r="B4317" t="s">
        <v>208</v>
      </c>
      <c r="C4317" t="s">
        <v>282</v>
      </c>
      <c r="D4317">
        <v>0</v>
      </c>
      <c r="E4317" s="1">
        <v>1990</v>
      </c>
      <c r="F4317" s="1">
        <v>1990</v>
      </c>
      <c r="G4317" s="1">
        <v>0</v>
      </c>
      <c r="H4317" s="1">
        <v>0</v>
      </c>
      <c r="I4317" s="1">
        <v>0</v>
      </c>
      <c r="J4317" s="1">
        <v>0</v>
      </c>
      <c r="K4317" s="1">
        <v>0</v>
      </c>
    </row>
    <row r="4318" spans="1:11" x14ac:dyDescent="0.25">
      <c r="A4318" s="2">
        <v>316</v>
      </c>
      <c r="B4318" t="s">
        <v>208</v>
      </c>
      <c r="C4318" t="s">
        <v>247</v>
      </c>
      <c r="D4318">
        <v>0</v>
      </c>
      <c r="E4318" s="1">
        <v>5083</v>
      </c>
      <c r="F4318" s="1">
        <v>5083</v>
      </c>
      <c r="G4318" s="1">
        <v>0</v>
      </c>
      <c r="H4318" s="1">
        <v>0</v>
      </c>
      <c r="I4318" s="1">
        <v>0</v>
      </c>
      <c r="J4318" s="1">
        <v>0</v>
      </c>
      <c r="K4318" s="1">
        <v>0</v>
      </c>
    </row>
    <row r="4319" spans="1:11" x14ac:dyDescent="0.25">
      <c r="A4319" s="2">
        <v>316</v>
      </c>
      <c r="B4319" t="s">
        <v>208</v>
      </c>
      <c r="C4319" t="s">
        <v>258</v>
      </c>
      <c r="D4319">
        <v>0</v>
      </c>
      <c r="E4319" s="1">
        <v>5000</v>
      </c>
      <c r="F4319" s="1">
        <v>5000</v>
      </c>
      <c r="G4319" s="1">
        <v>0</v>
      </c>
      <c r="H4319" s="1">
        <v>0</v>
      </c>
      <c r="I4319" s="1">
        <v>0</v>
      </c>
      <c r="J4319" s="1">
        <v>0</v>
      </c>
      <c r="K4319" s="1">
        <v>0</v>
      </c>
    </row>
    <row r="4320" spans="1:11" x14ac:dyDescent="0.25">
      <c r="A4320" s="2">
        <v>316</v>
      </c>
      <c r="B4320" t="s">
        <v>208</v>
      </c>
      <c r="C4320" t="s">
        <v>288</v>
      </c>
      <c r="D4320">
        <v>0</v>
      </c>
      <c r="E4320" s="1">
        <v>5000</v>
      </c>
      <c r="F4320" s="1">
        <v>5000</v>
      </c>
      <c r="G4320" s="1">
        <v>0</v>
      </c>
      <c r="H4320" s="1">
        <v>0</v>
      </c>
      <c r="I4320" s="1">
        <v>0</v>
      </c>
      <c r="J4320" s="1">
        <v>0</v>
      </c>
      <c r="K4320" s="1">
        <v>0</v>
      </c>
    </row>
    <row r="4321" spans="1:11" x14ac:dyDescent="0.25">
      <c r="A4321" s="2">
        <v>316</v>
      </c>
      <c r="B4321" t="s">
        <v>208</v>
      </c>
      <c r="C4321" t="s">
        <v>269</v>
      </c>
      <c r="D4321">
        <v>0</v>
      </c>
      <c r="E4321" s="1">
        <v>2204</v>
      </c>
      <c r="F4321" s="1">
        <v>0</v>
      </c>
      <c r="G4321" s="1">
        <v>0</v>
      </c>
      <c r="H4321" s="1">
        <v>0</v>
      </c>
      <c r="I4321" s="1">
        <v>2204</v>
      </c>
      <c r="J4321" s="1">
        <v>0</v>
      </c>
      <c r="K4321" s="1">
        <v>0</v>
      </c>
    </row>
    <row r="4322" spans="1:11" x14ac:dyDescent="0.25">
      <c r="A4322" s="2">
        <v>302</v>
      </c>
      <c r="B4322" t="s">
        <v>209</v>
      </c>
      <c r="C4322" t="s">
        <v>6</v>
      </c>
      <c r="D4322">
        <v>1</v>
      </c>
      <c r="E4322" s="1">
        <v>158560</v>
      </c>
      <c r="F4322" s="1">
        <v>0</v>
      </c>
      <c r="G4322" s="1">
        <v>158560</v>
      </c>
      <c r="H4322" s="1">
        <v>0</v>
      </c>
      <c r="I4322" s="1">
        <v>0</v>
      </c>
      <c r="J4322" s="1">
        <v>0</v>
      </c>
      <c r="K4322" s="1">
        <v>0</v>
      </c>
    </row>
    <row r="4323" spans="1:11" x14ac:dyDescent="0.25">
      <c r="A4323" s="2">
        <v>302</v>
      </c>
      <c r="B4323" t="s">
        <v>209</v>
      </c>
      <c r="C4323" t="s">
        <v>114</v>
      </c>
      <c r="D4323">
        <v>1</v>
      </c>
      <c r="E4323" s="1">
        <v>158560</v>
      </c>
      <c r="F4323" s="1">
        <v>0</v>
      </c>
      <c r="G4323" s="1">
        <v>158560</v>
      </c>
      <c r="H4323" s="1">
        <v>0</v>
      </c>
      <c r="I4323" s="1">
        <v>0</v>
      </c>
      <c r="J4323" s="1">
        <v>0</v>
      </c>
      <c r="K4323" s="1">
        <v>0</v>
      </c>
    </row>
    <row r="4324" spans="1:11" x14ac:dyDescent="0.25">
      <c r="A4324" s="2">
        <v>302</v>
      </c>
      <c r="B4324" t="s">
        <v>209</v>
      </c>
      <c r="C4324" t="s">
        <v>31</v>
      </c>
      <c r="D4324">
        <v>1</v>
      </c>
      <c r="E4324" s="1">
        <v>198942</v>
      </c>
      <c r="F4324" s="1">
        <v>198942</v>
      </c>
      <c r="G4324" s="1">
        <v>0</v>
      </c>
      <c r="H4324" s="1">
        <v>0</v>
      </c>
      <c r="I4324" s="1">
        <v>0</v>
      </c>
      <c r="J4324" s="1">
        <v>0</v>
      </c>
      <c r="K4324" s="1">
        <v>0</v>
      </c>
    </row>
    <row r="4325" spans="1:11" x14ac:dyDescent="0.25">
      <c r="A4325" s="2">
        <v>302</v>
      </c>
      <c r="B4325" t="s">
        <v>209</v>
      </c>
      <c r="C4325" t="s">
        <v>33</v>
      </c>
      <c r="D4325">
        <v>3</v>
      </c>
      <c r="E4325" s="1">
        <v>341497</v>
      </c>
      <c r="F4325" s="1">
        <v>182174</v>
      </c>
      <c r="G4325" s="1">
        <v>0</v>
      </c>
      <c r="H4325" s="1">
        <v>0</v>
      </c>
      <c r="I4325" s="1">
        <v>159324</v>
      </c>
      <c r="J4325" s="1">
        <v>0</v>
      </c>
      <c r="K4325" s="1">
        <v>0</v>
      </c>
    </row>
    <row r="4326" spans="1:11" x14ac:dyDescent="0.25">
      <c r="A4326" s="2">
        <v>302</v>
      </c>
      <c r="B4326" t="s">
        <v>209</v>
      </c>
      <c r="C4326" t="s">
        <v>34</v>
      </c>
      <c r="D4326">
        <v>3</v>
      </c>
      <c r="E4326" s="1">
        <v>341497</v>
      </c>
      <c r="F4326" s="1">
        <v>341497</v>
      </c>
      <c r="G4326" s="1">
        <v>0</v>
      </c>
      <c r="H4326" s="1">
        <v>0</v>
      </c>
      <c r="I4326" s="1">
        <v>0</v>
      </c>
      <c r="J4326" s="1">
        <v>0</v>
      </c>
      <c r="K4326" s="1">
        <v>0</v>
      </c>
    </row>
    <row r="4327" spans="1:11" x14ac:dyDescent="0.25">
      <c r="A4327" s="2">
        <v>302</v>
      </c>
      <c r="B4327" t="s">
        <v>209</v>
      </c>
      <c r="C4327" t="s">
        <v>35</v>
      </c>
      <c r="D4327">
        <v>3</v>
      </c>
      <c r="E4327" s="1">
        <v>341497</v>
      </c>
      <c r="F4327" s="1">
        <v>341497</v>
      </c>
      <c r="G4327" s="1">
        <v>0</v>
      </c>
      <c r="H4327" s="1">
        <v>0</v>
      </c>
      <c r="I4327" s="1">
        <v>0</v>
      </c>
      <c r="J4327" s="1">
        <v>0</v>
      </c>
      <c r="K4327" s="1">
        <v>0</v>
      </c>
    </row>
    <row r="4328" spans="1:11" x14ac:dyDescent="0.25">
      <c r="A4328" s="2">
        <v>302</v>
      </c>
      <c r="B4328" t="s">
        <v>209</v>
      </c>
      <c r="C4328" t="s">
        <v>26</v>
      </c>
      <c r="D4328">
        <v>3</v>
      </c>
      <c r="E4328" s="1">
        <v>341497</v>
      </c>
      <c r="F4328" s="1">
        <v>341497</v>
      </c>
      <c r="G4328" s="1">
        <v>0</v>
      </c>
      <c r="H4328" s="1">
        <v>0</v>
      </c>
      <c r="I4328" s="1">
        <v>0</v>
      </c>
      <c r="J4328" s="1">
        <v>0</v>
      </c>
      <c r="K4328" s="1">
        <v>0</v>
      </c>
    </row>
    <row r="4329" spans="1:11" x14ac:dyDescent="0.25">
      <c r="A4329" s="2">
        <v>302</v>
      </c>
      <c r="B4329" t="s">
        <v>209</v>
      </c>
      <c r="C4329" t="s">
        <v>25</v>
      </c>
      <c r="D4329">
        <v>3</v>
      </c>
      <c r="E4329" s="1">
        <v>341497</v>
      </c>
      <c r="F4329" s="1">
        <v>341497</v>
      </c>
      <c r="G4329" s="1">
        <v>0</v>
      </c>
      <c r="H4329" s="1">
        <v>0</v>
      </c>
      <c r="I4329" s="1">
        <v>0</v>
      </c>
      <c r="J4329" s="1">
        <v>0</v>
      </c>
      <c r="K4329" s="1">
        <v>0</v>
      </c>
    </row>
    <row r="4330" spans="1:11" x14ac:dyDescent="0.25">
      <c r="A4330" s="2">
        <v>302</v>
      </c>
      <c r="B4330" t="s">
        <v>209</v>
      </c>
      <c r="C4330" t="s">
        <v>28</v>
      </c>
      <c r="D4330">
        <v>3</v>
      </c>
      <c r="E4330" s="1">
        <v>341497</v>
      </c>
      <c r="F4330" s="1">
        <v>341497</v>
      </c>
      <c r="G4330" s="1">
        <v>0</v>
      </c>
      <c r="H4330" s="1">
        <v>0</v>
      </c>
      <c r="I4330" s="1">
        <v>0</v>
      </c>
      <c r="J4330" s="1">
        <v>0</v>
      </c>
      <c r="K4330" s="1">
        <v>0</v>
      </c>
    </row>
    <row r="4331" spans="1:11" x14ac:dyDescent="0.25">
      <c r="A4331" s="2">
        <v>302</v>
      </c>
      <c r="B4331" t="s">
        <v>209</v>
      </c>
      <c r="C4331" t="s">
        <v>99</v>
      </c>
      <c r="D4331">
        <v>1</v>
      </c>
      <c r="E4331" s="1">
        <v>113832</v>
      </c>
      <c r="F4331" s="1">
        <v>0</v>
      </c>
      <c r="G4331" s="1">
        <v>113832</v>
      </c>
      <c r="H4331" s="1">
        <v>0</v>
      </c>
      <c r="I4331" s="1">
        <v>0</v>
      </c>
      <c r="J4331" s="1">
        <v>0</v>
      </c>
      <c r="K4331" s="1">
        <v>0</v>
      </c>
    </row>
    <row r="4332" spans="1:11" x14ac:dyDescent="0.25">
      <c r="A4332" s="2">
        <v>302</v>
      </c>
      <c r="B4332" t="s">
        <v>209</v>
      </c>
      <c r="C4332" t="s">
        <v>46</v>
      </c>
      <c r="D4332">
        <v>1</v>
      </c>
      <c r="E4332" s="1">
        <v>113832</v>
      </c>
      <c r="F4332" s="1">
        <v>5381</v>
      </c>
      <c r="G4332" s="1">
        <v>0</v>
      </c>
      <c r="H4332" s="1">
        <v>108451</v>
      </c>
      <c r="I4332" s="1">
        <v>0</v>
      </c>
      <c r="J4332" s="1">
        <v>0</v>
      </c>
      <c r="K4332" s="1">
        <v>0</v>
      </c>
    </row>
    <row r="4333" spans="1:11" x14ac:dyDescent="0.25">
      <c r="A4333" s="2">
        <v>302</v>
      </c>
      <c r="B4333" t="s">
        <v>209</v>
      </c>
      <c r="C4333" t="s">
        <v>61</v>
      </c>
      <c r="D4333">
        <v>2</v>
      </c>
      <c r="E4333" s="1">
        <v>104907</v>
      </c>
      <c r="F4333" s="1">
        <v>104907</v>
      </c>
      <c r="G4333" s="1">
        <v>0</v>
      </c>
      <c r="H4333" s="1">
        <v>0</v>
      </c>
      <c r="I4333" s="1">
        <v>0</v>
      </c>
      <c r="J4333" s="1">
        <v>0</v>
      </c>
      <c r="K4333" s="1">
        <v>0</v>
      </c>
    </row>
    <row r="4334" spans="1:11" x14ac:dyDescent="0.25">
      <c r="A4334" s="2">
        <v>302</v>
      </c>
      <c r="B4334" t="s">
        <v>209</v>
      </c>
      <c r="C4334" t="s">
        <v>24</v>
      </c>
      <c r="D4334">
        <v>1</v>
      </c>
      <c r="E4334" s="1">
        <v>113832</v>
      </c>
      <c r="F4334" s="1">
        <v>43361</v>
      </c>
      <c r="G4334" s="1">
        <v>0</v>
      </c>
      <c r="H4334" s="1">
        <v>70471</v>
      </c>
      <c r="I4334" s="1">
        <v>0</v>
      </c>
      <c r="J4334" s="1">
        <v>0</v>
      </c>
      <c r="K4334" s="1">
        <v>0</v>
      </c>
    </row>
    <row r="4335" spans="1:11" x14ac:dyDescent="0.25">
      <c r="A4335" s="2">
        <v>302</v>
      </c>
      <c r="B4335" t="s">
        <v>209</v>
      </c>
      <c r="C4335" t="s">
        <v>30</v>
      </c>
      <c r="D4335">
        <v>1</v>
      </c>
      <c r="E4335" s="1">
        <v>113832</v>
      </c>
      <c r="F4335" s="1">
        <v>113832</v>
      </c>
      <c r="G4335" s="1">
        <v>0</v>
      </c>
      <c r="H4335" s="1">
        <v>0</v>
      </c>
      <c r="I4335" s="1">
        <v>0</v>
      </c>
      <c r="J4335" s="1">
        <v>0</v>
      </c>
      <c r="K4335" s="1">
        <v>0</v>
      </c>
    </row>
    <row r="4336" spans="1:11" x14ac:dyDescent="0.25">
      <c r="A4336" s="2">
        <v>302</v>
      </c>
      <c r="B4336" t="s">
        <v>209</v>
      </c>
      <c r="C4336" t="s">
        <v>15</v>
      </c>
      <c r="D4336">
        <v>3</v>
      </c>
      <c r="E4336" s="1">
        <v>117499</v>
      </c>
      <c r="F4336" s="1">
        <v>117499</v>
      </c>
      <c r="G4336" s="1">
        <v>0</v>
      </c>
      <c r="H4336" s="1">
        <v>0</v>
      </c>
      <c r="I4336" s="1">
        <v>0</v>
      </c>
      <c r="J4336" s="1">
        <v>0</v>
      </c>
      <c r="K4336" s="1">
        <v>0</v>
      </c>
    </row>
    <row r="4337" spans="1:11" x14ac:dyDescent="0.25">
      <c r="A4337" s="2">
        <v>302</v>
      </c>
      <c r="B4337" t="s">
        <v>209</v>
      </c>
      <c r="C4337" t="s">
        <v>43</v>
      </c>
      <c r="D4337">
        <v>1</v>
      </c>
      <c r="E4337" s="1">
        <v>119483</v>
      </c>
      <c r="F4337" s="1">
        <v>119483</v>
      </c>
      <c r="G4337" s="1">
        <v>0</v>
      </c>
      <c r="H4337" s="1">
        <v>0</v>
      </c>
      <c r="I4337" s="1">
        <v>0</v>
      </c>
      <c r="J4337" s="1">
        <v>0</v>
      </c>
      <c r="K4337" s="1">
        <v>0</v>
      </c>
    </row>
    <row r="4338" spans="1:11" x14ac:dyDescent="0.25">
      <c r="A4338" s="2">
        <v>302</v>
      </c>
      <c r="B4338" t="s">
        <v>209</v>
      </c>
      <c r="C4338" t="s">
        <v>52</v>
      </c>
      <c r="D4338">
        <v>2</v>
      </c>
      <c r="E4338" s="1">
        <v>227665</v>
      </c>
      <c r="F4338" s="1">
        <v>227665</v>
      </c>
      <c r="G4338" s="1">
        <v>0</v>
      </c>
      <c r="H4338" s="1">
        <v>0</v>
      </c>
      <c r="I4338" s="1">
        <v>0</v>
      </c>
      <c r="J4338" s="1">
        <v>0</v>
      </c>
      <c r="K4338" s="1">
        <v>0</v>
      </c>
    </row>
    <row r="4339" spans="1:11" x14ac:dyDescent="0.25">
      <c r="A4339" s="2">
        <v>302</v>
      </c>
      <c r="B4339" t="s">
        <v>209</v>
      </c>
      <c r="C4339" t="s">
        <v>50</v>
      </c>
      <c r="D4339">
        <v>1</v>
      </c>
      <c r="E4339" s="1">
        <v>113832</v>
      </c>
      <c r="F4339" s="1">
        <v>113832</v>
      </c>
      <c r="G4339" s="1">
        <v>0</v>
      </c>
      <c r="H4339" s="1">
        <v>0</v>
      </c>
      <c r="I4339" s="1">
        <v>0</v>
      </c>
      <c r="J4339" s="1">
        <v>0</v>
      </c>
      <c r="K4339" s="1">
        <v>0</v>
      </c>
    </row>
    <row r="4340" spans="1:11" x14ac:dyDescent="0.25">
      <c r="A4340" s="2">
        <v>302</v>
      </c>
      <c r="B4340" t="s">
        <v>209</v>
      </c>
      <c r="C4340" t="s">
        <v>14</v>
      </c>
      <c r="D4340">
        <v>4</v>
      </c>
      <c r="E4340" s="1">
        <v>455330</v>
      </c>
      <c r="F4340" s="1">
        <v>455330</v>
      </c>
      <c r="G4340" s="1">
        <v>0</v>
      </c>
      <c r="H4340" s="1">
        <v>0</v>
      </c>
      <c r="I4340" s="1">
        <v>0</v>
      </c>
      <c r="J4340" s="1">
        <v>0</v>
      </c>
      <c r="K4340" s="1">
        <v>0</v>
      </c>
    </row>
    <row r="4341" spans="1:11" x14ac:dyDescent="0.25">
      <c r="A4341" s="2">
        <v>302</v>
      </c>
      <c r="B4341" t="s">
        <v>209</v>
      </c>
      <c r="C4341" t="s">
        <v>315</v>
      </c>
      <c r="D4341">
        <v>2</v>
      </c>
      <c r="E4341" s="1">
        <v>227665</v>
      </c>
      <c r="F4341" s="1">
        <v>10762</v>
      </c>
      <c r="G4341" s="1">
        <v>0</v>
      </c>
      <c r="H4341" s="1">
        <v>216903</v>
      </c>
      <c r="I4341" s="1">
        <v>0</v>
      </c>
      <c r="J4341" s="1">
        <v>0</v>
      </c>
      <c r="K4341" s="1">
        <v>0</v>
      </c>
    </row>
    <row r="4342" spans="1:11" x14ac:dyDescent="0.25">
      <c r="A4342" s="2">
        <v>302</v>
      </c>
      <c r="B4342" t="s">
        <v>209</v>
      </c>
      <c r="C4342" t="s">
        <v>81</v>
      </c>
      <c r="D4342">
        <v>12</v>
      </c>
      <c r="E4342" s="1">
        <v>1365989.4000000001</v>
      </c>
      <c r="F4342" s="1">
        <v>247220</v>
      </c>
      <c r="G4342" s="1">
        <v>34255</v>
      </c>
      <c r="H4342" s="1">
        <v>1084514.4000000001</v>
      </c>
      <c r="I4342" s="1">
        <v>0</v>
      </c>
      <c r="J4342" s="1">
        <v>0</v>
      </c>
      <c r="K4342" s="1">
        <v>0</v>
      </c>
    </row>
    <row r="4343" spans="1:11" x14ac:dyDescent="0.25">
      <c r="A4343" s="2">
        <v>302</v>
      </c>
      <c r="B4343" t="s">
        <v>209</v>
      </c>
      <c r="C4343" t="s">
        <v>23</v>
      </c>
      <c r="D4343">
        <v>6</v>
      </c>
      <c r="E4343" s="1">
        <v>234999</v>
      </c>
      <c r="F4343" s="1">
        <v>234999</v>
      </c>
      <c r="G4343" s="1">
        <v>0</v>
      </c>
      <c r="H4343" s="1">
        <v>0</v>
      </c>
      <c r="I4343" s="1">
        <v>0</v>
      </c>
      <c r="J4343" s="1">
        <v>0</v>
      </c>
      <c r="K4343" s="1">
        <v>0</v>
      </c>
    </row>
    <row r="4344" spans="1:11" x14ac:dyDescent="0.25">
      <c r="A4344" s="2">
        <v>302</v>
      </c>
      <c r="B4344" t="s">
        <v>209</v>
      </c>
      <c r="C4344" t="s">
        <v>18</v>
      </c>
      <c r="D4344">
        <v>3</v>
      </c>
      <c r="E4344" s="1">
        <v>341497</v>
      </c>
      <c r="F4344" s="1">
        <v>341497</v>
      </c>
      <c r="G4344" s="1">
        <v>0</v>
      </c>
      <c r="H4344" s="1">
        <v>0</v>
      </c>
      <c r="I4344" s="1">
        <v>0</v>
      </c>
      <c r="J4344" s="1">
        <v>0</v>
      </c>
      <c r="K4344" s="1">
        <v>0</v>
      </c>
    </row>
    <row r="4345" spans="1:11" x14ac:dyDescent="0.25">
      <c r="A4345" s="2">
        <v>302</v>
      </c>
      <c r="B4345" t="s">
        <v>209</v>
      </c>
      <c r="C4345" t="s">
        <v>19</v>
      </c>
      <c r="D4345">
        <v>3</v>
      </c>
      <c r="E4345" s="1">
        <v>341497</v>
      </c>
      <c r="F4345" s="1">
        <v>341497</v>
      </c>
      <c r="G4345" s="1">
        <v>0</v>
      </c>
      <c r="H4345" s="1">
        <v>0</v>
      </c>
      <c r="I4345" s="1">
        <v>0</v>
      </c>
      <c r="J4345" s="1">
        <v>0</v>
      </c>
      <c r="K4345" s="1">
        <v>0</v>
      </c>
    </row>
    <row r="4346" spans="1:11" x14ac:dyDescent="0.25">
      <c r="A4346" s="2">
        <v>302</v>
      </c>
      <c r="B4346" t="s">
        <v>209</v>
      </c>
      <c r="C4346" t="s">
        <v>7</v>
      </c>
      <c r="D4346">
        <v>1</v>
      </c>
      <c r="E4346" s="1">
        <v>113832</v>
      </c>
      <c r="F4346" s="1">
        <v>113832</v>
      </c>
      <c r="G4346" s="1">
        <v>0</v>
      </c>
      <c r="H4346" s="1">
        <v>0</v>
      </c>
      <c r="I4346" s="1">
        <v>0</v>
      </c>
      <c r="J4346" s="1">
        <v>0</v>
      </c>
      <c r="K4346" s="1">
        <v>0</v>
      </c>
    </row>
    <row r="4347" spans="1:11" x14ac:dyDescent="0.25">
      <c r="A4347" s="2">
        <v>302</v>
      </c>
      <c r="B4347" t="s">
        <v>209</v>
      </c>
      <c r="C4347" t="s">
        <v>37</v>
      </c>
      <c r="D4347">
        <v>1</v>
      </c>
      <c r="E4347" s="1">
        <v>113832</v>
      </c>
      <c r="F4347" s="1">
        <v>113832</v>
      </c>
      <c r="G4347" s="1">
        <v>0</v>
      </c>
      <c r="H4347" s="1">
        <v>0</v>
      </c>
      <c r="I4347" s="1">
        <v>0</v>
      </c>
      <c r="J4347" s="1">
        <v>0</v>
      </c>
      <c r="K4347" s="1">
        <v>0</v>
      </c>
    </row>
    <row r="4348" spans="1:11" x14ac:dyDescent="0.25">
      <c r="A4348" s="2">
        <v>302</v>
      </c>
      <c r="B4348" t="s">
        <v>209</v>
      </c>
      <c r="C4348" t="s">
        <v>56</v>
      </c>
      <c r="D4348">
        <v>1</v>
      </c>
      <c r="E4348" s="1">
        <v>113832</v>
      </c>
      <c r="F4348" s="1">
        <v>113832</v>
      </c>
      <c r="G4348" s="1">
        <v>0</v>
      </c>
      <c r="H4348" s="1">
        <v>0</v>
      </c>
      <c r="I4348" s="1">
        <v>0</v>
      </c>
      <c r="J4348" s="1">
        <v>0</v>
      </c>
      <c r="K4348" s="1">
        <v>0</v>
      </c>
    </row>
    <row r="4349" spans="1:11" x14ac:dyDescent="0.25">
      <c r="A4349" s="2">
        <v>302</v>
      </c>
      <c r="B4349" t="s">
        <v>209</v>
      </c>
      <c r="C4349" t="s">
        <v>96</v>
      </c>
      <c r="D4349">
        <v>5</v>
      </c>
      <c r="E4349" s="1">
        <v>182875</v>
      </c>
      <c r="F4349" s="1">
        <v>182875</v>
      </c>
      <c r="G4349" s="1">
        <v>0</v>
      </c>
      <c r="H4349" s="1">
        <v>0</v>
      </c>
      <c r="I4349" s="1">
        <v>0</v>
      </c>
      <c r="J4349" s="1">
        <v>0</v>
      </c>
      <c r="K4349" s="1">
        <v>0</v>
      </c>
    </row>
    <row r="4350" spans="1:11" x14ac:dyDescent="0.25">
      <c r="A4350" s="2">
        <v>302</v>
      </c>
      <c r="B4350" t="s">
        <v>209</v>
      </c>
      <c r="C4350" t="s">
        <v>21</v>
      </c>
      <c r="D4350">
        <v>1</v>
      </c>
      <c r="E4350" s="1">
        <v>113832</v>
      </c>
      <c r="F4350" s="1">
        <v>113832</v>
      </c>
      <c r="G4350" s="1">
        <v>0</v>
      </c>
      <c r="H4350" s="1">
        <v>0</v>
      </c>
      <c r="I4350" s="1">
        <v>0</v>
      </c>
      <c r="J4350" s="1">
        <v>0</v>
      </c>
      <c r="K4350" s="1">
        <v>0</v>
      </c>
    </row>
    <row r="4351" spans="1:11" x14ac:dyDescent="0.25">
      <c r="A4351" s="2">
        <v>302</v>
      </c>
      <c r="B4351" t="s">
        <v>209</v>
      </c>
      <c r="C4351" t="s">
        <v>16</v>
      </c>
      <c r="D4351">
        <v>2</v>
      </c>
      <c r="E4351" s="1">
        <v>227665</v>
      </c>
      <c r="F4351" s="1">
        <v>227665</v>
      </c>
      <c r="G4351" s="1">
        <v>0</v>
      </c>
      <c r="H4351" s="1">
        <v>0</v>
      </c>
      <c r="I4351" s="1">
        <v>0</v>
      </c>
      <c r="J4351" s="1">
        <v>0</v>
      </c>
      <c r="K4351" s="1">
        <v>0</v>
      </c>
    </row>
    <row r="4352" spans="1:11" x14ac:dyDescent="0.25">
      <c r="A4352" s="2">
        <v>302</v>
      </c>
      <c r="B4352" t="s">
        <v>209</v>
      </c>
      <c r="C4352" t="s">
        <v>17</v>
      </c>
      <c r="D4352">
        <v>1</v>
      </c>
      <c r="E4352" s="1">
        <v>79025</v>
      </c>
      <c r="F4352" s="1">
        <v>79025</v>
      </c>
      <c r="G4352" s="1">
        <v>0</v>
      </c>
      <c r="H4352" s="1">
        <v>0</v>
      </c>
      <c r="I4352" s="1">
        <v>0</v>
      </c>
      <c r="J4352" s="1">
        <v>0</v>
      </c>
      <c r="K4352" s="1">
        <v>0</v>
      </c>
    </row>
    <row r="4353" spans="1:11" x14ac:dyDescent="0.25">
      <c r="A4353" s="2">
        <v>302</v>
      </c>
      <c r="B4353" t="s">
        <v>209</v>
      </c>
      <c r="C4353" t="s">
        <v>22</v>
      </c>
      <c r="D4353">
        <v>1</v>
      </c>
      <c r="E4353" s="1">
        <v>51187</v>
      </c>
      <c r="F4353" s="1">
        <v>51187</v>
      </c>
      <c r="G4353" s="1">
        <v>0</v>
      </c>
      <c r="H4353" s="1">
        <v>0</v>
      </c>
      <c r="I4353" s="1">
        <v>0</v>
      </c>
      <c r="J4353" s="1">
        <v>0</v>
      </c>
      <c r="K4353" s="1">
        <v>0</v>
      </c>
    </row>
    <row r="4354" spans="1:11" x14ac:dyDescent="0.25">
      <c r="A4354" s="2">
        <v>302</v>
      </c>
      <c r="B4354" t="s">
        <v>209</v>
      </c>
      <c r="C4354" t="s">
        <v>20</v>
      </c>
      <c r="D4354">
        <v>2</v>
      </c>
      <c r="E4354" s="1">
        <v>120118</v>
      </c>
      <c r="F4354" s="1">
        <v>120118</v>
      </c>
      <c r="G4354" s="1">
        <v>0</v>
      </c>
      <c r="H4354" s="1">
        <v>0</v>
      </c>
      <c r="I4354" s="1">
        <v>0</v>
      </c>
      <c r="J4354" s="1">
        <v>0</v>
      </c>
      <c r="K4354" s="1">
        <v>0</v>
      </c>
    </row>
    <row r="4355" spans="1:11" x14ac:dyDescent="0.25">
      <c r="A4355" s="2">
        <v>302</v>
      </c>
      <c r="B4355" t="s">
        <v>209</v>
      </c>
      <c r="C4355" t="s">
        <v>4</v>
      </c>
      <c r="D4355">
        <v>1</v>
      </c>
      <c r="E4355" s="1">
        <v>71961</v>
      </c>
      <c r="F4355" s="1">
        <v>71961</v>
      </c>
      <c r="G4355" s="1">
        <v>0</v>
      </c>
      <c r="H4355" s="1">
        <v>0</v>
      </c>
      <c r="I4355" s="1">
        <v>0</v>
      </c>
      <c r="J4355" s="1">
        <v>0</v>
      </c>
      <c r="K4355" s="1">
        <v>0</v>
      </c>
    </row>
    <row r="4356" spans="1:11" x14ac:dyDescent="0.25">
      <c r="A4356" s="2">
        <v>302</v>
      </c>
      <c r="B4356" t="s">
        <v>209</v>
      </c>
      <c r="C4356" t="s">
        <v>47</v>
      </c>
      <c r="D4356">
        <v>2</v>
      </c>
      <c r="E4356" s="1">
        <v>184772</v>
      </c>
      <c r="F4356" s="1">
        <v>184772</v>
      </c>
      <c r="G4356" s="1">
        <v>0</v>
      </c>
      <c r="H4356" s="1">
        <v>0</v>
      </c>
      <c r="I4356" s="1">
        <v>0</v>
      </c>
      <c r="J4356" s="1">
        <v>0</v>
      </c>
      <c r="K4356" s="1">
        <v>0</v>
      </c>
    </row>
    <row r="4357" spans="1:11" x14ac:dyDescent="0.25">
      <c r="A4357" s="2">
        <v>302</v>
      </c>
      <c r="B4357" t="s">
        <v>209</v>
      </c>
      <c r="C4357" t="s">
        <v>251</v>
      </c>
      <c r="D4357">
        <v>0</v>
      </c>
      <c r="E4357" s="1">
        <v>24919</v>
      </c>
      <c r="F4357" s="1">
        <v>24919</v>
      </c>
      <c r="G4357" s="1">
        <v>0</v>
      </c>
      <c r="H4357" s="1">
        <v>0</v>
      </c>
      <c r="I4357" s="1">
        <v>0</v>
      </c>
      <c r="J4357" s="1">
        <v>0</v>
      </c>
      <c r="K4357" s="1">
        <v>0</v>
      </c>
    </row>
    <row r="4358" spans="1:11" x14ac:dyDescent="0.25">
      <c r="A4358" s="2">
        <v>302</v>
      </c>
      <c r="B4358" t="s">
        <v>209</v>
      </c>
      <c r="C4358" t="s">
        <v>314</v>
      </c>
      <c r="D4358">
        <v>0</v>
      </c>
      <c r="E4358" s="1">
        <v>61200</v>
      </c>
      <c r="F4358" s="1">
        <v>17000</v>
      </c>
      <c r="G4358" s="1">
        <v>0</v>
      </c>
      <c r="H4358" s="1">
        <v>0</v>
      </c>
      <c r="I4358" s="1">
        <v>0</v>
      </c>
      <c r="J4358" s="1">
        <v>0</v>
      </c>
      <c r="K4358" s="1">
        <v>44200</v>
      </c>
    </row>
    <row r="4359" spans="1:11" x14ac:dyDescent="0.25">
      <c r="A4359" s="2">
        <v>302</v>
      </c>
      <c r="B4359" t="s">
        <v>209</v>
      </c>
      <c r="C4359" t="s">
        <v>257</v>
      </c>
      <c r="D4359">
        <v>0</v>
      </c>
      <c r="E4359" s="1">
        <v>44200</v>
      </c>
      <c r="F4359" s="1">
        <v>17000</v>
      </c>
      <c r="G4359" s="1">
        <v>0</v>
      </c>
      <c r="H4359" s="1">
        <v>0</v>
      </c>
      <c r="I4359" s="1">
        <v>0</v>
      </c>
      <c r="J4359" s="1">
        <v>0</v>
      </c>
      <c r="K4359" s="1">
        <v>27200</v>
      </c>
    </row>
    <row r="4360" spans="1:11" x14ac:dyDescent="0.25">
      <c r="A4360" s="2">
        <v>302</v>
      </c>
      <c r="B4360" t="s">
        <v>209</v>
      </c>
      <c r="C4360" t="s">
        <v>252</v>
      </c>
      <c r="D4360">
        <v>0</v>
      </c>
      <c r="E4360" s="1">
        <v>9092</v>
      </c>
      <c r="F4360" s="1">
        <v>9092</v>
      </c>
      <c r="G4360" s="1">
        <v>0</v>
      </c>
      <c r="H4360" s="1">
        <v>0</v>
      </c>
      <c r="I4360" s="1">
        <v>0</v>
      </c>
      <c r="J4360" s="1">
        <v>0</v>
      </c>
      <c r="K4360" s="1">
        <v>0</v>
      </c>
    </row>
    <row r="4361" spans="1:11" x14ac:dyDescent="0.25">
      <c r="A4361" s="2">
        <v>302</v>
      </c>
      <c r="B4361" t="s">
        <v>209</v>
      </c>
      <c r="C4361" t="s">
        <v>246</v>
      </c>
      <c r="D4361">
        <v>0</v>
      </c>
      <c r="E4361" s="1">
        <v>15325</v>
      </c>
      <c r="F4361" s="1">
        <v>15325</v>
      </c>
      <c r="G4361" s="1">
        <v>0</v>
      </c>
      <c r="H4361" s="1">
        <v>0</v>
      </c>
      <c r="I4361" s="1">
        <v>0</v>
      </c>
      <c r="J4361" s="1">
        <v>0</v>
      </c>
      <c r="K4361" s="1">
        <v>0</v>
      </c>
    </row>
    <row r="4362" spans="1:11" x14ac:dyDescent="0.25">
      <c r="A4362" s="2">
        <v>302</v>
      </c>
      <c r="B4362" t="s">
        <v>209</v>
      </c>
      <c r="C4362" t="s">
        <v>266</v>
      </c>
      <c r="D4362">
        <v>0</v>
      </c>
      <c r="E4362" s="1">
        <v>12138</v>
      </c>
      <c r="F4362" s="1">
        <v>12138</v>
      </c>
      <c r="G4362" s="1">
        <v>0</v>
      </c>
      <c r="H4362" s="1">
        <v>0</v>
      </c>
      <c r="I4362" s="1">
        <v>0</v>
      </c>
      <c r="J4362" s="1">
        <v>0</v>
      </c>
      <c r="K4362" s="1">
        <v>0</v>
      </c>
    </row>
    <row r="4363" spans="1:11" x14ac:dyDescent="0.25">
      <c r="A4363" s="2">
        <v>302</v>
      </c>
      <c r="B4363" t="s">
        <v>209</v>
      </c>
      <c r="C4363" t="s">
        <v>265</v>
      </c>
      <c r="D4363">
        <v>0</v>
      </c>
      <c r="E4363" s="1">
        <v>96825</v>
      </c>
      <c r="F4363" s="1">
        <v>1389</v>
      </c>
      <c r="G4363" s="1">
        <v>95436</v>
      </c>
      <c r="H4363" s="1">
        <v>0</v>
      </c>
      <c r="I4363" s="1">
        <v>0</v>
      </c>
      <c r="J4363" s="1">
        <v>0</v>
      </c>
      <c r="K4363" s="1">
        <v>0</v>
      </c>
    </row>
    <row r="4364" spans="1:11" x14ac:dyDescent="0.25">
      <c r="A4364" s="2">
        <v>302</v>
      </c>
      <c r="B4364" t="s">
        <v>209</v>
      </c>
      <c r="C4364" t="s">
        <v>248</v>
      </c>
      <c r="D4364">
        <v>0</v>
      </c>
      <c r="E4364" s="1">
        <v>1797</v>
      </c>
      <c r="F4364" s="1">
        <v>1797</v>
      </c>
      <c r="G4364" s="1">
        <v>0</v>
      </c>
      <c r="H4364" s="1">
        <v>0</v>
      </c>
      <c r="I4364" s="1">
        <v>0</v>
      </c>
      <c r="J4364" s="1">
        <v>0</v>
      </c>
      <c r="K4364" s="1">
        <v>0</v>
      </c>
    </row>
    <row r="4365" spans="1:11" x14ac:dyDescent="0.25">
      <c r="A4365" s="2">
        <v>302</v>
      </c>
      <c r="B4365" t="s">
        <v>209</v>
      </c>
      <c r="C4365" t="s">
        <v>300</v>
      </c>
      <c r="D4365">
        <v>0</v>
      </c>
      <c r="E4365" s="1">
        <v>10000</v>
      </c>
      <c r="F4365" s="1">
        <v>10000</v>
      </c>
      <c r="G4365" s="1">
        <v>0</v>
      </c>
      <c r="H4365" s="1">
        <v>0</v>
      </c>
      <c r="I4365" s="1">
        <v>0</v>
      </c>
      <c r="J4365" s="1">
        <v>0</v>
      </c>
      <c r="K4365" s="1">
        <v>0</v>
      </c>
    </row>
    <row r="4366" spans="1:11" x14ac:dyDescent="0.25">
      <c r="A4366" s="2">
        <v>302</v>
      </c>
      <c r="B4366" t="s">
        <v>209</v>
      </c>
      <c r="C4366" t="s">
        <v>264</v>
      </c>
      <c r="D4366">
        <v>0</v>
      </c>
      <c r="E4366" s="1">
        <v>89029</v>
      </c>
      <c r="F4366" s="1">
        <v>89029</v>
      </c>
      <c r="G4366" s="1">
        <v>0</v>
      </c>
      <c r="H4366" s="1">
        <v>0</v>
      </c>
      <c r="I4366" s="1">
        <v>0</v>
      </c>
      <c r="J4366" s="1">
        <v>0</v>
      </c>
      <c r="K4366" s="1">
        <v>0</v>
      </c>
    </row>
    <row r="4367" spans="1:11" x14ac:dyDescent="0.25">
      <c r="A4367" s="2">
        <v>302</v>
      </c>
      <c r="B4367" t="s">
        <v>209</v>
      </c>
      <c r="C4367" t="s">
        <v>261</v>
      </c>
      <c r="D4367">
        <v>0</v>
      </c>
      <c r="E4367" s="1">
        <v>28925</v>
      </c>
      <c r="F4367" s="1">
        <v>28925</v>
      </c>
      <c r="G4367" s="1">
        <v>0</v>
      </c>
      <c r="H4367" s="1">
        <v>0</v>
      </c>
      <c r="I4367" s="1">
        <v>0</v>
      </c>
      <c r="J4367" s="1">
        <v>0</v>
      </c>
      <c r="K4367" s="1">
        <v>0</v>
      </c>
    </row>
    <row r="4368" spans="1:11" x14ac:dyDescent="0.25">
      <c r="A4368" s="2">
        <v>302</v>
      </c>
      <c r="B4368" t="s">
        <v>209</v>
      </c>
      <c r="C4368" t="s">
        <v>247</v>
      </c>
      <c r="D4368">
        <v>0</v>
      </c>
      <c r="E4368" s="1">
        <v>6588</v>
      </c>
      <c r="F4368" s="1">
        <v>6588</v>
      </c>
      <c r="G4368" s="1">
        <v>0</v>
      </c>
      <c r="H4368" s="1">
        <v>0</v>
      </c>
      <c r="I4368" s="1">
        <v>0</v>
      </c>
      <c r="J4368" s="1">
        <v>0</v>
      </c>
      <c r="K4368" s="1">
        <v>0</v>
      </c>
    </row>
    <row r="4369" spans="1:12" x14ac:dyDescent="0.25">
      <c r="A4369" s="2">
        <v>302</v>
      </c>
      <c r="B4369" t="s">
        <v>209</v>
      </c>
      <c r="C4369" t="s">
        <v>270</v>
      </c>
      <c r="D4369">
        <v>0</v>
      </c>
      <c r="E4369" s="1">
        <v>5000</v>
      </c>
      <c r="F4369" s="1">
        <v>5000</v>
      </c>
      <c r="G4369" s="1">
        <v>0</v>
      </c>
      <c r="H4369" s="1">
        <v>0</v>
      </c>
      <c r="I4369" s="1">
        <v>0</v>
      </c>
      <c r="J4369" s="1">
        <v>0</v>
      </c>
      <c r="K4369" s="1">
        <v>0</v>
      </c>
    </row>
    <row r="4370" spans="1:12" x14ac:dyDescent="0.25">
      <c r="A4370" s="2">
        <v>302</v>
      </c>
      <c r="B4370" t="s">
        <v>209</v>
      </c>
      <c r="C4370" t="s">
        <v>298</v>
      </c>
      <c r="D4370">
        <v>0</v>
      </c>
      <c r="E4370" s="1">
        <v>5000</v>
      </c>
      <c r="F4370" s="1">
        <v>5000</v>
      </c>
      <c r="G4370" s="1">
        <v>0</v>
      </c>
      <c r="H4370" s="1">
        <v>0</v>
      </c>
      <c r="I4370" s="1">
        <v>0</v>
      </c>
      <c r="J4370" s="1">
        <v>0</v>
      </c>
      <c r="K4370" s="1">
        <v>0</v>
      </c>
    </row>
    <row r="4371" spans="1:12" x14ac:dyDescent="0.25">
      <c r="A4371" s="2">
        <v>302</v>
      </c>
      <c r="B4371" t="s">
        <v>209</v>
      </c>
      <c r="C4371" t="s">
        <v>258</v>
      </c>
      <c r="D4371">
        <v>0</v>
      </c>
      <c r="E4371" s="1">
        <v>40000</v>
      </c>
      <c r="F4371" s="1">
        <v>40000</v>
      </c>
      <c r="G4371" s="1">
        <v>0</v>
      </c>
      <c r="H4371" s="1">
        <v>0</v>
      </c>
      <c r="I4371" s="1">
        <v>0</v>
      </c>
      <c r="J4371" s="1">
        <v>0</v>
      </c>
      <c r="K4371" s="1">
        <v>0</v>
      </c>
    </row>
    <row r="4372" spans="1:12" x14ac:dyDescent="0.25">
      <c r="A4372" s="2">
        <v>302</v>
      </c>
      <c r="B4372" t="s">
        <v>209</v>
      </c>
      <c r="C4372" t="s">
        <v>269</v>
      </c>
      <c r="D4372">
        <v>0</v>
      </c>
      <c r="E4372" s="1">
        <v>2566</v>
      </c>
      <c r="F4372" s="1">
        <v>0</v>
      </c>
      <c r="G4372" s="1">
        <v>0</v>
      </c>
      <c r="H4372" s="1">
        <v>0</v>
      </c>
      <c r="I4372" s="1">
        <v>2566</v>
      </c>
      <c r="J4372" s="1">
        <v>0</v>
      </c>
      <c r="K4372" s="1">
        <v>0</v>
      </c>
    </row>
    <row r="4373" spans="1:12" x14ac:dyDescent="0.25">
      <c r="A4373" s="2">
        <v>302</v>
      </c>
      <c r="B4373" t="s">
        <v>209</v>
      </c>
      <c r="C4373" s="1" t="s">
        <v>320</v>
      </c>
      <c r="E4373" s="1">
        <v>20000</v>
      </c>
      <c r="F4373" s="1"/>
      <c r="G4373" s="1"/>
      <c r="H4373" s="1"/>
      <c r="I4373" s="1"/>
      <c r="J4373" s="1"/>
      <c r="K4373" s="1"/>
      <c r="L4373" s="1">
        <v>20000</v>
      </c>
    </row>
    <row r="4374" spans="1:12" x14ac:dyDescent="0.25">
      <c r="A4374" s="2">
        <v>304</v>
      </c>
      <c r="B4374" t="s">
        <v>210</v>
      </c>
      <c r="C4374" t="s">
        <v>68</v>
      </c>
      <c r="D4374">
        <v>1</v>
      </c>
      <c r="E4374" s="1">
        <v>158560</v>
      </c>
      <c r="F4374" s="1">
        <v>16387</v>
      </c>
      <c r="G4374" s="1">
        <v>142173</v>
      </c>
      <c r="H4374" s="1">
        <v>0</v>
      </c>
      <c r="I4374" s="1">
        <v>0</v>
      </c>
      <c r="J4374" s="1">
        <v>0</v>
      </c>
      <c r="K4374" s="1">
        <v>0</v>
      </c>
    </row>
    <row r="4375" spans="1:12" x14ac:dyDescent="0.25">
      <c r="A4375" s="2">
        <v>304</v>
      </c>
      <c r="B4375" t="s">
        <v>210</v>
      </c>
      <c r="C4375" t="s">
        <v>31</v>
      </c>
      <c r="D4375">
        <v>1</v>
      </c>
      <c r="E4375" s="1">
        <v>198942</v>
      </c>
      <c r="F4375" s="1">
        <v>198942</v>
      </c>
      <c r="G4375" s="1">
        <v>0</v>
      </c>
      <c r="H4375" s="1">
        <v>0</v>
      </c>
      <c r="I4375" s="1">
        <v>0</v>
      </c>
      <c r="J4375" s="1">
        <v>0</v>
      </c>
      <c r="K4375" s="1">
        <v>0</v>
      </c>
    </row>
    <row r="4376" spans="1:12" x14ac:dyDescent="0.25">
      <c r="A4376" s="2">
        <v>304</v>
      </c>
      <c r="B4376" t="s">
        <v>210</v>
      </c>
      <c r="C4376" t="s">
        <v>67</v>
      </c>
      <c r="D4376">
        <v>1</v>
      </c>
      <c r="E4376" s="1">
        <v>113832</v>
      </c>
      <c r="F4376" s="1">
        <v>113832</v>
      </c>
      <c r="G4376" s="1">
        <v>0</v>
      </c>
      <c r="H4376" s="1">
        <v>0</v>
      </c>
      <c r="I4376" s="1">
        <v>0</v>
      </c>
      <c r="J4376" s="1">
        <v>0</v>
      </c>
      <c r="K4376" s="1">
        <v>0</v>
      </c>
    </row>
    <row r="4377" spans="1:12" x14ac:dyDescent="0.25">
      <c r="A4377" s="2">
        <v>304</v>
      </c>
      <c r="B4377" t="s">
        <v>210</v>
      </c>
      <c r="C4377" t="s">
        <v>61</v>
      </c>
      <c r="D4377">
        <v>1</v>
      </c>
      <c r="E4377" s="1">
        <v>52454</v>
      </c>
      <c r="F4377" s="1">
        <v>52454</v>
      </c>
      <c r="G4377" s="1">
        <v>0</v>
      </c>
      <c r="H4377" s="1">
        <v>0</v>
      </c>
      <c r="I4377" s="1">
        <v>0</v>
      </c>
      <c r="J4377" s="1">
        <v>0</v>
      </c>
      <c r="K4377" s="1">
        <v>0</v>
      </c>
    </row>
    <row r="4378" spans="1:12" x14ac:dyDescent="0.25">
      <c r="A4378" s="2">
        <v>304</v>
      </c>
      <c r="B4378" t="s">
        <v>210</v>
      </c>
      <c r="C4378" t="s">
        <v>76</v>
      </c>
      <c r="D4378">
        <v>1</v>
      </c>
      <c r="E4378" s="1">
        <v>59075</v>
      </c>
      <c r="F4378" s="1">
        <v>59075</v>
      </c>
      <c r="G4378" s="1">
        <v>0</v>
      </c>
      <c r="H4378" s="1">
        <v>0</v>
      </c>
      <c r="I4378" s="1">
        <v>0</v>
      </c>
      <c r="J4378" s="1">
        <v>0</v>
      </c>
      <c r="K4378" s="1">
        <v>0</v>
      </c>
    </row>
    <row r="4379" spans="1:12" x14ac:dyDescent="0.25">
      <c r="A4379" s="2">
        <v>304</v>
      </c>
      <c r="B4379" t="s">
        <v>210</v>
      </c>
      <c r="C4379" t="s">
        <v>62</v>
      </c>
      <c r="D4379">
        <v>1</v>
      </c>
      <c r="E4379" s="1">
        <v>119483</v>
      </c>
      <c r="F4379" s="1">
        <v>119483</v>
      </c>
      <c r="G4379" s="1">
        <v>0</v>
      </c>
      <c r="H4379" s="1">
        <v>0</v>
      </c>
      <c r="I4379" s="1">
        <v>0</v>
      </c>
      <c r="J4379" s="1">
        <v>0</v>
      </c>
      <c r="K4379" s="1">
        <v>0</v>
      </c>
    </row>
    <row r="4380" spans="1:12" x14ac:dyDescent="0.25">
      <c r="A4380" s="2">
        <v>304</v>
      </c>
      <c r="B4380" t="s">
        <v>210</v>
      </c>
      <c r="C4380" t="s">
        <v>40</v>
      </c>
      <c r="D4380">
        <v>1</v>
      </c>
      <c r="E4380" s="1">
        <v>113832</v>
      </c>
      <c r="F4380" s="1">
        <v>113832</v>
      </c>
      <c r="G4380" s="1">
        <v>0</v>
      </c>
      <c r="H4380" s="1">
        <v>0</v>
      </c>
      <c r="I4380" s="1">
        <v>0</v>
      </c>
      <c r="J4380" s="1">
        <v>0</v>
      </c>
      <c r="K4380" s="1">
        <v>0</v>
      </c>
    </row>
    <row r="4381" spans="1:12" x14ac:dyDescent="0.25">
      <c r="A4381" s="2">
        <v>304</v>
      </c>
      <c r="B4381" t="s">
        <v>210</v>
      </c>
      <c r="C4381" t="s">
        <v>112</v>
      </c>
      <c r="D4381">
        <v>1</v>
      </c>
      <c r="E4381" s="1">
        <v>113832</v>
      </c>
      <c r="F4381" s="1">
        <v>90537</v>
      </c>
      <c r="G4381" s="1">
        <v>0</v>
      </c>
      <c r="H4381" s="1">
        <v>23295</v>
      </c>
      <c r="I4381" s="1">
        <v>0</v>
      </c>
      <c r="J4381" s="1">
        <v>0</v>
      </c>
      <c r="K4381" s="1">
        <v>0</v>
      </c>
    </row>
    <row r="4382" spans="1:12" x14ac:dyDescent="0.25">
      <c r="A4382" s="2">
        <v>304</v>
      </c>
      <c r="B4382" t="s">
        <v>210</v>
      </c>
      <c r="C4382" t="s">
        <v>193</v>
      </c>
      <c r="D4382">
        <v>1</v>
      </c>
      <c r="E4382" s="1">
        <v>131777</v>
      </c>
      <c r="F4382" s="1">
        <v>131777</v>
      </c>
      <c r="G4382" s="1">
        <v>0</v>
      </c>
      <c r="H4382" s="1">
        <v>0</v>
      </c>
      <c r="I4382" s="1">
        <v>0</v>
      </c>
      <c r="J4382" s="1">
        <v>0</v>
      </c>
      <c r="K4382" s="1">
        <v>0</v>
      </c>
    </row>
    <row r="4383" spans="1:12" x14ac:dyDescent="0.25">
      <c r="A4383" s="2">
        <v>304</v>
      </c>
      <c r="B4383" t="s">
        <v>210</v>
      </c>
      <c r="C4383" t="s">
        <v>30</v>
      </c>
      <c r="D4383">
        <v>1</v>
      </c>
      <c r="E4383" s="1">
        <v>113832</v>
      </c>
      <c r="F4383" s="1">
        <v>113832</v>
      </c>
      <c r="G4383" s="1">
        <v>0</v>
      </c>
      <c r="H4383" s="1">
        <v>0</v>
      </c>
      <c r="I4383" s="1">
        <v>0</v>
      </c>
      <c r="J4383" s="1">
        <v>0</v>
      </c>
      <c r="K4383" s="1">
        <v>0</v>
      </c>
    </row>
    <row r="4384" spans="1:12" x14ac:dyDescent="0.25">
      <c r="A4384" s="2">
        <v>304</v>
      </c>
      <c r="B4384" t="s">
        <v>210</v>
      </c>
      <c r="C4384" t="s">
        <v>162</v>
      </c>
      <c r="D4384">
        <v>1</v>
      </c>
      <c r="E4384" s="1">
        <v>119483</v>
      </c>
      <c r="F4384" s="1">
        <v>119483</v>
      </c>
      <c r="G4384" s="1">
        <v>0</v>
      </c>
      <c r="H4384" s="1">
        <v>0</v>
      </c>
      <c r="I4384" s="1">
        <v>0</v>
      </c>
      <c r="J4384" s="1">
        <v>0</v>
      </c>
      <c r="K4384" s="1">
        <v>0</v>
      </c>
    </row>
    <row r="4385" spans="1:11" x14ac:dyDescent="0.25">
      <c r="A4385" s="2">
        <v>304</v>
      </c>
      <c r="B4385" t="s">
        <v>210</v>
      </c>
      <c r="C4385" t="s">
        <v>43</v>
      </c>
      <c r="D4385">
        <v>1</v>
      </c>
      <c r="E4385" s="1">
        <v>119483</v>
      </c>
      <c r="F4385" s="1">
        <v>119483</v>
      </c>
      <c r="G4385" s="1">
        <v>0</v>
      </c>
      <c r="H4385" s="1">
        <v>0</v>
      </c>
      <c r="I4385" s="1">
        <v>0</v>
      </c>
      <c r="J4385" s="1">
        <v>0</v>
      </c>
      <c r="K4385" s="1">
        <v>0</v>
      </c>
    </row>
    <row r="4386" spans="1:11" x14ac:dyDescent="0.25">
      <c r="A4386" s="2">
        <v>304</v>
      </c>
      <c r="B4386" t="s">
        <v>210</v>
      </c>
      <c r="C4386" t="s">
        <v>212</v>
      </c>
      <c r="D4386">
        <v>2</v>
      </c>
      <c r="E4386" s="1">
        <v>227665</v>
      </c>
      <c r="F4386" s="1">
        <v>227665</v>
      </c>
      <c r="G4386" s="1">
        <v>0</v>
      </c>
      <c r="H4386" s="1">
        <v>0</v>
      </c>
      <c r="I4386" s="1">
        <v>0</v>
      </c>
      <c r="J4386" s="1">
        <v>0</v>
      </c>
      <c r="K4386" s="1">
        <v>0</v>
      </c>
    </row>
    <row r="4387" spans="1:11" x14ac:dyDescent="0.25">
      <c r="A4387" s="2">
        <v>304</v>
      </c>
      <c r="B4387" t="s">
        <v>210</v>
      </c>
      <c r="C4387" t="s">
        <v>211</v>
      </c>
      <c r="D4387">
        <v>15</v>
      </c>
      <c r="E4387" s="1">
        <v>1707486.7500000002</v>
      </c>
      <c r="F4387" s="1">
        <v>1655533.7500000002</v>
      </c>
      <c r="G4387" s="1">
        <v>0</v>
      </c>
      <c r="H4387" s="1">
        <v>0</v>
      </c>
      <c r="I4387" s="1">
        <v>51953</v>
      </c>
      <c r="J4387" s="1">
        <v>0</v>
      </c>
      <c r="K4387" s="1">
        <v>0</v>
      </c>
    </row>
    <row r="4388" spans="1:11" x14ac:dyDescent="0.25">
      <c r="A4388" s="2">
        <v>304</v>
      </c>
      <c r="B4388" t="s">
        <v>210</v>
      </c>
      <c r="C4388" t="s">
        <v>81</v>
      </c>
      <c r="D4388">
        <v>1</v>
      </c>
      <c r="E4388" s="1">
        <v>113832</v>
      </c>
      <c r="F4388" s="1">
        <v>0</v>
      </c>
      <c r="G4388" s="1">
        <v>0</v>
      </c>
      <c r="H4388" s="1">
        <v>113832</v>
      </c>
      <c r="I4388" s="1">
        <v>0</v>
      </c>
      <c r="J4388" s="1">
        <v>0</v>
      </c>
      <c r="K4388" s="1">
        <v>0</v>
      </c>
    </row>
    <row r="4389" spans="1:11" x14ac:dyDescent="0.25">
      <c r="A4389" s="2">
        <v>304</v>
      </c>
      <c r="B4389" t="s">
        <v>210</v>
      </c>
      <c r="C4389" t="s">
        <v>7</v>
      </c>
      <c r="D4389">
        <v>1</v>
      </c>
      <c r="E4389" s="1">
        <v>113832</v>
      </c>
      <c r="F4389" s="1">
        <v>113832</v>
      </c>
      <c r="G4389" s="1">
        <v>0</v>
      </c>
      <c r="H4389" s="1">
        <v>0</v>
      </c>
      <c r="I4389" s="1">
        <v>0</v>
      </c>
      <c r="J4389" s="1">
        <v>0</v>
      </c>
      <c r="K4389" s="1">
        <v>0</v>
      </c>
    </row>
    <row r="4390" spans="1:11" x14ac:dyDescent="0.25">
      <c r="A4390" s="2">
        <v>304</v>
      </c>
      <c r="B4390" t="s">
        <v>210</v>
      </c>
      <c r="C4390" t="s">
        <v>37</v>
      </c>
      <c r="D4390">
        <v>2</v>
      </c>
      <c r="E4390" s="1">
        <v>227665</v>
      </c>
      <c r="F4390" s="1">
        <v>227665</v>
      </c>
      <c r="G4390" s="1">
        <v>0</v>
      </c>
      <c r="H4390" s="1">
        <v>0</v>
      </c>
      <c r="I4390" s="1">
        <v>0</v>
      </c>
      <c r="J4390" s="1">
        <v>0</v>
      </c>
      <c r="K4390" s="1">
        <v>0</v>
      </c>
    </row>
    <row r="4391" spans="1:11" x14ac:dyDescent="0.25">
      <c r="A4391" s="2">
        <v>304</v>
      </c>
      <c r="B4391" t="s">
        <v>210</v>
      </c>
      <c r="C4391" t="s">
        <v>12</v>
      </c>
      <c r="D4391">
        <v>1</v>
      </c>
      <c r="E4391" s="1">
        <v>113832</v>
      </c>
      <c r="F4391" s="1">
        <v>113832</v>
      </c>
      <c r="G4391" s="1">
        <v>0</v>
      </c>
      <c r="H4391" s="1">
        <v>0</v>
      </c>
      <c r="I4391" s="1">
        <v>0</v>
      </c>
      <c r="J4391" s="1">
        <v>0</v>
      </c>
      <c r="K4391" s="1">
        <v>0</v>
      </c>
    </row>
    <row r="4392" spans="1:11" x14ac:dyDescent="0.25">
      <c r="A4392" s="2">
        <v>304</v>
      </c>
      <c r="B4392" t="s">
        <v>210</v>
      </c>
      <c r="C4392" t="s">
        <v>10</v>
      </c>
      <c r="D4392">
        <v>22</v>
      </c>
      <c r="E4392" s="1">
        <v>1002850.2</v>
      </c>
      <c r="F4392" s="1">
        <v>1002850.2</v>
      </c>
      <c r="G4392" s="1">
        <v>0</v>
      </c>
      <c r="H4392" s="1">
        <v>0</v>
      </c>
      <c r="I4392" s="1">
        <v>0</v>
      </c>
      <c r="J4392" s="1">
        <v>0</v>
      </c>
      <c r="K4392" s="1">
        <v>0</v>
      </c>
    </row>
    <row r="4393" spans="1:11" x14ac:dyDescent="0.25">
      <c r="A4393" s="2">
        <v>304</v>
      </c>
      <c r="B4393" t="s">
        <v>210</v>
      </c>
      <c r="C4393" t="s">
        <v>11</v>
      </c>
      <c r="D4393">
        <v>2</v>
      </c>
      <c r="E4393" s="1">
        <v>115116</v>
      </c>
      <c r="F4393" s="1">
        <v>115116</v>
      </c>
      <c r="G4393" s="1">
        <v>0</v>
      </c>
      <c r="H4393" s="1">
        <v>0</v>
      </c>
      <c r="I4393" s="1">
        <v>0</v>
      </c>
      <c r="J4393" s="1">
        <v>0</v>
      </c>
      <c r="K4393" s="1">
        <v>0</v>
      </c>
    </row>
    <row r="4394" spans="1:11" x14ac:dyDescent="0.25">
      <c r="A4394" s="2">
        <v>304</v>
      </c>
      <c r="B4394" t="s">
        <v>210</v>
      </c>
      <c r="C4394" t="s">
        <v>21</v>
      </c>
      <c r="D4394">
        <v>1</v>
      </c>
      <c r="E4394" s="1">
        <v>113832</v>
      </c>
      <c r="F4394" s="1">
        <v>113832</v>
      </c>
      <c r="G4394" s="1">
        <v>0</v>
      </c>
      <c r="H4394" s="1">
        <v>0</v>
      </c>
      <c r="I4394" s="1">
        <v>0</v>
      </c>
      <c r="J4394" s="1">
        <v>0</v>
      </c>
      <c r="K4394" s="1">
        <v>0</v>
      </c>
    </row>
    <row r="4395" spans="1:11" x14ac:dyDescent="0.25">
      <c r="A4395" s="2">
        <v>304</v>
      </c>
      <c r="B4395" t="s">
        <v>210</v>
      </c>
      <c r="C4395" t="s">
        <v>16</v>
      </c>
      <c r="D4395">
        <v>1</v>
      </c>
      <c r="E4395" s="1">
        <v>113832</v>
      </c>
      <c r="F4395" s="1">
        <v>113832</v>
      </c>
      <c r="G4395" s="1">
        <v>0</v>
      </c>
      <c r="H4395" s="1">
        <v>0</v>
      </c>
      <c r="I4395" s="1">
        <v>0</v>
      </c>
      <c r="J4395" s="1">
        <v>0</v>
      </c>
      <c r="K4395" s="1">
        <v>0</v>
      </c>
    </row>
    <row r="4396" spans="1:11" x14ac:dyDescent="0.25">
      <c r="A4396" s="2">
        <v>304</v>
      </c>
      <c r="B4396" t="s">
        <v>210</v>
      </c>
      <c r="C4396" t="s">
        <v>17</v>
      </c>
      <c r="D4396">
        <v>1</v>
      </c>
      <c r="E4396" s="1">
        <v>79025</v>
      </c>
      <c r="F4396" s="1">
        <v>79025</v>
      </c>
      <c r="G4396" s="1">
        <v>0</v>
      </c>
      <c r="H4396" s="1">
        <v>0</v>
      </c>
      <c r="I4396" s="1">
        <v>0</v>
      </c>
      <c r="J4396" s="1">
        <v>0</v>
      </c>
      <c r="K4396" s="1">
        <v>0</v>
      </c>
    </row>
    <row r="4397" spans="1:11" x14ac:dyDescent="0.25">
      <c r="A4397" s="2">
        <v>304</v>
      </c>
      <c r="B4397" t="s">
        <v>210</v>
      </c>
      <c r="C4397" t="s">
        <v>22</v>
      </c>
      <c r="D4397">
        <v>1</v>
      </c>
      <c r="E4397" s="1">
        <v>51187</v>
      </c>
      <c r="F4397" s="1">
        <v>51187</v>
      </c>
      <c r="G4397" s="1">
        <v>0</v>
      </c>
      <c r="H4397" s="1">
        <v>0</v>
      </c>
      <c r="I4397" s="1">
        <v>0</v>
      </c>
      <c r="J4397" s="1">
        <v>0</v>
      </c>
      <c r="K4397" s="1">
        <v>0</v>
      </c>
    </row>
    <row r="4398" spans="1:11" x14ac:dyDescent="0.25">
      <c r="A4398" s="2">
        <v>304</v>
      </c>
      <c r="B4398" t="s">
        <v>210</v>
      </c>
      <c r="C4398" t="s">
        <v>20</v>
      </c>
      <c r="D4398">
        <v>2</v>
      </c>
      <c r="E4398" s="1">
        <v>120118</v>
      </c>
      <c r="F4398" s="1">
        <v>120118</v>
      </c>
      <c r="G4398" s="1">
        <v>0</v>
      </c>
      <c r="H4398" s="1">
        <v>0</v>
      </c>
      <c r="I4398" s="1">
        <v>0</v>
      </c>
      <c r="J4398" s="1">
        <v>0</v>
      </c>
      <c r="K4398" s="1">
        <v>0</v>
      </c>
    </row>
    <row r="4399" spans="1:11" x14ac:dyDescent="0.25">
      <c r="A4399" s="2">
        <v>304</v>
      </c>
      <c r="B4399" t="s">
        <v>210</v>
      </c>
      <c r="C4399" t="s">
        <v>55</v>
      </c>
      <c r="D4399">
        <v>1</v>
      </c>
      <c r="E4399" s="1">
        <v>71444</v>
      </c>
      <c r="F4399" s="1">
        <v>71444</v>
      </c>
      <c r="G4399" s="1">
        <v>0</v>
      </c>
      <c r="H4399" s="1">
        <v>0</v>
      </c>
      <c r="I4399" s="1">
        <v>0</v>
      </c>
      <c r="J4399" s="1">
        <v>0</v>
      </c>
      <c r="K4399" s="1">
        <v>0</v>
      </c>
    </row>
    <row r="4400" spans="1:11" x14ac:dyDescent="0.25">
      <c r="A4400" s="2">
        <v>304</v>
      </c>
      <c r="B4400" t="s">
        <v>210</v>
      </c>
      <c r="C4400" t="s">
        <v>58</v>
      </c>
      <c r="D4400">
        <v>1</v>
      </c>
      <c r="E4400" s="1">
        <v>147879</v>
      </c>
      <c r="F4400" s="1">
        <v>147879</v>
      </c>
      <c r="G4400" s="1">
        <v>0</v>
      </c>
      <c r="H4400" s="1">
        <v>0</v>
      </c>
      <c r="I4400" s="1">
        <v>0</v>
      </c>
      <c r="J4400" s="1">
        <v>0</v>
      </c>
      <c r="K4400" s="1">
        <v>0</v>
      </c>
    </row>
    <row r="4401" spans="1:11" x14ac:dyDescent="0.25">
      <c r="A4401" s="2">
        <v>304</v>
      </c>
      <c r="B4401" t="s">
        <v>210</v>
      </c>
      <c r="C4401" t="s">
        <v>78</v>
      </c>
      <c r="D4401">
        <v>1</v>
      </c>
      <c r="E4401" s="1">
        <v>58500</v>
      </c>
      <c r="F4401" s="1">
        <v>58500</v>
      </c>
      <c r="G4401" s="1">
        <v>0</v>
      </c>
      <c r="H4401" s="1">
        <v>0</v>
      </c>
      <c r="I4401" s="1">
        <v>0</v>
      </c>
      <c r="J4401" s="1">
        <v>0</v>
      </c>
      <c r="K4401" s="1">
        <v>0</v>
      </c>
    </row>
    <row r="4402" spans="1:11" x14ac:dyDescent="0.25">
      <c r="A4402" s="2">
        <v>304</v>
      </c>
      <c r="B4402" t="s">
        <v>210</v>
      </c>
      <c r="C4402" t="s">
        <v>251</v>
      </c>
      <c r="D4402">
        <v>0</v>
      </c>
      <c r="E4402" s="1">
        <v>28317</v>
      </c>
      <c r="F4402" s="1">
        <v>28317</v>
      </c>
      <c r="G4402" s="1">
        <v>0</v>
      </c>
      <c r="H4402" s="1">
        <v>0</v>
      </c>
      <c r="I4402" s="1">
        <v>0</v>
      </c>
      <c r="J4402" s="1">
        <v>0</v>
      </c>
      <c r="K4402" s="1">
        <v>0</v>
      </c>
    </row>
    <row r="4403" spans="1:11" x14ac:dyDescent="0.25">
      <c r="A4403" s="2">
        <v>304</v>
      </c>
      <c r="B4403" t="s">
        <v>210</v>
      </c>
      <c r="C4403" t="s">
        <v>314</v>
      </c>
      <c r="D4403">
        <v>0</v>
      </c>
      <c r="E4403" s="1">
        <v>37400</v>
      </c>
      <c r="F4403" s="1">
        <v>6800</v>
      </c>
      <c r="G4403" s="1">
        <v>0</v>
      </c>
      <c r="H4403" s="1">
        <v>0</v>
      </c>
      <c r="I4403" s="1">
        <v>0</v>
      </c>
      <c r="J4403" s="1">
        <v>0</v>
      </c>
      <c r="K4403" s="1">
        <v>30600</v>
      </c>
    </row>
    <row r="4404" spans="1:11" x14ac:dyDescent="0.25">
      <c r="A4404" s="2">
        <v>304</v>
      </c>
      <c r="B4404" t="s">
        <v>210</v>
      </c>
      <c r="C4404" t="s">
        <v>257</v>
      </c>
      <c r="D4404">
        <v>0</v>
      </c>
      <c r="E4404" s="1">
        <v>13600</v>
      </c>
      <c r="F4404" s="1">
        <v>6800</v>
      </c>
      <c r="G4404" s="1">
        <v>0</v>
      </c>
      <c r="H4404" s="1">
        <v>0</v>
      </c>
      <c r="I4404" s="1">
        <v>0</v>
      </c>
      <c r="J4404" s="1">
        <v>0</v>
      </c>
      <c r="K4404" s="1">
        <v>6800</v>
      </c>
    </row>
    <row r="4405" spans="1:11" x14ac:dyDescent="0.25">
      <c r="A4405" s="2">
        <v>304</v>
      </c>
      <c r="B4405" t="s">
        <v>210</v>
      </c>
      <c r="C4405" t="s">
        <v>252</v>
      </c>
      <c r="D4405">
        <v>0</v>
      </c>
      <c r="E4405" s="1">
        <v>30798</v>
      </c>
      <c r="F4405" s="1">
        <v>30798</v>
      </c>
      <c r="G4405" s="1">
        <v>0</v>
      </c>
      <c r="H4405" s="1">
        <v>0</v>
      </c>
      <c r="I4405" s="1">
        <v>0</v>
      </c>
      <c r="J4405" s="1">
        <v>0</v>
      </c>
      <c r="K4405" s="1">
        <v>0</v>
      </c>
    </row>
    <row r="4406" spans="1:11" x14ac:dyDescent="0.25">
      <c r="A4406" s="2">
        <v>304</v>
      </c>
      <c r="B4406" t="s">
        <v>210</v>
      </c>
      <c r="C4406" t="s">
        <v>263</v>
      </c>
      <c r="D4406">
        <v>0</v>
      </c>
      <c r="E4406" s="1">
        <v>20000</v>
      </c>
      <c r="F4406" s="1">
        <v>20000</v>
      </c>
      <c r="G4406" s="1">
        <v>0</v>
      </c>
      <c r="H4406" s="1">
        <v>0</v>
      </c>
      <c r="I4406" s="1">
        <v>0</v>
      </c>
      <c r="J4406" s="1">
        <v>0</v>
      </c>
      <c r="K4406" s="1">
        <v>0</v>
      </c>
    </row>
    <row r="4407" spans="1:11" x14ac:dyDescent="0.25">
      <c r="A4407" s="2">
        <v>304</v>
      </c>
      <c r="B4407" t="s">
        <v>210</v>
      </c>
      <c r="C4407" t="s">
        <v>266</v>
      </c>
      <c r="D4407">
        <v>0</v>
      </c>
      <c r="E4407" s="1">
        <v>10000</v>
      </c>
      <c r="F4407" s="1">
        <v>10000</v>
      </c>
      <c r="G4407" s="1">
        <v>0</v>
      </c>
      <c r="H4407" s="1">
        <v>0</v>
      </c>
      <c r="I4407" s="1">
        <v>0</v>
      </c>
      <c r="J4407" s="1">
        <v>0</v>
      </c>
      <c r="K4407" s="1">
        <v>0</v>
      </c>
    </row>
    <row r="4408" spans="1:11" x14ac:dyDescent="0.25">
      <c r="A4408" s="2">
        <v>304</v>
      </c>
      <c r="B4408" t="s">
        <v>210</v>
      </c>
      <c r="C4408" t="s">
        <v>265</v>
      </c>
      <c r="D4408">
        <v>0</v>
      </c>
      <c r="E4408" s="1">
        <v>43000</v>
      </c>
      <c r="F4408" s="1">
        <v>43000</v>
      </c>
      <c r="G4408" s="1">
        <v>0</v>
      </c>
      <c r="H4408" s="1">
        <v>0</v>
      </c>
      <c r="I4408" s="1">
        <v>0</v>
      </c>
      <c r="J4408" s="1">
        <v>0</v>
      </c>
      <c r="K4408" s="1">
        <v>0</v>
      </c>
    </row>
    <row r="4409" spans="1:11" x14ac:dyDescent="0.25">
      <c r="A4409" s="2">
        <v>304</v>
      </c>
      <c r="B4409" t="s">
        <v>210</v>
      </c>
      <c r="C4409" t="s">
        <v>248</v>
      </c>
      <c r="D4409">
        <v>0</v>
      </c>
      <c r="E4409" s="1">
        <v>483</v>
      </c>
      <c r="F4409" s="1">
        <v>483</v>
      </c>
      <c r="G4409" s="1">
        <v>0</v>
      </c>
      <c r="H4409" s="1">
        <v>0</v>
      </c>
      <c r="I4409" s="1">
        <v>0</v>
      </c>
      <c r="J4409" s="1">
        <v>0</v>
      </c>
      <c r="K4409" s="1">
        <v>0</v>
      </c>
    </row>
    <row r="4410" spans="1:11" x14ac:dyDescent="0.25">
      <c r="A4410" s="2">
        <v>304</v>
      </c>
      <c r="B4410" t="s">
        <v>210</v>
      </c>
      <c r="C4410" t="s">
        <v>283</v>
      </c>
      <c r="D4410">
        <v>0</v>
      </c>
      <c r="E4410" s="1">
        <v>20000</v>
      </c>
      <c r="F4410" s="1">
        <v>20000</v>
      </c>
      <c r="G4410" s="1">
        <v>0</v>
      </c>
      <c r="H4410" s="1">
        <v>0</v>
      </c>
      <c r="I4410" s="1">
        <v>0</v>
      </c>
      <c r="J4410" s="1">
        <v>0</v>
      </c>
      <c r="K4410" s="1">
        <v>0</v>
      </c>
    </row>
    <row r="4411" spans="1:11" x14ac:dyDescent="0.25">
      <c r="A4411" s="2">
        <v>304</v>
      </c>
      <c r="B4411" t="s">
        <v>210</v>
      </c>
      <c r="C4411" t="s">
        <v>282</v>
      </c>
      <c r="D4411">
        <v>0</v>
      </c>
      <c r="E4411" s="1">
        <v>5000</v>
      </c>
      <c r="F4411" s="1">
        <v>5000</v>
      </c>
      <c r="G4411" s="1">
        <v>0</v>
      </c>
      <c r="H4411" s="1">
        <v>0</v>
      </c>
      <c r="I4411" s="1">
        <v>0</v>
      </c>
      <c r="J4411" s="1">
        <v>0</v>
      </c>
      <c r="K4411" s="1">
        <v>0</v>
      </c>
    </row>
    <row r="4412" spans="1:11" x14ac:dyDescent="0.25">
      <c r="A4412" s="2">
        <v>304</v>
      </c>
      <c r="B4412" t="s">
        <v>210</v>
      </c>
      <c r="C4412" t="s">
        <v>290</v>
      </c>
      <c r="D4412">
        <v>0</v>
      </c>
      <c r="E4412" s="1">
        <v>2000</v>
      </c>
      <c r="F4412" s="1">
        <v>2000</v>
      </c>
      <c r="G4412" s="1">
        <v>0</v>
      </c>
      <c r="H4412" s="1">
        <v>0</v>
      </c>
      <c r="I4412" s="1">
        <v>0</v>
      </c>
      <c r="J4412" s="1">
        <v>0</v>
      </c>
      <c r="K4412" s="1">
        <v>0</v>
      </c>
    </row>
    <row r="4413" spans="1:11" x14ac:dyDescent="0.25">
      <c r="A4413" s="2">
        <v>304</v>
      </c>
      <c r="B4413" t="s">
        <v>210</v>
      </c>
      <c r="C4413" t="s">
        <v>261</v>
      </c>
      <c r="D4413">
        <v>0</v>
      </c>
      <c r="E4413" s="1">
        <v>30000</v>
      </c>
      <c r="F4413" s="1">
        <v>30000</v>
      </c>
      <c r="G4413" s="1">
        <v>0</v>
      </c>
      <c r="H4413" s="1">
        <v>0</v>
      </c>
      <c r="I4413" s="1">
        <v>0</v>
      </c>
      <c r="J4413" s="1">
        <v>0</v>
      </c>
      <c r="K4413" s="1">
        <v>0</v>
      </c>
    </row>
    <row r="4414" spans="1:11" x14ac:dyDescent="0.25">
      <c r="A4414" s="2">
        <v>304</v>
      </c>
      <c r="B4414" t="s">
        <v>210</v>
      </c>
      <c r="C4414" t="s">
        <v>247</v>
      </c>
      <c r="D4414">
        <v>0</v>
      </c>
      <c r="E4414" s="1">
        <v>1772</v>
      </c>
      <c r="F4414" s="1">
        <v>1772</v>
      </c>
      <c r="G4414" s="1">
        <v>0</v>
      </c>
      <c r="H4414" s="1">
        <v>0</v>
      </c>
      <c r="I4414" s="1">
        <v>0</v>
      </c>
      <c r="J4414" s="1">
        <v>0</v>
      </c>
      <c r="K4414" s="1">
        <v>0</v>
      </c>
    </row>
    <row r="4415" spans="1:11" x14ac:dyDescent="0.25">
      <c r="A4415" s="2">
        <v>304</v>
      </c>
      <c r="B4415" t="s">
        <v>210</v>
      </c>
      <c r="C4415" t="s">
        <v>277</v>
      </c>
      <c r="D4415">
        <v>0</v>
      </c>
      <c r="E4415" s="1">
        <v>25000</v>
      </c>
      <c r="F4415" s="1">
        <v>25000</v>
      </c>
      <c r="G4415" s="1">
        <v>0</v>
      </c>
      <c r="H4415" s="1">
        <v>0</v>
      </c>
      <c r="I4415" s="1">
        <v>0</v>
      </c>
      <c r="J4415" s="1">
        <v>0</v>
      </c>
      <c r="K4415" s="1">
        <v>0</v>
      </c>
    </row>
    <row r="4416" spans="1:11" x14ac:dyDescent="0.25">
      <c r="A4416" s="2">
        <v>304</v>
      </c>
      <c r="B4416" t="s">
        <v>210</v>
      </c>
      <c r="C4416" t="s">
        <v>258</v>
      </c>
      <c r="D4416">
        <v>0</v>
      </c>
      <c r="E4416" s="1">
        <v>179858</v>
      </c>
      <c r="F4416" s="1">
        <v>179858</v>
      </c>
      <c r="G4416" s="1">
        <v>0</v>
      </c>
      <c r="H4416" s="1">
        <v>0</v>
      </c>
      <c r="I4416" s="1">
        <v>0</v>
      </c>
      <c r="J4416" s="1">
        <v>0</v>
      </c>
      <c r="K4416" s="1">
        <v>0</v>
      </c>
    </row>
    <row r="4417" spans="1:11" x14ac:dyDescent="0.25">
      <c r="A4417" s="2">
        <v>304</v>
      </c>
      <c r="B4417" t="s">
        <v>210</v>
      </c>
      <c r="C4417" t="s">
        <v>269</v>
      </c>
      <c r="D4417">
        <v>0</v>
      </c>
      <c r="E4417" s="1">
        <v>837</v>
      </c>
      <c r="F4417" s="1">
        <v>0</v>
      </c>
      <c r="G4417" s="1">
        <v>0</v>
      </c>
      <c r="H4417" s="1">
        <v>0</v>
      </c>
      <c r="I4417" s="1">
        <v>837</v>
      </c>
      <c r="J4417" s="1">
        <v>0</v>
      </c>
      <c r="K4417" s="1">
        <v>0</v>
      </c>
    </row>
    <row r="4418" spans="1:11" x14ac:dyDescent="0.25">
      <c r="A4418" s="2">
        <v>304</v>
      </c>
      <c r="B4418" t="s">
        <v>210</v>
      </c>
      <c r="C4418" t="s">
        <v>309</v>
      </c>
      <c r="D4418">
        <v>0</v>
      </c>
      <c r="E4418" s="1">
        <v>88400</v>
      </c>
      <c r="F4418" s="1">
        <v>88400</v>
      </c>
      <c r="G4418" s="1">
        <v>0</v>
      </c>
      <c r="H4418" s="1">
        <v>0</v>
      </c>
      <c r="I4418" s="1">
        <v>0</v>
      </c>
      <c r="J4418" s="1">
        <v>0</v>
      </c>
      <c r="K4418" s="1">
        <v>0</v>
      </c>
    </row>
    <row r="4419" spans="1:11" x14ac:dyDescent="0.25">
      <c r="A4419" s="2">
        <v>436</v>
      </c>
      <c r="B4419" t="s">
        <v>213</v>
      </c>
      <c r="C4419" t="s">
        <v>73</v>
      </c>
      <c r="D4419">
        <v>1</v>
      </c>
      <c r="E4419" s="1">
        <v>158560</v>
      </c>
      <c r="F4419" s="1">
        <v>3066</v>
      </c>
      <c r="G4419" s="1">
        <v>0</v>
      </c>
      <c r="H4419" s="1">
        <v>0</v>
      </c>
      <c r="I4419" s="1">
        <v>155494</v>
      </c>
      <c r="J4419" s="1">
        <v>0</v>
      </c>
      <c r="K4419" s="1">
        <v>0</v>
      </c>
    </row>
    <row r="4420" spans="1:11" x14ac:dyDescent="0.25">
      <c r="A4420" s="2">
        <v>436</v>
      </c>
      <c r="B4420" t="s">
        <v>213</v>
      </c>
      <c r="C4420" t="s">
        <v>68</v>
      </c>
      <c r="D4420">
        <v>1</v>
      </c>
      <c r="E4420" s="1">
        <v>158560</v>
      </c>
      <c r="F4420" s="1">
        <v>158560</v>
      </c>
      <c r="G4420" s="1">
        <v>0</v>
      </c>
      <c r="H4420" s="1">
        <v>0</v>
      </c>
      <c r="I4420" s="1">
        <v>0</v>
      </c>
      <c r="J4420" s="1">
        <v>0</v>
      </c>
      <c r="K4420" s="1">
        <v>0</v>
      </c>
    </row>
    <row r="4421" spans="1:11" x14ac:dyDescent="0.25">
      <c r="A4421" s="2">
        <v>436</v>
      </c>
      <c r="B4421" t="s">
        <v>213</v>
      </c>
      <c r="C4421" t="s">
        <v>77</v>
      </c>
      <c r="D4421">
        <v>1</v>
      </c>
      <c r="E4421" s="1">
        <v>120467</v>
      </c>
      <c r="F4421" s="1">
        <v>120467</v>
      </c>
      <c r="G4421" s="1">
        <v>0</v>
      </c>
      <c r="H4421" s="1">
        <v>0</v>
      </c>
      <c r="I4421" s="1">
        <v>0</v>
      </c>
      <c r="J4421" s="1">
        <v>0</v>
      </c>
      <c r="K4421" s="1">
        <v>0</v>
      </c>
    </row>
    <row r="4422" spans="1:11" x14ac:dyDescent="0.25">
      <c r="A4422" s="2">
        <v>436</v>
      </c>
      <c r="B4422" t="s">
        <v>213</v>
      </c>
      <c r="C4422" t="s">
        <v>31</v>
      </c>
      <c r="D4422">
        <v>1</v>
      </c>
      <c r="E4422" s="1">
        <v>198942</v>
      </c>
      <c r="F4422" s="1">
        <v>198942</v>
      </c>
      <c r="G4422" s="1">
        <v>0</v>
      </c>
      <c r="H4422" s="1">
        <v>0</v>
      </c>
      <c r="I4422" s="1">
        <v>0</v>
      </c>
      <c r="J4422" s="1">
        <v>0</v>
      </c>
      <c r="K4422" s="1">
        <v>0</v>
      </c>
    </row>
    <row r="4423" spans="1:11" x14ac:dyDescent="0.25">
      <c r="A4423" s="2">
        <v>436</v>
      </c>
      <c r="B4423" t="s">
        <v>213</v>
      </c>
      <c r="C4423" t="s">
        <v>67</v>
      </c>
      <c r="D4423">
        <v>1</v>
      </c>
      <c r="E4423" s="1">
        <v>113832</v>
      </c>
      <c r="F4423" s="1">
        <v>113832</v>
      </c>
      <c r="G4423" s="1">
        <v>0</v>
      </c>
      <c r="H4423" s="1">
        <v>0</v>
      </c>
      <c r="I4423" s="1">
        <v>0</v>
      </c>
      <c r="J4423" s="1">
        <v>0</v>
      </c>
      <c r="K4423" s="1">
        <v>0</v>
      </c>
    </row>
    <row r="4424" spans="1:11" x14ac:dyDescent="0.25">
      <c r="A4424" s="2">
        <v>436</v>
      </c>
      <c r="B4424" t="s">
        <v>213</v>
      </c>
      <c r="C4424" t="s">
        <v>116</v>
      </c>
      <c r="D4424">
        <v>1</v>
      </c>
      <c r="E4424" s="1">
        <v>113832</v>
      </c>
      <c r="F4424" s="1">
        <v>113832</v>
      </c>
      <c r="G4424" s="1">
        <v>0</v>
      </c>
      <c r="H4424" s="1">
        <v>0</v>
      </c>
      <c r="I4424" s="1">
        <v>0</v>
      </c>
      <c r="J4424" s="1">
        <v>0</v>
      </c>
      <c r="K4424" s="1">
        <v>0</v>
      </c>
    </row>
    <row r="4425" spans="1:11" x14ac:dyDescent="0.25">
      <c r="A4425" s="2">
        <v>436</v>
      </c>
      <c r="B4425" t="s">
        <v>213</v>
      </c>
      <c r="C4425" t="s">
        <v>74</v>
      </c>
      <c r="D4425">
        <v>3</v>
      </c>
      <c r="E4425" s="1">
        <v>341497</v>
      </c>
      <c r="F4425" s="1">
        <v>272226</v>
      </c>
      <c r="G4425" s="1">
        <v>0</v>
      </c>
      <c r="H4425" s="1">
        <v>0</v>
      </c>
      <c r="I4425" s="1">
        <v>69271</v>
      </c>
      <c r="J4425" s="1">
        <v>0</v>
      </c>
      <c r="K4425" s="1">
        <v>0</v>
      </c>
    </row>
    <row r="4426" spans="1:11" x14ac:dyDescent="0.25">
      <c r="A4426" s="2">
        <v>436</v>
      </c>
      <c r="B4426" t="s">
        <v>213</v>
      </c>
      <c r="C4426" t="s">
        <v>133</v>
      </c>
      <c r="D4426">
        <v>2</v>
      </c>
      <c r="E4426" s="1">
        <v>227665</v>
      </c>
      <c r="F4426" s="1">
        <v>227665</v>
      </c>
      <c r="G4426" s="1">
        <v>0</v>
      </c>
      <c r="H4426" s="1">
        <v>0</v>
      </c>
      <c r="I4426" s="1">
        <v>0</v>
      </c>
      <c r="J4426" s="1">
        <v>0</v>
      </c>
      <c r="K4426" s="1">
        <v>0</v>
      </c>
    </row>
    <row r="4427" spans="1:11" x14ac:dyDescent="0.25">
      <c r="A4427" s="2">
        <v>436</v>
      </c>
      <c r="B4427" t="s">
        <v>213</v>
      </c>
      <c r="C4427" t="s">
        <v>41</v>
      </c>
      <c r="D4427">
        <v>2</v>
      </c>
      <c r="E4427" s="1">
        <v>227665</v>
      </c>
      <c r="F4427" s="1">
        <v>0</v>
      </c>
      <c r="G4427" s="1">
        <v>227665</v>
      </c>
      <c r="H4427" s="1">
        <v>0</v>
      </c>
      <c r="I4427" s="1">
        <v>0</v>
      </c>
      <c r="J4427" s="1">
        <v>0</v>
      </c>
      <c r="K4427" s="1">
        <v>0</v>
      </c>
    </row>
    <row r="4428" spans="1:11" x14ac:dyDescent="0.25">
      <c r="A4428" s="2">
        <v>436</v>
      </c>
      <c r="B4428" t="s">
        <v>213</v>
      </c>
      <c r="C4428" t="s">
        <v>65</v>
      </c>
      <c r="D4428">
        <v>1</v>
      </c>
      <c r="E4428" s="1">
        <v>113832</v>
      </c>
      <c r="F4428" s="1">
        <v>113832</v>
      </c>
      <c r="G4428" s="1">
        <v>0</v>
      </c>
      <c r="H4428" s="1">
        <v>0</v>
      </c>
      <c r="I4428" s="1">
        <v>0</v>
      </c>
      <c r="J4428" s="1">
        <v>0</v>
      </c>
      <c r="K4428" s="1">
        <v>0</v>
      </c>
    </row>
    <row r="4429" spans="1:11" x14ac:dyDescent="0.25">
      <c r="A4429" s="2">
        <v>436</v>
      </c>
      <c r="B4429" t="s">
        <v>213</v>
      </c>
      <c r="C4429" t="s">
        <v>64</v>
      </c>
      <c r="D4429">
        <v>1</v>
      </c>
      <c r="E4429" s="1">
        <v>113832</v>
      </c>
      <c r="F4429" s="1">
        <v>113832</v>
      </c>
      <c r="G4429" s="1">
        <v>0</v>
      </c>
      <c r="H4429" s="1">
        <v>0</v>
      </c>
      <c r="I4429" s="1">
        <v>0</v>
      </c>
      <c r="J4429" s="1">
        <v>0</v>
      </c>
      <c r="K4429" s="1">
        <v>0</v>
      </c>
    </row>
    <row r="4430" spans="1:11" x14ac:dyDescent="0.25">
      <c r="A4430" s="2">
        <v>436</v>
      </c>
      <c r="B4430" t="s">
        <v>213</v>
      </c>
      <c r="C4430" t="s">
        <v>46</v>
      </c>
      <c r="D4430">
        <v>1</v>
      </c>
      <c r="E4430" s="1">
        <v>113832</v>
      </c>
      <c r="F4430" s="1">
        <v>113832</v>
      </c>
      <c r="G4430" s="1">
        <v>0</v>
      </c>
      <c r="H4430" s="1">
        <v>0</v>
      </c>
      <c r="I4430" s="1">
        <v>0</v>
      </c>
      <c r="J4430" s="1">
        <v>0</v>
      </c>
      <c r="K4430" s="1">
        <v>0</v>
      </c>
    </row>
    <row r="4431" spans="1:11" x14ac:dyDescent="0.25">
      <c r="A4431" s="2">
        <v>436</v>
      </c>
      <c r="B4431" t="s">
        <v>213</v>
      </c>
      <c r="C4431" t="s">
        <v>66</v>
      </c>
      <c r="D4431">
        <v>2</v>
      </c>
      <c r="E4431" s="1">
        <v>227665</v>
      </c>
      <c r="F4431" s="1">
        <v>227665</v>
      </c>
      <c r="G4431" s="1">
        <v>0</v>
      </c>
      <c r="H4431" s="1">
        <v>0</v>
      </c>
      <c r="I4431" s="1">
        <v>0</v>
      </c>
      <c r="J4431" s="1">
        <v>0</v>
      </c>
      <c r="K4431" s="1">
        <v>0</v>
      </c>
    </row>
    <row r="4432" spans="1:11" x14ac:dyDescent="0.25">
      <c r="A4432" s="2">
        <v>436</v>
      </c>
      <c r="B4432" t="s">
        <v>213</v>
      </c>
      <c r="C4432" t="s">
        <v>86</v>
      </c>
      <c r="D4432">
        <v>1</v>
      </c>
      <c r="E4432" s="1">
        <v>113832</v>
      </c>
      <c r="F4432" s="1">
        <v>113832</v>
      </c>
      <c r="G4432" s="1">
        <v>0</v>
      </c>
      <c r="H4432" s="1">
        <v>0</v>
      </c>
      <c r="I4432" s="1">
        <v>0</v>
      </c>
      <c r="J4432" s="1">
        <v>0</v>
      </c>
      <c r="K4432" s="1">
        <v>0</v>
      </c>
    </row>
    <row r="4433" spans="1:11" x14ac:dyDescent="0.25">
      <c r="A4433" s="2">
        <v>436</v>
      </c>
      <c r="B4433" t="s">
        <v>213</v>
      </c>
      <c r="C4433" t="s">
        <v>85</v>
      </c>
      <c r="D4433">
        <v>1</v>
      </c>
      <c r="E4433" s="1">
        <v>113832</v>
      </c>
      <c r="F4433" s="1">
        <v>113832</v>
      </c>
      <c r="G4433" s="1">
        <v>0</v>
      </c>
      <c r="H4433" s="1">
        <v>0</v>
      </c>
      <c r="I4433" s="1">
        <v>0</v>
      </c>
      <c r="J4433" s="1">
        <v>0</v>
      </c>
      <c r="K4433" s="1">
        <v>0</v>
      </c>
    </row>
    <row r="4434" spans="1:11" x14ac:dyDescent="0.25">
      <c r="A4434" s="2">
        <v>436</v>
      </c>
      <c r="B4434" t="s">
        <v>213</v>
      </c>
      <c r="C4434" t="s">
        <v>84</v>
      </c>
      <c r="D4434">
        <v>1</v>
      </c>
      <c r="E4434" s="1">
        <v>113832</v>
      </c>
      <c r="F4434" s="1">
        <v>113832</v>
      </c>
      <c r="G4434" s="1">
        <v>0</v>
      </c>
      <c r="H4434" s="1">
        <v>0</v>
      </c>
      <c r="I4434" s="1">
        <v>0</v>
      </c>
      <c r="J4434" s="1">
        <v>0</v>
      </c>
      <c r="K4434" s="1">
        <v>0</v>
      </c>
    </row>
    <row r="4435" spans="1:11" x14ac:dyDescent="0.25">
      <c r="A4435" s="2">
        <v>436</v>
      </c>
      <c r="B4435" t="s">
        <v>213</v>
      </c>
      <c r="C4435" t="s">
        <v>83</v>
      </c>
      <c r="D4435">
        <v>1</v>
      </c>
      <c r="E4435" s="1">
        <v>113832</v>
      </c>
      <c r="F4435" s="1">
        <v>113832</v>
      </c>
      <c r="G4435" s="1">
        <v>0</v>
      </c>
      <c r="H4435" s="1">
        <v>0</v>
      </c>
      <c r="I4435" s="1">
        <v>0</v>
      </c>
      <c r="J4435" s="1">
        <v>0</v>
      </c>
      <c r="K4435" s="1">
        <v>0</v>
      </c>
    </row>
    <row r="4436" spans="1:11" x14ac:dyDescent="0.25">
      <c r="A4436" s="2">
        <v>436</v>
      </c>
      <c r="B4436" t="s">
        <v>213</v>
      </c>
      <c r="C4436" t="s">
        <v>72</v>
      </c>
      <c r="D4436">
        <v>1</v>
      </c>
      <c r="E4436" s="1">
        <v>113832</v>
      </c>
      <c r="F4436" s="1">
        <v>113832</v>
      </c>
      <c r="G4436" s="1">
        <v>0</v>
      </c>
      <c r="H4436" s="1">
        <v>0</v>
      </c>
      <c r="I4436" s="1">
        <v>0</v>
      </c>
      <c r="J4436" s="1">
        <v>0</v>
      </c>
      <c r="K4436" s="1">
        <v>0</v>
      </c>
    </row>
    <row r="4437" spans="1:11" x14ac:dyDescent="0.25">
      <c r="A4437" s="2">
        <v>436</v>
      </c>
      <c r="B4437" t="s">
        <v>213</v>
      </c>
      <c r="C4437" t="s">
        <v>98</v>
      </c>
      <c r="D4437">
        <v>1</v>
      </c>
      <c r="E4437" s="1">
        <v>119483</v>
      </c>
      <c r="F4437" s="1">
        <v>119483</v>
      </c>
      <c r="G4437" s="1">
        <v>0</v>
      </c>
      <c r="H4437" s="1">
        <v>0</v>
      </c>
      <c r="I4437" s="1">
        <v>0</v>
      </c>
      <c r="J4437" s="1">
        <v>0</v>
      </c>
      <c r="K4437" s="1">
        <v>0</v>
      </c>
    </row>
    <row r="4438" spans="1:11" x14ac:dyDescent="0.25">
      <c r="A4438" s="2">
        <v>436</v>
      </c>
      <c r="B4438" t="s">
        <v>213</v>
      </c>
      <c r="C4438" t="s">
        <v>63</v>
      </c>
      <c r="D4438">
        <v>1</v>
      </c>
      <c r="E4438" s="1">
        <v>119483</v>
      </c>
      <c r="F4438" s="1">
        <v>119483</v>
      </c>
      <c r="G4438" s="1">
        <v>0</v>
      </c>
      <c r="H4438" s="1">
        <v>0</v>
      </c>
      <c r="I4438" s="1">
        <v>0</v>
      </c>
      <c r="J4438" s="1">
        <v>0</v>
      </c>
      <c r="K4438" s="1">
        <v>0</v>
      </c>
    </row>
    <row r="4439" spans="1:11" x14ac:dyDescent="0.25">
      <c r="A4439" s="2">
        <v>436</v>
      </c>
      <c r="B4439" t="s">
        <v>213</v>
      </c>
      <c r="C4439" t="s">
        <v>30</v>
      </c>
      <c r="D4439">
        <v>1</v>
      </c>
      <c r="E4439" s="1">
        <v>113832</v>
      </c>
      <c r="F4439" s="1">
        <v>113832</v>
      </c>
      <c r="G4439" s="1">
        <v>0</v>
      </c>
      <c r="H4439" s="1">
        <v>0</v>
      </c>
      <c r="I4439" s="1">
        <v>0</v>
      </c>
      <c r="J4439" s="1">
        <v>0</v>
      </c>
      <c r="K4439" s="1">
        <v>0</v>
      </c>
    </row>
    <row r="4440" spans="1:11" x14ac:dyDescent="0.25">
      <c r="A4440" s="2">
        <v>436</v>
      </c>
      <c r="B4440" t="s">
        <v>213</v>
      </c>
      <c r="C4440" t="s">
        <v>14</v>
      </c>
      <c r="D4440">
        <v>6</v>
      </c>
      <c r="E4440" s="1">
        <v>682995</v>
      </c>
      <c r="F4440" s="1">
        <v>682995</v>
      </c>
      <c r="G4440" s="1">
        <v>0</v>
      </c>
      <c r="H4440" s="1">
        <v>0</v>
      </c>
      <c r="I4440" s="1">
        <v>0</v>
      </c>
      <c r="J4440" s="1">
        <v>0</v>
      </c>
      <c r="K4440" s="1">
        <v>0</v>
      </c>
    </row>
    <row r="4441" spans="1:11" x14ac:dyDescent="0.25">
      <c r="A4441" s="2">
        <v>436</v>
      </c>
      <c r="B4441" t="s">
        <v>213</v>
      </c>
      <c r="C4441" t="s">
        <v>313</v>
      </c>
      <c r="D4441">
        <v>0.05</v>
      </c>
      <c r="E4441" s="1">
        <v>7484</v>
      </c>
      <c r="F4441" s="1">
        <v>0</v>
      </c>
      <c r="G4441" s="1">
        <v>0</v>
      </c>
      <c r="H4441" s="1">
        <v>7484</v>
      </c>
      <c r="I4441" s="1">
        <v>0</v>
      </c>
      <c r="J4441" s="1">
        <v>0</v>
      </c>
      <c r="K4441" s="1">
        <v>0</v>
      </c>
    </row>
    <row r="4442" spans="1:11" x14ac:dyDescent="0.25">
      <c r="A4442" s="2">
        <v>436</v>
      </c>
      <c r="B4442" t="s">
        <v>213</v>
      </c>
      <c r="C4442" t="s">
        <v>7</v>
      </c>
      <c r="D4442">
        <v>1</v>
      </c>
      <c r="E4442" s="1">
        <v>113832</v>
      </c>
      <c r="F4442" s="1">
        <v>113832</v>
      </c>
      <c r="G4442" s="1">
        <v>0</v>
      </c>
      <c r="H4442" s="1">
        <v>0</v>
      </c>
      <c r="I4442" s="1">
        <v>0</v>
      </c>
      <c r="J4442" s="1">
        <v>0</v>
      </c>
      <c r="K4442" s="1">
        <v>0</v>
      </c>
    </row>
    <row r="4443" spans="1:11" x14ac:dyDescent="0.25">
      <c r="A4443" s="2">
        <v>436</v>
      </c>
      <c r="B4443" t="s">
        <v>213</v>
      </c>
      <c r="C4443" t="s">
        <v>37</v>
      </c>
      <c r="D4443">
        <v>1</v>
      </c>
      <c r="E4443" s="1">
        <v>113832</v>
      </c>
      <c r="F4443" s="1">
        <v>113832</v>
      </c>
      <c r="G4443" s="1">
        <v>0</v>
      </c>
      <c r="H4443" s="1">
        <v>0</v>
      </c>
      <c r="I4443" s="1">
        <v>0</v>
      </c>
      <c r="J4443" s="1">
        <v>0</v>
      </c>
      <c r="K4443" s="1">
        <v>0</v>
      </c>
    </row>
    <row r="4444" spans="1:11" x14ac:dyDescent="0.25">
      <c r="A4444" s="2">
        <v>436</v>
      </c>
      <c r="B4444" t="s">
        <v>213</v>
      </c>
      <c r="C4444" t="s">
        <v>56</v>
      </c>
      <c r="D4444">
        <v>1</v>
      </c>
      <c r="E4444" s="1">
        <v>113832</v>
      </c>
      <c r="F4444" s="1">
        <v>113832</v>
      </c>
      <c r="G4444" s="1">
        <v>0</v>
      </c>
      <c r="H4444" s="1">
        <v>0</v>
      </c>
      <c r="I4444" s="1">
        <v>0</v>
      </c>
      <c r="J4444" s="1">
        <v>0</v>
      </c>
      <c r="K4444" s="1">
        <v>0</v>
      </c>
    </row>
    <row r="4445" spans="1:11" x14ac:dyDescent="0.25">
      <c r="A4445" s="2">
        <v>436</v>
      </c>
      <c r="B4445" t="s">
        <v>213</v>
      </c>
      <c r="C4445" t="s">
        <v>60</v>
      </c>
      <c r="D4445">
        <v>2</v>
      </c>
      <c r="E4445" s="1">
        <v>227665</v>
      </c>
      <c r="F4445" s="1">
        <v>227665</v>
      </c>
      <c r="G4445" s="1">
        <v>0</v>
      </c>
      <c r="H4445" s="1">
        <v>0</v>
      </c>
      <c r="I4445" s="1">
        <v>0</v>
      </c>
      <c r="J4445" s="1">
        <v>0</v>
      </c>
      <c r="K4445" s="1">
        <v>0</v>
      </c>
    </row>
    <row r="4446" spans="1:11" x14ac:dyDescent="0.25">
      <c r="A4446" s="2">
        <v>436</v>
      </c>
      <c r="B4446" t="s">
        <v>213</v>
      </c>
      <c r="C4446" t="s">
        <v>45</v>
      </c>
      <c r="D4446">
        <v>1</v>
      </c>
      <c r="E4446" s="1">
        <v>70672</v>
      </c>
      <c r="F4446" s="1">
        <v>70672</v>
      </c>
      <c r="G4446" s="1">
        <v>0</v>
      </c>
      <c r="H4446" s="1">
        <v>0</v>
      </c>
      <c r="I4446" s="1">
        <v>0</v>
      </c>
      <c r="J4446" s="1">
        <v>0</v>
      </c>
      <c r="K4446" s="1">
        <v>0</v>
      </c>
    </row>
    <row r="4447" spans="1:11" x14ac:dyDescent="0.25">
      <c r="A4447" s="2">
        <v>436</v>
      </c>
      <c r="B4447" t="s">
        <v>213</v>
      </c>
      <c r="C4447" t="s">
        <v>11</v>
      </c>
      <c r="D4447">
        <v>2</v>
      </c>
      <c r="E4447" s="1">
        <v>115116</v>
      </c>
      <c r="F4447" s="1">
        <v>115116</v>
      </c>
      <c r="G4447" s="1">
        <v>0</v>
      </c>
      <c r="H4447" s="1">
        <v>0</v>
      </c>
      <c r="I4447" s="1">
        <v>0</v>
      </c>
      <c r="J4447" s="1">
        <v>0</v>
      </c>
      <c r="K4447" s="1">
        <v>0</v>
      </c>
    </row>
    <row r="4448" spans="1:11" x14ac:dyDescent="0.25">
      <c r="A4448" s="2">
        <v>436</v>
      </c>
      <c r="B4448" t="s">
        <v>213</v>
      </c>
      <c r="C4448" t="s">
        <v>21</v>
      </c>
      <c r="D4448">
        <v>1.5</v>
      </c>
      <c r="E4448" s="1">
        <v>170749</v>
      </c>
      <c r="F4448" s="1">
        <v>170749</v>
      </c>
      <c r="G4448" s="1">
        <v>0</v>
      </c>
      <c r="H4448" s="1">
        <v>0</v>
      </c>
      <c r="I4448" s="1">
        <v>0</v>
      </c>
      <c r="J4448" s="1">
        <v>0</v>
      </c>
      <c r="K4448" s="1">
        <v>0</v>
      </c>
    </row>
    <row r="4449" spans="1:11" x14ac:dyDescent="0.25">
      <c r="A4449" s="2">
        <v>436</v>
      </c>
      <c r="B4449" t="s">
        <v>213</v>
      </c>
      <c r="C4449" t="s">
        <v>59</v>
      </c>
      <c r="D4449">
        <v>2</v>
      </c>
      <c r="E4449" s="1">
        <v>256850</v>
      </c>
      <c r="F4449" s="1">
        <v>128425</v>
      </c>
      <c r="G4449" s="1">
        <v>128425</v>
      </c>
      <c r="H4449" s="1">
        <v>0</v>
      </c>
      <c r="I4449" s="1">
        <v>0</v>
      </c>
      <c r="J4449" s="1">
        <v>0</v>
      </c>
      <c r="K4449" s="1">
        <v>0</v>
      </c>
    </row>
    <row r="4450" spans="1:11" x14ac:dyDescent="0.25">
      <c r="A4450" s="2">
        <v>436</v>
      </c>
      <c r="B4450" t="s">
        <v>213</v>
      </c>
      <c r="C4450" t="s">
        <v>16</v>
      </c>
      <c r="D4450">
        <v>2</v>
      </c>
      <c r="E4450" s="1">
        <v>227665</v>
      </c>
      <c r="F4450" s="1">
        <v>227665</v>
      </c>
      <c r="G4450" s="1">
        <v>0</v>
      </c>
      <c r="H4450" s="1">
        <v>0</v>
      </c>
      <c r="I4450" s="1">
        <v>0</v>
      </c>
      <c r="J4450" s="1">
        <v>0</v>
      </c>
      <c r="K4450" s="1">
        <v>0</v>
      </c>
    </row>
    <row r="4451" spans="1:11" x14ac:dyDescent="0.25">
      <c r="A4451" s="2">
        <v>436</v>
      </c>
      <c r="B4451" t="s">
        <v>213</v>
      </c>
      <c r="C4451" t="s">
        <v>17</v>
      </c>
      <c r="D4451">
        <v>1</v>
      </c>
      <c r="E4451" s="1">
        <v>79025</v>
      </c>
      <c r="F4451" s="1">
        <v>79025</v>
      </c>
      <c r="G4451" s="1">
        <v>0</v>
      </c>
      <c r="H4451" s="1">
        <v>0</v>
      </c>
      <c r="I4451" s="1">
        <v>0</v>
      </c>
      <c r="J4451" s="1">
        <v>0</v>
      </c>
      <c r="K4451" s="1">
        <v>0</v>
      </c>
    </row>
    <row r="4452" spans="1:11" x14ac:dyDescent="0.25">
      <c r="A4452" s="2">
        <v>436</v>
      </c>
      <c r="B4452" t="s">
        <v>213</v>
      </c>
      <c r="C4452" t="s">
        <v>22</v>
      </c>
      <c r="D4452">
        <v>3</v>
      </c>
      <c r="E4452" s="1">
        <v>153562</v>
      </c>
      <c r="F4452" s="1">
        <v>153562</v>
      </c>
      <c r="G4452" s="1">
        <v>0</v>
      </c>
      <c r="H4452" s="1">
        <v>0</v>
      </c>
      <c r="I4452" s="1">
        <v>0</v>
      </c>
      <c r="J4452" s="1">
        <v>0</v>
      </c>
      <c r="K4452" s="1">
        <v>0</v>
      </c>
    </row>
    <row r="4453" spans="1:11" x14ac:dyDescent="0.25">
      <c r="A4453" s="2">
        <v>436</v>
      </c>
      <c r="B4453" t="s">
        <v>213</v>
      </c>
      <c r="C4453" t="s">
        <v>20</v>
      </c>
      <c r="D4453">
        <v>1</v>
      </c>
      <c r="E4453" s="1">
        <v>60059</v>
      </c>
      <c r="F4453" s="1">
        <v>60059</v>
      </c>
      <c r="G4453" s="1">
        <v>0</v>
      </c>
      <c r="H4453" s="1">
        <v>0</v>
      </c>
      <c r="I4453" s="1">
        <v>0</v>
      </c>
      <c r="J4453" s="1">
        <v>0</v>
      </c>
      <c r="K4453" s="1">
        <v>0</v>
      </c>
    </row>
    <row r="4454" spans="1:11" x14ac:dyDescent="0.25">
      <c r="A4454" s="2">
        <v>436</v>
      </c>
      <c r="B4454" t="s">
        <v>213</v>
      </c>
      <c r="C4454" t="s">
        <v>4</v>
      </c>
      <c r="D4454">
        <v>1</v>
      </c>
      <c r="E4454" s="1">
        <v>71961</v>
      </c>
      <c r="F4454" s="1">
        <v>71961</v>
      </c>
      <c r="G4454" s="1">
        <v>0</v>
      </c>
      <c r="H4454" s="1">
        <v>0</v>
      </c>
      <c r="I4454" s="1">
        <v>0</v>
      </c>
      <c r="J4454" s="1">
        <v>0</v>
      </c>
      <c r="K4454" s="1">
        <v>0</v>
      </c>
    </row>
    <row r="4455" spans="1:11" x14ac:dyDescent="0.25">
      <c r="A4455" s="2">
        <v>436</v>
      </c>
      <c r="B4455" t="s">
        <v>213</v>
      </c>
      <c r="C4455" t="s">
        <v>47</v>
      </c>
      <c r="D4455">
        <v>1</v>
      </c>
      <c r="E4455" s="1">
        <v>92386</v>
      </c>
      <c r="F4455" s="1">
        <v>92386</v>
      </c>
      <c r="G4455" s="1">
        <v>0</v>
      </c>
      <c r="H4455" s="1">
        <v>0</v>
      </c>
      <c r="I4455" s="1">
        <v>0</v>
      </c>
      <c r="J4455" s="1">
        <v>0</v>
      </c>
      <c r="K4455" s="1">
        <v>0</v>
      </c>
    </row>
    <row r="4456" spans="1:11" x14ac:dyDescent="0.25">
      <c r="A4456" s="2">
        <v>436</v>
      </c>
      <c r="B4456" t="s">
        <v>213</v>
      </c>
      <c r="C4456" t="s">
        <v>79</v>
      </c>
      <c r="D4456">
        <v>1</v>
      </c>
      <c r="E4456" s="1">
        <v>53629</v>
      </c>
      <c r="F4456" s="1">
        <v>53629</v>
      </c>
      <c r="G4456" s="1">
        <v>0</v>
      </c>
      <c r="H4456" s="1">
        <v>0</v>
      </c>
      <c r="I4456" s="1">
        <v>0</v>
      </c>
      <c r="J4456" s="1">
        <v>0</v>
      </c>
      <c r="K4456" s="1">
        <v>0</v>
      </c>
    </row>
    <row r="4457" spans="1:11" x14ac:dyDescent="0.25">
      <c r="A4457" s="2">
        <v>436</v>
      </c>
      <c r="B4457" t="s">
        <v>213</v>
      </c>
      <c r="C4457" t="s">
        <v>54</v>
      </c>
      <c r="D4457">
        <v>1</v>
      </c>
      <c r="E4457" s="1">
        <v>101180</v>
      </c>
      <c r="F4457" s="1">
        <v>0</v>
      </c>
      <c r="G4457" s="1">
        <v>101180</v>
      </c>
      <c r="H4457" s="1">
        <v>0</v>
      </c>
      <c r="I4457" s="1">
        <v>0</v>
      </c>
      <c r="J4457" s="1">
        <v>0</v>
      </c>
      <c r="K4457" s="1">
        <v>0</v>
      </c>
    </row>
    <row r="4458" spans="1:11" x14ac:dyDescent="0.25">
      <c r="A4458" s="2">
        <v>436</v>
      </c>
      <c r="B4458" t="s">
        <v>213</v>
      </c>
      <c r="C4458" t="s">
        <v>58</v>
      </c>
      <c r="D4458">
        <v>1</v>
      </c>
      <c r="E4458" s="1">
        <v>147879</v>
      </c>
      <c r="F4458" s="1">
        <v>147879</v>
      </c>
      <c r="G4458" s="1">
        <v>0</v>
      </c>
      <c r="H4458" s="1">
        <v>0</v>
      </c>
      <c r="I4458" s="1">
        <v>0</v>
      </c>
      <c r="J4458" s="1">
        <v>0</v>
      </c>
      <c r="K4458" s="1">
        <v>0</v>
      </c>
    </row>
    <row r="4459" spans="1:11" x14ac:dyDescent="0.25">
      <c r="A4459" s="2">
        <v>436</v>
      </c>
      <c r="B4459" t="s">
        <v>213</v>
      </c>
      <c r="C4459" t="s">
        <v>78</v>
      </c>
      <c r="D4459">
        <v>1</v>
      </c>
      <c r="E4459" s="1">
        <v>58500</v>
      </c>
      <c r="F4459" s="1">
        <v>58500</v>
      </c>
      <c r="G4459" s="1">
        <v>0</v>
      </c>
      <c r="H4459" s="1">
        <v>0</v>
      </c>
      <c r="I4459" s="1">
        <v>0</v>
      </c>
      <c r="J4459" s="1">
        <v>0</v>
      </c>
      <c r="K4459" s="1">
        <v>0</v>
      </c>
    </row>
    <row r="4460" spans="1:11" x14ac:dyDescent="0.25">
      <c r="A4460" s="2">
        <v>436</v>
      </c>
      <c r="B4460" t="s">
        <v>213</v>
      </c>
      <c r="C4460" t="s">
        <v>251</v>
      </c>
      <c r="D4460">
        <v>0</v>
      </c>
      <c r="E4460" s="1">
        <v>94167</v>
      </c>
      <c r="F4460" s="1">
        <v>94167</v>
      </c>
      <c r="G4460" s="1">
        <v>0</v>
      </c>
      <c r="H4460" s="1">
        <v>0</v>
      </c>
      <c r="I4460" s="1">
        <v>0</v>
      </c>
      <c r="J4460" s="1">
        <v>0</v>
      </c>
      <c r="K4460" s="1">
        <v>0</v>
      </c>
    </row>
    <row r="4461" spans="1:11" x14ac:dyDescent="0.25">
      <c r="A4461" s="2">
        <v>436</v>
      </c>
      <c r="B4461" t="s">
        <v>213</v>
      </c>
      <c r="C4461" t="s">
        <v>253</v>
      </c>
      <c r="D4461">
        <v>0</v>
      </c>
      <c r="E4461" s="1">
        <v>60000</v>
      </c>
      <c r="F4461" s="1">
        <v>60000</v>
      </c>
      <c r="G4461" s="1">
        <v>0</v>
      </c>
      <c r="H4461" s="1">
        <v>0</v>
      </c>
      <c r="I4461" s="1">
        <v>0</v>
      </c>
      <c r="J4461" s="1">
        <v>0</v>
      </c>
      <c r="K4461" s="1">
        <v>0</v>
      </c>
    </row>
    <row r="4462" spans="1:11" x14ac:dyDescent="0.25">
      <c r="A4462" s="2">
        <v>436</v>
      </c>
      <c r="B4462" t="s">
        <v>213</v>
      </c>
      <c r="C4462" t="s">
        <v>252</v>
      </c>
      <c r="D4462">
        <v>0</v>
      </c>
      <c r="E4462" s="1">
        <v>20177</v>
      </c>
      <c r="F4462" s="1">
        <v>20177</v>
      </c>
      <c r="G4462" s="1">
        <v>0</v>
      </c>
      <c r="H4462" s="1">
        <v>0</v>
      </c>
      <c r="I4462" s="1">
        <v>0</v>
      </c>
      <c r="J4462" s="1">
        <v>0</v>
      </c>
      <c r="K4462" s="1">
        <v>0</v>
      </c>
    </row>
    <row r="4463" spans="1:11" x14ac:dyDescent="0.25">
      <c r="A4463" s="2">
        <v>436</v>
      </c>
      <c r="B4463" t="s">
        <v>213</v>
      </c>
      <c r="C4463" t="s">
        <v>254</v>
      </c>
      <c r="D4463">
        <v>0</v>
      </c>
      <c r="E4463" s="1">
        <v>14666</v>
      </c>
      <c r="F4463" s="1">
        <v>0</v>
      </c>
      <c r="G4463" s="1">
        <v>0</v>
      </c>
      <c r="H4463" s="1">
        <v>0</v>
      </c>
      <c r="I4463" s="1">
        <v>14666</v>
      </c>
      <c r="J4463" s="1">
        <v>0</v>
      </c>
      <c r="K4463" s="1">
        <v>0</v>
      </c>
    </row>
    <row r="4464" spans="1:11" x14ac:dyDescent="0.25">
      <c r="A4464" s="2">
        <v>436</v>
      </c>
      <c r="B4464" t="s">
        <v>213</v>
      </c>
      <c r="C4464" t="s">
        <v>255</v>
      </c>
      <c r="D4464">
        <v>0</v>
      </c>
      <c r="E4464" s="1">
        <v>8400</v>
      </c>
      <c r="F4464" s="1">
        <v>0</v>
      </c>
      <c r="G4464" s="1">
        <v>0</v>
      </c>
      <c r="H4464" s="1">
        <v>0</v>
      </c>
      <c r="I4464" s="1">
        <v>8400</v>
      </c>
      <c r="J4464" s="1">
        <v>0</v>
      </c>
      <c r="K4464" s="1">
        <v>0</v>
      </c>
    </row>
    <row r="4465" spans="1:11" x14ac:dyDescent="0.25">
      <c r="A4465" s="2">
        <v>436</v>
      </c>
      <c r="B4465" t="s">
        <v>213</v>
      </c>
      <c r="C4465" t="s">
        <v>308</v>
      </c>
      <c r="D4465">
        <v>0</v>
      </c>
      <c r="E4465" s="1">
        <v>3500</v>
      </c>
      <c r="F4465" s="1">
        <v>0</v>
      </c>
      <c r="G4465" s="1">
        <v>3500</v>
      </c>
      <c r="H4465" s="1">
        <v>0</v>
      </c>
      <c r="I4465" s="1">
        <v>0</v>
      </c>
      <c r="J4465" s="1">
        <v>0</v>
      </c>
      <c r="K4465" s="1">
        <v>0</v>
      </c>
    </row>
    <row r="4466" spans="1:11" x14ac:dyDescent="0.25">
      <c r="A4466" s="2">
        <v>436</v>
      </c>
      <c r="B4466" t="s">
        <v>213</v>
      </c>
      <c r="C4466" t="s">
        <v>259</v>
      </c>
      <c r="D4466">
        <v>0</v>
      </c>
      <c r="E4466" s="1">
        <v>10000</v>
      </c>
      <c r="F4466" s="1">
        <v>10000</v>
      </c>
      <c r="G4466" s="1">
        <v>0</v>
      </c>
      <c r="H4466" s="1">
        <v>0</v>
      </c>
      <c r="I4466" s="1">
        <v>0</v>
      </c>
      <c r="J4466" s="1">
        <v>0</v>
      </c>
      <c r="K4466" s="1">
        <v>0</v>
      </c>
    </row>
    <row r="4467" spans="1:11" x14ac:dyDescent="0.25">
      <c r="A4467" s="2">
        <v>436</v>
      </c>
      <c r="B4467" t="s">
        <v>213</v>
      </c>
      <c r="C4467" t="s">
        <v>263</v>
      </c>
      <c r="D4467">
        <v>0</v>
      </c>
      <c r="E4467" s="1">
        <v>62966</v>
      </c>
      <c r="F4467" s="1">
        <v>62966</v>
      </c>
      <c r="G4467" s="1">
        <v>0</v>
      </c>
      <c r="H4467" s="1">
        <v>0</v>
      </c>
      <c r="I4467" s="1">
        <v>0</v>
      </c>
      <c r="J4467" s="1">
        <v>0</v>
      </c>
      <c r="K4467" s="1">
        <v>0</v>
      </c>
    </row>
    <row r="4468" spans="1:11" x14ac:dyDescent="0.25">
      <c r="A4468" s="2">
        <v>436</v>
      </c>
      <c r="B4468" t="s">
        <v>213</v>
      </c>
      <c r="C4468" t="s">
        <v>266</v>
      </c>
      <c r="D4468">
        <v>0</v>
      </c>
      <c r="E4468" s="1">
        <v>16548</v>
      </c>
      <c r="F4468" s="1">
        <v>16548</v>
      </c>
      <c r="G4468" s="1">
        <v>0</v>
      </c>
      <c r="H4468" s="1">
        <v>0</v>
      </c>
      <c r="I4468" s="1">
        <v>0</v>
      </c>
      <c r="J4468" s="1">
        <v>0</v>
      </c>
      <c r="K4468" s="1">
        <v>0</v>
      </c>
    </row>
    <row r="4469" spans="1:11" x14ac:dyDescent="0.25">
      <c r="A4469" s="2">
        <v>436</v>
      </c>
      <c r="B4469" t="s">
        <v>213</v>
      </c>
      <c r="C4469" t="s">
        <v>248</v>
      </c>
      <c r="D4469">
        <v>0</v>
      </c>
      <c r="E4469" s="1">
        <v>912</v>
      </c>
      <c r="F4469" s="1">
        <v>912</v>
      </c>
      <c r="G4469" s="1">
        <v>0</v>
      </c>
      <c r="H4469" s="1">
        <v>0</v>
      </c>
      <c r="I4469" s="1">
        <v>0</v>
      </c>
      <c r="J4469" s="1">
        <v>0</v>
      </c>
      <c r="K4469" s="1">
        <v>0</v>
      </c>
    </row>
    <row r="4470" spans="1:11" x14ac:dyDescent="0.25">
      <c r="A4470" s="2">
        <v>436</v>
      </c>
      <c r="B4470" t="s">
        <v>213</v>
      </c>
      <c r="C4470" t="s">
        <v>282</v>
      </c>
      <c r="D4470">
        <v>0</v>
      </c>
      <c r="E4470" s="1">
        <v>5000</v>
      </c>
      <c r="F4470" s="1">
        <v>5000</v>
      </c>
      <c r="G4470" s="1">
        <v>0</v>
      </c>
      <c r="H4470" s="1">
        <v>0</v>
      </c>
      <c r="I4470" s="1">
        <v>0</v>
      </c>
      <c r="J4470" s="1">
        <v>0</v>
      </c>
      <c r="K4470" s="1">
        <v>0</v>
      </c>
    </row>
    <row r="4471" spans="1:11" x14ac:dyDescent="0.25">
      <c r="A4471" s="2">
        <v>436</v>
      </c>
      <c r="B4471" t="s">
        <v>213</v>
      </c>
      <c r="C4471" t="s">
        <v>264</v>
      </c>
      <c r="D4471">
        <v>0</v>
      </c>
      <c r="E4471" s="1">
        <v>11749</v>
      </c>
      <c r="F4471" s="1">
        <v>11580</v>
      </c>
      <c r="G4471" s="1">
        <v>169</v>
      </c>
      <c r="H4471" s="1">
        <v>0</v>
      </c>
      <c r="I4471" s="1">
        <v>0</v>
      </c>
      <c r="J4471" s="1">
        <v>0</v>
      </c>
      <c r="K4471" s="1">
        <v>0</v>
      </c>
    </row>
    <row r="4472" spans="1:11" x14ac:dyDescent="0.25">
      <c r="A4472" s="2">
        <v>436</v>
      </c>
      <c r="B4472" t="s">
        <v>213</v>
      </c>
      <c r="C4472" t="s">
        <v>260</v>
      </c>
      <c r="D4472">
        <v>0</v>
      </c>
      <c r="E4472" s="1">
        <v>1000</v>
      </c>
      <c r="F4472" s="1">
        <v>0</v>
      </c>
      <c r="G4472" s="1">
        <v>1000</v>
      </c>
      <c r="H4472" s="1">
        <v>0</v>
      </c>
      <c r="I4472" s="1">
        <v>0</v>
      </c>
      <c r="J4472" s="1">
        <v>0</v>
      </c>
      <c r="K4472" s="1">
        <v>0</v>
      </c>
    </row>
    <row r="4473" spans="1:11" x14ac:dyDescent="0.25">
      <c r="A4473" s="2">
        <v>436</v>
      </c>
      <c r="B4473" t="s">
        <v>213</v>
      </c>
      <c r="C4473" t="s">
        <v>261</v>
      </c>
      <c r="D4473">
        <v>0</v>
      </c>
      <c r="E4473" s="1">
        <v>30000</v>
      </c>
      <c r="F4473" s="1">
        <v>30000</v>
      </c>
      <c r="G4473" s="1">
        <v>0</v>
      </c>
      <c r="H4473" s="1">
        <v>0</v>
      </c>
      <c r="I4473" s="1">
        <v>0</v>
      </c>
      <c r="J4473" s="1">
        <v>0</v>
      </c>
      <c r="K4473" s="1">
        <v>0</v>
      </c>
    </row>
    <row r="4474" spans="1:11" x14ac:dyDescent="0.25">
      <c r="A4474" s="2">
        <v>436</v>
      </c>
      <c r="B4474" t="s">
        <v>213</v>
      </c>
      <c r="C4474" t="s">
        <v>247</v>
      </c>
      <c r="D4474">
        <v>0</v>
      </c>
      <c r="E4474" s="1">
        <v>3344</v>
      </c>
      <c r="F4474" s="1">
        <v>3344</v>
      </c>
      <c r="G4474" s="1">
        <v>0</v>
      </c>
      <c r="H4474" s="1">
        <v>0</v>
      </c>
      <c r="I4474" s="1">
        <v>0</v>
      </c>
      <c r="J4474" s="1">
        <v>0</v>
      </c>
      <c r="K4474" s="1">
        <v>0</v>
      </c>
    </row>
    <row r="4475" spans="1:11" x14ac:dyDescent="0.25">
      <c r="A4475" s="2">
        <v>436</v>
      </c>
      <c r="B4475" t="s">
        <v>213</v>
      </c>
      <c r="C4475" t="s">
        <v>270</v>
      </c>
      <c r="D4475">
        <v>0</v>
      </c>
      <c r="E4475" s="1">
        <v>5000</v>
      </c>
      <c r="F4475" s="1">
        <v>0</v>
      </c>
      <c r="G4475" s="1">
        <v>5000</v>
      </c>
      <c r="H4475" s="1">
        <v>0</v>
      </c>
      <c r="I4475" s="1">
        <v>0</v>
      </c>
      <c r="J4475" s="1">
        <v>0</v>
      </c>
      <c r="K4475" s="1">
        <v>0</v>
      </c>
    </row>
    <row r="4476" spans="1:11" x14ac:dyDescent="0.25">
      <c r="A4476" s="2">
        <v>436</v>
      </c>
      <c r="B4476" t="s">
        <v>213</v>
      </c>
      <c r="C4476" t="s">
        <v>274</v>
      </c>
      <c r="D4476">
        <v>0</v>
      </c>
      <c r="E4476" s="1">
        <v>3750</v>
      </c>
      <c r="F4476" s="1">
        <v>0</v>
      </c>
      <c r="G4476" s="1">
        <v>0</v>
      </c>
      <c r="H4476" s="1">
        <v>0</v>
      </c>
      <c r="I4476" s="1">
        <v>3750</v>
      </c>
      <c r="J4476" s="1">
        <v>0</v>
      </c>
      <c r="K4476" s="1">
        <v>0</v>
      </c>
    </row>
    <row r="4477" spans="1:11" x14ac:dyDescent="0.25">
      <c r="A4477" s="2">
        <v>436</v>
      </c>
      <c r="B4477" t="s">
        <v>213</v>
      </c>
      <c r="C4477" t="s">
        <v>275</v>
      </c>
      <c r="D4477">
        <v>0</v>
      </c>
      <c r="E4477" s="1">
        <v>6000</v>
      </c>
      <c r="F4477" s="1">
        <v>0</v>
      </c>
      <c r="G4477" s="1">
        <v>0</v>
      </c>
      <c r="H4477" s="1">
        <v>0</v>
      </c>
      <c r="I4477" s="1">
        <v>6000</v>
      </c>
      <c r="J4477" s="1">
        <v>0</v>
      </c>
      <c r="K4477" s="1">
        <v>0</v>
      </c>
    </row>
    <row r="4478" spans="1:11" x14ac:dyDescent="0.25">
      <c r="A4478" s="2">
        <v>436</v>
      </c>
      <c r="B4478" t="s">
        <v>213</v>
      </c>
      <c r="C4478" t="s">
        <v>273</v>
      </c>
      <c r="D4478">
        <v>0</v>
      </c>
      <c r="E4478" s="1">
        <v>1800</v>
      </c>
      <c r="F4478" s="1">
        <v>0</v>
      </c>
      <c r="G4478" s="1">
        <v>0</v>
      </c>
      <c r="H4478" s="1">
        <v>0</v>
      </c>
      <c r="I4478" s="1">
        <v>1800</v>
      </c>
      <c r="J4478" s="1">
        <v>0</v>
      </c>
      <c r="K4478" s="1">
        <v>0</v>
      </c>
    </row>
    <row r="4479" spans="1:11" x14ac:dyDescent="0.25">
      <c r="A4479" s="2">
        <v>436</v>
      </c>
      <c r="B4479" t="s">
        <v>213</v>
      </c>
      <c r="C4479" t="s">
        <v>271</v>
      </c>
      <c r="D4479">
        <v>0</v>
      </c>
      <c r="E4479" s="1">
        <v>5000</v>
      </c>
      <c r="F4479" s="1">
        <v>0</v>
      </c>
      <c r="G4479" s="1">
        <v>0</v>
      </c>
      <c r="H4479" s="1">
        <v>0</v>
      </c>
      <c r="I4479" s="1">
        <v>5000</v>
      </c>
      <c r="J4479" s="1">
        <v>0</v>
      </c>
      <c r="K4479" s="1">
        <v>0</v>
      </c>
    </row>
    <row r="4480" spans="1:11" x14ac:dyDescent="0.25">
      <c r="A4480" s="2">
        <v>436</v>
      </c>
      <c r="B4480" t="s">
        <v>213</v>
      </c>
      <c r="C4480" t="s">
        <v>276</v>
      </c>
      <c r="D4480">
        <v>0</v>
      </c>
      <c r="E4480" s="1">
        <v>4000</v>
      </c>
      <c r="F4480" s="1">
        <v>0</v>
      </c>
      <c r="G4480" s="1">
        <v>0</v>
      </c>
      <c r="H4480" s="1">
        <v>0</v>
      </c>
      <c r="I4480" s="1">
        <v>4000</v>
      </c>
      <c r="J4480" s="1">
        <v>0</v>
      </c>
      <c r="K4480" s="1">
        <v>0</v>
      </c>
    </row>
    <row r="4481" spans="1:11" x14ac:dyDescent="0.25">
      <c r="A4481" s="2">
        <v>436</v>
      </c>
      <c r="B4481" t="s">
        <v>213</v>
      </c>
      <c r="C4481" t="s">
        <v>267</v>
      </c>
      <c r="D4481">
        <v>0</v>
      </c>
      <c r="E4481" s="1">
        <v>5000</v>
      </c>
      <c r="F4481" s="1">
        <v>5000</v>
      </c>
      <c r="G4481" s="1">
        <v>0</v>
      </c>
      <c r="H4481" s="1">
        <v>0</v>
      </c>
      <c r="I4481" s="1">
        <v>0</v>
      </c>
      <c r="J4481" s="1">
        <v>0</v>
      </c>
      <c r="K4481" s="1">
        <v>0</v>
      </c>
    </row>
    <row r="4482" spans="1:11" x14ac:dyDescent="0.25">
      <c r="A4482" s="2">
        <v>436</v>
      </c>
      <c r="B4482" t="s">
        <v>213</v>
      </c>
      <c r="C4482" t="s">
        <v>280</v>
      </c>
      <c r="D4482">
        <v>0</v>
      </c>
      <c r="E4482" s="1">
        <v>2500</v>
      </c>
      <c r="F4482" s="1">
        <v>0</v>
      </c>
      <c r="G4482" s="1">
        <v>2500</v>
      </c>
      <c r="H4482" s="1">
        <v>0</v>
      </c>
      <c r="I4482" s="1">
        <v>0</v>
      </c>
      <c r="J4482" s="1">
        <v>0</v>
      </c>
      <c r="K4482" s="1">
        <v>0</v>
      </c>
    </row>
    <row r="4483" spans="1:11" x14ac:dyDescent="0.25">
      <c r="A4483" s="2">
        <v>436</v>
      </c>
      <c r="B4483" t="s">
        <v>213</v>
      </c>
      <c r="C4483" t="s">
        <v>277</v>
      </c>
      <c r="D4483">
        <v>0</v>
      </c>
      <c r="E4483" s="1">
        <v>10000</v>
      </c>
      <c r="F4483" s="1">
        <v>10000</v>
      </c>
      <c r="G4483" s="1">
        <v>0</v>
      </c>
      <c r="H4483" s="1">
        <v>0</v>
      </c>
      <c r="I4483" s="1">
        <v>0</v>
      </c>
      <c r="J4483" s="1">
        <v>0</v>
      </c>
      <c r="K4483" s="1">
        <v>0</v>
      </c>
    </row>
    <row r="4484" spans="1:11" x14ac:dyDescent="0.25">
      <c r="A4484" s="2">
        <v>436</v>
      </c>
      <c r="B4484" t="s">
        <v>213</v>
      </c>
      <c r="C4484" t="s">
        <v>269</v>
      </c>
      <c r="D4484">
        <v>0</v>
      </c>
      <c r="E4484" s="1">
        <v>1116</v>
      </c>
      <c r="F4484" s="1">
        <v>0</v>
      </c>
      <c r="G4484" s="1">
        <v>0</v>
      </c>
      <c r="H4484" s="1">
        <v>0</v>
      </c>
      <c r="I4484" s="1">
        <v>1116</v>
      </c>
      <c r="J4484" s="1">
        <v>0</v>
      </c>
      <c r="K4484" s="1">
        <v>0</v>
      </c>
    </row>
    <row r="4485" spans="1:11" x14ac:dyDescent="0.25">
      <c r="A4485" s="2">
        <v>459</v>
      </c>
      <c r="B4485" t="s">
        <v>214</v>
      </c>
      <c r="C4485" t="s">
        <v>6</v>
      </c>
      <c r="D4485">
        <v>1</v>
      </c>
      <c r="E4485" s="1">
        <v>158560</v>
      </c>
      <c r="F4485" s="1">
        <v>158560</v>
      </c>
      <c r="G4485" s="1">
        <v>0</v>
      </c>
      <c r="H4485" s="1">
        <v>0</v>
      </c>
      <c r="I4485" s="1">
        <v>0</v>
      </c>
      <c r="J4485" s="1">
        <v>0</v>
      </c>
      <c r="K4485" s="1">
        <v>0</v>
      </c>
    </row>
    <row r="4486" spans="1:11" x14ac:dyDescent="0.25">
      <c r="A4486" s="2">
        <v>459</v>
      </c>
      <c r="B4486" t="s">
        <v>214</v>
      </c>
      <c r="C4486" t="s">
        <v>73</v>
      </c>
      <c r="D4486">
        <v>1</v>
      </c>
      <c r="E4486" s="1">
        <v>158560</v>
      </c>
      <c r="F4486" s="1">
        <v>3066</v>
      </c>
      <c r="G4486" s="1">
        <v>0</v>
      </c>
      <c r="H4486" s="1">
        <v>0</v>
      </c>
      <c r="I4486" s="1">
        <v>155494</v>
      </c>
      <c r="J4486" s="1">
        <v>0</v>
      </c>
      <c r="K4486" s="1">
        <v>0</v>
      </c>
    </row>
    <row r="4487" spans="1:11" x14ac:dyDescent="0.25">
      <c r="A4487" s="2">
        <v>459</v>
      </c>
      <c r="B4487" t="s">
        <v>214</v>
      </c>
      <c r="C4487" t="s">
        <v>68</v>
      </c>
      <c r="D4487">
        <v>3</v>
      </c>
      <c r="E4487" s="1">
        <v>475679</v>
      </c>
      <c r="F4487" s="1">
        <v>475679</v>
      </c>
      <c r="G4487" s="1">
        <v>0</v>
      </c>
      <c r="H4487" s="1">
        <v>0</v>
      </c>
      <c r="I4487" s="1">
        <v>0</v>
      </c>
      <c r="J4487" s="1">
        <v>0</v>
      </c>
      <c r="K4487" s="1">
        <v>0</v>
      </c>
    </row>
    <row r="4488" spans="1:11" x14ac:dyDescent="0.25">
      <c r="A4488" s="2">
        <v>459</v>
      </c>
      <c r="B4488" t="s">
        <v>214</v>
      </c>
      <c r="C4488" t="s">
        <v>77</v>
      </c>
      <c r="D4488">
        <v>1</v>
      </c>
      <c r="E4488" s="1">
        <v>120467</v>
      </c>
      <c r="F4488" s="1">
        <v>0</v>
      </c>
      <c r="G4488" s="1">
        <v>120467</v>
      </c>
      <c r="H4488" s="1">
        <v>0</v>
      </c>
      <c r="I4488" s="1">
        <v>0</v>
      </c>
      <c r="J4488" s="1">
        <v>0</v>
      </c>
      <c r="K4488" s="1">
        <v>0</v>
      </c>
    </row>
    <row r="4489" spans="1:11" x14ac:dyDescent="0.25">
      <c r="A4489" s="2">
        <v>459</v>
      </c>
      <c r="B4489" t="s">
        <v>214</v>
      </c>
      <c r="C4489" t="s">
        <v>31</v>
      </c>
      <c r="D4489">
        <v>1</v>
      </c>
      <c r="E4489" s="1">
        <v>198942</v>
      </c>
      <c r="F4489" s="1">
        <v>198942</v>
      </c>
      <c r="G4489" s="1">
        <v>0</v>
      </c>
      <c r="H4489" s="1">
        <v>0</v>
      </c>
      <c r="I4489" s="1">
        <v>0</v>
      </c>
      <c r="J4489" s="1">
        <v>0</v>
      </c>
      <c r="K4489" s="1">
        <v>0</v>
      </c>
    </row>
    <row r="4490" spans="1:11" x14ac:dyDescent="0.25">
      <c r="A4490" s="2">
        <v>459</v>
      </c>
      <c r="B4490" t="s">
        <v>214</v>
      </c>
      <c r="C4490" t="s">
        <v>67</v>
      </c>
      <c r="D4490">
        <v>4</v>
      </c>
      <c r="E4490" s="1">
        <v>455330</v>
      </c>
      <c r="F4490" s="1">
        <v>227665</v>
      </c>
      <c r="G4490" s="1">
        <v>227665</v>
      </c>
      <c r="H4490" s="1">
        <v>0</v>
      </c>
      <c r="I4490" s="1">
        <v>0</v>
      </c>
      <c r="J4490" s="1">
        <v>0</v>
      </c>
      <c r="K4490" s="1">
        <v>0</v>
      </c>
    </row>
    <row r="4491" spans="1:11" x14ac:dyDescent="0.25">
      <c r="A4491" s="2">
        <v>459</v>
      </c>
      <c r="B4491" t="s">
        <v>214</v>
      </c>
      <c r="C4491" t="s">
        <v>74</v>
      </c>
      <c r="D4491">
        <v>6</v>
      </c>
      <c r="E4491" s="1">
        <v>682995</v>
      </c>
      <c r="F4491" s="1">
        <v>373006</v>
      </c>
      <c r="G4491" s="1">
        <v>0</v>
      </c>
      <c r="H4491" s="1">
        <v>0</v>
      </c>
      <c r="I4491" s="1">
        <v>309989</v>
      </c>
      <c r="J4491" s="1">
        <v>0</v>
      </c>
      <c r="K4491" s="1">
        <v>0</v>
      </c>
    </row>
    <row r="4492" spans="1:11" x14ac:dyDescent="0.25">
      <c r="A4492" s="2">
        <v>459</v>
      </c>
      <c r="B4492" t="s">
        <v>214</v>
      </c>
      <c r="C4492" t="s">
        <v>133</v>
      </c>
      <c r="D4492">
        <v>2</v>
      </c>
      <c r="E4492" s="1">
        <v>227665</v>
      </c>
      <c r="F4492" s="1">
        <v>227665</v>
      </c>
      <c r="G4492" s="1">
        <v>0</v>
      </c>
      <c r="H4492" s="1">
        <v>0</v>
      </c>
      <c r="I4492" s="1">
        <v>0</v>
      </c>
      <c r="J4492" s="1">
        <v>0</v>
      </c>
      <c r="K4492" s="1">
        <v>0</v>
      </c>
    </row>
    <row r="4493" spans="1:11" x14ac:dyDescent="0.25">
      <c r="A4493" s="2">
        <v>459</v>
      </c>
      <c r="B4493" t="s">
        <v>214</v>
      </c>
      <c r="C4493" t="s">
        <v>41</v>
      </c>
      <c r="D4493">
        <v>6</v>
      </c>
      <c r="E4493" s="1">
        <v>682995</v>
      </c>
      <c r="F4493" s="1">
        <v>682995</v>
      </c>
      <c r="G4493" s="1">
        <v>0</v>
      </c>
      <c r="H4493" s="1">
        <v>0</v>
      </c>
      <c r="I4493" s="1">
        <v>0</v>
      </c>
      <c r="J4493" s="1">
        <v>0</v>
      </c>
      <c r="K4493" s="1">
        <v>0</v>
      </c>
    </row>
    <row r="4494" spans="1:11" x14ac:dyDescent="0.25">
      <c r="A4494" s="2">
        <v>459</v>
      </c>
      <c r="B4494" t="s">
        <v>214</v>
      </c>
      <c r="C4494" t="s">
        <v>109</v>
      </c>
      <c r="D4494">
        <v>1</v>
      </c>
      <c r="E4494" s="1">
        <v>113832</v>
      </c>
      <c r="F4494" s="1">
        <v>113832</v>
      </c>
      <c r="G4494" s="1">
        <v>0</v>
      </c>
      <c r="H4494" s="1">
        <v>0</v>
      </c>
      <c r="I4494" s="1">
        <v>0</v>
      </c>
      <c r="J4494" s="1">
        <v>0</v>
      </c>
      <c r="K4494" s="1">
        <v>0</v>
      </c>
    </row>
    <row r="4495" spans="1:11" x14ac:dyDescent="0.25">
      <c r="A4495" s="2">
        <v>459</v>
      </c>
      <c r="B4495" t="s">
        <v>214</v>
      </c>
      <c r="C4495" t="s">
        <v>65</v>
      </c>
      <c r="D4495">
        <v>1</v>
      </c>
      <c r="E4495" s="1">
        <v>113832</v>
      </c>
      <c r="F4495" s="1">
        <v>113832</v>
      </c>
      <c r="G4495" s="1">
        <v>0</v>
      </c>
      <c r="H4495" s="1">
        <v>0</v>
      </c>
      <c r="I4495" s="1">
        <v>0</v>
      </c>
      <c r="J4495" s="1">
        <v>0</v>
      </c>
      <c r="K4495" s="1">
        <v>0</v>
      </c>
    </row>
    <row r="4496" spans="1:11" x14ac:dyDescent="0.25">
      <c r="A4496" s="2">
        <v>459</v>
      </c>
      <c r="B4496" t="s">
        <v>214</v>
      </c>
      <c r="C4496" t="s">
        <v>64</v>
      </c>
      <c r="D4496">
        <v>1</v>
      </c>
      <c r="E4496" s="1">
        <v>113832</v>
      </c>
      <c r="F4496" s="1">
        <v>113832</v>
      </c>
      <c r="G4496" s="1">
        <v>0</v>
      </c>
      <c r="H4496" s="1">
        <v>0</v>
      </c>
      <c r="I4496" s="1">
        <v>0</v>
      </c>
      <c r="J4496" s="1">
        <v>0</v>
      </c>
      <c r="K4496" s="1">
        <v>0</v>
      </c>
    </row>
    <row r="4497" spans="1:11" x14ac:dyDescent="0.25">
      <c r="A4497" s="2">
        <v>459</v>
      </c>
      <c r="B4497" t="s">
        <v>214</v>
      </c>
      <c r="C4497" t="s">
        <v>46</v>
      </c>
      <c r="D4497">
        <v>2</v>
      </c>
      <c r="E4497" s="1">
        <v>227665</v>
      </c>
      <c r="F4497" s="1">
        <v>113832</v>
      </c>
      <c r="G4497" s="1">
        <v>113832</v>
      </c>
      <c r="H4497" s="1">
        <v>0</v>
      </c>
      <c r="I4497" s="1">
        <v>0</v>
      </c>
      <c r="J4497" s="1">
        <v>0</v>
      </c>
      <c r="K4497" s="1">
        <v>0</v>
      </c>
    </row>
    <row r="4498" spans="1:11" x14ac:dyDescent="0.25">
      <c r="A4498" s="2">
        <v>459</v>
      </c>
      <c r="B4498" t="s">
        <v>214</v>
      </c>
      <c r="C4498" t="s">
        <v>88</v>
      </c>
      <c r="D4498">
        <v>1</v>
      </c>
      <c r="E4498" s="1">
        <v>113832</v>
      </c>
      <c r="F4498" s="1">
        <v>113832</v>
      </c>
      <c r="G4498" s="1">
        <v>0</v>
      </c>
      <c r="H4498" s="1">
        <v>0</v>
      </c>
      <c r="I4498" s="1">
        <v>0</v>
      </c>
      <c r="J4498" s="1">
        <v>0</v>
      </c>
      <c r="K4498" s="1">
        <v>0</v>
      </c>
    </row>
    <row r="4499" spans="1:11" x14ac:dyDescent="0.25">
      <c r="A4499" s="2">
        <v>459</v>
      </c>
      <c r="B4499" t="s">
        <v>214</v>
      </c>
      <c r="C4499" t="s">
        <v>66</v>
      </c>
      <c r="D4499">
        <v>6</v>
      </c>
      <c r="E4499" s="1">
        <v>682995</v>
      </c>
      <c r="F4499" s="1">
        <v>682995</v>
      </c>
      <c r="G4499" s="1">
        <v>0</v>
      </c>
      <c r="H4499" s="1">
        <v>0</v>
      </c>
      <c r="I4499" s="1">
        <v>0</v>
      </c>
      <c r="J4499" s="1">
        <v>0</v>
      </c>
      <c r="K4499" s="1">
        <v>0</v>
      </c>
    </row>
    <row r="4500" spans="1:11" x14ac:dyDescent="0.25">
      <c r="A4500" s="2">
        <v>459</v>
      </c>
      <c r="B4500" t="s">
        <v>214</v>
      </c>
      <c r="C4500" t="s">
        <v>86</v>
      </c>
      <c r="D4500">
        <v>2</v>
      </c>
      <c r="E4500" s="1">
        <v>227665</v>
      </c>
      <c r="F4500" s="1">
        <v>177665</v>
      </c>
      <c r="G4500" s="1">
        <v>0</v>
      </c>
      <c r="H4500" s="1">
        <v>50000</v>
      </c>
      <c r="I4500" s="1">
        <v>0</v>
      </c>
      <c r="J4500" s="1">
        <v>0</v>
      </c>
      <c r="K4500" s="1">
        <v>0</v>
      </c>
    </row>
    <row r="4501" spans="1:11" x14ac:dyDescent="0.25">
      <c r="A4501" s="2">
        <v>459</v>
      </c>
      <c r="B4501" t="s">
        <v>214</v>
      </c>
      <c r="C4501" t="s">
        <v>85</v>
      </c>
      <c r="D4501">
        <v>3</v>
      </c>
      <c r="E4501" s="1">
        <v>341497</v>
      </c>
      <c r="F4501" s="1">
        <v>341497</v>
      </c>
      <c r="G4501" s="1">
        <v>0</v>
      </c>
      <c r="H4501" s="1">
        <v>0</v>
      </c>
      <c r="I4501" s="1">
        <v>0</v>
      </c>
      <c r="J4501" s="1">
        <v>0</v>
      </c>
      <c r="K4501" s="1">
        <v>0</v>
      </c>
    </row>
    <row r="4502" spans="1:11" x14ac:dyDescent="0.25">
      <c r="A4502" s="2">
        <v>459</v>
      </c>
      <c r="B4502" t="s">
        <v>214</v>
      </c>
      <c r="C4502" t="s">
        <v>84</v>
      </c>
      <c r="D4502">
        <v>1</v>
      </c>
      <c r="E4502" s="1">
        <v>113832</v>
      </c>
      <c r="F4502" s="1">
        <v>113832</v>
      </c>
      <c r="G4502" s="1">
        <v>0</v>
      </c>
      <c r="H4502" s="1">
        <v>0</v>
      </c>
      <c r="I4502" s="1">
        <v>0</v>
      </c>
      <c r="J4502" s="1">
        <v>0</v>
      </c>
      <c r="K4502" s="1">
        <v>0</v>
      </c>
    </row>
    <row r="4503" spans="1:11" x14ac:dyDescent="0.25">
      <c r="A4503" s="2">
        <v>459</v>
      </c>
      <c r="B4503" t="s">
        <v>214</v>
      </c>
      <c r="C4503" t="s">
        <v>83</v>
      </c>
      <c r="D4503">
        <v>1</v>
      </c>
      <c r="E4503" s="1">
        <v>113832</v>
      </c>
      <c r="F4503" s="1">
        <v>113832</v>
      </c>
      <c r="G4503" s="1">
        <v>0</v>
      </c>
      <c r="H4503" s="1">
        <v>0</v>
      </c>
      <c r="I4503" s="1">
        <v>0</v>
      </c>
      <c r="J4503" s="1">
        <v>0</v>
      </c>
      <c r="K4503" s="1">
        <v>0</v>
      </c>
    </row>
    <row r="4504" spans="1:11" x14ac:dyDescent="0.25">
      <c r="A4504" s="2">
        <v>459</v>
      </c>
      <c r="B4504" t="s">
        <v>214</v>
      </c>
      <c r="C4504" t="s">
        <v>72</v>
      </c>
      <c r="D4504">
        <v>2</v>
      </c>
      <c r="E4504" s="1">
        <v>227665</v>
      </c>
      <c r="F4504" s="1">
        <v>227665</v>
      </c>
      <c r="G4504" s="1">
        <v>0</v>
      </c>
      <c r="H4504" s="1">
        <v>0</v>
      </c>
      <c r="I4504" s="1">
        <v>0</v>
      </c>
      <c r="J4504" s="1">
        <v>0</v>
      </c>
      <c r="K4504" s="1">
        <v>0</v>
      </c>
    </row>
    <row r="4505" spans="1:11" x14ac:dyDescent="0.25">
      <c r="A4505" s="2">
        <v>459</v>
      </c>
      <c r="B4505" t="s">
        <v>214</v>
      </c>
      <c r="C4505" t="s">
        <v>98</v>
      </c>
      <c r="D4505">
        <v>1</v>
      </c>
      <c r="E4505" s="1">
        <v>119483</v>
      </c>
      <c r="F4505" s="1">
        <v>0</v>
      </c>
      <c r="G4505" s="1">
        <v>0</v>
      </c>
      <c r="H4505" s="1">
        <v>119483</v>
      </c>
      <c r="I4505" s="1">
        <v>0</v>
      </c>
      <c r="J4505" s="1">
        <v>0</v>
      </c>
      <c r="K4505" s="1">
        <v>0</v>
      </c>
    </row>
    <row r="4506" spans="1:11" x14ac:dyDescent="0.25">
      <c r="A4506" s="2">
        <v>459</v>
      </c>
      <c r="B4506" t="s">
        <v>214</v>
      </c>
      <c r="C4506" t="s">
        <v>62</v>
      </c>
      <c r="D4506">
        <v>1</v>
      </c>
      <c r="E4506" s="1">
        <v>119483</v>
      </c>
      <c r="F4506" s="1">
        <v>0</v>
      </c>
      <c r="G4506" s="1">
        <v>119483</v>
      </c>
      <c r="H4506" s="1">
        <v>0</v>
      </c>
      <c r="I4506" s="1">
        <v>0</v>
      </c>
      <c r="J4506" s="1">
        <v>0</v>
      </c>
      <c r="K4506" s="1">
        <v>0</v>
      </c>
    </row>
    <row r="4507" spans="1:11" x14ac:dyDescent="0.25">
      <c r="A4507" s="2">
        <v>459</v>
      </c>
      <c r="B4507" t="s">
        <v>214</v>
      </c>
      <c r="C4507" t="s">
        <v>69</v>
      </c>
      <c r="D4507">
        <v>1</v>
      </c>
      <c r="E4507" s="1">
        <v>147879</v>
      </c>
      <c r="F4507" s="1">
        <v>147879</v>
      </c>
      <c r="G4507" s="1">
        <v>0</v>
      </c>
      <c r="H4507" s="1">
        <v>0</v>
      </c>
      <c r="I4507" s="1">
        <v>0</v>
      </c>
      <c r="J4507" s="1">
        <v>0</v>
      </c>
      <c r="K4507" s="1">
        <v>0</v>
      </c>
    </row>
    <row r="4508" spans="1:11" x14ac:dyDescent="0.25">
      <c r="A4508" s="2">
        <v>459</v>
      </c>
      <c r="B4508" t="s">
        <v>214</v>
      </c>
      <c r="C4508" t="s">
        <v>24</v>
      </c>
      <c r="D4508">
        <v>1</v>
      </c>
      <c r="E4508" s="1">
        <v>113832</v>
      </c>
      <c r="F4508" s="1">
        <v>113832</v>
      </c>
      <c r="G4508" s="1">
        <v>0</v>
      </c>
      <c r="H4508" s="1">
        <v>0</v>
      </c>
      <c r="I4508" s="1">
        <v>0</v>
      </c>
      <c r="J4508" s="1">
        <v>0</v>
      </c>
      <c r="K4508" s="1">
        <v>0</v>
      </c>
    </row>
    <row r="4509" spans="1:11" x14ac:dyDescent="0.25">
      <c r="A4509" s="2">
        <v>459</v>
      </c>
      <c r="B4509" t="s">
        <v>214</v>
      </c>
      <c r="C4509" t="s">
        <v>112</v>
      </c>
      <c r="D4509">
        <v>2</v>
      </c>
      <c r="E4509" s="1">
        <v>227665</v>
      </c>
      <c r="F4509" s="1">
        <v>0</v>
      </c>
      <c r="G4509" s="1">
        <v>227665</v>
      </c>
      <c r="H4509" s="1">
        <v>0</v>
      </c>
      <c r="I4509" s="1">
        <v>0</v>
      </c>
      <c r="J4509" s="1">
        <v>0</v>
      </c>
      <c r="K4509" s="1">
        <v>0</v>
      </c>
    </row>
    <row r="4510" spans="1:11" x14ac:dyDescent="0.25">
      <c r="A4510" s="2">
        <v>459</v>
      </c>
      <c r="B4510" t="s">
        <v>214</v>
      </c>
      <c r="C4510" t="s">
        <v>30</v>
      </c>
      <c r="D4510">
        <v>1</v>
      </c>
      <c r="E4510" s="1">
        <v>113832</v>
      </c>
      <c r="F4510" s="1">
        <v>113832</v>
      </c>
      <c r="G4510" s="1">
        <v>0</v>
      </c>
      <c r="H4510" s="1">
        <v>0</v>
      </c>
      <c r="I4510" s="1">
        <v>0</v>
      </c>
      <c r="J4510" s="1">
        <v>0</v>
      </c>
      <c r="K4510" s="1">
        <v>0</v>
      </c>
    </row>
    <row r="4511" spans="1:11" x14ac:dyDescent="0.25">
      <c r="A4511" s="2">
        <v>459</v>
      </c>
      <c r="B4511" t="s">
        <v>214</v>
      </c>
      <c r="C4511" t="s">
        <v>15</v>
      </c>
      <c r="D4511">
        <v>5</v>
      </c>
      <c r="E4511" s="1">
        <v>195832</v>
      </c>
      <c r="F4511" s="1">
        <v>195832</v>
      </c>
      <c r="G4511" s="1">
        <v>0</v>
      </c>
      <c r="H4511" s="1">
        <v>0</v>
      </c>
      <c r="I4511" s="1">
        <v>0</v>
      </c>
      <c r="J4511" s="1">
        <v>0</v>
      </c>
      <c r="K4511" s="1">
        <v>0</v>
      </c>
    </row>
    <row r="4512" spans="1:11" x14ac:dyDescent="0.25">
      <c r="A4512" s="2">
        <v>459</v>
      </c>
      <c r="B4512" t="s">
        <v>214</v>
      </c>
      <c r="C4512" t="s">
        <v>13</v>
      </c>
      <c r="D4512">
        <v>1</v>
      </c>
      <c r="E4512" s="1">
        <v>57558</v>
      </c>
      <c r="F4512" s="1">
        <v>0</v>
      </c>
      <c r="G4512" s="1">
        <v>57558</v>
      </c>
      <c r="H4512" s="1">
        <v>0</v>
      </c>
      <c r="I4512" s="1">
        <v>0</v>
      </c>
      <c r="J4512" s="1">
        <v>0</v>
      </c>
      <c r="K4512" s="1">
        <v>0</v>
      </c>
    </row>
    <row r="4513" spans="1:11" x14ac:dyDescent="0.25">
      <c r="A4513" s="2">
        <v>459</v>
      </c>
      <c r="B4513" t="s">
        <v>214</v>
      </c>
      <c r="C4513" t="s">
        <v>97</v>
      </c>
      <c r="D4513">
        <v>1</v>
      </c>
      <c r="E4513" s="1">
        <v>147879</v>
      </c>
      <c r="F4513" s="1">
        <v>0</v>
      </c>
      <c r="G4513" s="1">
        <v>147879</v>
      </c>
      <c r="H4513" s="1">
        <v>0</v>
      </c>
      <c r="I4513" s="1">
        <v>0</v>
      </c>
      <c r="J4513" s="1">
        <v>0</v>
      </c>
      <c r="K4513" s="1">
        <v>0</v>
      </c>
    </row>
    <row r="4514" spans="1:11" x14ac:dyDescent="0.25">
      <c r="A4514" s="2">
        <v>459</v>
      </c>
      <c r="B4514" t="s">
        <v>214</v>
      </c>
      <c r="C4514" t="s">
        <v>29</v>
      </c>
      <c r="D4514">
        <v>1</v>
      </c>
      <c r="E4514" s="1">
        <v>113832</v>
      </c>
      <c r="F4514" s="1">
        <v>113832</v>
      </c>
      <c r="G4514" s="1">
        <v>0</v>
      </c>
      <c r="H4514" s="1">
        <v>0</v>
      </c>
      <c r="I4514" s="1">
        <v>0</v>
      </c>
      <c r="J4514" s="1">
        <v>0</v>
      </c>
      <c r="K4514" s="1">
        <v>0</v>
      </c>
    </row>
    <row r="4515" spans="1:11" x14ac:dyDescent="0.25">
      <c r="A4515" s="2">
        <v>459</v>
      </c>
      <c r="B4515" t="s">
        <v>214</v>
      </c>
      <c r="C4515" t="s">
        <v>52</v>
      </c>
      <c r="D4515">
        <v>2</v>
      </c>
      <c r="E4515" s="1">
        <v>227665</v>
      </c>
      <c r="F4515" s="1">
        <v>227665</v>
      </c>
      <c r="G4515" s="1">
        <v>0</v>
      </c>
      <c r="H4515" s="1">
        <v>0</v>
      </c>
      <c r="I4515" s="1">
        <v>0</v>
      </c>
      <c r="J4515" s="1">
        <v>0</v>
      </c>
      <c r="K4515" s="1">
        <v>0</v>
      </c>
    </row>
    <row r="4516" spans="1:11" x14ac:dyDescent="0.25">
      <c r="A4516" s="2">
        <v>459</v>
      </c>
      <c r="B4516" t="s">
        <v>214</v>
      </c>
      <c r="C4516" t="s">
        <v>14</v>
      </c>
      <c r="D4516">
        <v>12</v>
      </c>
      <c r="E4516" s="1">
        <v>1365989.4000000001</v>
      </c>
      <c r="F4516" s="1">
        <v>1365989.4000000001</v>
      </c>
      <c r="G4516" s="1">
        <v>0</v>
      </c>
      <c r="H4516" s="1">
        <v>0</v>
      </c>
      <c r="I4516" s="1">
        <v>0</v>
      </c>
      <c r="J4516" s="1">
        <v>0</v>
      </c>
      <c r="K4516" s="1">
        <v>0</v>
      </c>
    </row>
    <row r="4517" spans="1:11" x14ac:dyDescent="0.25">
      <c r="A4517" s="2">
        <v>459</v>
      </c>
      <c r="B4517" t="s">
        <v>214</v>
      </c>
      <c r="C4517" t="s">
        <v>70</v>
      </c>
      <c r="D4517">
        <v>2</v>
      </c>
      <c r="E4517" s="1">
        <v>227665</v>
      </c>
      <c r="F4517" s="1">
        <v>227665</v>
      </c>
      <c r="G4517" s="1">
        <v>0</v>
      </c>
      <c r="H4517" s="1">
        <v>0</v>
      </c>
      <c r="I4517" s="1">
        <v>0</v>
      </c>
      <c r="J4517" s="1">
        <v>0</v>
      </c>
      <c r="K4517" s="1">
        <v>0</v>
      </c>
    </row>
    <row r="4518" spans="1:11" x14ac:dyDescent="0.25">
      <c r="A4518" s="2">
        <v>459</v>
      </c>
      <c r="B4518" t="s">
        <v>214</v>
      </c>
      <c r="C4518" t="s">
        <v>71</v>
      </c>
      <c r="D4518">
        <v>1</v>
      </c>
      <c r="E4518" s="1">
        <v>113832</v>
      </c>
      <c r="F4518" s="1">
        <v>113832</v>
      </c>
      <c r="G4518" s="1">
        <v>0</v>
      </c>
      <c r="H4518" s="1">
        <v>0</v>
      </c>
      <c r="I4518" s="1">
        <v>0</v>
      </c>
      <c r="J4518" s="1">
        <v>0</v>
      </c>
      <c r="K4518" s="1">
        <v>0</v>
      </c>
    </row>
    <row r="4519" spans="1:11" x14ac:dyDescent="0.25">
      <c r="A4519" s="2">
        <v>459</v>
      </c>
      <c r="B4519" t="s">
        <v>214</v>
      </c>
      <c r="C4519" t="s">
        <v>115</v>
      </c>
      <c r="D4519">
        <v>3</v>
      </c>
      <c r="E4519" s="1">
        <v>385275</v>
      </c>
      <c r="F4519" s="1">
        <v>0</v>
      </c>
      <c r="G4519" s="1">
        <v>0</v>
      </c>
      <c r="H4519" s="1">
        <v>385275</v>
      </c>
      <c r="I4519" s="1">
        <v>0</v>
      </c>
      <c r="J4519" s="1">
        <v>0</v>
      </c>
      <c r="K4519" s="1">
        <v>0</v>
      </c>
    </row>
    <row r="4520" spans="1:11" x14ac:dyDescent="0.25">
      <c r="A4520" s="2">
        <v>459</v>
      </c>
      <c r="B4520" t="s">
        <v>214</v>
      </c>
      <c r="C4520" t="s">
        <v>81</v>
      </c>
      <c r="D4520">
        <v>16</v>
      </c>
      <c r="E4520" s="1">
        <v>1821319.2000000002</v>
      </c>
      <c r="F4520" s="1">
        <v>0</v>
      </c>
      <c r="G4520" s="1">
        <v>19037</v>
      </c>
      <c r="H4520" s="1">
        <v>1802282.2000000002</v>
      </c>
      <c r="I4520" s="1">
        <v>0</v>
      </c>
      <c r="J4520" s="1">
        <v>0</v>
      </c>
      <c r="K4520" s="1">
        <v>0</v>
      </c>
    </row>
    <row r="4521" spans="1:11" x14ac:dyDescent="0.25">
      <c r="A4521" s="2">
        <v>459</v>
      </c>
      <c r="B4521" t="s">
        <v>214</v>
      </c>
      <c r="C4521" t="s">
        <v>7</v>
      </c>
      <c r="D4521">
        <v>2</v>
      </c>
      <c r="E4521" s="1">
        <v>227665</v>
      </c>
      <c r="F4521" s="1">
        <v>227665</v>
      </c>
      <c r="G4521" s="1">
        <v>0</v>
      </c>
      <c r="H4521" s="1">
        <v>0</v>
      </c>
      <c r="I4521" s="1">
        <v>0</v>
      </c>
      <c r="J4521" s="1">
        <v>0</v>
      </c>
      <c r="K4521" s="1">
        <v>0</v>
      </c>
    </row>
    <row r="4522" spans="1:11" x14ac:dyDescent="0.25">
      <c r="A4522" s="2">
        <v>459</v>
      </c>
      <c r="B4522" t="s">
        <v>214</v>
      </c>
      <c r="C4522" t="s">
        <v>37</v>
      </c>
      <c r="D4522">
        <v>3</v>
      </c>
      <c r="E4522" s="1">
        <v>341497</v>
      </c>
      <c r="F4522" s="1">
        <v>341497</v>
      </c>
      <c r="G4522" s="1">
        <v>0</v>
      </c>
      <c r="H4522" s="1">
        <v>0</v>
      </c>
      <c r="I4522" s="1">
        <v>0</v>
      </c>
      <c r="J4522" s="1">
        <v>0</v>
      </c>
      <c r="K4522" s="1">
        <v>0</v>
      </c>
    </row>
    <row r="4523" spans="1:11" x14ac:dyDescent="0.25">
      <c r="A4523" s="2">
        <v>459</v>
      </c>
      <c r="B4523" t="s">
        <v>214</v>
      </c>
      <c r="C4523" t="s">
        <v>12</v>
      </c>
      <c r="D4523">
        <v>2</v>
      </c>
      <c r="E4523" s="1">
        <v>227665</v>
      </c>
      <c r="F4523" s="1">
        <v>227665</v>
      </c>
      <c r="G4523" s="1">
        <v>0</v>
      </c>
      <c r="H4523" s="1">
        <v>0</v>
      </c>
      <c r="I4523" s="1">
        <v>0</v>
      </c>
      <c r="J4523" s="1">
        <v>0</v>
      </c>
      <c r="K4523" s="1">
        <v>0</v>
      </c>
    </row>
    <row r="4524" spans="1:11" x14ac:dyDescent="0.25">
      <c r="A4524" s="2">
        <v>459</v>
      </c>
      <c r="B4524" t="s">
        <v>214</v>
      </c>
      <c r="C4524" t="s">
        <v>56</v>
      </c>
      <c r="D4524">
        <v>1</v>
      </c>
      <c r="E4524" s="1">
        <v>113832</v>
      </c>
      <c r="F4524" s="1">
        <v>0</v>
      </c>
      <c r="G4524" s="1">
        <v>113832</v>
      </c>
      <c r="H4524" s="1">
        <v>0</v>
      </c>
      <c r="I4524" s="1">
        <v>0</v>
      </c>
      <c r="J4524" s="1">
        <v>0</v>
      </c>
      <c r="K4524" s="1">
        <v>0</v>
      </c>
    </row>
    <row r="4525" spans="1:11" x14ac:dyDescent="0.25">
      <c r="A4525" s="2">
        <v>459</v>
      </c>
      <c r="B4525" t="s">
        <v>214</v>
      </c>
      <c r="C4525" t="s">
        <v>60</v>
      </c>
      <c r="D4525">
        <v>4</v>
      </c>
      <c r="E4525" s="1">
        <v>455330</v>
      </c>
      <c r="F4525" s="1">
        <v>455330</v>
      </c>
      <c r="G4525" s="1">
        <v>0</v>
      </c>
      <c r="H4525" s="1">
        <v>0</v>
      </c>
      <c r="I4525" s="1">
        <v>0</v>
      </c>
      <c r="J4525" s="1">
        <v>0</v>
      </c>
      <c r="K4525" s="1">
        <v>0</v>
      </c>
    </row>
    <row r="4526" spans="1:11" x14ac:dyDescent="0.25">
      <c r="A4526" s="2">
        <v>459</v>
      </c>
      <c r="B4526" t="s">
        <v>214</v>
      </c>
      <c r="C4526" t="s">
        <v>91</v>
      </c>
      <c r="D4526">
        <v>1</v>
      </c>
      <c r="E4526" s="1">
        <v>113832</v>
      </c>
      <c r="F4526" s="1">
        <v>113832</v>
      </c>
      <c r="G4526" s="1">
        <v>0</v>
      </c>
      <c r="H4526" s="1">
        <v>0</v>
      </c>
      <c r="I4526" s="1">
        <v>0</v>
      </c>
      <c r="J4526" s="1">
        <v>0</v>
      </c>
      <c r="K4526" s="1">
        <v>0</v>
      </c>
    </row>
    <row r="4527" spans="1:11" x14ac:dyDescent="0.25">
      <c r="A4527" s="2">
        <v>459</v>
      </c>
      <c r="B4527" t="s">
        <v>214</v>
      </c>
      <c r="C4527" t="s">
        <v>96</v>
      </c>
      <c r="D4527">
        <v>6</v>
      </c>
      <c r="E4527" s="1">
        <v>219450</v>
      </c>
      <c r="F4527" s="1">
        <v>0</v>
      </c>
      <c r="G4527" s="1">
        <v>219450</v>
      </c>
      <c r="H4527" s="1">
        <v>0</v>
      </c>
      <c r="I4527" s="1">
        <v>0</v>
      </c>
      <c r="J4527" s="1">
        <v>0</v>
      </c>
      <c r="K4527" s="1">
        <v>0</v>
      </c>
    </row>
    <row r="4528" spans="1:11" x14ac:dyDescent="0.25">
      <c r="A4528" s="2">
        <v>459</v>
      </c>
      <c r="B4528" t="s">
        <v>214</v>
      </c>
      <c r="C4528" t="s">
        <v>45</v>
      </c>
      <c r="D4528">
        <v>2</v>
      </c>
      <c r="E4528" s="1">
        <v>141344</v>
      </c>
      <c r="F4528" s="1">
        <v>141344</v>
      </c>
      <c r="G4528" s="1">
        <v>0</v>
      </c>
      <c r="H4528" s="1">
        <v>0</v>
      </c>
      <c r="I4528" s="1">
        <v>0</v>
      </c>
      <c r="J4528" s="1">
        <v>0</v>
      </c>
      <c r="K4528" s="1">
        <v>0</v>
      </c>
    </row>
    <row r="4529" spans="1:11" x14ac:dyDescent="0.25">
      <c r="A4529" s="2">
        <v>459</v>
      </c>
      <c r="B4529" t="s">
        <v>214</v>
      </c>
      <c r="C4529" t="s">
        <v>11</v>
      </c>
      <c r="D4529">
        <v>7</v>
      </c>
      <c r="E4529" s="1">
        <v>402906</v>
      </c>
      <c r="F4529" s="1">
        <v>0</v>
      </c>
      <c r="G4529" s="1">
        <v>402906</v>
      </c>
      <c r="H4529" s="1">
        <v>0</v>
      </c>
      <c r="I4529" s="1">
        <v>0</v>
      </c>
      <c r="J4529" s="1">
        <v>0</v>
      </c>
      <c r="K4529" s="1">
        <v>0</v>
      </c>
    </row>
    <row r="4530" spans="1:11" x14ac:dyDescent="0.25">
      <c r="A4530" s="2">
        <v>459</v>
      </c>
      <c r="B4530" t="s">
        <v>214</v>
      </c>
      <c r="C4530" t="s">
        <v>21</v>
      </c>
      <c r="D4530">
        <v>2</v>
      </c>
      <c r="E4530" s="1">
        <v>227665</v>
      </c>
      <c r="F4530" s="1">
        <v>227665</v>
      </c>
      <c r="G4530" s="1">
        <v>0</v>
      </c>
      <c r="H4530" s="1">
        <v>0</v>
      </c>
      <c r="I4530" s="1">
        <v>0</v>
      </c>
      <c r="J4530" s="1">
        <v>0</v>
      </c>
      <c r="K4530" s="1">
        <v>0</v>
      </c>
    </row>
    <row r="4531" spans="1:11" x14ac:dyDescent="0.25">
      <c r="A4531" s="2">
        <v>459</v>
      </c>
      <c r="B4531" t="s">
        <v>214</v>
      </c>
      <c r="C4531" t="s">
        <v>59</v>
      </c>
      <c r="D4531">
        <v>2</v>
      </c>
      <c r="E4531" s="1">
        <v>256850</v>
      </c>
      <c r="F4531" s="1">
        <v>256850</v>
      </c>
      <c r="G4531" s="1">
        <v>0</v>
      </c>
      <c r="H4531" s="1">
        <v>0</v>
      </c>
      <c r="I4531" s="1">
        <v>0</v>
      </c>
      <c r="J4531" s="1">
        <v>0</v>
      </c>
      <c r="K4531" s="1">
        <v>0</v>
      </c>
    </row>
    <row r="4532" spans="1:11" x14ac:dyDescent="0.25">
      <c r="A4532" s="2">
        <v>459</v>
      </c>
      <c r="B4532" t="s">
        <v>214</v>
      </c>
      <c r="C4532" t="s">
        <v>16</v>
      </c>
      <c r="D4532">
        <v>6</v>
      </c>
      <c r="E4532" s="1">
        <v>682995</v>
      </c>
      <c r="F4532" s="1">
        <v>682995</v>
      </c>
      <c r="G4532" s="1">
        <v>0</v>
      </c>
      <c r="H4532" s="1">
        <v>0</v>
      </c>
      <c r="I4532" s="1">
        <v>0</v>
      </c>
      <c r="J4532" s="1">
        <v>0</v>
      </c>
      <c r="K4532" s="1">
        <v>0</v>
      </c>
    </row>
    <row r="4533" spans="1:11" x14ac:dyDescent="0.25">
      <c r="A4533" s="2">
        <v>459</v>
      </c>
      <c r="B4533" t="s">
        <v>214</v>
      </c>
      <c r="C4533" t="s">
        <v>17</v>
      </c>
      <c r="D4533">
        <v>2</v>
      </c>
      <c r="E4533" s="1">
        <v>158049</v>
      </c>
      <c r="F4533" s="1">
        <v>158049</v>
      </c>
      <c r="G4533" s="1">
        <v>0</v>
      </c>
      <c r="H4533" s="1">
        <v>0</v>
      </c>
      <c r="I4533" s="1">
        <v>0</v>
      </c>
      <c r="J4533" s="1">
        <v>0</v>
      </c>
      <c r="K4533" s="1">
        <v>0</v>
      </c>
    </row>
    <row r="4534" spans="1:11" x14ac:dyDescent="0.25">
      <c r="A4534" s="2">
        <v>459</v>
      </c>
      <c r="B4534" t="s">
        <v>214</v>
      </c>
      <c r="C4534" t="s">
        <v>22</v>
      </c>
      <c r="D4534">
        <v>6</v>
      </c>
      <c r="E4534" s="1">
        <v>307124</v>
      </c>
      <c r="F4534" s="1">
        <v>307124</v>
      </c>
      <c r="G4534" s="1">
        <v>0</v>
      </c>
      <c r="H4534" s="1">
        <v>0</v>
      </c>
      <c r="I4534" s="1">
        <v>0</v>
      </c>
      <c r="J4534" s="1">
        <v>0</v>
      </c>
      <c r="K4534" s="1">
        <v>0</v>
      </c>
    </row>
    <row r="4535" spans="1:11" x14ac:dyDescent="0.25">
      <c r="A4535" s="2">
        <v>459</v>
      </c>
      <c r="B4535" t="s">
        <v>214</v>
      </c>
      <c r="C4535" t="s">
        <v>20</v>
      </c>
      <c r="D4535">
        <v>2</v>
      </c>
      <c r="E4535" s="1">
        <v>120118</v>
      </c>
      <c r="F4535" s="1">
        <v>120118</v>
      </c>
      <c r="G4535" s="1">
        <v>0</v>
      </c>
      <c r="H4535" s="1">
        <v>0</v>
      </c>
      <c r="I4535" s="1">
        <v>0</v>
      </c>
      <c r="J4535" s="1">
        <v>0</v>
      </c>
      <c r="K4535" s="1">
        <v>0</v>
      </c>
    </row>
    <row r="4536" spans="1:11" x14ac:dyDescent="0.25">
      <c r="A4536" s="2">
        <v>459</v>
      </c>
      <c r="B4536" t="s">
        <v>214</v>
      </c>
      <c r="C4536" t="s">
        <v>57</v>
      </c>
      <c r="D4536">
        <v>5</v>
      </c>
      <c r="E4536" s="1">
        <v>525045</v>
      </c>
      <c r="F4536" s="1">
        <v>525045</v>
      </c>
      <c r="G4536" s="1">
        <v>0</v>
      </c>
      <c r="H4536" s="1">
        <v>0</v>
      </c>
      <c r="I4536" s="1">
        <v>0</v>
      </c>
      <c r="J4536" s="1">
        <v>0</v>
      </c>
      <c r="K4536" s="1">
        <v>0</v>
      </c>
    </row>
    <row r="4537" spans="1:11" x14ac:dyDescent="0.25">
      <c r="A4537" s="2">
        <v>459</v>
      </c>
      <c r="B4537" t="s">
        <v>214</v>
      </c>
      <c r="C4537" t="s">
        <v>4</v>
      </c>
      <c r="D4537">
        <v>1</v>
      </c>
      <c r="E4537" s="1">
        <v>71961</v>
      </c>
      <c r="F4537" s="1">
        <v>71961</v>
      </c>
      <c r="G4537" s="1">
        <v>0</v>
      </c>
      <c r="H4537" s="1">
        <v>0</v>
      </c>
      <c r="I4537" s="1">
        <v>0</v>
      </c>
      <c r="J4537" s="1">
        <v>0</v>
      </c>
      <c r="K4537" s="1">
        <v>0</v>
      </c>
    </row>
    <row r="4538" spans="1:11" x14ac:dyDescent="0.25">
      <c r="A4538" s="2">
        <v>459</v>
      </c>
      <c r="B4538" t="s">
        <v>214</v>
      </c>
      <c r="C4538" t="s">
        <v>55</v>
      </c>
      <c r="D4538">
        <v>1</v>
      </c>
      <c r="E4538" s="1">
        <v>71444</v>
      </c>
      <c r="F4538" s="1">
        <v>71444</v>
      </c>
      <c r="G4538" s="1">
        <v>0</v>
      </c>
      <c r="H4538" s="1">
        <v>0</v>
      </c>
      <c r="I4538" s="1">
        <v>0</v>
      </c>
      <c r="J4538" s="1">
        <v>0</v>
      </c>
      <c r="K4538" s="1">
        <v>0</v>
      </c>
    </row>
    <row r="4539" spans="1:11" x14ac:dyDescent="0.25">
      <c r="A4539" s="2">
        <v>459</v>
      </c>
      <c r="B4539" t="s">
        <v>214</v>
      </c>
      <c r="C4539" t="s">
        <v>47</v>
      </c>
      <c r="D4539">
        <v>1</v>
      </c>
      <c r="E4539" s="1">
        <v>92386</v>
      </c>
      <c r="F4539" s="1">
        <v>92386</v>
      </c>
      <c r="G4539" s="1">
        <v>0</v>
      </c>
      <c r="H4539" s="1">
        <v>0</v>
      </c>
      <c r="I4539" s="1">
        <v>0</v>
      </c>
      <c r="J4539" s="1">
        <v>0</v>
      </c>
      <c r="K4539" s="1">
        <v>0</v>
      </c>
    </row>
    <row r="4540" spans="1:11" x14ac:dyDescent="0.25">
      <c r="A4540" s="2">
        <v>459</v>
      </c>
      <c r="B4540" t="s">
        <v>214</v>
      </c>
      <c r="C4540" t="s">
        <v>54</v>
      </c>
      <c r="D4540">
        <v>1</v>
      </c>
      <c r="E4540" s="1">
        <v>101180</v>
      </c>
      <c r="F4540" s="1">
        <v>101180</v>
      </c>
      <c r="G4540" s="1">
        <v>0</v>
      </c>
      <c r="H4540" s="1">
        <v>0</v>
      </c>
      <c r="I4540" s="1">
        <v>0</v>
      </c>
      <c r="J4540" s="1">
        <v>0</v>
      </c>
      <c r="K4540" s="1">
        <v>0</v>
      </c>
    </row>
    <row r="4541" spans="1:11" x14ac:dyDescent="0.25">
      <c r="A4541" s="2">
        <v>459</v>
      </c>
      <c r="B4541" t="s">
        <v>214</v>
      </c>
      <c r="C4541" t="s">
        <v>58</v>
      </c>
      <c r="D4541">
        <v>1</v>
      </c>
      <c r="E4541" s="1">
        <v>147879</v>
      </c>
      <c r="F4541" s="1">
        <v>147879</v>
      </c>
      <c r="G4541" s="1">
        <v>0</v>
      </c>
      <c r="H4541" s="1">
        <v>0</v>
      </c>
      <c r="I4541" s="1">
        <v>0</v>
      </c>
      <c r="J4541" s="1">
        <v>0</v>
      </c>
      <c r="K4541" s="1">
        <v>0</v>
      </c>
    </row>
    <row r="4542" spans="1:11" x14ac:dyDescent="0.25">
      <c r="A4542" s="2">
        <v>459</v>
      </c>
      <c r="B4542" t="s">
        <v>214</v>
      </c>
      <c r="C4542" t="s">
        <v>78</v>
      </c>
      <c r="D4542">
        <v>1</v>
      </c>
      <c r="E4542" s="1">
        <v>58500</v>
      </c>
      <c r="F4542" s="1">
        <v>58500</v>
      </c>
      <c r="G4542" s="1">
        <v>0</v>
      </c>
      <c r="H4542" s="1">
        <v>0</v>
      </c>
      <c r="I4542" s="1">
        <v>0</v>
      </c>
      <c r="J4542" s="1">
        <v>0</v>
      </c>
      <c r="K4542" s="1">
        <v>0</v>
      </c>
    </row>
    <row r="4543" spans="1:11" x14ac:dyDescent="0.25">
      <c r="A4543" s="2">
        <v>459</v>
      </c>
      <c r="B4543" t="s">
        <v>214</v>
      </c>
      <c r="C4543" t="s">
        <v>251</v>
      </c>
      <c r="D4543">
        <v>0</v>
      </c>
      <c r="E4543" s="1">
        <v>30738</v>
      </c>
      <c r="F4543" s="1">
        <v>14601</v>
      </c>
      <c r="G4543" s="1">
        <v>0</v>
      </c>
      <c r="H4543" s="1">
        <v>16137</v>
      </c>
      <c r="I4543" s="1">
        <v>0</v>
      </c>
      <c r="J4543" s="1">
        <v>0</v>
      </c>
      <c r="K4543" s="1">
        <v>0</v>
      </c>
    </row>
    <row r="4544" spans="1:11" x14ac:dyDescent="0.25">
      <c r="A4544" s="2">
        <v>459</v>
      </c>
      <c r="B4544" t="s">
        <v>214</v>
      </c>
      <c r="C4544" t="s">
        <v>253</v>
      </c>
      <c r="D4544">
        <v>0</v>
      </c>
      <c r="E4544" s="1">
        <v>75000</v>
      </c>
      <c r="F4544" s="1">
        <v>75000</v>
      </c>
      <c r="G4544" s="1">
        <v>0</v>
      </c>
      <c r="H4544" s="1">
        <v>0</v>
      </c>
      <c r="I4544" s="1">
        <v>0</v>
      </c>
      <c r="J4544" s="1">
        <v>0</v>
      </c>
      <c r="K4544" s="1">
        <v>0</v>
      </c>
    </row>
    <row r="4545" spans="1:11" x14ac:dyDescent="0.25">
      <c r="A4545" s="2">
        <v>459</v>
      </c>
      <c r="B4545" t="s">
        <v>214</v>
      </c>
      <c r="C4545" t="s">
        <v>252</v>
      </c>
      <c r="D4545">
        <v>0</v>
      </c>
      <c r="E4545" s="1">
        <v>19053</v>
      </c>
      <c r="F4545" s="1">
        <v>19053</v>
      </c>
      <c r="G4545" s="1">
        <v>0</v>
      </c>
      <c r="H4545" s="1">
        <v>0</v>
      </c>
      <c r="I4545" s="1">
        <v>0</v>
      </c>
      <c r="J4545" s="1">
        <v>0</v>
      </c>
      <c r="K4545" s="1">
        <v>0</v>
      </c>
    </row>
    <row r="4546" spans="1:11" x14ac:dyDescent="0.25">
      <c r="A4546" s="2">
        <v>459</v>
      </c>
      <c r="B4546" t="s">
        <v>214</v>
      </c>
      <c r="C4546" t="s">
        <v>254</v>
      </c>
      <c r="D4546">
        <v>0</v>
      </c>
      <c r="E4546" s="1">
        <v>25216</v>
      </c>
      <c r="F4546" s="1">
        <v>0</v>
      </c>
      <c r="G4546" s="1">
        <v>0</v>
      </c>
      <c r="H4546" s="1">
        <v>0</v>
      </c>
      <c r="I4546" s="1">
        <v>25216</v>
      </c>
      <c r="J4546" s="1">
        <v>0</v>
      </c>
      <c r="K4546" s="1">
        <v>0</v>
      </c>
    </row>
    <row r="4547" spans="1:11" x14ac:dyDescent="0.25">
      <c r="A4547" s="2">
        <v>459</v>
      </c>
      <c r="B4547" t="s">
        <v>214</v>
      </c>
      <c r="C4547" t="s">
        <v>255</v>
      </c>
      <c r="D4547">
        <v>0</v>
      </c>
      <c r="E4547" s="1">
        <v>36800</v>
      </c>
      <c r="F4547" s="1">
        <v>0</v>
      </c>
      <c r="G4547" s="1">
        <v>0</v>
      </c>
      <c r="H4547" s="1">
        <v>0</v>
      </c>
      <c r="I4547" s="1">
        <v>36800</v>
      </c>
      <c r="J4547" s="1">
        <v>0</v>
      </c>
      <c r="K4547" s="1">
        <v>0</v>
      </c>
    </row>
    <row r="4548" spans="1:11" x14ac:dyDescent="0.25">
      <c r="A4548" s="2">
        <v>459</v>
      </c>
      <c r="B4548" t="s">
        <v>214</v>
      </c>
      <c r="C4548" t="s">
        <v>263</v>
      </c>
      <c r="D4548">
        <v>0</v>
      </c>
      <c r="E4548" s="1">
        <v>5000</v>
      </c>
      <c r="F4548" s="1">
        <v>5000</v>
      </c>
      <c r="G4548" s="1">
        <v>0</v>
      </c>
      <c r="H4548" s="1">
        <v>0</v>
      </c>
      <c r="I4548" s="1">
        <v>0</v>
      </c>
      <c r="J4548" s="1">
        <v>0</v>
      </c>
      <c r="K4548" s="1">
        <v>0</v>
      </c>
    </row>
    <row r="4549" spans="1:11" x14ac:dyDescent="0.25">
      <c r="A4549" s="2">
        <v>459</v>
      </c>
      <c r="B4549" t="s">
        <v>214</v>
      </c>
      <c r="C4549" t="s">
        <v>266</v>
      </c>
      <c r="D4549">
        <v>0</v>
      </c>
      <c r="E4549" s="1">
        <v>30000</v>
      </c>
      <c r="F4549" s="1">
        <v>30000</v>
      </c>
      <c r="G4549" s="1">
        <v>0</v>
      </c>
      <c r="H4549" s="1">
        <v>0</v>
      </c>
      <c r="I4549" s="1">
        <v>0</v>
      </c>
      <c r="J4549" s="1">
        <v>0</v>
      </c>
      <c r="K4549" s="1">
        <v>0</v>
      </c>
    </row>
    <row r="4550" spans="1:11" x14ac:dyDescent="0.25">
      <c r="A4550" s="2">
        <v>459</v>
      </c>
      <c r="B4550" t="s">
        <v>214</v>
      </c>
      <c r="C4550" t="s">
        <v>286</v>
      </c>
      <c r="D4550">
        <v>0</v>
      </c>
      <c r="E4550" s="1">
        <v>25000</v>
      </c>
      <c r="F4550" s="1">
        <v>25000</v>
      </c>
      <c r="G4550" s="1">
        <v>0</v>
      </c>
      <c r="H4550" s="1">
        <v>0</v>
      </c>
      <c r="I4550" s="1">
        <v>0</v>
      </c>
      <c r="J4550" s="1">
        <v>0</v>
      </c>
      <c r="K4550" s="1">
        <v>0</v>
      </c>
    </row>
    <row r="4551" spans="1:11" x14ac:dyDescent="0.25">
      <c r="A4551" s="2">
        <v>459</v>
      </c>
      <c r="B4551" t="s">
        <v>214</v>
      </c>
      <c r="C4551" t="s">
        <v>265</v>
      </c>
      <c r="D4551">
        <v>0</v>
      </c>
      <c r="E4551" s="1">
        <v>103189</v>
      </c>
      <c r="F4551" s="1">
        <v>3000</v>
      </c>
      <c r="G4551" s="1">
        <v>96220</v>
      </c>
      <c r="H4551" s="1">
        <v>3970</v>
      </c>
      <c r="I4551" s="1">
        <v>0</v>
      </c>
      <c r="J4551" s="1">
        <v>0</v>
      </c>
      <c r="K4551" s="1">
        <v>0</v>
      </c>
    </row>
    <row r="4552" spans="1:11" x14ac:dyDescent="0.25">
      <c r="A4552" s="2">
        <v>459</v>
      </c>
      <c r="B4552" t="s">
        <v>214</v>
      </c>
      <c r="C4552" t="s">
        <v>248</v>
      </c>
      <c r="D4552">
        <v>0</v>
      </c>
      <c r="E4552" s="1">
        <v>3959</v>
      </c>
      <c r="F4552" s="1">
        <v>3959</v>
      </c>
      <c r="G4552" s="1">
        <v>0</v>
      </c>
      <c r="H4552" s="1">
        <v>0</v>
      </c>
      <c r="I4552" s="1">
        <v>0</v>
      </c>
      <c r="J4552" s="1">
        <v>0</v>
      </c>
      <c r="K4552" s="1">
        <v>0</v>
      </c>
    </row>
    <row r="4553" spans="1:11" x14ac:dyDescent="0.25">
      <c r="A4553" s="2">
        <v>459</v>
      </c>
      <c r="B4553" t="s">
        <v>214</v>
      </c>
      <c r="C4553" t="s">
        <v>283</v>
      </c>
      <c r="D4553">
        <v>0</v>
      </c>
      <c r="E4553" s="1">
        <v>105000</v>
      </c>
      <c r="F4553" s="1">
        <v>105000</v>
      </c>
      <c r="G4553" s="1">
        <v>0</v>
      </c>
      <c r="H4553" s="1">
        <v>0</v>
      </c>
      <c r="I4553" s="1">
        <v>0</v>
      </c>
      <c r="J4553" s="1">
        <v>0</v>
      </c>
      <c r="K4553" s="1">
        <v>0</v>
      </c>
    </row>
    <row r="4554" spans="1:11" x14ac:dyDescent="0.25">
      <c r="A4554" s="2">
        <v>459</v>
      </c>
      <c r="B4554" t="s">
        <v>214</v>
      </c>
      <c r="C4554" t="s">
        <v>264</v>
      </c>
      <c r="D4554">
        <v>0</v>
      </c>
      <c r="E4554" s="1">
        <v>20000</v>
      </c>
      <c r="F4554" s="1">
        <v>0</v>
      </c>
      <c r="G4554" s="1">
        <v>20000</v>
      </c>
      <c r="H4554" s="1">
        <v>0</v>
      </c>
      <c r="I4554" s="1">
        <v>0</v>
      </c>
      <c r="J4554" s="1">
        <v>0</v>
      </c>
      <c r="K4554" s="1">
        <v>0</v>
      </c>
    </row>
    <row r="4555" spans="1:11" x14ac:dyDescent="0.25">
      <c r="A4555" s="2">
        <v>459</v>
      </c>
      <c r="B4555" t="s">
        <v>214</v>
      </c>
      <c r="C4555" t="s">
        <v>278</v>
      </c>
      <c r="D4555">
        <v>0</v>
      </c>
      <c r="E4555" s="1">
        <v>10000</v>
      </c>
      <c r="F4555" s="1">
        <v>10000</v>
      </c>
      <c r="G4555" s="1">
        <v>0</v>
      </c>
      <c r="H4555" s="1">
        <v>0</v>
      </c>
      <c r="I4555" s="1">
        <v>0</v>
      </c>
      <c r="J4555" s="1">
        <v>0</v>
      </c>
      <c r="K4555" s="1">
        <v>0</v>
      </c>
    </row>
    <row r="4556" spans="1:11" x14ac:dyDescent="0.25">
      <c r="A4556" s="2">
        <v>459</v>
      </c>
      <c r="B4556" t="s">
        <v>214</v>
      </c>
      <c r="C4556" t="s">
        <v>247</v>
      </c>
      <c r="D4556">
        <v>0</v>
      </c>
      <c r="E4556" s="1">
        <v>14513</v>
      </c>
      <c r="F4556" s="1">
        <v>14513</v>
      </c>
      <c r="G4556" s="1">
        <v>0</v>
      </c>
      <c r="H4556" s="1">
        <v>0</v>
      </c>
      <c r="I4556" s="1">
        <v>0</v>
      </c>
      <c r="J4556" s="1">
        <v>0</v>
      </c>
      <c r="K4556" s="1">
        <v>0</v>
      </c>
    </row>
    <row r="4557" spans="1:11" x14ac:dyDescent="0.25">
      <c r="A4557" s="2">
        <v>459</v>
      </c>
      <c r="B4557" t="s">
        <v>214</v>
      </c>
      <c r="C4557" t="s">
        <v>274</v>
      </c>
      <c r="D4557">
        <v>0</v>
      </c>
      <c r="E4557" s="1">
        <v>1000</v>
      </c>
      <c r="F4557" s="1">
        <v>0</v>
      </c>
      <c r="G4557" s="1">
        <v>0</v>
      </c>
      <c r="H4557" s="1">
        <v>0</v>
      </c>
      <c r="I4557" s="1">
        <v>1000</v>
      </c>
      <c r="J4557" s="1">
        <v>0</v>
      </c>
      <c r="K4557" s="1">
        <v>0</v>
      </c>
    </row>
    <row r="4558" spans="1:11" x14ac:dyDescent="0.25">
      <c r="A4558" s="2">
        <v>459</v>
      </c>
      <c r="B4558" t="s">
        <v>214</v>
      </c>
      <c r="C4558" t="s">
        <v>275</v>
      </c>
      <c r="D4558">
        <v>0</v>
      </c>
      <c r="E4558" s="1">
        <v>2000</v>
      </c>
      <c r="F4558" s="1">
        <v>0</v>
      </c>
      <c r="G4558" s="1">
        <v>0</v>
      </c>
      <c r="H4558" s="1">
        <v>0</v>
      </c>
      <c r="I4558" s="1">
        <v>2000</v>
      </c>
      <c r="J4558" s="1">
        <v>0</v>
      </c>
      <c r="K4558" s="1">
        <v>0</v>
      </c>
    </row>
    <row r="4559" spans="1:11" x14ac:dyDescent="0.25">
      <c r="A4559" s="2">
        <v>459</v>
      </c>
      <c r="B4559" t="s">
        <v>214</v>
      </c>
      <c r="C4559" t="s">
        <v>271</v>
      </c>
      <c r="D4559">
        <v>0</v>
      </c>
      <c r="E4559" s="1">
        <v>5000</v>
      </c>
      <c r="F4559" s="1">
        <v>0</v>
      </c>
      <c r="G4559" s="1">
        <v>0</v>
      </c>
      <c r="H4559" s="1">
        <v>0</v>
      </c>
      <c r="I4559" s="1">
        <v>5000</v>
      </c>
      <c r="J4559" s="1">
        <v>0</v>
      </c>
      <c r="K4559" s="1">
        <v>0</v>
      </c>
    </row>
    <row r="4560" spans="1:11" x14ac:dyDescent="0.25">
      <c r="A4560" s="2">
        <v>459</v>
      </c>
      <c r="B4560" t="s">
        <v>214</v>
      </c>
      <c r="C4560" t="s">
        <v>276</v>
      </c>
      <c r="D4560">
        <v>0</v>
      </c>
      <c r="E4560" s="1">
        <v>2000</v>
      </c>
      <c r="F4560" s="1">
        <v>0</v>
      </c>
      <c r="G4560" s="1">
        <v>0</v>
      </c>
      <c r="H4560" s="1">
        <v>0</v>
      </c>
      <c r="I4560" s="1">
        <v>2000</v>
      </c>
      <c r="J4560" s="1">
        <v>0</v>
      </c>
      <c r="K4560" s="1">
        <v>0</v>
      </c>
    </row>
    <row r="4561" spans="1:12" x14ac:dyDescent="0.25">
      <c r="A4561" s="2">
        <v>459</v>
      </c>
      <c r="B4561" t="s">
        <v>214</v>
      </c>
      <c r="C4561" t="s">
        <v>267</v>
      </c>
      <c r="D4561">
        <v>0</v>
      </c>
      <c r="E4561" s="1">
        <v>80000</v>
      </c>
      <c r="F4561" s="1">
        <v>80000</v>
      </c>
      <c r="G4561" s="1">
        <v>0</v>
      </c>
      <c r="H4561" s="1">
        <v>0</v>
      </c>
      <c r="I4561" s="1">
        <v>0</v>
      </c>
      <c r="J4561" s="1">
        <v>0</v>
      </c>
      <c r="K4561" s="1">
        <v>0</v>
      </c>
    </row>
    <row r="4562" spans="1:12" x14ac:dyDescent="0.25">
      <c r="A4562" s="2">
        <v>459</v>
      </c>
      <c r="B4562" t="s">
        <v>214</v>
      </c>
      <c r="C4562" t="s">
        <v>280</v>
      </c>
      <c r="D4562">
        <v>0</v>
      </c>
      <c r="E4562" s="1">
        <v>20000</v>
      </c>
      <c r="F4562" s="1">
        <v>20000</v>
      </c>
      <c r="G4562" s="1">
        <v>0</v>
      </c>
      <c r="H4562" s="1">
        <v>0</v>
      </c>
      <c r="I4562" s="1">
        <v>0</v>
      </c>
      <c r="J4562" s="1">
        <v>0</v>
      </c>
      <c r="K4562" s="1">
        <v>0</v>
      </c>
    </row>
    <row r="4563" spans="1:12" x14ac:dyDescent="0.25">
      <c r="A4563" s="2">
        <v>459</v>
      </c>
      <c r="B4563" t="s">
        <v>214</v>
      </c>
      <c r="C4563" t="s">
        <v>249</v>
      </c>
      <c r="D4563">
        <v>0</v>
      </c>
      <c r="E4563" s="1">
        <v>140941</v>
      </c>
      <c r="F4563" s="1">
        <v>140941</v>
      </c>
      <c r="G4563" s="1">
        <v>0</v>
      </c>
      <c r="H4563" s="1">
        <v>0</v>
      </c>
      <c r="I4563" s="1">
        <v>0</v>
      </c>
      <c r="J4563" s="1">
        <v>0</v>
      </c>
      <c r="K4563" s="1">
        <v>0</v>
      </c>
    </row>
    <row r="4564" spans="1:12" x14ac:dyDescent="0.25">
      <c r="A4564" s="2">
        <v>459</v>
      </c>
      <c r="B4564" t="s">
        <v>214</v>
      </c>
      <c r="C4564" t="s">
        <v>250</v>
      </c>
      <c r="D4564">
        <v>0</v>
      </c>
      <c r="E4564" s="1">
        <v>5000</v>
      </c>
      <c r="F4564" s="1">
        <v>5000</v>
      </c>
      <c r="G4564" s="1">
        <v>0</v>
      </c>
      <c r="H4564" s="1">
        <v>0</v>
      </c>
      <c r="I4564" s="1">
        <v>0</v>
      </c>
      <c r="J4564" s="1">
        <v>0</v>
      </c>
      <c r="K4564" s="1">
        <v>0</v>
      </c>
    </row>
    <row r="4565" spans="1:12" x14ac:dyDescent="0.25">
      <c r="A4565" s="2">
        <v>459</v>
      </c>
      <c r="B4565" t="s">
        <v>214</v>
      </c>
      <c r="C4565" t="s">
        <v>305</v>
      </c>
      <c r="D4565">
        <v>0</v>
      </c>
      <c r="E4565" s="1">
        <v>1000</v>
      </c>
      <c r="F4565" s="1">
        <v>1000</v>
      </c>
      <c r="G4565" s="1">
        <v>0</v>
      </c>
      <c r="H4565" s="1">
        <v>0</v>
      </c>
      <c r="I4565" s="1">
        <v>0</v>
      </c>
      <c r="J4565" s="1">
        <v>0</v>
      </c>
      <c r="K4565" s="1">
        <v>0</v>
      </c>
    </row>
    <row r="4566" spans="1:12" x14ac:dyDescent="0.25">
      <c r="A4566" s="2">
        <v>459</v>
      </c>
      <c r="B4566" t="s">
        <v>214</v>
      </c>
      <c r="C4566" t="s">
        <v>281</v>
      </c>
      <c r="D4566">
        <v>0</v>
      </c>
      <c r="E4566" s="1">
        <v>10000</v>
      </c>
      <c r="F4566" s="1">
        <v>10000</v>
      </c>
      <c r="G4566" s="1">
        <v>0</v>
      </c>
      <c r="H4566" s="1">
        <v>0</v>
      </c>
      <c r="I4566" s="1">
        <v>0</v>
      </c>
      <c r="J4566" s="1">
        <v>0</v>
      </c>
      <c r="K4566" s="1">
        <v>0</v>
      </c>
    </row>
    <row r="4567" spans="1:12" x14ac:dyDescent="0.25">
      <c r="A4567" s="2">
        <v>459</v>
      </c>
      <c r="B4567" t="s">
        <v>214</v>
      </c>
      <c r="C4567" t="s">
        <v>258</v>
      </c>
      <c r="D4567">
        <v>0</v>
      </c>
      <c r="E4567" s="1">
        <v>40000</v>
      </c>
      <c r="F4567" s="1">
        <v>40000</v>
      </c>
      <c r="G4567" s="1">
        <v>0</v>
      </c>
      <c r="H4567" s="1">
        <v>0</v>
      </c>
      <c r="I4567" s="1">
        <v>0</v>
      </c>
      <c r="J4567" s="1">
        <v>0</v>
      </c>
      <c r="K4567" s="1">
        <v>0</v>
      </c>
    </row>
    <row r="4568" spans="1:12" x14ac:dyDescent="0.25">
      <c r="A4568" s="2">
        <v>459</v>
      </c>
      <c r="B4568" t="s">
        <v>214</v>
      </c>
      <c r="C4568" t="s">
        <v>268</v>
      </c>
      <c r="D4568">
        <v>0</v>
      </c>
      <c r="E4568" s="1">
        <v>5000</v>
      </c>
      <c r="F4568" s="1">
        <v>5000</v>
      </c>
      <c r="G4568" s="1">
        <v>0</v>
      </c>
      <c r="H4568" s="1">
        <v>0</v>
      </c>
      <c r="I4568" s="1">
        <v>0</v>
      </c>
      <c r="J4568" s="1">
        <v>0</v>
      </c>
      <c r="K4568" s="1">
        <v>0</v>
      </c>
    </row>
    <row r="4569" spans="1:12" x14ac:dyDescent="0.25">
      <c r="A4569" s="2">
        <v>459</v>
      </c>
      <c r="B4569" t="s">
        <v>214</v>
      </c>
      <c r="C4569" t="s">
        <v>288</v>
      </c>
      <c r="D4569">
        <v>0</v>
      </c>
      <c r="E4569" s="1">
        <v>4500</v>
      </c>
      <c r="F4569" s="1">
        <v>0</v>
      </c>
      <c r="G4569" s="1">
        <v>4500</v>
      </c>
      <c r="H4569" s="1">
        <v>0</v>
      </c>
      <c r="I4569" s="1">
        <v>0</v>
      </c>
      <c r="J4569" s="1">
        <v>0</v>
      </c>
      <c r="K4569" s="1">
        <v>0</v>
      </c>
    </row>
    <row r="4570" spans="1:12" x14ac:dyDescent="0.25">
      <c r="A4570" s="2">
        <v>459</v>
      </c>
      <c r="B4570" t="s">
        <v>214</v>
      </c>
      <c r="C4570" t="s">
        <v>269</v>
      </c>
      <c r="D4570">
        <v>0</v>
      </c>
      <c r="E4570" s="1">
        <v>4993</v>
      </c>
      <c r="F4570" s="1">
        <v>0</v>
      </c>
      <c r="G4570" s="1">
        <v>0</v>
      </c>
      <c r="H4570" s="1">
        <v>0</v>
      </c>
      <c r="I4570" s="1">
        <v>4993</v>
      </c>
      <c r="J4570" s="1">
        <v>0</v>
      </c>
      <c r="K4570" s="1">
        <v>0</v>
      </c>
    </row>
    <row r="4571" spans="1:12" x14ac:dyDescent="0.25">
      <c r="A4571" s="2">
        <v>459</v>
      </c>
      <c r="B4571" t="s">
        <v>214</v>
      </c>
      <c r="C4571" s="1" t="s">
        <v>320</v>
      </c>
      <c r="E4571" s="1">
        <v>240000</v>
      </c>
      <c r="F4571" s="1"/>
      <c r="G4571" s="1"/>
      <c r="H4571" s="1"/>
      <c r="I4571" s="1"/>
      <c r="J4571" s="1"/>
      <c r="K4571" s="1"/>
      <c r="L4571" s="1">
        <v>240000</v>
      </c>
    </row>
    <row r="4572" spans="1:12" x14ac:dyDescent="0.25">
      <c r="A4572" s="2">
        <v>456</v>
      </c>
      <c r="B4572" t="s">
        <v>215</v>
      </c>
      <c r="C4572" t="s">
        <v>68</v>
      </c>
      <c r="D4572">
        <v>2</v>
      </c>
      <c r="E4572" s="1">
        <v>317120</v>
      </c>
      <c r="F4572" s="1">
        <v>317120</v>
      </c>
      <c r="G4572" s="1">
        <v>0</v>
      </c>
      <c r="H4572" s="1">
        <v>0</v>
      </c>
      <c r="I4572" s="1">
        <v>0</v>
      </c>
      <c r="J4572" s="1">
        <v>0</v>
      </c>
      <c r="K4572" s="1">
        <v>0</v>
      </c>
    </row>
    <row r="4573" spans="1:12" x14ac:dyDescent="0.25">
      <c r="A4573" s="2">
        <v>456</v>
      </c>
      <c r="B4573" t="s">
        <v>215</v>
      </c>
      <c r="C4573" t="s">
        <v>155</v>
      </c>
      <c r="D4573">
        <v>1</v>
      </c>
      <c r="E4573" s="1">
        <v>158560</v>
      </c>
      <c r="F4573" s="1">
        <v>158560</v>
      </c>
      <c r="G4573" s="1">
        <v>0</v>
      </c>
      <c r="H4573" s="1">
        <v>0</v>
      </c>
      <c r="I4573" s="1">
        <v>0</v>
      </c>
      <c r="J4573" s="1">
        <v>0</v>
      </c>
      <c r="K4573" s="1">
        <v>0</v>
      </c>
    </row>
    <row r="4574" spans="1:12" x14ac:dyDescent="0.25">
      <c r="A4574" s="2">
        <v>456</v>
      </c>
      <c r="B4574" t="s">
        <v>215</v>
      </c>
      <c r="C4574" t="s">
        <v>77</v>
      </c>
      <c r="D4574">
        <v>2</v>
      </c>
      <c r="E4574" s="1">
        <v>240933</v>
      </c>
      <c r="F4574" s="1">
        <v>240933</v>
      </c>
      <c r="G4574" s="1">
        <v>0</v>
      </c>
      <c r="H4574" s="1">
        <v>0</v>
      </c>
      <c r="I4574" s="1">
        <v>0</v>
      </c>
      <c r="J4574" s="1">
        <v>0</v>
      </c>
      <c r="K4574" s="1">
        <v>0</v>
      </c>
    </row>
    <row r="4575" spans="1:12" x14ac:dyDescent="0.25">
      <c r="A4575" s="2">
        <v>456</v>
      </c>
      <c r="B4575" t="s">
        <v>215</v>
      </c>
      <c r="C4575" t="s">
        <v>31</v>
      </c>
      <c r="D4575">
        <v>1</v>
      </c>
      <c r="E4575" s="1">
        <v>198942</v>
      </c>
      <c r="F4575" s="1">
        <v>198942</v>
      </c>
      <c r="G4575" s="1">
        <v>0</v>
      </c>
      <c r="H4575" s="1">
        <v>0</v>
      </c>
      <c r="I4575" s="1">
        <v>0</v>
      </c>
      <c r="J4575" s="1">
        <v>0</v>
      </c>
      <c r="K4575" s="1">
        <v>0</v>
      </c>
    </row>
    <row r="4576" spans="1:12" x14ac:dyDescent="0.25">
      <c r="A4576" s="2">
        <v>456</v>
      </c>
      <c r="B4576" t="s">
        <v>215</v>
      </c>
      <c r="C4576" t="s">
        <v>67</v>
      </c>
      <c r="D4576">
        <v>4</v>
      </c>
      <c r="E4576" s="1">
        <v>455330</v>
      </c>
      <c r="F4576" s="1">
        <v>455330</v>
      </c>
      <c r="G4576" s="1">
        <v>0</v>
      </c>
      <c r="H4576" s="1">
        <v>0</v>
      </c>
      <c r="I4576" s="1">
        <v>0</v>
      </c>
      <c r="J4576" s="1">
        <v>0</v>
      </c>
      <c r="K4576" s="1">
        <v>0</v>
      </c>
    </row>
    <row r="4577" spans="1:11" x14ac:dyDescent="0.25">
      <c r="A4577" s="2">
        <v>456</v>
      </c>
      <c r="B4577" t="s">
        <v>215</v>
      </c>
      <c r="C4577" t="s">
        <v>116</v>
      </c>
      <c r="D4577">
        <v>1</v>
      </c>
      <c r="E4577" s="1">
        <v>113832</v>
      </c>
      <c r="F4577" s="1">
        <v>113832</v>
      </c>
      <c r="G4577" s="1">
        <v>0</v>
      </c>
      <c r="H4577" s="1">
        <v>0</v>
      </c>
      <c r="I4577" s="1">
        <v>0</v>
      </c>
      <c r="J4577" s="1">
        <v>0</v>
      </c>
      <c r="K4577" s="1">
        <v>0</v>
      </c>
    </row>
    <row r="4578" spans="1:11" x14ac:dyDescent="0.25">
      <c r="A4578" s="2">
        <v>456</v>
      </c>
      <c r="B4578" t="s">
        <v>215</v>
      </c>
      <c r="C4578" t="s">
        <v>74</v>
      </c>
      <c r="D4578">
        <v>3</v>
      </c>
      <c r="E4578" s="1">
        <v>341497</v>
      </c>
      <c r="F4578" s="1">
        <v>341497</v>
      </c>
      <c r="G4578" s="1">
        <v>0</v>
      </c>
      <c r="H4578" s="1">
        <v>0</v>
      </c>
      <c r="I4578" s="1">
        <v>0</v>
      </c>
      <c r="J4578" s="1">
        <v>0</v>
      </c>
      <c r="K4578" s="1">
        <v>0</v>
      </c>
    </row>
    <row r="4579" spans="1:11" x14ac:dyDescent="0.25">
      <c r="A4579" s="2">
        <v>456</v>
      </c>
      <c r="B4579" t="s">
        <v>215</v>
      </c>
      <c r="C4579" t="s">
        <v>41</v>
      </c>
      <c r="D4579">
        <v>4</v>
      </c>
      <c r="E4579" s="1">
        <v>455330</v>
      </c>
      <c r="F4579" s="1">
        <v>455330</v>
      </c>
      <c r="G4579" s="1">
        <v>0</v>
      </c>
      <c r="H4579" s="1">
        <v>0</v>
      </c>
      <c r="I4579" s="1">
        <v>0</v>
      </c>
      <c r="J4579" s="1">
        <v>0</v>
      </c>
      <c r="K4579" s="1">
        <v>0</v>
      </c>
    </row>
    <row r="4580" spans="1:11" x14ac:dyDescent="0.25">
      <c r="A4580" s="2">
        <v>456</v>
      </c>
      <c r="B4580" t="s">
        <v>215</v>
      </c>
      <c r="C4580" t="s">
        <v>95</v>
      </c>
      <c r="D4580">
        <v>2</v>
      </c>
      <c r="E4580" s="1">
        <v>227665</v>
      </c>
      <c r="F4580" s="1">
        <v>227665</v>
      </c>
      <c r="G4580" s="1">
        <v>0</v>
      </c>
      <c r="H4580" s="1">
        <v>0</v>
      </c>
      <c r="I4580" s="1">
        <v>0</v>
      </c>
      <c r="J4580" s="1">
        <v>0</v>
      </c>
      <c r="K4580" s="1">
        <v>0</v>
      </c>
    </row>
    <row r="4581" spans="1:11" x14ac:dyDescent="0.25">
      <c r="A4581" s="2">
        <v>456</v>
      </c>
      <c r="B4581" t="s">
        <v>215</v>
      </c>
      <c r="C4581" t="s">
        <v>46</v>
      </c>
      <c r="D4581">
        <v>3</v>
      </c>
      <c r="E4581" s="1">
        <v>341497</v>
      </c>
      <c r="F4581" s="1">
        <v>341497</v>
      </c>
      <c r="G4581" s="1">
        <v>0</v>
      </c>
      <c r="H4581" s="1">
        <v>0</v>
      </c>
      <c r="I4581" s="1">
        <v>0</v>
      </c>
      <c r="J4581" s="1">
        <v>0</v>
      </c>
      <c r="K4581" s="1">
        <v>0</v>
      </c>
    </row>
    <row r="4582" spans="1:11" x14ac:dyDescent="0.25">
      <c r="A4582" s="2">
        <v>456</v>
      </c>
      <c r="B4582" t="s">
        <v>215</v>
      </c>
      <c r="C4582" t="s">
        <v>66</v>
      </c>
      <c r="D4582">
        <v>4</v>
      </c>
      <c r="E4582" s="1">
        <v>455330</v>
      </c>
      <c r="F4582" s="1">
        <v>455330</v>
      </c>
      <c r="G4582" s="1">
        <v>0</v>
      </c>
      <c r="H4582" s="1">
        <v>0</v>
      </c>
      <c r="I4582" s="1">
        <v>0</v>
      </c>
      <c r="J4582" s="1">
        <v>0</v>
      </c>
      <c r="K4582" s="1">
        <v>0</v>
      </c>
    </row>
    <row r="4583" spans="1:11" x14ac:dyDescent="0.25">
      <c r="A4583" s="2">
        <v>456</v>
      </c>
      <c r="B4583" t="s">
        <v>215</v>
      </c>
      <c r="C4583" t="s">
        <v>82</v>
      </c>
      <c r="D4583">
        <v>2</v>
      </c>
      <c r="E4583" s="1">
        <v>171820</v>
      </c>
      <c r="F4583" s="1">
        <v>171820</v>
      </c>
      <c r="G4583" s="1">
        <v>0</v>
      </c>
      <c r="H4583" s="1">
        <v>0</v>
      </c>
      <c r="I4583" s="1">
        <v>0</v>
      </c>
      <c r="J4583" s="1">
        <v>0</v>
      </c>
      <c r="K4583" s="1">
        <v>0</v>
      </c>
    </row>
    <row r="4584" spans="1:11" x14ac:dyDescent="0.25">
      <c r="A4584" s="2">
        <v>456</v>
      </c>
      <c r="B4584" t="s">
        <v>215</v>
      </c>
      <c r="C4584" t="s">
        <v>142</v>
      </c>
      <c r="D4584">
        <v>1</v>
      </c>
      <c r="E4584" s="1">
        <v>113832</v>
      </c>
      <c r="F4584" s="1">
        <v>69218</v>
      </c>
      <c r="G4584" s="1">
        <v>0</v>
      </c>
      <c r="H4584" s="1">
        <v>44614</v>
      </c>
      <c r="I4584" s="1">
        <v>0</v>
      </c>
      <c r="J4584" s="1">
        <v>0</v>
      </c>
      <c r="K4584" s="1">
        <v>0</v>
      </c>
    </row>
    <row r="4585" spans="1:11" x14ac:dyDescent="0.25">
      <c r="A4585" s="2">
        <v>456</v>
      </c>
      <c r="B4585" t="s">
        <v>215</v>
      </c>
      <c r="C4585" t="s">
        <v>72</v>
      </c>
      <c r="D4585">
        <v>1</v>
      </c>
      <c r="E4585" s="1">
        <v>113832</v>
      </c>
      <c r="F4585" s="1">
        <v>113832</v>
      </c>
      <c r="G4585" s="1">
        <v>0</v>
      </c>
      <c r="H4585" s="1">
        <v>0</v>
      </c>
      <c r="I4585" s="1">
        <v>0</v>
      </c>
      <c r="J4585" s="1">
        <v>0</v>
      </c>
      <c r="K4585" s="1">
        <v>0</v>
      </c>
    </row>
    <row r="4586" spans="1:11" x14ac:dyDescent="0.25">
      <c r="A4586" s="2">
        <v>456</v>
      </c>
      <c r="B4586" t="s">
        <v>215</v>
      </c>
      <c r="C4586" t="s">
        <v>76</v>
      </c>
      <c r="D4586">
        <v>1</v>
      </c>
      <c r="E4586" s="1">
        <v>59075</v>
      </c>
      <c r="F4586" s="1">
        <v>59075</v>
      </c>
      <c r="G4586" s="1">
        <v>0</v>
      </c>
      <c r="H4586" s="1">
        <v>0</v>
      </c>
      <c r="I4586" s="1">
        <v>0</v>
      </c>
      <c r="J4586" s="1">
        <v>0</v>
      </c>
      <c r="K4586" s="1">
        <v>0</v>
      </c>
    </row>
    <row r="4587" spans="1:11" x14ac:dyDescent="0.25">
      <c r="A4587" s="2">
        <v>456</v>
      </c>
      <c r="B4587" t="s">
        <v>215</v>
      </c>
      <c r="C4587" t="s">
        <v>62</v>
      </c>
      <c r="D4587">
        <v>1</v>
      </c>
      <c r="E4587" s="1">
        <v>119483</v>
      </c>
      <c r="F4587" s="1">
        <v>119483</v>
      </c>
      <c r="G4587" s="1">
        <v>0</v>
      </c>
      <c r="H4587" s="1">
        <v>0</v>
      </c>
      <c r="I4587" s="1">
        <v>0</v>
      </c>
      <c r="J4587" s="1">
        <v>0</v>
      </c>
      <c r="K4587" s="1">
        <v>0</v>
      </c>
    </row>
    <row r="4588" spans="1:11" x14ac:dyDescent="0.25">
      <c r="A4588" s="2">
        <v>456</v>
      </c>
      <c r="B4588" t="s">
        <v>215</v>
      </c>
      <c r="C4588" t="s">
        <v>44</v>
      </c>
      <c r="D4588">
        <v>2</v>
      </c>
      <c r="E4588" s="1">
        <v>227665</v>
      </c>
      <c r="F4588" s="1">
        <v>227665</v>
      </c>
      <c r="G4588" s="1">
        <v>0</v>
      </c>
      <c r="H4588" s="1">
        <v>0</v>
      </c>
      <c r="I4588" s="1">
        <v>0</v>
      </c>
      <c r="J4588" s="1">
        <v>0</v>
      </c>
      <c r="K4588" s="1">
        <v>0</v>
      </c>
    </row>
    <row r="4589" spans="1:11" x14ac:dyDescent="0.25">
      <c r="A4589" s="2">
        <v>456</v>
      </c>
      <c r="B4589" t="s">
        <v>215</v>
      </c>
      <c r="C4589" t="s">
        <v>112</v>
      </c>
      <c r="D4589">
        <v>2</v>
      </c>
      <c r="E4589" s="1">
        <v>227665</v>
      </c>
      <c r="F4589" s="1">
        <v>227665</v>
      </c>
      <c r="G4589" s="1">
        <v>0</v>
      </c>
      <c r="H4589" s="1">
        <v>0</v>
      </c>
      <c r="I4589" s="1">
        <v>0</v>
      </c>
      <c r="J4589" s="1">
        <v>0</v>
      </c>
      <c r="K4589" s="1">
        <v>0</v>
      </c>
    </row>
    <row r="4590" spans="1:11" x14ac:dyDescent="0.25">
      <c r="A4590" s="2">
        <v>456</v>
      </c>
      <c r="B4590" t="s">
        <v>215</v>
      </c>
      <c r="C4590" t="s">
        <v>30</v>
      </c>
      <c r="D4590">
        <v>1</v>
      </c>
      <c r="E4590" s="1">
        <v>113832</v>
      </c>
      <c r="F4590" s="1">
        <v>113832</v>
      </c>
      <c r="G4590" s="1">
        <v>0</v>
      </c>
      <c r="H4590" s="1">
        <v>0</v>
      </c>
      <c r="I4590" s="1">
        <v>0</v>
      </c>
      <c r="J4590" s="1">
        <v>0</v>
      </c>
      <c r="K4590" s="1">
        <v>0</v>
      </c>
    </row>
    <row r="4591" spans="1:11" x14ac:dyDescent="0.25">
      <c r="A4591" s="2">
        <v>456</v>
      </c>
      <c r="B4591" t="s">
        <v>215</v>
      </c>
      <c r="C4591" t="s">
        <v>15</v>
      </c>
      <c r="D4591">
        <v>2</v>
      </c>
      <c r="E4591" s="1">
        <v>78333</v>
      </c>
      <c r="F4591" s="1">
        <v>78333</v>
      </c>
      <c r="G4591" s="1">
        <v>0</v>
      </c>
      <c r="H4591" s="1">
        <v>0</v>
      </c>
      <c r="I4591" s="1">
        <v>0</v>
      </c>
      <c r="J4591" s="1">
        <v>0</v>
      </c>
      <c r="K4591" s="1">
        <v>0</v>
      </c>
    </row>
    <row r="4592" spans="1:11" x14ac:dyDescent="0.25">
      <c r="A4592" s="2">
        <v>456</v>
      </c>
      <c r="B4592" t="s">
        <v>215</v>
      </c>
      <c r="C4592" t="s">
        <v>13</v>
      </c>
      <c r="D4592">
        <v>1</v>
      </c>
      <c r="E4592" s="1">
        <v>57558</v>
      </c>
      <c r="F4592" s="1">
        <v>57558</v>
      </c>
      <c r="G4592" s="1">
        <v>0</v>
      </c>
      <c r="H4592" s="1">
        <v>0</v>
      </c>
      <c r="I4592" s="1">
        <v>0</v>
      </c>
      <c r="J4592" s="1">
        <v>0</v>
      </c>
      <c r="K4592" s="1">
        <v>0</v>
      </c>
    </row>
    <row r="4593" spans="1:11" x14ac:dyDescent="0.25">
      <c r="A4593" s="2">
        <v>456</v>
      </c>
      <c r="B4593" t="s">
        <v>215</v>
      </c>
      <c r="C4593" t="s">
        <v>43</v>
      </c>
      <c r="D4593">
        <v>1</v>
      </c>
      <c r="E4593" s="1">
        <v>119483</v>
      </c>
      <c r="F4593" s="1">
        <v>119483</v>
      </c>
      <c r="G4593" s="1">
        <v>0</v>
      </c>
      <c r="H4593" s="1">
        <v>0</v>
      </c>
      <c r="I4593" s="1">
        <v>0</v>
      </c>
      <c r="J4593" s="1">
        <v>0</v>
      </c>
      <c r="K4593" s="1">
        <v>0</v>
      </c>
    </row>
    <row r="4594" spans="1:11" x14ac:dyDescent="0.25">
      <c r="A4594" s="2">
        <v>456</v>
      </c>
      <c r="B4594" t="s">
        <v>215</v>
      </c>
      <c r="C4594" t="s">
        <v>14</v>
      </c>
      <c r="D4594">
        <v>7</v>
      </c>
      <c r="E4594" s="1">
        <v>796827</v>
      </c>
      <c r="F4594" s="1">
        <v>796827</v>
      </c>
      <c r="G4594" s="1">
        <v>0</v>
      </c>
      <c r="H4594" s="1">
        <v>0</v>
      </c>
      <c r="I4594" s="1">
        <v>0</v>
      </c>
      <c r="J4594" s="1">
        <v>0</v>
      </c>
      <c r="K4594" s="1">
        <v>0</v>
      </c>
    </row>
    <row r="4595" spans="1:11" x14ac:dyDescent="0.25">
      <c r="A4595" s="2">
        <v>456</v>
      </c>
      <c r="B4595" t="s">
        <v>215</v>
      </c>
      <c r="C4595" t="s">
        <v>184</v>
      </c>
      <c r="D4595">
        <v>2</v>
      </c>
      <c r="E4595" s="1">
        <v>227665</v>
      </c>
      <c r="F4595" s="1">
        <v>227665</v>
      </c>
      <c r="G4595" s="1">
        <v>0</v>
      </c>
      <c r="H4595" s="1">
        <v>0</v>
      </c>
      <c r="I4595" s="1">
        <v>0</v>
      </c>
      <c r="J4595" s="1">
        <v>0</v>
      </c>
      <c r="K4595" s="1">
        <v>0</v>
      </c>
    </row>
    <row r="4596" spans="1:11" x14ac:dyDescent="0.25">
      <c r="A4596" s="2">
        <v>456</v>
      </c>
      <c r="B4596" t="s">
        <v>215</v>
      </c>
      <c r="C4596" t="s">
        <v>101</v>
      </c>
      <c r="D4596">
        <v>1</v>
      </c>
      <c r="E4596" s="1">
        <v>39166</v>
      </c>
      <c r="F4596" s="1">
        <v>0</v>
      </c>
      <c r="G4596" s="1">
        <v>0</v>
      </c>
      <c r="H4596" s="1">
        <v>39166</v>
      </c>
      <c r="I4596" s="1">
        <v>0</v>
      </c>
      <c r="J4596" s="1">
        <v>0</v>
      </c>
      <c r="K4596" s="1">
        <v>0</v>
      </c>
    </row>
    <row r="4597" spans="1:11" x14ac:dyDescent="0.25">
      <c r="A4597" s="2">
        <v>456</v>
      </c>
      <c r="B4597" t="s">
        <v>215</v>
      </c>
      <c r="C4597" t="s">
        <v>115</v>
      </c>
      <c r="D4597">
        <v>3</v>
      </c>
      <c r="E4597" s="1">
        <v>385275</v>
      </c>
      <c r="F4597" s="1">
        <v>128425</v>
      </c>
      <c r="G4597" s="1">
        <v>0</v>
      </c>
      <c r="H4597" s="1">
        <v>256850</v>
      </c>
      <c r="I4597" s="1">
        <v>0</v>
      </c>
      <c r="J4597" s="1">
        <v>0</v>
      </c>
      <c r="K4597" s="1">
        <v>0</v>
      </c>
    </row>
    <row r="4598" spans="1:11" x14ac:dyDescent="0.25">
      <c r="A4598" s="2">
        <v>456</v>
      </c>
      <c r="B4598" t="s">
        <v>215</v>
      </c>
      <c r="C4598" t="s">
        <v>81</v>
      </c>
      <c r="D4598">
        <v>10</v>
      </c>
      <c r="E4598" s="1">
        <v>1138324.5</v>
      </c>
      <c r="F4598" s="1">
        <v>0</v>
      </c>
      <c r="G4598" s="1">
        <v>0</v>
      </c>
      <c r="H4598" s="1">
        <v>1138324.5</v>
      </c>
      <c r="I4598" s="1">
        <v>0</v>
      </c>
      <c r="J4598" s="1">
        <v>0</v>
      </c>
      <c r="K4598" s="1">
        <v>0</v>
      </c>
    </row>
    <row r="4599" spans="1:11" x14ac:dyDescent="0.25">
      <c r="A4599" s="2">
        <v>456</v>
      </c>
      <c r="B4599" t="s">
        <v>215</v>
      </c>
      <c r="C4599" t="s">
        <v>7</v>
      </c>
      <c r="D4599">
        <v>1</v>
      </c>
      <c r="E4599" s="1">
        <v>113832</v>
      </c>
      <c r="F4599" s="1">
        <v>113832</v>
      </c>
      <c r="G4599" s="1">
        <v>0</v>
      </c>
      <c r="H4599" s="1">
        <v>0</v>
      </c>
      <c r="I4599" s="1">
        <v>0</v>
      </c>
      <c r="J4599" s="1">
        <v>0</v>
      </c>
      <c r="K4599" s="1">
        <v>0</v>
      </c>
    </row>
    <row r="4600" spans="1:11" x14ac:dyDescent="0.25">
      <c r="A4600" s="2">
        <v>456</v>
      </c>
      <c r="B4600" t="s">
        <v>215</v>
      </c>
      <c r="C4600" t="s">
        <v>37</v>
      </c>
      <c r="D4600">
        <v>1</v>
      </c>
      <c r="E4600" s="1">
        <v>113832</v>
      </c>
      <c r="F4600" s="1">
        <v>113832</v>
      </c>
      <c r="G4600" s="1">
        <v>0</v>
      </c>
      <c r="H4600" s="1">
        <v>0</v>
      </c>
      <c r="I4600" s="1">
        <v>0</v>
      </c>
      <c r="J4600" s="1">
        <v>0</v>
      </c>
      <c r="K4600" s="1">
        <v>0</v>
      </c>
    </row>
    <row r="4601" spans="1:11" x14ac:dyDescent="0.25">
      <c r="A4601" s="2">
        <v>456</v>
      </c>
      <c r="B4601" t="s">
        <v>215</v>
      </c>
      <c r="C4601" t="s">
        <v>12</v>
      </c>
      <c r="D4601">
        <v>1</v>
      </c>
      <c r="E4601" s="1">
        <v>113832</v>
      </c>
      <c r="F4601" s="1">
        <v>113832</v>
      </c>
      <c r="G4601" s="1">
        <v>0</v>
      </c>
      <c r="H4601" s="1">
        <v>0</v>
      </c>
      <c r="I4601" s="1">
        <v>0</v>
      </c>
      <c r="J4601" s="1">
        <v>0</v>
      </c>
      <c r="K4601" s="1">
        <v>0</v>
      </c>
    </row>
    <row r="4602" spans="1:11" x14ac:dyDescent="0.25">
      <c r="A4602" s="2">
        <v>456</v>
      </c>
      <c r="B4602" t="s">
        <v>215</v>
      </c>
      <c r="C4602" t="s">
        <v>60</v>
      </c>
      <c r="D4602">
        <v>1</v>
      </c>
      <c r="E4602" s="1">
        <v>113832</v>
      </c>
      <c r="F4602" s="1">
        <v>113832</v>
      </c>
      <c r="G4602" s="1">
        <v>0</v>
      </c>
      <c r="H4602" s="1">
        <v>0</v>
      </c>
      <c r="I4602" s="1">
        <v>0</v>
      </c>
      <c r="J4602" s="1">
        <v>0</v>
      </c>
      <c r="K4602" s="1">
        <v>0</v>
      </c>
    </row>
    <row r="4603" spans="1:11" x14ac:dyDescent="0.25">
      <c r="A4603" s="2">
        <v>456</v>
      </c>
      <c r="B4603" t="s">
        <v>215</v>
      </c>
      <c r="C4603" t="s">
        <v>42</v>
      </c>
      <c r="D4603">
        <v>1</v>
      </c>
      <c r="E4603" s="1">
        <v>71590</v>
      </c>
      <c r="F4603" s="1">
        <v>71590</v>
      </c>
      <c r="G4603" s="1">
        <v>0</v>
      </c>
      <c r="H4603" s="1">
        <v>0</v>
      </c>
      <c r="I4603" s="1">
        <v>0</v>
      </c>
      <c r="J4603" s="1">
        <v>0</v>
      </c>
      <c r="K4603" s="1">
        <v>0</v>
      </c>
    </row>
    <row r="4604" spans="1:11" x14ac:dyDescent="0.25">
      <c r="A4604" s="2">
        <v>456</v>
      </c>
      <c r="B4604" t="s">
        <v>215</v>
      </c>
      <c r="C4604" t="s">
        <v>89</v>
      </c>
      <c r="D4604">
        <v>2</v>
      </c>
      <c r="E4604" s="1">
        <v>238967</v>
      </c>
      <c r="F4604" s="1">
        <v>238967</v>
      </c>
      <c r="G4604" s="1">
        <v>0</v>
      </c>
      <c r="H4604" s="1">
        <v>0</v>
      </c>
      <c r="I4604" s="1">
        <v>0</v>
      </c>
      <c r="J4604" s="1">
        <v>0</v>
      </c>
      <c r="K4604" s="1">
        <v>0</v>
      </c>
    </row>
    <row r="4605" spans="1:11" x14ac:dyDescent="0.25">
      <c r="A4605" s="2">
        <v>456</v>
      </c>
      <c r="B4605" t="s">
        <v>215</v>
      </c>
      <c r="C4605" t="s">
        <v>21</v>
      </c>
      <c r="D4605">
        <v>1</v>
      </c>
      <c r="E4605" s="1">
        <v>113832</v>
      </c>
      <c r="F4605" s="1">
        <v>113832</v>
      </c>
      <c r="G4605" s="1">
        <v>0</v>
      </c>
      <c r="H4605" s="1">
        <v>0</v>
      </c>
      <c r="I4605" s="1">
        <v>0</v>
      </c>
      <c r="J4605" s="1">
        <v>0</v>
      </c>
      <c r="K4605" s="1">
        <v>0</v>
      </c>
    </row>
    <row r="4606" spans="1:11" x14ac:dyDescent="0.25">
      <c r="A4606" s="2">
        <v>456</v>
      </c>
      <c r="B4606" t="s">
        <v>215</v>
      </c>
      <c r="C4606" t="s">
        <v>5</v>
      </c>
      <c r="D4606">
        <v>1</v>
      </c>
      <c r="E4606" s="1">
        <v>105009</v>
      </c>
      <c r="F4606" s="1">
        <v>105009</v>
      </c>
      <c r="G4606" s="1">
        <v>0</v>
      </c>
      <c r="H4606" s="1">
        <v>0</v>
      </c>
      <c r="I4606" s="1">
        <v>0</v>
      </c>
      <c r="J4606" s="1">
        <v>0</v>
      </c>
      <c r="K4606" s="1">
        <v>0</v>
      </c>
    </row>
    <row r="4607" spans="1:11" x14ac:dyDescent="0.25">
      <c r="A4607" s="2">
        <v>456</v>
      </c>
      <c r="B4607" t="s">
        <v>215</v>
      </c>
      <c r="C4607" t="s">
        <v>16</v>
      </c>
      <c r="D4607">
        <v>3</v>
      </c>
      <c r="E4607" s="1">
        <v>341497</v>
      </c>
      <c r="F4607" s="1">
        <v>341497</v>
      </c>
      <c r="G4607" s="1">
        <v>0</v>
      </c>
      <c r="H4607" s="1">
        <v>0</v>
      </c>
      <c r="I4607" s="1">
        <v>0</v>
      </c>
      <c r="J4607" s="1">
        <v>0</v>
      </c>
      <c r="K4607" s="1">
        <v>0</v>
      </c>
    </row>
    <row r="4608" spans="1:11" x14ac:dyDescent="0.25">
      <c r="A4608" s="2">
        <v>456</v>
      </c>
      <c r="B4608" t="s">
        <v>215</v>
      </c>
      <c r="C4608" t="s">
        <v>17</v>
      </c>
      <c r="D4608">
        <v>1</v>
      </c>
      <c r="E4608" s="1">
        <v>79025</v>
      </c>
      <c r="F4608" s="1">
        <v>79025</v>
      </c>
      <c r="G4608" s="1">
        <v>0</v>
      </c>
      <c r="H4608" s="1">
        <v>0</v>
      </c>
      <c r="I4608" s="1">
        <v>0</v>
      </c>
      <c r="J4608" s="1">
        <v>0</v>
      </c>
      <c r="K4608" s="1">
        <v>0</v>
      </c>
    </row>
    <row r="4609" spans="1:11" x14ac:dyDescent="0.25">
      <c r="A4609" s="2">
        <v>456</v>
      </c>
      <c r="B4609" t="s">
        <v>215</v>
      </c>
      <c r="C4609" t="s">
        <v>22</v>
      </c>
      <c r="D4609">
        <v>1</v>
      </c>
      <c r="E4609" s="1">
        <v>51187</v>
      </c>
      <c r="F4609" s="1">
        <v>51187</v>
      </c>
      <c r="G4609" s="1">
        <v>0</v>
      </c>
      <c r="H4609" s="1">
        <v>0</v>
      </c>
      <c r="I4609" s="1">
        <v>0</v>
      </c>
      <c r="J4609" s="1">
        <v>0</v>
      </c>
      <c r="K4609" s="1">
        <v>0</v>
      </c>
    </row>
    <row r="4610" spans="1:11" x14ac:dyDescent="0.25">
      <c r="A4610" s="2">
        <v>456</v>
      </c>
      <c r="B4610" t="s">
        <v>215</v>
      </c>
      <c r="C4610" t="s">
        <v>20</v>
      </c>
      <c r="D4610">
        <v>2</v>
      </c>
      <c r="E4610" s="1">
        <v>120118</v>
      </c>
      <c r="F4610" s="1">
        <v>120118</v>
      </c>
      <c r="G4610" s="1">
        <v>0</v>
      </c>
      <c r="H4610" s="1">
        <v>0</v>
      </c>
      <c r="I4610" s="1">
        <v>0</v>
      </c>
      <c r="J4610" s="1">
        <v>0</v>
      </c>
      <c r="K4610" s="1">
        <v>0</v>
      </c>
    </row>
    <row r="4611" spans="1:11" x14ac:dyDescent="0.25">
      <c r="A4611" s="2">
        <v>456</v>
      </c>
      <c r="B4611" t="s">
        <v>215</v>
      </c>
      <c r="C4611" t="s">
        <v>57</v>
      </c>
      <c r="D4611">
        <v>1</v>
      </c>
      <c r="E4611" s="1">
        <v>105009</v>
      </c>
      <c r="F4611" s="1">
        <v>105009</v>
      </c>
      <c r="G4611" s="1">
        <v>0</v>
      </c>
      <c r="H4611" s="1">
        <v>0</v>
      </c>
      <c r="I4611" s="1">
        <v>0</v>
      </c>
      <c r="J4611" s="1">
        <v>0</v>
      </c>
      <c r="K4611" s="1">
        <v>0</v>
      </c>
    </row>
    <row r="4612" spans="1:11" x14ac:dyDescent="0.25">
      <c r="A4612" s="2">
        <v>456</v>
      </c>
      <c r="B4612" t="s">
        <v>215</v>
      </c>
      <c r="C4612" t="s">
        <v>4</v>
      </c>
      <c r="D4612">
        <v>2</v>
      </c>
      <c r="E4612" s="1">
        <v>143922</v>
      </c>
      <c r="F4612" s="1">
        <v>143922</v>
      </c>
      <c r="G4612" s="1">
        <v>0</v>
      </c>
      <c r="H4612" s="1">
        <v>0</v>
      </c>
      <c r="I4612" s="1">
        <v>0</v>
      </c>
      <c r="J4612" s="1">
        <v>0</v>
      </c>
      <c r="K4612" s="1">
        <v>0</v>
      </c>
    </row>
    <row r="4613" spans="1:11" x14ac:dyDescent="0.25">
      <c r="A4613" s="2">
        <v>456</v>
      </c>
      <c r="B4613" t="s">
        <v>215</v>
      </c>
      <c r="C4613" t="s">
        <v>55</v>
      </c>
      <c r="D4613">
        <v>2</v>
      </c>
      <c r="E4613" s="1">
        <v>142889</v>
      </c>
      <c r="F4613" s="1">
        <v>142889</v>
      </c>
      <c r="G4613" s="1">
        <v>0</v>
      </c>
      <c r="H4613" s="1">
        <v>0</v>
      </c>
      <c r="I4613" s="1">
        <v>0</v>
      </c>
      <c r="J4613" s="1">
        <v>0</v>
      </c>
      <c r="K4613" s="1">
        <v>0</v>
      </c>
    </row>
    <row r="4614" spans="1:11" x14ac:dyDescent="0.25">
      <c r="A4614" s="2">
        <v>456</v>
      </c>
      <c r="B4614" t="s">
        <v>215</v>
      </c>
      <c r="C4614" t="s">
        <v>54</v>
      </c>
      <c r="D4614">
        <v>1</v>
      </c>
      <c r="E4614" s="1">
        <v>101180</v>
      </c>
      <c r="F4614" s="1">
        <v>101180</v>
      </c>
      <c r="G4614" s="1">
        <v>0</v>
      </c>
      <c r="H4614" s="1">
        <v>0</v>
      </c>
      <c r="I4614" s="1">
        <v>0</v>
      </c>
      <c r="J4614" s="1">
        <v>0</v>
      </c>
      <c r="K4614" s="1">
        <v>0</v>
      </c>
    </row>
    <row r="4615" spans="1:11" x14ac:dyDescent="0.25">
      <c r="A4615" s="2">
        <v>456</v>
      </c>
      <c r="B4615" t="s">
        <v>215</v>
      </c>
      <c r="C4615" t="s">
        <v>8</v>
      </c>
      <c r="D4615">
        <v>1</v>
      </c>
      <c r="E4615" s="1">
        <v>116262</v>
      </c>
      <c r="F4615" s="1">
        <v>116262</v>
      </c>
      <c r="G4615" s="1">
        <v>0</v>
      </c>
      <c r="H4615" s="1">
        <v>0</v>
      </c>
      <c r="I4615" s="1">
        <v>0</v>
      </c>
      <c r="J4615" s="1">
        <v>0</v>
      </c>
      <c r="K4615" s="1">
        <v>0</v>
      </c>
    </row>
    <row r="4616" spans="1:11" x14ac:dyDescent="0.25">
      <c r="A4616" s="2">
        <v>456</v>
      </c>
      <c r="B4616" t="s">
        <v>215</v>
      </c>
      <c r="C4616" t="s">
        <v>251</v>
      </c>
      <c r="D4616">
        <v>0</v>
      </c>
      <c r="E4616" s="1">
        <v>174233</v>
      </c>
      <c r="F4616" s="1">
        <v>174233</v>
      </c>
      <c r="G4616" s="1">
        <v>0</v>
      </c>
      <c r="H4616" s="1">
        <v>0</v>
      </c>
      <c r="I4616" s="1">
        <v>0</v>
      </c>
      <c r="J4616" s="1">
        <v>0</v>
      </c>
      <c r="K4616" s="1">
        <v>0</v>
      </c>
    </row>
    <row r="4617" spans="1:11" x14ac:dyDescent="0.25">
      <c r="A4617" s="2">
        <v>456</v>
      </c>
      <c r="B4617" t="s">
        <v>215</v>
      </c>
      <c r="C4617" t="s">
        <v>253</v>
      </c>
      <c r="D4617">
        <v>0</v>
      </c>
      <c r="E4617" s="1">
        <v>70000</v>
      </c>
      <c r="F4617" s="1">
        <v>70000</v>
      </c>
      <c r="G4617" s="1">
        <v>0</v>
      </c>
      <c r="H4617" s="1">
        <v>0</v>
      </c>
      <c r="I4617" s="1">
        <v>0</v>
      </c>
      <c r="J4617" s="1">
        <v>0</v>
      </c>
      <c r="K4617" s="1">
        <v>0</v>
      </c>
    </row>
    <row r="4618" spans="1:11" x14ac:dyDescent="0.25">
      <c r="A4618" s="2">
        <v>456</v>
      </c>
      <c r="B4618" t="s">
        <v>215</v>
      </c>
      <c r="C4618" t="s">
        <v>252</v>
      </c>
      <c r="D4618">
        <v>0</v>
      </c>
      <c r="E4618" s="1">
        <v>14316</v>
      </c>
      <c r="F4618" s="1">
        <v>14316</v>
      </c>
      <c r="G4618" s="1">
        <v>0</v>
      </c>
      <c r="H4618" s="1">
        <v>0</v>
      </c>
      <c r="I4618" s="1">
        <v>0</v>
      </c>
      <c r="J4618" s="1">
        <v>0</v>
      </c>
      <c r="K4618" s="1">
        <v>0</v>
      </c>
    </row>
    <row r="4619" spans="1:11" x14ac:dyDescent="0.25">
      <c r="A4619" s="2">
        <v>456</v>
      </c>
      <c r="B4619" t="s">
        <v>215</v>
      </c>
      <c r="C4619" t="s">
        <v>256</v>
      </c>
      <c r="D4619">
        <v>0</v>
      </c>
      <c r="E4619" s="1">
        <v>84453</v>
      </c>
      <c r="F4619" s="1">
        <v>84453</v>
      </c>
      <c r="G4619" s="1">
        <v>0</v>
      </c>
      <c r="H4619" s="1">
        <v>0</v>
      </c>
      <c r="I4619" s="1">
        <v>0</v>
      </c>
      <c r="J4619" s="1">
        <v>0</v>
      </c>
      <c r="K4619" s="1">
        <v>0</v>
      </c>
    </row>
    <row r="4620" spans="1:11" x14ac:dyDescent="0.25">
      <c r="A4620" s="2">
        <v>456</v>
      </c>
      <c r="B4620" t="s">
        <v>215</v>
      </c>
      <c r="C4620" t="s">
        <v>308</v>
      </c>
      <c r="D4620">
        <v>0</v>
      </c>
      <c r="E4620" s="1">
        <v>2000</v>
      </c>
      <c r="F4620" s="1">
        <v>2000</v>
      </c>
      <c r="G4620" s="1">
        <v>0</v>
      </c>
      <c r="H4620" s="1">
        <v>0</v>
      </c>
      <c r="I4620" s="1">
        <v>0</v>
      </c>
      <c r="J4620" s="1">
        <v>0</v>
      </c>
      <c r="K4620" s="1">
        <v>0</v>
      </c>
    </row>
    <row r="4621" spans="1:11" x14ac:dyDescent="0.25">
      <c r="A4621" s="2">
        <v>456</v>
      </c>
      <c r="B4621" t="s">
        <v>215</v>
      </c>
      <c r="C4621" t="s">
        <v>263</v>
      </c>
      <c r="D4621">
        <v>0</v>
      </c>
      <c r="E4621" s="1">
        <v>150000</v>
      </c>
      <c r="F4621" s="1">
        <v>150000</v>
      </c>
      <c r="G4621" s="1">
        <v>0</v>
      </c>
      <c r="H4621" s="1">
        <v>0</v>
      </c>
      <c r="I4621" s="1">
        <v>0</v>
      </c>
      <c r="J4621" s="1">
        <v>0</v>
      </c>
      <c r="K4621" s="1">
        <v>0</v>
      </c>
    </row>
    <row r="4622" spans="1:11" x14ac:dyDescent="0.25">
      <c r="A4622" s="2">
        <v>456</v>
      </c>
      <c r="B4622" t="s">
        <v>215</v>
      </c>
      <c r="C4622" t="s">
        <v>266</v>
      </c>
      <c r="D4622">
        <v>0</v>
      </c>
      <c r="E4622" s="1">
        <v>11000</v>
      </c>
      <c r="F4622" s="1">
        <v>11000</v>
      </c>
      <c r="G4622" s="1">
        <v>0</v>
      </c>
      <c r="H4622" s="1">
        <v>0</v>
      </c>
      <c r="I4622" s="1">
        <v>0</v>
      </c>
      <c r="J4622" s="1">
        <v>0</v>
      </c>
      <c r="K4622" s="1">
        <v>0</v>
      </c>
    </row>
    <row r="4623" spans="1:11" x14ac:dyDescent="0.25">
      <c r="A4623" s="2">
        <v>456</v>
      </c>
      <c r="B4623" t="s">
        <v>215</v>
      </c>
      <c r="C4623" t="s">
        <v>265</v>
      </c>
      <c r="D4623">
        <v>0</v>
      </c>
      <c r="E4623" s="1">
        <v>49203</v>
      </c>
      <c r="F4623" s="1">
        <v>49203</v>
      </c>
      <c r="G4623" s="1">
        <v>0</v>
      </c>
      <c r="H4623" s="1">
        <v>0</v>
      </c>
      <c r="I4623" s="1">
        <v>0</v>
      </c>
      <c r="J4623" s="1">
        <v>0</v>
      </c>
      <c r="K4623" s="1">
        <v>0</v>
      </c>
    </row>
    <row r="4624" spans="1:11" x14ac:dyDescent="0.25">
      <c r="A4624" s="2">
        <v>456</v>
      </c>
      <c r="B4624" t="s">
        <v>215</v>
      </c>
      <c r="C4624" t="s">
        <v>248</v>
      </c>
      <c r="D4624">
        <v>0</v>
      </c>
      <c r="E4624" s="1">
        <v>2691</v>
      </c>
      <c r="F4624" s="1">
        <v>2691</v>
      </c>
      <c r="G4624" s="1">
        <v>0</v>
      </c>
      <c r="H4624" s="1">
        <v>0</v>
      </c>
      <c r="I4624" s="1">
        <v>0</v>
      </c>
      <c r="J4624" s="1">
        <v>0</v>
      </c>
      <c r="K4624" s="1">
        <v>0</v>
      </c>
    </row>
    <row r="4625" spans="1:11" x14ac:dyDescent="0.25">
      <c r="A4625" s="2">
        <v>456</v>
      </c>
      <c r="B4625" t="s">
        <v>215</v>
      </c>
      <c r="C4625" t="s">
        <v>261</v>
      </c>
      <c r="D4625">
        <v>0</v>
      </c>
      <c r="E4625" s="1">
        <v>30000</v>
      </c>
      <c r="F4625" s="1">
        <v>30000</v>
      </c>
      <c r="G4625" s="1">
        <v>0</v>
      </c>
      <c r="H4625" s="1">
        <v>0</v>
      </c>
      <c r="I4625" s="1">
        <v>0</v>
      </c>
      <c r="J4625" s="1">
        <v>0</v>
      </c>
      <c r="K4625" s="1">
        <v>0</v>
      </c>
    </row>
    <row r="4626" spans="1:11" x14ac:dyDescent="0.25">
      <c r="A4626" s="2">
        <v>456</v>
      </c>
      <c r="B4626" t="s">
        <v>215</v>
      </c>
      <c r="C4626" t="s">
        <v>278</v>
      </c>
      <c r="D4626">
        <v>0</v>
      </c>
      <c r="E4626" s="1">
        <v>4000</v>
      </c>
      <c r="F4626" s="1">
        <v>4000</v>
      </c>
      <c r="G4626" s="1">
        <v>0</v>
      </c>
      <c r="H4626" s="1">
        <v>0</v>
      </c>
      <c r="I4626" s="1">
        <v>0</v>
      </c>
      <c r="J4626" s="1">
        <v>0</v>
      </c>
      <c r="K4626" s="1">
        <v>0</v>
      </c>
    </row>
    <row r="4627" spans="1:11" x14ac:dyDescent="0.25">
      <c r="A4627" s="2">
        <v>456</v>
      </c>
      <c r="B4627" t="s">
        <v>215</v>
      </c>
      <c r="C4627" t="s">
        <v>247</v>
      </c>
      <c r="D4627">
        <v>0</v>
      </c>
      <c r="E4627" s="1">
        <v>9865</v>
      </c>
      <c r="F4627" s="1">
        <v>9865</v>
      </c>
      <c r="G4627" s="1">
        <v>0</v>
      </c>
      <c r="H4627" s="1">
        <v>0</v>
      </c>
      <c r="I4627" s="1">
        <v>0</v>
      </c>
      <c r="J4627" s="1">
        <v>0</v>
      </c>
      <c r="K4627" s="1">
        <v>0</v>
      </c>
    </row>
    <row r="4628" spans="1:11" x14ac:dyDescent="0.25">
      <c r="A4628" s="2">
        <v>456</v>
      </c>
      <c r="B4628" t="s">
        <v>215</v>
      </c>
      <c r="C4628" t="s">
        <v>267</v>
      </c>
      <c r="D4628">
        <v>0</v>
      </c>
      <c r="E4628" s="1">
        <v>10000</v>
      </c>
      <c r="F4628" s="1">
        <v>10000</v>
      </c>
      <c r="G4628" s="1">
        <v>0</v>
      </c>
      <c r="H4628" s="1">
        <v>0</v>
      </c>
      <c r="I4628" s="1">
        <v>0</v>
      </c>
      <c r="J4628" s="1">
        <v>0</v>
      </c>
      <c r="K4628" s="1">
        <v>0</v>
      </c>
    </row>
    <row r="4629" spans="1:11" x14ac:dyDescent="0.25">
      <c r="A4629" s="2">
        <v>456</v>
      </c>
      <c r="B4629" t="s">
        <v>215</v>
      </c>
      <c r="C4629" t="s">
        <v>277</v>
      </c>
      <c r="D4629">
        <v>0</v>
      </c>
      <c r="E4629" s="1">
        <v>15000</v>
      </c>
      <c r="F4629" s="1">
        <v>15000</v>
      </c>
      <c r="G4629" s="1">
        <v>0</v>
      </c>
      <c r="H4629" s="1">
        <v>0</v>
      </c>
      <c r="I4629" s="1">
        <v>0</v>
      </c>
      <c r="J4629" s="1">
        <v>0</v>
      </c>
      <c r="K4629" s="1">
        <v>0</v>
      </c>
    </row>
    <row r="4630" spans="1:11" x14ac:dyDescent="0.25">
      <c r="A4630" s="2">
        <v>456</v>
      </c>
      <c r="B4630" t="s">
        <v>215</v>
      </c>
      <c r="C4630" t="s">
        <v>284</v>
      </c>
      <c r="D4630">
        <v>0</v>
      </c>
      <c r="E4630" s="1">
        <v>14750</v>
      </c>
      <c r="F4630" s="1">
        <v>0</v>
      </c>
      <c r="G4630" s="1">
        <v>0</v>
      </c>
      <c r="H4630" s="1">
        <v>0</v>
      </c>
      <c r="I4630" s="1">
        <v>0</v>
      </c>
      <c r="J4630" s="1">
        <v>14750</v>
      </c>
      <c r="K4630" s="1">
        <v>0</v>
      </c>
    </row>
    <row r="4631" spans="1:11" x14ac:dyDescent="0.25">
      <c r="A4631" s="2">
        <v>305</v>
      </c>
      <c r="B4631" t="s">
        <v>216</v>
      </c>
      <c r="C4631" t="s">
        <v>31</v>
      </c>
      <c r="D4631">
        <v>1</v>
      </c>
      <c r="E4631" s="1">
        <v>198942</v>
      </c>
      <c r="F4631" s="1">
        <v>198942</v>
      </c>
      <c r="G4631" s="1">
        <v>0</v>
      </c>
      <c r="H4631" s="1">
        <v>0</v>
      </c>
      <c r="I4631" s="1">
        <v>0</v>
      </c>
      <c r="J4631" s="1">
        <v>0</v>
      </c>
      <c r="K4631" s="1">
        <v>0</v>
      </c>
    </row>
    <row r="4632" spans="1:11" x14ac:dyDescent="0.25">
      <c r="A4632" s="2">
        <v>305</v>
      </c>
      <c r="B4632" t="s">
        <v>216</v>
      </c>
      <c r="C4632" t="s">
        <v>33</v>
      </c>
      <c r="D4632">
        <v>2</v>
      </c>
      <c r="E4632" s="1">
        <v>227665</v>
      </c>
      <c r="F4632" s="1">
        <v>227665</v>
      </c>
      <c r="G4632" s="1">
        <v>0</v>
      </c>
      <c r="H4632" s="1">
        <v>0</v>
      </c>
      <c r="I4632" s="1">
        <v>0</v>
      </c>
      <c r="J4632" s="1">
        <v>0</v>
      </c>
      <c r="K4632" s="1">
        <v>0</v>
      </c>
    </row>
    <row r="4633" spans="1:11" x14ac:dyDescent="0.25">
      <c r="A4633" s="2">
        <v>305</v>
      </c>
      <c r="B4633" t="s">
        <v>216</v>
      </c>
      <c r="C4633" t="s">
        <v>34</v>
      </c>
      <c r="D4633">
        <v>2</v>
      </c>
      <c r="E4633" s="1">
        <v>227665</v>
      </c>
      <c r="F4633" s="1">
        <v>169620</v>
      </c>
      <c r="G4633" s="1">
        <v>0</v>
      </c>
      <c r="H4633" s="1">
        <v>58045</v>
      </c>
      <c r="I4633" s="1">
        <v>0</v>
      </c>
      <c r="J4633" s="1">
        <v>0</v>
      </c>
      <c r="K4633" s="1">
        <v>0</v>
      </c>
    </row>
    <row r="4634" spans="1:11" x14ac:dyDescent="0.25">
      <c r="A4634" s="2">
        <v>305</v>
      </c>
      <c r="B4634" t="s">
        <v>216</v>
      </c>
      <c r="C4634" t="s">
        <v>35</v>
      </c>
      <c r="D4634">
        <v>1</v>
      </c>
      <c r="E4634" s="1">
        <v>113832</v>
      </c>
      <c r="F4634" s="1">
        <v>113832</v>
      </c>
      <c r="G4634" s="1">
        <v>0</v>
      </c>
      <c r="H4634" s="1">
        <v>0</v>
      </c>
      <c r="I4634" s="1">
        <v>0</v>
      </c>
      <c r="J4634" s="1">
        <v>0</v>
      </c>
      <c r="K4634" s="1">
        <v>0</v>
      </c>
    </row>
    <row r="4635" spans="1:11" x14ac:dyDescent="0.25">
      <c r="A4635" s="2">
        <v>305</v>
      </c>
      <c r="B4635" t="s">
        <v>216</v>
      </c>
      <c r="C4635" t="s">
        <v>26</v>
      </c>
      <c r="D4635">
        <v>1</v>
      </c>
      <c r="E4635" s="1">
        <v>113832</v>
      </c>
      <c r="F4635" s="1">
        <v>113832</v>
      </c>
      <c r="G4635" s="1">
        <v>0</v>
      </c>
      <c r="H4635" s="1">
        <v>0</v>
      </c>
      <c r="I4635" s="1">
        <v>0</v>
      </c>
      <c r="J4635" s="1">
        <v>0</v>
      </c>
      <c r="K4635" s="1">
        <v>0</v>
      </c>
    </row>
    <row r="4636" spans="1:11" x14ac:dyDescent="0.25">
      <c r="A4636" s="2">
        <v>305</v>
      </c>
      <c r="B4636" t="s">
        <v>216</v>
      </c>
      <c r="C4636" t="s">
        <v>25</v>
      </c>
      <c r="D4636">
        <v>1</v>
      </c>
      <c r="E4636" s="1">
        <v>113832</v>
      </c>
      <c r="F4636" s="1">
        <v>113832</v>
      </c>
      <c r="G4636" s="1">
        <v>0</v>
      </c>
      <c r="H4636" s="1">
        <v>0</v>
      </c>
      <c r="I4636" s="1">
        <v>0</v>
      </c>
      <c r="J4636" s="1">
        <v>0</v>
      </c>
      <c r="K4636" s="1">
        <v>0</v>
      </c>
    </row>
    <row r="4637" spans="1:11" x14ac:dyDescent="0.25">
      <c r="A4637" s="2">
        <v>305</v>
      </c>
      <c r="B4637" t="s">
        <v>216</v>
      </c>
      <c r="C4637" t="s">
        <v>28</v>
      </c>
      <c r="D4637">
        <v>1</v>
      </c>
      <c r="E4637" s="1">
        <v>113832</v>
      </c>
      <c r="F4637" s="1">
        <v>113832</v>
      </c>
      <c r="G4637" s="1">
        <v>0</v>
      </c>
      <c r="H4637" s="1">
        <v>0</v>
      </c>
      <c r="I4637" s="1">
        <v>0</v>
      </c>
      <c r="J4637" s="1">
        <v>0</v>
      </c>
      <c r="K4637" s="1">
        <v>0</v>
      </c>
    </row>
    <row r="4638" spans="1:11" x14ac:dyDescent="0.25">
      <c r="A4638" s="2">
        <v>305</v>
      </c>
      <c r="B4638" t="s">
        <v>216</v>
      </c>
      <c r="C4638" t="s">
        <v>87</v>
      </c>
      <c r="D4638">
        <v>1</v>
      </c>
      <c r="E4638" s="1">
        <v>113832</v>
      </c>
      <c r="F4638" s="1">
        <v>113832</v>
      </c>
      <c r="G4638" s="1">
        <v>0</v>
      </c>
      <c r="H4638" s="1">
        <v>0</v>
      </c>
      <c r="I4638" s="1">
        <v>0</v>
      </c>
      <c r="J4638" s="1">
        <v>0</v>
      </c>
      <c r="K4638" s="1">
        <v>0</v>
      </c>
    </row>
    <row r="4639" spans="1:11" x14ac:dyDescent="0.25">
      <c r="A4639" s="2">
        <v>305</v>
      </c>
      <c r="B4639" t="s">
        <v>216</v>
      </c>
      <c r="C4639" t="s">
        <v>86</v>
      </c>
      <c r="D4639">
        <v>1</v>
      </c>
      <c r="E4639" s="1">
        <v>113832</v>
      </c>
      <c r="F4639" s="1">
        <v>113832</v>
      </c>
      <c r="G4639" s="1">
        <v>0</v>
      </c>
      <c r="H4639" s="1">
        <v>0</v>
      </c>
      <c r="I4639" s="1">
        <v>0</v>
      </c>
      <c r="J4639" s="1">
        <v>0</v>
      </c>
      <c r="K4639" s="1">
        <v>0</v>
      </c>
    </row>
    <row r="4640" spans="1:11" x14ac:dyDescent="0.25">
      <c r="A4640" s="2">
        <v>305</v>
      </c>
      <c r="B4640" t="s">
        <v>216</v>
      </c>
      <c r="C4640" t="s">
        <v>85</v>
      </c>
      <c r="D4640">
        <v>1</v>
      </c>
      <c r="E4640" s="1">
        <v>113832</v>
      </c>
      <c r="F4640" s="1">
        <v>113832</v>
      </c>
      <c r="G4640" s="1">
        <v>0</v>
      </c>
      <c r="H4640" s="1">
        <v>0</v>
      </c>
      <c r="I4640" s="1">
        <v>0</v>
      </c>
      <c r="J4640" s="1">
        <v>0</v>
      </c>
      <c r="K4640" s="1">
        <v>0</v>
      </c>
    </row>
    <row r="4641" spans="1:11" x14ac:dyDescent="0.25">
      <c r="A4641" s="2">
        <v>305</v>
      </c>
      <c r="B4641" t="s">
        <v>216</v>
      </c>
      <c r="C4641" t="s">
        <v>30</v>
      </c>
      <c r="D4641">
        <v>1</v>
      </c>
      <c r="E4641" s="1">
        <v>113832</v>
      </c>
      <c r="F4641" s="1">
        <v>113832</v>
      </c>
      <c r="G4641" s="1">
        <v>0</v>
      </c>
      <c r="H4641" s="1">
        <v>0</v>
      </c>
      <c r="I4641" s="1">
        <v>0</v>
      </c>
      <c r="J4641" s="1">
        <v>0</v>
      </c>
      <c r="K4641" s="1">
        <v>0</v>
      </c>
    </row>
    <row r="4642" spans="1:11" x14ac:dyDescent="0.25">
      <c r="A4642" s="2">
        <v>305</v>
      </c>
      <c r="B4642" t="s">
        <v>216</v>
      </c>
      <c r="C4642" t="s">
        <v>14</v>
      </c>
      <c r="D4642">
        <v>2</v>
      </c>
      <c r="E4642" s="1">
        <v>227665</v>
      </c>
      <c r="F4642" s="1">
        <v>227665</v>
      </c>
      <c r="G4642" s="1">
        <v>0</v>
      </c>
      <c r="H4642" s="1">
        <v>0</v>
      </c>
      <c r="I4642" s="1">
        <v>0</v>
      </c>
      <c r="J4642" s="1">
        <v>0</v>
      </c>
      <c r="K4642" s="1">
        <v>0</v>
      </c>
    </row>
    <row r="4643" spans="1:11" x14ac:dyDescent="0.25">
      <c r="A4643" s="2">
        <v>305</v>
      </c>
      <c r="B4643" t="s">
        <v>216</v>
      </c>
      <c r="C4643" t="s">
        <v>81</v>
      </c>
      <c r="D4643">
        <v>2</v>
      </c>
      <c r="E4643" s="1">
        <v>227665</v>
      </c>
      <c r="F4643" s="1">
        <v>10762</v>
      </c>
      <c r="G4643" s="1">
        <v>0</v>
      </c>
      <c r="H4643" s="1">
        <v>216903</v>
      </c>
      <c r="I4643" s="1">
        <v>0</v>
      </c>
      <c r="J4643" s="1">
        <v>0</v>
      </c>
      <c r="K4643" s="1">
        <v>0</v>
      </c>
    </row>
    <row r="4644" spans="1:11" x14ac:dyDescent="0.25">
      <c r="A4644" s="2">
        <v>305</v>
      </c>
      <c r="B4644" t="s">
        <v>216</v>
      </c>
      <c r="C4644" t="s">
        <v>23</v>
      </c>
      <c r="D4644">
        <v>1</v>
      </c>
      <c r="E4644" s="1">
        <v>39166</v>
      </c>
      <c r="F4644" s="1">
        <v>39166</v>
      </c>
      <c r="G4644" s="1">
        <v>0</v>
      </c>
      <c r="H4644" s="1">
        <v>0</v>
      </c>
      <c r="I4644" s="1">
        <v>0</v>
      </c>
      <c r="J4644" s="1">
        <v>0</v>
      </c>
      <c r="K4644" s="1">
        <v>0</v>
      </c>
    </row>
    <row r="4645" spans="1:11" x14ac:dyDescent="0.25">
      <c r="A4645" s="2">
        <v>305</v>
      </c>
      <c r="B4645" t="s">
        <v>216</v>
      </c>
      <c r="C4645" t="s">
        <v>19</v>
      </c>
      <c r="D4645">
        <v>1</v>
      </c>
      <c r="E4645" s="1">
        <v>113832</v>
      </c>
      <c r="F4645" s="1">
        <v>113832</v>
      </c>
      <c r="G4645" s="1">
        <v>0</v>
      </c>
      <c r="H4645" s="1">
        <v>0</v>
      </c>
      <c r="I4645" s="1">
        <v>0</v>
      </c>
      <c r="J4645" s="1">
        <v>0</v>
      </c>
      <c r="K4645" s="1">
        <v>0</v>
      </c>
    </row>
    <row r="4646" spans="1:11" x14ac:dyDescent="0.25">
      <c r="A4646" s="2">
        <v>305</v>
      </c>
      <c r="B4646" t="s">
        <v>216</v>
      </c>
      <c r="C4646" t="s">
        <v>7</v>
      </c>
      <c r="D4646">
        <v>1</v>
      </c>
      <c r="E4646" s="1">
        <v>113832</v>
      </c>
      <c r="F4646" s="1">
        <v>113832</v>
      </c>
      <c r="G4646" s="1">
        <v>0</v>
      </c>
      <c r="H4646" s="1">
        <v>0</v>
      </c>
      <c r="I4646" s="1">
        <v>0</v>
      </c>
      <c r="J4646" s="1">
        <v>0</v>
      </c>
      <c r="K4646" s="1">
        <v>0</v>
      </c>
    </row>
    <row r="4647" spans="1:11" x14ac:dyDescent="0.25">
      <c r="A4647" s="2">
        <v>305</v>
      </c>
      <c r="B4647" t="s">
        <v>216</v>
      </c>
      <c r="C4647" t="s">
        <v>37</v>
      </c>
      <c r="D4647">
        <v>1</v>
      </c>
      <c r="E4647" s="1">
        <v>113832</v>
      </c>
      <c r="F4647" s="1">
        <v>113832</v>
      </c>
      <c r="G4647" s="1">
        <v>0</v>
      </c>
      <c r="H4647" s="1">
        <v>0</v>
      </c>
      <c r="I4647" s="1">
        <v>0</v>
      </c>
      <c r="J4647" s="1">
        <v>0</v>
      </c>
      <c r="K4647" s="1">
        <v>0</v>
      </c>
    </row>
    <row r="4648" spans="1:11" x14ac:dyDescent="0.25">
      <c r="A4648" s="2">
        <v>305</v>
      </c>
      <c r="B4648" t="s">
        <v>216</v>
      </c>
      <c r="C4648" t="s">
        <v>12</v>
      </c>
      <c r="D4648">
        <v>0.5</v>
      </c>
      <c r="E4648" s="1">
        <v>56916</v>
      </c>
      <c r="F4648" s="1">
        <v>56916</v>
      </c>
      <c r="G4648" s="1">
        <v>0</v>
      </c>
      <c r="H4648" s="1">
        <v>0</v>
      </c>
      <c r="I4648" s="1">
        <v>0</v>
      </c>
      <c r="J4648" s="1">
        <v>0</v>
      </c>
      <c r="K4648" s="1">
        <v>0</v>
      </c>
    </row>
    <row r="4649" spans="1:11" x14ac:dyDescent="0.25">
      <c r="A4649" s="2">
        <v>305</v>
      </c>
      <c r="B4649" t="s">
        <v>216</v>
      </c>
      <c r="C4649" t="s">
        <v>60</v>
      </c>
      <c r="D4649">
        <v>0.5</v>
      </c>
      <c r="E4649" s="1">
        <v>56916</v>
      </c>
      <c r="F4649" s="1">
        <v>56916</v>
      </c>
      <c r="G4649" s="1">
        <v>0</v>
      </c>
      <c r="H4649" s="1">
        <v>0</v>
      </c>
      <c r="I4649" s="1">
        <v>0</v>
      </c>
      <c r="J4649" s="1">
        <v>0</v>
      </c>
      <c r="K4649" s="1">
        <v>0</v>
      </c>
    </row>
    <row r="4650" spans="1:11" x14ac:dyDescent="0.25">
      <c r="A4650" s="2">
        <v>305</v>
      </c>
      <c r="B4650" t="s">
        <v>216</v>
      </c>
      <c r="C4650" t="s">
        <v>32</v>
      </c>
      <c r="D4650">
        <v>2</v>
      </c>
      <c r="E4650" s="1">
        <v>78333</v>
      </c>
      <c r="F4650" s="1">
        <v>62961</v>
      </c>
      <c r="G4650" s="1">
        <v>15372</v>
      </c>
      <c r="H4650" s="1">
        <v>0</v>
      </c>
      <c r="I4650" s="1">
        <v>0</v>
      </c>
      <c r="J4650" s="1">
        <v>0</v>
      </c>
      <c r="K4650" s="1">
        <v>0</v>
      </c>
    </row>
    <row r="4651" spans="1:11" x14ac:dyDescent="0.25">
      <c r="A4651" s="2">
        <v>305</v>
      </c>
      <c r="B4651" t="s">
        <v>216</v>
      </c>
      <c r="C4651" t="s">
        <v>96</v>
      </c>
      <c r="D4651">
        <v>2</v>
      </c>
      <c r="E4651" s="1">
        <v>73150</v>
      </c>
      <c r="F4651" s="1">
        <v>73150</v>
      </c>
      <c r="G4651" s="1">
        <v>0</v>
      </c>
      <c r="H4651" s="1">
        <v>0</v>
      </c>
      <c r="I4651" s="1">
        <v>0</v>
      </c>
      <c r="J4651" s="1">
        <v>0</v>
      </c>
      <c r="K4651" s="1">
        <v>0</v>
      </c>
    </row>
    <row r="4652" spans="1:11" x14ac:dyDescent="0.25">
      <c r="A4652" s="2">
        <v>305</v>
      </c>
      <c r="B4652" t="s">
        <v>216</v>
      </c>
      <c r="C4652" t="s">
        <v>21</v>
      </c>
      <c r="D4652">
        <v>1</v>
      </c>
      <c r="E4652" s="1">
        <v>113832</v>
      </c>
      <c r="F4652" s="1">
        <v>113832</v>
      </c>
      <c r="G4652" s="1">
        <v>0</v>
      </c>
      <c r="H4652" s="1">
        <v>0</v>
      </c>
      <c r="I4652" s="1">
        <v>0</v>
      </c>
      <c r="J4652" s="1">
        <v>0</v>
      </c>
      <c r="K4652" s="1">
        <v>0</v>
      </c>
    </row>
    <row r="4653" spans="1:11" x14ac:dyDescent="0.25">
      <c r="A4653" s="2">
        <v>305</v>
      </c>
      <c r="B4653" t="s">
        <v>216</v>
      </c>
      <c r="C4653" t="s">
        <v>16</v>
      </c>
      <c r="D4653">
        <v>1</v>
      </c>
      <c r="E4653" s="1">
        <v>113832</v>
      </c>
      <c r="F4653" s="1">
        <v>113832</v>
      </c>
      <c r="G4653" s="1">
        <v>0</v>
      </c>
      <c r="H4653" s="1">
        <v>0</v>
      </c>
      <c r="I4653" s="1">
        <v>0</v>
      </c>
      <c r="J4653" s="1">
        <v>0</v>
      </c>
      <c r="K4653" s="1">
        <v>0</v>
      </c>
    </row>
    <row r="4654" spans="1:11" x14ac:dyDescent="0.25">
      <c r="A4654" s="2">
        <v>305</v>
      </c>
      <c r="B4654" t="s">
        <v>216</v>
      </c>
      <c r="C4654" t="s">
        <v>17</v>
      </c>
      <c r="D4654">
        <v>1</v>
      </c>
      <c r="E4654" s="1">
        <v>79025</v>
      </c>
      <c r="F4654" s="1">
        <v>79025</v>
      </c>
      <c r="G4654" s="1">
        <v>0</v>
      </c>
      <c r="H4654" s="1">
        <v>0</v>
      </c>
      <c r="I4654" s="1">
        <v>0</v>
      </c>
      <c r="J4654" s="1">
        <v>0</v>
      </c>
      <c r="K4654" s="1">
        <v>0</v>
      </c>
    </row>
    <row r="4655" spans="1:11" x14ac:dyDescent="0.25">
      <c r="A4655" s="2">
        <v>305</v>
      </c>
      <c r="B4655" t="s">
        <v>216</v>
      </c>
      <c r="C4655" t="s">
        <v>22</v>
      </c>
      <c r="D4655">
        <v>1</v>
      </c>
      <c r="E4655" s="1">
        <v>51187</v>
      </c>
      <c r="F4655" s="1">
        <v>51187</v>
      </c>
      <c r="G4655" s="1">
        <v>0</v>
      </c>
      <c r="H4655" s="1">
        <v>0</v>
      </c>
      <c r="I4655" s="1">
        <v>0</v>
      </c>
      <c r="J4655" s="1">
        <v>0</v>
      </c>
      <c r="K4655" s="1">
        <v>0</v>
      </c>
    </row>
    <row r="4656" spans="1:11" x14ac:dyDescent="0.25">
      <c r="A4656" s="2">
        <v>305</v>
      </c>
      <c r="B4656" t="s">
        <v>216</v>
      </c>
      <c r="C4656" t="s">
        <v>20</v>
      </c>
      <c r="D4656">
        <v>1</v>
      </c>
      <c r="E4656" s="1">
        <v>60059</v>
      </c>
      <c r="F4656" s="1">
        <v>60059</v>
      </c>
      <c r="G4656" s="1">
        <v>0</v>
      </c>
      <c r="H4656" s="1">
        <v>0</v>
      </c>
      <c r="I4656" s="1">
        <v>0</v>
      </c>
      <c r="J4656" s="1">
        <v>0</v>
      </c>
      <c r="K4656" s="1">
        <v>0</v>
      </c>
    </row>
    <row r="4657" spans="1:12" x14ac:dyDescent="0.25">
      <c r="A4657" s="2">
        <v>305</v>
      </c>
      <c r="B4657" t="s">
        <v>216</v>
      </c>
      <c r="C4657" t="s">
        <v>79</v>
      </c>
      <c r="D4657">
        <v>0.5</v>
      </c>
      <c r="E4657" s="1">
        <v>26814</v>
      </c>
      <c r="F4657" s="1">
        <v>26814</v>
      </c>
      <c r="G4657" s="1">
        <v>0</v>
      </c>
      <c r="H4657" s="1">
        <v>0</v>
      </c>
      <c r="I4657" s="1">
        <v>0</v>
      </c>
      <c r="J4657" s="1">
        <v>0</v>
      </c>
      <c r="K4657" s="1">
        <v>0</v>
      </c>
    </row>
    <row r="4658" spans="1:12" x14ac:dyDescent="0.25">
      <c r="A4658" s="2">
        <v>305</v>
      </c>
      <c r="B4658" t="s">
        <v>216</v>
      </c>
      <c r="C4658" t="s">
        <v>8</v>
      </c>
      <c r="D4658">
        <v>1</v>
      </c>
      <c r="E4658" s="1">
        <v>116262</v>
      </c>
      <c r="F4658" s="1">
        <v>116177</v>
      </c>
      <c r="G4658" s="1">
        <v>85</v>
      </c>
      <c r="H4658" s="1">
        <v>0</v>
      </c>
      <c r="I4658" s="1">
        <v>0</v>
      </c>
      <c r="J4658" s="1">
        <v>0</v>
      </c>
      <c r="K4658" s="1">
        <v>0</v>
      </c>
    </row>
    <row r="4659" spans="1:12" x14ac:dyDescent="0.25">
      <c r="A4659" s="2">
        <v>305</v>
      </c>
      <c r="B4659" t="s">
        <v>216</v>
      </c>
      <c r="C4659" t="s">
        <v>251</v>
      </c>
      <c r="D4659">
        <v>0</v>
      </c>
      <c r="E4659" s="1">
        <v>2000</v>
      </c>
      <c r="F4659" s="1">
        <v>2000</v>
      </c>
      <c r="G4659" s="1">
        <v>0</v>
      </c>
      <c r="H4659" s="1">
        <v>0</v>
      </c>
      <c r="I4659" s="1">
        <v>0</v>
      </c>
      <c r="J4659" s="1">
        <v>0</v>
      </c>
      <c r="K4659" s="1">
        <v>0</v>
      </c>
    </row>
    <row r="4660" spans="1:12" x14ac:dyDescent="0.25">
      <c r="A4660" s="2">
        <v>305</v>
      </c>
      <c r="B4660" t="s">
        <v>216</v>
      </c>
      <c r="C4660" t="s">
        <v>252</v>
      </c>
      <c r="D4660">
        <v>0</v>
      </c>
      <c r="E4660" s="1">
        <v>12000</v>
      </c>
      <c r="F4660" s="1">
        <v>12000</v>
      </c>
      <c r="G4660" s="1">
        <v>0</v>
      </c>
      <c r="H4660" s="1">
        <v>0</v>
      </c>
      <c r="I4660" s="1">
        <v>0</v>
      </c>
      <c r="J4660" s="1">
        <v>0</v>
      </c>
      <c r="K4660" s="1">
        <v>0</v>
      </c>
    </row>
    <row r="4661" spans="1:12" x14ac:dyDescent="0.25">
      <c r="A4661" s="2">
        <v>305</v>
      </c>
      <c r="B4661" t="s">
        <v>216</v>
      </c>
      <c r="C4661" t="s">
        <v>246</v>
      </c>
      <c r="D4661">
        <v>0</v>
      </c>
      <c r="E4661" s="1">
        <v>15325</v>
      </c>
      <c r="F4661" s="1">
        <v>15325</v>
      </c>
      <c r="G4661" s="1">
        <v>0</v>
      </c>
      <c r="H4661" s="1">
        <v>0</v>
      </c>
      <c r="I4661" s="1">
        <v>0</v>
      </c>
      <c r="J4661" s="1">
        <v>0</v>
      </c>
      <c r="K4661" s="1">
        <v>0</v>
      </c>
    </row>
    <row r="4662" spans="1:12" x14ac:dyDescent="0.25">
      <c r="A4662" s="2">
        <v>305</v>
      </c>
      <c r="B4662" t="s">
        <v>216</v>
      </c>
      <c r="C4662" t="s">
        <v>266</v>
      </c>
      <c r="D4662">
        <v>0</v>
      </c>
      <c r="E4662" s="1">
        <v>683</v>
      </c>
      <c r="F4662" s="1">
        <v>683</v>
      </c>
      <c r="G4662" s="1">
        <v>0</v>
      </c>
      <c r="H4662" s="1">
        <v>0</v>
      </c>
      <c r="I4662" s="1">
        <v>0</v>
      </c>
      <c r="J4662" s="1">
        <v>0</v>
      </c>
      <c r="K4662" s="1">
        <v>0</v>
      </c>
    </row>
    <row r="4663" spans="1:12" x14ac:dyDescent="0.25">
      <c r="A4663" s="2">
        <v>305</v>
      </c>
      <c r="B4663" t="s">
        <v>216</v>
      </c>
      <c r="C4663" t="s">
        <v>265</v>
      </c>
      <c r="D4663">
        <v>0</v>
      </c>
      <c r="E4663" s="1">
        <v>1</v>
      </c>
      <c r="F4663" s="1">
        <v>1</v>
      </c>
      <c r="G4663" s="1">
        <v>0</v>
      </c>
      <c r="H4663" s="1">
        <v>0</v>
      </c>
      <c r="I4663" s="1">
        <v>0</v>
      </c>
      <c r="J4663" s="1">
        <v>0</v>
      </c>
      <c r="K4663" s="1">
        <v>0</v>
      </c>
    </row>
    <row r="4664" spans="1:12" x14ac:dyDescent="0.25">
      <c r="A4664" s="2">
        <v>305</v>
      </c>
      <c r="B4664" t="s">
        <v>216</v>
      </c>
      <c r="C4664" t="s">
        <v>248</v>
      </c>
      <c r="D4664">
        <v>0</v>
      </c>
      <c r="E4664" s="1">
        <v>780</v>
      </c>
      <c r="F4664" s="1">
        <v>780</v>
      </c>
      <c r="G4664" s="1">
        <v>0</v>
      </c>
      <c r="H4664" s="1">
        <v>0</v>
      </c>
      <c r="I4664" s="1">
        <v>0</v>
      </c>
      <c r="J4664" s="1">
        <v>0</v>
      </c>
      <c r="K4664" s="1">
        <v>0</v>
      </c>
    </row>
    <row r="4665" spans="1:12" x14ac:dyDescent="0.25">
      <c r="A4665" s="2">
        <v>305</v>
      </c>
      <c r="B4665" t="s">
        <v>216</v>
      </c>
      <c r="C4665" t="s">
        <v>247</v>
      </c>
      <c r="D4665">
        <v>0</v>
      </c>
      <c r="E4665" s="1">
        <v>2859</v>
      </c>
      <c r="F4665" s="1">
        <v>2859</v>
      </c>
      <c r="G4665" s="1">
        <v>0</v>
      </c>
      <c r="H4665" s="1">
        <v>0</v>
      </c>
      <c r="I4665" s="1">
        <v>0</v>
      </c>
      <c r="J4665" s="1">
        <v>0</v>
      </c>
      <c r="K4665" s="1">
        <v>0</v>
      </c>
    </row>
    <row r="4666" spans="1:12" x14ac:dyDescent="0.25">
      <c r="A4666" s="2">
        <v>305</v>
      </c>
      <c r="B4666" t="s">
        <v>216</v>
      </c>
      <c r="C4666" t="s">
        <v>287</v>
      </c>
      <c r="D4666">
        <v>0</v>
      </c>
      <c r="E4666" s="1">
        <v>638</v>
      </c>
      <c r="F4666" s="1">
        <v>0</v>
      </c>
      <c r="G4666" s="1">
        <v>638</v>
      </c>
      <c r="H4666" s="1">
        <v>0</v>
      </c>
      <c r="I4666" s="1">
        <v>0</v>
      </c>
      <c r="J4666" s="1">
        <v>0</v>
      </c>
      <c r="K4666" s="1">
        <v>0</v>
      </c>
    </row>
    <row r="4667" spans="1:12" x14ac:dyDescent="0.25">
      <c r="A4667" s="2">
        <v>305</v>
      </c>
      <c r="B4667" t="s">
        <v>216</v>
      </c>
      <c r="C4667" t="s">
        <v>284</v>
      </c>
      <c r="D4667">
        <v>0</v>
      </c>
      <c r="E4667" s="1">
        <v>4275</v>
      </c>
      <c r="F4667" s="1">
        <v>0</v>
      </c>
      <c r="G4667" s="1">
        <v>0</v>
      </c>
      <c r="H4667" s="1">
        <v>0</v>
      </c>
      <c r="I4667" s="1">
        <v>0</v>
      </c>
      <c r="J4667" s="1">
        <v>4275</v>
      </c>
      <c r="K4667" s="1">
        <v>0</v>
      </c>
    </row>
    <row r="4668" spans="1:12" x14ac:dyDescent="0.25">
      <c r="A4668" s="2">
        <v>305</v>
      </c>
      <c r="B4668" t="s">
        <v>216</v>
      </c>
      <c r="C4668" s="1" t="s">
        <v>320</v>
      </c>
      <c r="E4668" s="1">
        <v>15000</v>
      </c>
      <c r="F4668" s="1"/>
      <c r="G4668" s="1"/>
      <c r="H4668" s="1"/>
      <c r="I4668" s="1"/>
      <c r="J4668" s="1"/>
      <c r="K4668" s="1"/>
      <c r="L4668" s="1">
        <v>15000</v>
      </c>
    </row>
    <row r="4669" spans="1:12" x14ac:dyDescent="0.25">
      <c r="A4669" s="2">
        <v>307</v>
      </c>
      <c r="B4669" t="s">
        <v>217</v>
      </c>
      <c r="C4669" t="s">
        <v>6</v>
      </c>
      <c r="D4669">
        <v>1</v>
      </c>
      <c r="E4669" s="1">
        <v>158560</v>
      </c>
      <c r="F4669" s="1">
        <v>158560</v>
      </c>
      <c r="G4669" s="1">
        <v>0</v>
      </c>
      <c r="H4669" s="1">
        <v>0</v>
      </c>
      <c r="I4669" s="1">
        <v>0</v>
      </c>
      <c r="J4669" s="1">
        <v>0</v>
      </c>
      <c r="K4669" s="1">
        <v>0</v>
      </c>
    </row>
    <row r="4670" spans="1:12" x14ac:dyDescent="0.25">
      <c r="A4670" s="2">
        <v>307</v>
      </c>
      <c r="B4670" t="s">
        <v>217</v>
      </c>
      <c r="C4670" t="s">
        <v>31</v>
      </c>
      <c r="D4670">
        <v>1</v>
      </c>
      <c r="E4670" s="1">
        <v>198942</v>
      </c>
      <c r="F4670" s="1">
        <v>198942</v>
      </c>
      <c r="G4670" s="1">
        <v>0</v>
      </c>
      <c r="H4670" s="1">
        <v>0</v>
      </c>
      <c r="I4670" s="1">
        <v>0</v>
      </c>
      <c r="J4670" s="1">
        <v>0</v>
      </c>
      <c r="K4670" s="1">
        <v>0</v>
      </c>
    </row>
    <row r="4671" spans="1:12" x14ac:dyDescent="0.25">
      <c r="A4671" s="2">
        <v>307</v>
      </c>
      <c r="B4671" t="s">
        <v>217</v>
      </c>
      <c r="C4671" t="s">
        <v>33</v>
      </c>
      <c r="D4671">
        <v>2</v>
      </c>
      <c r="E4671" s="1">
        <v>227665</v>
      </c>
      <c r="F4671" s="1">
        <v>84252</v>
      </c>
      <c r="G4671" s="1">
        <v>0</v>
      </c>
      <c r="H4671" s="1">
        <v>0</v>
      </c>
      <c r="I4671" s="1">
        <v>143413</v>
      </c>
      <c r="J4671" s="1">
        <v>0</v>
      </c>
      <c r="K4671" s="1">
        <v>0</v>
      </c>
    </row>
    <row r="4672" spans="1:12" x14ac:dyDescent="0.25">
      <c r="A4672" s="2">
        <v>307</v>
      </c>
      <c r="B4672" t="s">
        <v>217</v>
      </c>
      <c r="C4672" t="s">
        <v>34</v>
      </c>
      <c r="D4672">
        <v>1</v>
      </c>
      <c r="E4672" s="1">
        <v>113832</v>
      </c>
      <c r="F4672" s="1">
        <v>113832</v>
      </c>
      <c r="G4672" s="1">
        <v>0</v>
      </c>
      <c r="H4672" s="1">
        <v>0</v>
      </c>
      <c r="I4672" s="1">
        <v>0</v>
      </c>
      <c r="J4672" s="1">
        <v>0</v>
      </c>
      <c r="K4672" s="1">
        <v>0</v>
      </c>
    </row>
    <row r="4673" spans="1:11" x14ac:dyDescent="0.25">
      <c r="A4673" s="2">
        <v>307</v>
      </c>
      <c r="B4673" t="s">
        <v>217</v>
      </c>
      <c r="C4673" t="s">
        <v>35</v>
      </c>
      <c r="D4673">
        <v>2</v>
      </c>
      <c r="E4673" s="1">
        <v>227665</v>
      </c>
      <c r="F4673" s="1">
        <v>227665</v>
      </c>
      <c r="G4673" s="1">
        <v>0</v>
      </c>
      <c r="H4673" s="1">
        <v>0</v>
      </c>
      <c r="I4673" s="1">
        <v>0</v>
      </c>
      <c r="J4673" s="1">
        <v>0</v>
      </c>
      <c r="K4673" s="1">
        <v>0</v>
      </c>
    </row>
    <row r="4674" spans="1:11" x14ac:dyDescent="0.25">
      <c r="A4674" s="2">
        <v>307</v>
      </c>
      <c r="B4674" t="s">
        <v>217</v>
      </c>
      <c r="C4674" t="s">
        <v>26</v>
      </c>
      <c r="D4674">
        <v>2</v>
      </c>
      <c r="E4674" s="1">
        <v>227665</v>
      </c>
      <c r="F4674" s="1">
        <v>227665</v>
      </c>
      <c r="G4674" s="1">
        <v>0</v>
      </c>
      <c r="H4674" s="1">
        <v>0</v>
      </c>
      <c r="I4674" s="1">
        <v>0</v>
      </c>
      <c r="J4674" s="1">
        <v>0</v>
      </c>
      <c r="K4674" s="1">
        <v>0</v>
      </c>
    </row>
    <row r="4675" spans="1:11" x14ac:dyDescent="0.25">
      <c r="A4675" s="2">
        <v>307</v>
      </c>
      <c r="B4675" t="s">
        <v>217</v>
      </c>
      <c r="C4675" t="s">
        <v>25</v>
      </c>
      <c r="D4675">
        <v>2</v>
      </c>
      <c r="E4675" s="1">
        <v>227665</v>
      </c>
      <c r="F4675" s="1">
        <v>227665</v>
      </c>
      <c r="G4675" s="1">
        <v>0</v>
      </c>
      <c r="H4675" s="1">
        <v>0</v>
      </c>
      <c r="I4675" s="1">
        <v>0</v>
      </c>
      <c r="J4675" s="1">
        <v>0</v>
      </c>
      <c r="K4675" s="1">
        <v>0</v>
      </c>
    </row>
    <row r="4676" spans="1:11" x14ac:dyDescent="0.25">
      <c r="A4676" s="2">
        <v>307</v>
      </c>
      <c r="B4676" t="s">
        <v>217</v>
      </c>
      <c r="C4676" t="s">
        <v>28</v>
      </c>
      <c r="D4676">
        <v>2</v>
      </c>
      <c r="E4676" s="1">
        <v>227665</v>
      </c>
      <c r="F4676" s="1">
        <v>227665</v>
      </c>
      <c r="G4676" s="1">
        <v>0</v>
      </c>
      <c r="H4676" s="1">
        <v>0</v>
      </c>
      <c r="I4676" s="1">
        <v>0</v>
      </c>
      <c r="J4676" s="1">
        <v>0</v>
      </c>
      <c r="K4676" s="1">
        <v>0</v>
      </c>
    </row>
    <row r="4677" spans="1:11" x14ac:dyDescent="0.25">
      <c r="A4677" s="2">
        <v>307</v>
      </c>
      <c r="B4677" t="s">
        <v>217</v>
      </c>
      <c r="C4677" t="s">
        <v>109</v>
      </c>
      <c r="D4677">
        <v>1</v>
      </c>
      <c r="E4677" s="1">
        <v>113832</v>
      </c>
      <c r="F4677" s="1">
        <v>0</v>
      </c>
      <c r="G4677" s="1">
        <v>113832</v>
      </c>
      <c r="H4677" s="1">
        <v>0</v>
      </c>
      <c r="I4677" s="1">
        <v>0</v>
      </c>
      <c r="J4677" s="1">
        <v>0</v>
      </c>
      <c r="K4677" s="1">
        <v>0</v>
      </c>
    </row>
    <row r="4678" spans="1:11" x14ac:dyDescent="0.25">
      <c r="A4678" s="2">
        <v>307</v>
      </c>
      <c r="B4678" t="s">
        <v>217</v>
      </c>
      <c r="C4678" t="s">
        <v>24</v>
      </c>
      <c r="D4678">
        <v>1</v>
      </c>
      <c r="E4678" s="1">
        <v>113832</v>
      </c>
      <c r="F4678" s="1">
        <v>113832</v>
      </c>
      <c r="G4678" s="1">
        <v>0</v>
      </c>
      <c r="H4678" s="1">
        <v>0</v>
      </c>
      <c r="I4678" s="1">
        <v>0</v>
      </c>
      <c r="J4678" s="1">
        <v>0</v>
      </c>
      <c r="K4678" s="1">
        <v>0</v>
      </c>
    </row>
    <row r="4679" spans="1:11" x14ac:dyDescent="0.25">
      <c r="A4679" s="2">
        <v>307</v>
      </c>
      <c r="B4679" t="s">
        <v>217</v>
      </c>
      <c r="C4679" t="s">
        <v>40</v>
      </c>
      <c r="D4679">
        <v>1</v>
      </c>
      <c r="E4679" s="1">
        <v>113832</v>
      </c>
      <c r="F4679" s="1">
        <v>113832</v>
      </c>
      <c r="G4679" s="1">
        <v>0</v>
      </c>
      <c r="H4679" s="1">
        <v>0</v>
      </c>
      <c r="I4679" s="1">
        <v>0</v>
      </c>
      <c r="J4679" s="1">
        <v>0</v>
      </c>
      <c r="K4679" s="1">
        <v>0</v>
      </c>
    </row>
    <row r="4680" spans="1:11" x14ac:dyDescent="0.25">
      <c r="A4680" s="2">
        <v>307</v>
      </c>
      <c r="B4680" t="s">
        <v>217</v>
      </c>
      <c r="C4680" t="s">
        <v>30</v>
      </c>
      <c r="D4680">
        <v>1</v>
      </c>
      <c r="E4680" s="1">
        <v>113832</v>
      </c>
      <c r="F4680" s="1">
        <v>113832</v>
      </c>
      <c r="G4680" s="1">
        <v>0</v>
      </c>
      <c r="H4680" s="1">
        <v>0</v>
      </c>
      <c r="I4680" s="1">
        <v>0</v>
      </c>
      <c r="J4680" s="1">
        <v>0</v>
      </c>
      <c r="K4680" s="1">
        <v>0</v>
      </c>
    </row>
    <row r="4681" spans="1:11" x14ac:dyDescent="0.25">
      <c r="A4681" s="2">
        <v>307</v>
      </c>
      <c r="B4681" t="s">
        <v>217</v>
      </c>
      <c r="C4681" t="s">
        <v>15</v>
      </c>
      <c r="D4681">
        <v>6</v>
      </c>
      <c r="E4681" s="1">
        <v>234999</v>
      </c>
      <c r="F4681" s="1">
        <v>234999</v>
      </c>
      <c r="G4681" s="1">
        <v>0</v>
      </c>
      <c r="H4681" s="1">
        <v>0</v>
      </c>
      <c r="I4681" s="1">
        <v>0</v>
      </c>
      <c r="J4681" s="1">
        <v>0</v>
      </c>
      <c r="K4681" s="1">
        <v>0</v>
      </c>
    </row>
    <row r="4682" spans="1:11" x14ac:dyDescent="0.25">
      <c r="A4682" s="2">
        <v>307</v>
      </c>
      <c r="B4682" t="s">
        <v>217</v>
      </c>
      <c r="C4682" t="s">
        <v>97</v>
      </c>
      <c r="D4682">
        <v>1</v>
      </c>
      <c r="E4682" s="1">
        <v>147879</v>
      </c>
      <c r="F4682" s="1">
        <v>0</v>
      </c>
      <c r="G4682" s="1">
        <v>147879</v>
      </c>
      <c r="H4682" s="1">
        <v>0</v>
      </c>
      <c r="I4682" s="1">
        <v>0</v>
      </c>
      <c r="J4682" s="1">
        <v>0</v>
      </c>
      <c r="K4682" s="1">
        <v>0</v>
      </c>
    </row>
    <row r="4683" spans="1:11" x14ac:dyDescent="0.25">
      <c r="A4683" s="2">
        <v>307</v>
      </c>
      <c r="B4683" t="s">
        <v>217</v>
      </c>
      <c r="C4683" t="s">
        <v>104</v>
      </c>
      <c r="D4683">
        <v>2</v>
      </c>
      <c r="E4683" s="1">
        <v>227665</v>
      </c>
      <c r="F4683" s="1">
        <v>227665</v>
      </c>
      <c r="G4683" s="1">
        <v>0</v>
      </c>
      <c r="H4683" s="1">
        <v>0</v>
      </c>
      <c r="I4683" s="1">
        <v>0</v>
      </c>
      <c r="J4683" s="1">
        <v>0</v>
      </c>
      <c r="K4683" s="1">
        <v>0</v>
      </c>
    </row>
    <row r="4684" spans="1:11" x14ac:dyDescent="0.25">
      <c r="A4684" s="2">
        <v>307</v>
      </c>
      <c r="B4684" t="s">
        <v>217</v>
      </c>
      <c r="C4684" t="s">
        <v>14</v>
      </c>
      <c r="D4684">
        <v>3</v>
      </c>
      <c r="E4684" s="1">
        <v>341497</v>
      </c>
      <c r="F4684" s="1">
        <v>341497</v>
      </c>
      <c r="G4684" s="1">
        <v>0</v>
      </c>
      <c r="H4684" s="1">
        <v>0</v>
      </c>
      <c r="I4684" s="1">
        <v>0</v>
      </c>
      <c r="J4684" s="1">
        <v>0</v>
      </c>
      <c r="K4684" s="1">
        <v>0</v>
      </c>
    </row>
    <row r="4685" spans="1:11" x14ac:dyDescent="0.25">
      <c r="A4685" s="2">
        <v>307</v>
      </c>
      <c r="B4685" t="s">
        <v>217</v>
      </c>
      <c r="C4685" t="s">
        <v>70</v>
      </c>
      <c r="D4685">
        <v>1</v>
      </c>
      <c r="E4685" s="1">
        <v>113832</v>
      </c>
      <c r="F4685" s="1">
        <v>113832</v>
      </c>
      <c r="G4685" s="1">
        <v>0</v>
      </c>
      <c r="H4685" s="1">
        <v>0</v>
      </c>
      <c r="I4685" s="1">
        <v>0</v>
      </c>
      <c r="J4685" s="1">
        <v>0</v>
      </c>
      <c r="K4685" s="1">
        <v>0</v>
      </c>
    </row>
    <row r="4686" spans="1:11" x14ac:dyDescent="0.25">
      <c r="A4686" s="2">
        <v>307</v>
      </c>
      <c r="B4686" t="s">
        <v>217</v>
      </c>
      <c r="C4686" t="s">
        <v>71</v>
      </c>
      <c r="D4686">
        <v>1</v>
      </c>
      <c r="E4686" s="1">
        <v>113832</v>
      </c>
      <c r="F4686" s="1">
        <v>113832</v>
      </c>
      <c r="G4686" s="1">
        <v>0</v>
      </c>
      <c r="H4686" s="1">
        <v>0</v>
      </c>
      <c r="I4686" s="1">
        <v>0</v>
      </c>
      <c r="J4686" s="1">
        <v>0</v>
      </c>
      <c r="K4686" s="1">
        <v>0</v>
      </c>
    </row>
    <row r="4687" spans="1:11" x14ac:dyDescent="0.25">
      <c r="A4687" s="2">
        <v>307</v>
      </c>
      <c r="B4687" t="s">
        <v>217</v>
      </c>
      <c r="C4687" t="s">
        <v>313</v>
      </c>
      <c r="D4687">
        <v>0.09</v>
      </c>
      <c r="E4687" s="1">
        <v>13829</v>
      </c>
      <c r="F4687" s="1">
        <v>4068</v>
      </c>
      <c r="G4687" s="1">
        <v>0</v>
      </c>
      <c r="H4687" s="1">
        <v>9761</v>
      </c>
      <c r="I4687" s="1">
        <v>0</v>
      </c>
      <c r="J4687" s="1">
        <v>0</v>
      </c>
      <c r="K4687" s="1">
        <v>0</v>
      </c>
    </row>
    <row r="4688" spans="1:11" x14ac:dyDescent="0.25">
      <c r="A4688" s="2">
        <v>307</v>
      </c>
      <c r="B4688" t="s">
        <v>217</v>
      </c>
      <c r="C4688" t="s">
        <v>23</v>
      </c>
      <c r="D4688">
        <v>4</v>
      </c>
      <c r="E4688" s="1">
        <v>156666</v>
      </c>
      <c r="F4688" s="1">
        <v>156666</v>
      </c>
      <c r="G4688" s="1">
        <v>0</v>
      </c>
      <c r="H4688" s="1">
        <v>0</v>
      </c>
      <c r="I4688" s="1">
        <v>0</v>
      </c>
      <c r="J4688" s="1">
        <v>0</v>
      </c>
      <c r="K4688" s="1">
        <v>0</v>
      </c>
    </row>
    <row r="4689" spans="1:11" x14ac:dyDescent="0.25">
      <c r="A4689" s="2">
        <v>307</v>
      </c>
      <c r="B4689" t="s">
        <v>217</v>
      </c>
      <c r="C4689" t="s">
        <v>18</v>
      </c>
      <c r="D4689">
        <v>2</v>
      </c>
      <c r="E4689" s="1">
        <v>227665</v>
      </c>
      <c r="F4689" s="1">
        <v>227665</v>
      </c>
      <c r="G4689" s="1">
        <v>0</v>
      </c>
      <c r="H4689" s="1">
        <v>0</v>
      </c>
      <c r="I4689" s="1">
        <v>0</v>
      </c>
      <c r="J4689" s="1">
        <v>0</v>
      </c>
      <c r="K4689" s="1">
        <v>0</v>
      </c>
    </row>
    <row r="4690" spans="1:11" x14ac:dyDescent="0.25">
      <c r="A4690" s="2">
        <v>307</v>
      </c>
      <c r="B4690" t="s">
        <v>217</v>
      </c>
      <c r="C4690" t="s">
        <v>19</v>
      </c>
      <c r="D4690">
        <v>2</v>
      </c>
      <c r="E4690" s="1">
        <v>227665</v>
      </c>
      <c r="F4690" s="1">
        <v>227665</v>
      </c>
      <c r="G4690" s="1">
        <v>0</v>
      </c>
      <c r="H4690" s="1">
        <v>0</v>
      </c>
      <c r="I4690" s="1">
        <v>0</v>
      </c>
      <c r="J4690" s="1">
        <v>0</v>
      </c>
      <c r="K4690" s="1">
        <v>0</v>
      </c>
    </row>
    <row r="4691" spans="1:11" x14ac:dyDescent="0.25">
      <c r="A4691" s="2">
        <v>307</v>
      </c>
      <c r="B4691" t="s">
        <v>217</v>
      </c>
      <c r="C4691" t="s">
        <v>7</v>
      </c>
      <c r="D4691">
        <v>1</v>
      </c>
      <c r="E4691" s="1">
        <v>113832</v>
      </c>
      <c r="F4691" s="1">
        <v>113832</v>
      </c>
      <c r="G4691" s="1">
        <v>0</v>
      </c>
      <c r="H4691" s="1">
        <v>0</v>
      </c>
      <c r="I4691" s="1">
        <v>0</v>
      </c>
      <c r="J4691" s="1">
        <v>0</v>
      </c>
      <c r="K4691" s="1">
        <v>0</v>
      </c>
    </row>
    <row r="4692" spans="1:11" x14ac:dyDescent="0.25">
      <c r="A4692" s="2">
        <v>307</v>
      </c>
      <c r="B4692" t="s">
        <v>217</v>
      </c>
      <c r="C4692" t="s">
        <v>37</v>
      </c>
      <c r="D4692">
        <v>1</v>
      </c>
      <c r="E4692" s="1">
        <v>113832</v>
      </c>
      <c r="F4692" s="1">
        <v>113832</v>
      </c>
      <c r="G4692" s="1">
        <v>0</v>
      </c>
      <c r="H4692" s="1">
        <v>0</v>
      </c>
      <c r="I4692" s="1">
        <v>0</v>
      </c>
      <c r="J4692" s="1">
        <v>0</v>
      </c>
      <c r="K4692" s="1">
        <v>0</v>
      </c>
    </row>
    <row r="4693" spans="1:11" x14ac:dyDescent="0.25">
      <c r="A4693" s="2">
        <v>307</v>
      </c>
      <c r="B4693" t="s">
        <v>217</v>
      </c>
      <c r="C4693" t="s">
        <v>12</v>
      </c>
      <c r="D4693">
        <v>1</v>
      </c>
      <c r="E4693" s="1">
        <v>113832</v>
      </c>
      <c r="F4693" s="1">
        <v>0</v>
      </c>
      <c r="G4693" s="1">
        <v>113832</v>
      </c>
      <c r="H4693" s="1">
        <v>0</v>
      </c>
      <c r="I4693" s="1">
        <v>0</v>
      </c>
      <c r="J4693" s="1">
        <v>0</v>
      </c>
      <c r="K4693" s="1">
        <v>0</v>
      </c>
    </row>
    <row r="4694" spans="1:11" x14ac:dyDescent="0.25">
      <c r="A4694" s="2">
        <v>307</v>
      </c>
      <c r="B4694" t="s">
        <v>217</v>
      </c>
      <c r="C4694" t="s">
        <v>103</v>
      </c>
      <c r="D4694">
        <v>6</v>
      </c>
      <c r="E4694" s="1">
        <v>234999</v>
      </c>
      <c r="F4694" s="1">
        <v>137255</v>
      </c>
      <c r="G4694" s="1">
        <v>97743</v>
      </c>
      <c r="H4694" s="1">
        <v>0</v>
      </c>
      <c r="I4694" s="1">
        <v>0</v>
      </c>
      <c r="J4694" s="1">
        <v>0</v>
      </c>
      <c r="K4694" s="1">
        <v>0</v>
      </c>
    </row>
    <row r="4695" spans="1:11" x14ac:dyDescent="0.25">
      <c r="A4695" s="2">
        <v>307</v>
      </c>
      <c r="B4695" t="s">
        <v>217</v>
      </c>
      <c r="C4695" t="s">
        <v>11</v>
      </c>
      <c r="D4695">
        <v>2</v>
      </c>
      <c r="E4695" s="1">
        <v>115116</v>
      </c>
      <c r="F4695" s="1">
        <v>0</v>
      </c>
      <c r="G4695" s="1">
        <v>115116</v>
      </c>
      <c r="H4695" s="1">
        <v>0</v>
      </c>
      <c r="I4695" s="1">
        <v>0</v>
      </c>
      <c r="J4695" s="1">
        <v>0</v>
      </c>
      <c r="K4695" s="1">
        <v>0</v>
      </c>
    </row>
    <row r="4696" spans="1:11" x14ac:dyDescent="0.25">
      <c r="A4696" s="2">
        <v>307</v>
      </c>
      <c r="B4696" t="s">
        <v>217</v>
      </c>
      <c r="C4696" t="s">
        <v>21</v>
      </c>
      <c r="D4696">
        <v>1</v>
      </c>
      <c r="E4696" s="1">
        <v>113832</v>
      </c>
      <c r="F4696" s="1">
        <v>113832</v>
      </c>
      <c r="G4696" s="1">
        <v>0</v>
      </c>
      <c r="H4696" s="1">
        <v>0</v>
      </c>
      <c r="I4696" s="1">
        <v>0</v>
      </c>
      <c r="J4696" s="1">
        <v>0</v>
      </c>
      <c r="K4696" s="1">
        <v>0</v>
      </c>
    </row>
    <row r="4697" spans="1:11" x14ac:dyDescent="0.25">
      <c r="A4697" s="2">
        <v>307</v>
      </c>
      <c r="B4697" t="s">
        <v>217</v>
      </c>
      <c r="C4697" t="s">
        <v>16</v>
      </c>
      <c r="D4697">
        <v>1</v>
      </c>
      <c r="E4697" s="1">
        <v>113832</v>
      </c>
      <c r="F4697" s="1">
        <v>113832</v>
      </c>
      <c r="G4697" s="1">
        <v>0</v>
      </c>
      <c r="H4697" s="1">
        <v>0</v>
      </c>
      <c r="I4697" s="1">
        <v>0</v>
      </c>
      <c r="J4697" s="1">
        <v>0</v>
      </c>
      <c r="K4697" s="1">
        <v>0</v>
      </c>
    </row>
    <row r="4698" spans="1:11" x14ac:dyDescent="0.25">
      <c r="A4698" s="2">
        <v>307</v>
      </c>
      <c r="B4698" t="s">
        <v>217</v>
      </c>
      <c r="C4698" t="s">
        <v>17</v>
      </c>
      <c r="D4698">
        <v>1</v>
      </c>
      <c r="E4698" s="1">
        <v>79025</v>
      </c>
      <c r="F4698" s="1">
        <v>79025</v>
      </c>
      <c r="G4698" s="1">
        <v>0</v>
      </c>
      <c r="H4698" s="1">
        <v>0</v>
      </c>
      <c r="I4698" s="1">
        <v>0</v>
      </c>
      <c r="J4698" s="1">
        <v>0</v>
      </c>
      <c r="K4698" s="1">
        <v>0</v>
      </c>
    </row>
    <row r="4699" spans="1:11" x14ac:dyDescent="0.25">
      <c r="A4699" s="2">
        <v>307</v>
      </c>
      <c r="B4699" t="s">
        <v>217</v>
      </c>
      <c r="C4699" t="s">
        <v>22</v>
      </c>
      <c r="D4699">
        <v>1</v>
      </c>
      <c r="E4699" s="1">
        <v>51187</v>
      </c>
      <c r="F4699" s="1">
        <v>51187</v>
      </c>
      <c r="G4699" s="1">
        <v>0</v>
      </c>
      <c r="H4699" s="1">
        <v>0</v>
      </c>
      <c r="I4699" s="1">
        <v>0</v>
      </c>
      <c r="J4699" s="1">
        <v>0</v>
      </c>
      <c r="K4699" s="1">
        <v>0</v>
      </c>
    </row>
    <row r="4700" spans="1:11" x14ac:dyDescent="0.25">
      <c r="A4700" s="2">
        <v>307</v>
      </c>
      <c r="B4700" t="s">
        <v>217</v>
      </c>
      <c r="C4700" t="s">
        <v>20</v>
      </c>
      <c r="D4700">
        <v>1</v>
      </c>
      <c r="E4700" s="1">
        <v>60059</v>
      </c>
      <c r="F4700" s="1">
        <v>60059</v>
      </c>
      <c r="G4700" s="1">
        <v>0</v>
      </c>
      <c r="H4700" s="1">
        <v>0</v>
      </c>
      <c r="I4700" s="1">
        <v>0</v>
      </c>
      <c r="J4700" s="1">
        <v>0</v>
      </c>
      <c r="K4700" s="1">
        <v>0</v>
      </c>
    </row>
    <row r="4701" spans="1:11" x14ac:dyDescent="0.25">
      <c r="A4701" s="2">
        <v>307</v>
      </c>
      <c r="B4701" t="s">
        <v>217</v>
      </c>
      <c r="C4701" t="s">
        <v>4</v>
      </c>
      <c r="D4701">
        <v>2</v>
      </c>
      <c r="E4701" s="1">
        <v>143922</v>
      </c>
      <c r="F4701" s="1">
        <v>143922</v>
      </c>
      <c r="G4701" s="1">
        <v>0</v>
      </c>
      <c r="H4701" s="1">
        <v>0</v>
      </c>
      <c r="I4701" s="1">
        <v>0</v>
      </c>
      <c r="J4701" s="1">
        <v>0</v>
      </c>
      <c r="K4701" s="1">
        <v>0</v>
      </c>
    </row>
    <row r="4702" spans="1:11" x14ac:dyDescent="0.25">
      <c r="A4702" s="2">
        <v>307</v>
      </c>
      <c r="B4702" t="s">
        <v>217</v>
      </c>
      <c r="C4702" t="s">
        <v>251</v>
      </c>
      <c r="D4702">
        <v>0</v>
      </c>
      <c r="E4702" s="1">
        <v>5000</v>
      </c>
      <c r="F4702" s="1">
        <v>5000</v>
      </c>
      <c r="G4702" s="1">
        <v>0</v>
      </c>
      <c r="H4702" s="1">
        <v>0</v>
      </c>
      <c r="I4702" s="1">
        <v>0</v>
      </c>
      <c r="J4702" s="1">
        <v>0</v>
      </c>
      <c r="K4702" s="1">
        <v>0</v>
      </c>
    </row>
    <row r="4703" spans="1:11" x14ac:dyDescent="0.25">
      <c r="A4703" s="2">
        <v>307</v>
      </c>
      <c r="B4703" t="s">
        <v>217</v>
      </c>
      <c r="C4703" t="s">
        <v>314</v>
      </c>
      <c r="D4703">
        <v>0</v>
      </c>
      <c r="E4703" s="1">
        <v>40800</v>
      </c>
      <c r="F4703" s="1">
        <v>10200</v>
      </c>
      <c r="G4703" s="1">
        <v>0</v>
      </c>
      <c r="H4703" s="1">
        <v>0</v>
      </c>
      <c r="I4703" s="1">
        <v>0</v>
      </c>
      <c r="J4703" s="1">
        <v>0</v>
      </c>
      <c r="K4703" s="1">
        <v>30600</v>
      </c>
    </row>
    <row r="4704" spans="1:11" x14ac:dyDescent="0.25">
      <c r="A4704" s="2">
        <v>307</v>
      </c>
      <c r="B4704" t="s">
        <v>217</v>
      </c>
      <c r="C4704" t="s">
        <v>257</v>
      </c>
      <c r="D4704">
        <v>0</v>
      </c>
      <c r="E4704" s="1">
        <v>23800</v>
      </c>
      <c r="F4704" s="1">
        <v>10200</v>
      </c>
      <c r="G4704" s="1">
        <v>0</v>
      </c>
      <c r="H4704" s="1">
        <v>0</v>
      </c>
      <c r="I4704" s="1">
        <v>0</v>
      </c>
      <c r="J4704" s="1">
        <v>0</v>
      </c>
      <c r="K4704" s="1">
        <v>13600</v>
      </c>
    </row>
    <row r="4705" spans="1:12" x14ac:dyDescent="0.25">
      <c r="A4705" s="2">
        <v>307</v>
      </c>
      <c r="B4705" t="s">
        <v>217</v>
      </c>
      <c r="C4705" t="s">
        <v>252</v>
      </c>
      <c r="D4705">
        <v>0</v>
      </c>
      <c r="E4705" s="1">
        <v>5000</v>
      </c>
      <c r="F4705" s="1">
        <v>5000</v>
      </c>
      <c r="G4705" s="1">
        <v>0</v>
      </c>
      <c r="H4705" s="1">
        <v>0</v>
      </c>
      <c r="I4705" s="1">
        <v>0</v>
      </c>
      <c r="J4705" s="1">
        <v>0</v>
      </c>
      <c r="K4705" s="1">
        <v>0</v>
      </c>
    </row>
    <row r="4706" spans="1:12" x14ac:dyDescent="0.25">
      <c r="A4706" s="2">
        <v>307</v>
      </c>
      <c r="B4706" t="s">
        <v>217</v>
      </c>
      <c r="C4706" t="s">
        <v>259</v>
      </c>
      <c r="D4706">
        <v>0</v>
      </c>
      <c r="E4706" s="1">
        <v>1500</v>
      </c>
      <c r="F4706" s="1">
        <v>0</v>
      </c>
      <c r="G4706" s="1">
        <v>1500</v>
      </c>
      <c r="H4706" s="1">
        <v>0</v>
      </c>
      <c r="I4706" s="1">
        <v>0</v>
      </c>
      <c r="J4706" s="1">
        <v>0</v>
      </c>
      <c r="K4706" s="1">
        <v>0</v>
      </c>
    </row>
    <row r="4707" spans="1:12" x14ac:dyDescent="0.25">
      <c r="A4707" s="2">
        <v>307</v>
      </c>
      <c r="B4707" t="s">
        <v>217</v>
      </c>
      <c r="C4707" t="s">
        <v>266</v>
      </c>
      <c r="D4707">
        <v>0</v>
      </c>
      <c r="E4707" s="1">
        <v>10008</v>
      </c>
      <c r="F4707" s="1">
        <v>7008</v>
      </c>
      <c r="G4707" s="1">
        <v>3000</v>
      </c>
      <c r="H4707" s="1">
        <v>0</v>
      </c>
      <c r="I4707" s="1">
        <v>0</v>
      </c>
      <c r="J4707" s="1">
        <v>0</v>
      </c>
      <c r="K4707" s="1">
        <v>0</v>
      </c>
    </row>
    <row r="4708" spans="1:12" x14ac:dyDescent="0.25">
      <c r="A4708" s="2">
        <v>307</v>
      </c>
      <c r="B4708" t="s">
        <v>217</v>
      </c>
      <c r="C4708" t="s">
        <v>265</v>
      </c>
      <c r="D4708">
        <v>0</v>
      </c>
      <c r="E4708" s="1">
        <v>10000</v>
      </c>
      <c r="F4708" s="1">
        <v>10000</v>
      </c>
      <c r="G4708" s="1">
        <v>0</v>
      </c>
      <c r="H4708" s="1">
        <v>0</v>
      </c>
      <c r="I4708" s="1">
        <v>0</v>
      </c>
      <c r="J4708" s="1">
        <v>0</v>
      </c>
      <c r="K4708" s="1">
        <v>0</v>
      </c>
    </row>
    <row r="4709" spans="1:12" x14ac:dyDescent="0.25">
      <c r="A4709" s="2">
        <v>307</v>
      </c>
      <c r="B4709" t="s">
        <v>217</v>
      </c>
      <c r="C4709" t="s">
        <v>248</v>
      </c>
      <c r="D4709">
        <v>0</v>
      </c>
      <c r="E4709" s="1">
        <v>1209</v>
      </c>
      <c r="F4709" s="1">
        <v>1209</v>
      </c>
      <c r="G4709" s="1">
        <v>0</v>
      </c>
      <c r="H4709" s="1">
        <v>0</v>
      </c>
      <c r="I4709" s="1">
        <v>0</v>
      </c>
      <c r="J4709" s="1">
        <v>0</v>
      </c>
      <c r="K4709" s="1">
        <v>0</v>
      </c>
    </row>
    <row r="4710" spans="1:12" x14ac:dyDescent="0.25">
      <c r="A4710" s="2">
        <v>307</v>
      </c>
      <c r="B4710" t="s">
        <v>217</v>
      </c>
      <c r="C4710" t="s">
        <v>261</v>
      </c>
      <c r="D4710">
        <v>0</v>
      </c>
      <c r="E4710" s="1">
        <v>3000</v>
      </c>
      <c r="F4710" s="1">
        <v>0</v>
      </c>
      <c r="G4710" s="1">
        <v>3000</v>
      </c>
      <c r="H4710" s="1">
        <v>0</v>
      </c>
      <c r="I4710" s="1">
        <v>0</v>
      </c>
      <c r="J4710" s="1">
        <v>0</v>
      </c>
      <c r="K4710" s="1">
        <v>0</v>
      </c>
    </row>
    <row r="4711" spans="1:12" x14ac:dyDescent="0.25">
      <c r="A4711" s="2">
        <v>307</v>
      </c>
      <c r="B4711" t="s">
        <v>217</v>
      </c>
      <c r="C4711" t="s">
        <v>247</v>
      </c>
      <c r="D4711">
        <v>0</v>
      </c>
      <c r="E4711" s="1">
        <v>4431</v>
      </c>
      <c r="F4711" s="1">
        <v>4431</v>
      </c>
      <c r="G4711" s="1">
        <v>0</v>
      </c>
      <c r="H4711" s="1">
        <v>0</v>
      </c>
      <c r="I4711" s="1">
        <v>0</v>
      </c>
      <c r="J4711" s="1">
        <v>0</v>
      </c>
      <c r="K4711" s="1">
        <v>0</v>
      </c>
    </row>
    <row r="4712" spans="1:12" x14ac:dyDescent="0.25">
      <c r="A4712" s="2">
        <v>307</v>
      </c>
      <c r="B4712" t="s">
        <v>217</v>
      </c>
      <c r="C4712" t="s">
        <v>267</v>
      </c>
      <c r="D4712">
        <v>0</v>
      </c>
      <c r="E4712" s="1">
        <v>960</v>
      </c>
      <c r="F4712" s="1">
        <v>0</v>
      </c>
      <c r="G4712" s="1">
        <v>960</v>
      </c>
      <c r="H4712" s="1">
        <v>0</v>
      </c>
      <c r="I4712" s="1">
        <v>0</v>
      </c>
      <c r="J4712" s="1">
        <v>0</v>
      </c>
      <c r="K4712" s="1">
        <v>0</v>
      </c>
    </row>
    <row r="4713" spans="1:12" x14ac:dyDescent="0.25">
      <c r="A4713" s="2">
        <v>307</v>
      </c>
      <c r="B4713" t="s">
        <v>217</v>
      </c>
      <c r="C4713" t="s">
        <v>258</v>
      </c>
      <c r="D4713">
        <v>0</v>
      </c>
      <c r="E4713" s="1">
        <v>6700</v>
      </c>
      <c r="F4713" s="1">
        <v>0</v>
      </c>
      <c r="G4713" s="1">
        <v>6700</v>
      </c>
      <c r="H4713" s="1">
        <v>0</v>
      </c>
      <c r="I4713" s="1">
        <v>0</v>
      </c>
      <c r="J4713" s="1">
        <v>0</v>
      </c>
      <c r="K4713" s="1">
        <v>0</v>
      </c>
    </row>
    <row r="4714" spans="1:12" x14ac:dyDescent="0.25">
      <c r="A4714" s="2">
        <v>307</v>
      </c>
      <c r="B4714" t="s">
        <v>217</v>
      </c>
      <c r="C4714" t="s">
        <v>269</v>
      </c>
      <c r="D4714">
        <v>0</v>
      </c>
      <c r="E4714" s="1">
        <v>2310</v>
      </c>
      <c r="F4714" s="1">
        <v>0</v>
      </c>
      <c r="G4714" s="1">
        <v>0</v>
      </c>
      <c r="H4714" s="1">
        <v>0</v>
      </c>
      <c r="I4714" s="1">
        <v>2310</v>
      </c>
      <c r="J4714" s="1">
        <v>0</v>
      </c>
      <c r="K4714" s="1">
        <v>0</v>
      </c>
    </row>
    <row r="4715" spans="1:12" x14ac:dyDescent="0.25">
      <c r="A4715" s="2">
        <v>307</v>
      </c>
      <c r="B4715" t="s">
        <v>217</v>
      </c>
      <c r="C4715" s="1" t="s">
        <v>320</v>
      </c>
      <c r="E4715" s="1">
        <v>52584</v>
      </c>
      <c r="F4715" s="1"/>
      <c r="G4715" s="1"/>
      <c r="H4715" s="1"/>
      <c r="I4715" s="1"/>
      <c r="J4715" s="1"/>
      <c r="K4715" s="1"/>
      <c r="L4715" s="1">
        <v>52584</v>
      </c>
    </row>
    <row r="4716" spans="1:12" x14ac:dyDescent="0.25">
      <c r="A4716" s="2">
        <v>409</v>
      </c>
      <c r="B4716" t="s">
        <v>218</v>
      </c>
      <c r="C4716" t="s">
        <v>48</v>
      </c>
      <c r="D4716">
        <v>1</v>
      </c>
      <c r="E4716" s="1">
        <v>158560</v>
      </c>
      <c r="F4716" s="1">
        <v>158560</v>
      </c>
      <c r="G4716" s="1">
        <v>0</v>
      </c>
      <c r="H4716" s="1">
        <v>0</v>
      </c>
      <c r="I4716" s="1">
        <v>0</v>
      </c>
      <c r="J4716" s="1">
        <v>0</v>
      </c>
      <c r="K4716" s="1">
        <v>0</v>
      </c>
    </row>
    <row r="4717" spans="1:12" x14ac:dyDescent="0.25">
      <c r="A4717" s="2">
        <v>409</v>
      </c>
      <c r="B4717" t="s">
        <v>218</v>
      </c>
      <c r="C4717" t="s">
        <v>6</v>
      </c>
      <c r="D4717">
        <v>1</v>
      </c>
      <c r="E4717" s="1">
        <v>158560</v>
      </c>
      <c r="F4717" s="1">
        <v>158560</v>
      </c>
      <c r="G4717" s="1">
        <v>0</v>
      </c>
      <c r="H4717" s="1">
        <v>0</v>
      </c>
      <c r="I4717" s="1">
        <v>0</v>
      </c>
      <c r="J4717" s="1">
        <v>0</v>
      </c>
      <c r="K4717" s="1">
        <v>0</v>
      </c>
    </row>
    <row r="4718" spans="1:12" x14ac:dyDescent="0.25">
      <c r="A4718" s="2">
        <v>409</v>
      </c>
      <c r="B4718" t="s">
        <v>218</v>
      </c>
      <c r="C4718" t="s">
        <v>114</v>
      </c>
      <c r="D4718">
        <v>1</v>
      </c>
      <c r="E4718" s="1">
        <v>158560</v>
      </c>
      <c r="F4718" s="1">
        <v>158560</v>
      </c>
      <c r="G4718" s="1">
        <v>0</v>
      </c>
      <c r="H4718" s="1">
        <v>0</v>
      </c>
      <c r="I4718" s="1">
        <v>0</v>
      </c>
      <c r="J4718" s="1">
        <v>0</v>
      </c>
      <c r="K4718" s="1">
        <v>0</v>
      </c>
    </row>
    <row r="4719" spans="1:12" x14ac:dyDescent="0.25">
      <c r="A4719" s="2">
        <v>409</v>
      </c>
      <c r="B4719" t="s">
        <v>218</v>
      </c>
      <c r="C4719" t="s">
        <v>31</v>
      </c>
      <c r="D4719">
        <v>1</v>
      </c>
      <c r="E4719" s="1">
        <v>198942</v>
      </c>
      <c r="F4719" s="1">
        <v>198942</v>
      </c>
      <c r="G4719" s="1">
        <v>0</v>
      </c>
      <c r="H4719" s="1">
        <v>0</v>
      </c>
      <c r="I4719" s="1">
        <v>0</v>
      </c>
      <c r="J4719" s="1">
        <v>0</v>
      </c>
      <c r="K4719" s="1">
        <v>0</v>
      </c>
    </row>
    <row r="4720" spans="1:12" x14ac:dyDescent="0.25">
      <c r="A4720" s="2">
        <v>409</v>
      </c>
      <c r="B4720" t="s">
        <v>218</v>
      </c>
      <c r="C4720" t="s">
        <v>33</v>
      </c>
      <c r="D4720">
        <v>2</v>
      </c>
      <c r="E4720" s="1">
        <v>227665</v>
      </c>
      <c r="F4720" s="1">
        <v>227665</v>
      </c>
      <c r="G4720" s="1">
        <v>0</v>
      </c>
      <c r="H4720" s="1">
        <v>0</v>
      </c>
      <c r="I4720" s="1">
        <v>0</v>
      </c>
      <c r="J4720" s="1">
        <v>0</v>
      </c>
      <c r="K4720" s="1">
        <v>0</v>
      </c>
    </row>
    <row r="4721" spans="1:11" x14ac:dyDescent="0.25">
      <c r="A4721" s="2">
        <v>409</v>
      </c>
      <c r="B4721" t="s">
        <v>218</v>
      </c>
      <c r="C4721" t="s">
        <v>34</v>
      </c>
      <c r="D4721">
        <v>2</v>
      </c>
      <c r="E4721" s="1">
        <v>227665</v>
      </c>
      <c r="F4721" s="1">
        <v>227665</v>
      </c>
      <c r="G4721" s="1">
        <v>0</v>
      </c>
      <c r="H4721" s="1">
        <v>0</v>
      </c>
      <c r="I4721" s="1">
        <v>0</v>
      </c>
      <c r="J4721" s="1">
        <v>0</v>
      </c>
      <c r="K4721" s="1">
        <v>0</v>
      </c>
    </row>
    <row r="4722" spans="1:11" x14ac:dyDescent="0.25">
      <c r="A4722" s="2">
        <v>409</v>
      </c>
      <c r="B4722" t="s">
        <v>218</v>
      </c>
      <c r="C4722" t="s">
        <v>35</v>
      </c>
      <c r="D4722">
        <v>2</v>
      </c>
      <c r="E4722" s="1">
        <v>227665</v>
      </c>
      <c r="F4722" s="1">
        <v>227665</v>
      </c>
      <c r="G4722" s="1">
        <v>0</v>
      </c>
      <c r="H4722" s="1">
        <v>0</v>
      </c>
      <c r="I4722" s="1">
        <v>0</v>
      </c>
      <c r="J4722" s="1">
        <v>0</v>
      </c>
      <c r="K4722" s="1">
        <v>0</v>
      </c>
    </row>
    <row r="4723" spans="1:11" x14ac:dyDescent="0.25">
      <c r="A4723" s="2">
        <v>409</v>
      </c>
      <c r="B4723" t="s">
        <v>218</v>
      </c>
      <c r="C4723" t="s">
        <v>26</v>
      </c>
      <c r="D4723">
        <v>2</v>
      </c>
      <c r="E4723" s="1">
        <v>227665</v>
      </c>
      <c r="F4723" s="1">
        <v>227665</v>
      </c>
      <c r="G4723" s="1">
        <v>0</v>
      </c>
      <c r="H4723" s="1">
        <v>0</v>
      </c>
      <c r="I4723" s="1">
        <v>0</v>
      </c>
      <c r="J4723" s="1">
        <v>0</v>
      </c>
      <c r="K4723" s="1">
        <v>0</v>
      </c>
    </row>
    <row r="4724" spans="1:11" x14ac:dyDescent="0.25">
      <c r="A4724" s="2">
        <v>409</v>
      </c>
      <c r="B4724" t="s">
        <v>218</v>
      </c>
      <c r="C4724" t="s">
        <v>25</v>
      </c>
      <c r="D4724">
        <v>2</v>
      </c>
      <c r="E4724" s="1">
        <v>227665</v>
      </c>
      <c r="F4724" s="1">
        <v>227665</v>
      </c>
      <c r="G4724" s="1">
        <v>0</v>
      </c>
      <c r="H4724" s="1">
        <v>0</v>
      </c>
      <c r="I4724" s="1">
        <v>0</v>
      </c>
      <c r="J4724" s="1">
        <v>0</v>
      </c>
      <c r="K4724" s="1">
        <v>0</v>
      </c>
    </row>
    <row r="4725" spans="1:11" x14ac:dyDescent="0.25">
      <c r="A4725" s="2">
        <v>409</v>
      </c>
      <c r="B4725" t="s">
        <v>218</v>
      </c>
      <c r="C4725" t="s">
        <v>74</v>
      </c>
      <c r="D4725">
        <v>2</v>
      </c>
      <c r="E4725" s="1">
        <v>227665</v>
      </c>
      <c r="F4725" s="1">
        <v>227665</v>
      </c>
      <c r="G4725" s="1">
        <v>0</v>
      </c>
      <c r="H4725" s="1">
        <v>0</v>
      </c>
      <c r="I4725" s="1">
        <v>0</v>
      </c>
      <c r="J4725" s="1">
        <v>0</v>
      </c>
      <c r="K4725" s="1">
        <v>0</v>
      </c>
    </row>
    <row r="4726" spans="1:11" x14ac:dyDescent="0.25">
      <c r="A4726" s="2">
        <v>409</v>
      </c>
      <c r="B4726" t="s">
        <v>218</v>
      </c>
      <c r="C4726" t="s">
        <v>28</v>
      </c>
      <c r="D4726">
        <v>2</v>
      </c>
      <c r="E4726" s="1">
        <v>227665</v>
      </c>
      <c r="F4726" s="1">
        <v>227665</v>
      </c>
      <c r="G4726" s="1">
        <v>0</v>
      </c>
      <c r="H4726" s="1">
        <v>0</v>
      </c>
      <c r="I4726" s="1">
        <v>0</v>
      </c>
      <c r="J4726" s="1">
        <v>0</v>
      </c>
      <c r="K4726" s="1">
        <v>0</v>
      </c>
    </row>
    <row r="4727" spans="1:11" x14ac:dyDescent="0.25">
      <c r="A4727" s="2">
        <v>409</v>
      </c>
      <c r="B4727" t="s">
        <v>218</v>
      </c>
      <c r="C4727" t="s">
        <v>41</v>
      </c>
      <c r="D4727">
        <v>2</v>
      </c>
      <c r="E4727" s="1">
        <v>227665</v>
      </c>
      <c r="F4727" s="1">
        <v>227665</v>
      </c>
      <c r="G4727" s="1">
        <v>0</v>
      </c>
      <c r="H4727" s="1">
        <v>0</v>
      </c>
      <c r="I4727" s="1">
        <v>0</v>
      </c>
      <c r="J4727" s="1">
        <v>0</v>
      </c>
      <c r="K4727" s="1">
        <v>0</v>
      </c>
    </row>
    <row r="4728" spans="1:11" x14ac:dyDescent="0.25">
      <c r="A4728" s="2">
        <v>409</v>
      </c>
      <c r="B4728" t="s">
        <v>218</v>
      </c>
      <c r="C4728" t="s">
        <v>46</v>
      </c>
      <c r="D4728">
        <v>2</v>
      </c>
      <c r="E4728" s="1">
        <v>227665</v>
      </c>
      <c r="F4728" s="1">
        <v>227665</v>
      </c>
      <c r="G4728" s="1">
        <v>0</v>
      </c>
      <c r="H4728" s="1">
        <v>0</v>
      </c>
      <c r="I4728" s="1">
        <v>0</v>
      </c>
      <c r="J4728" s="1">
        <v>0</v>
      </c>
      <c r="K4728" s="1">
        <v>0</v>
      </c>
    </row>
    <row r="4729" spans="1:11" x14ac:dyDescent="0.25">
      <c r="A4729" s="2">
        <v>409</v>
      </c>
      <c r="B4729" t="s">
        <v>218</v>
      </c>
      <c r="C4729" t="s">
        <v>66</v>
      </c>
      <c r="D4729">
        <v>2</v>
      </c>
      <c r="E4729" s="1">
        <v>227665</v>
      </c>
      <c r="F4729" s="1">
        <v>227665</v>
      </c>
      <c r="G4729" s="1">
        <v>0</v>
      </c>
      <c r="H4729" s="1">
        <v>0</v>
      </c>
      <c r="I4729" s="1">
        <v>0</v>
      </c>
      <c r="J4729" s="1">
        <v>0</v>
      </c>
      <c r="K4729" s="1">
        <v>0</v>
      </c>
    </row>
    <row r="4730" spans="1:11" x14ac:dyDescent="0.25">
      <c r="A4730" s="2">
        <v>409</v>
      </c>
      <c r="B4730" t="s">
        <v>218</v>
      </c>
      <c r="C4730" t="s">
        <v>72</v>
      </c>
      <c r="D4730">
        <v>1</v>
      </c>
      <c r="E4730" s="1">
        <v>113832</v>
      </c>
      <c r="F4730" s="1">
        <v>113832</v>
      </c>
      <c r="G4730" s="1">
        <v>0</v>
      </c>
      <c r="H4730" s="1">
        <v>0</v>
      </c>
      <c r="I4730" s="1">
        <v>0</v>
      </c>
      <c r="J4730" s="1">
        <v>0</v>
      </c>
      <c r="K4730" s="1">
        <v>0</v>
      </c>
    </row>
    <row r="4731" spans="1:11" x14ac:dyDescent="0.25">
      <c r="A4731" s="2">
        <v>409</v>
      </c>
      <c r="B4731" t="s">
        <v>218</v>
      </c>
      <c r="C4731" t="s">
        <v>76</v>
      </c>
      <c r="D4731">
        <v>1</v>
      </c>
      <c r="E4731" s="1">
        <v>59075</v>
      </c>
      <c r="F4731" s="1">
        <v>59075</v>
      </c>
      <c r="G4731" s="1">
        <v>0</v>
      </c>
      <c r="H4731" s="1">
        <v>0</v>
      </c>
      <c r="I4731" s="1">
        <v>0</v>
      </c>
      <c r="J4731" s="1">
        <v>0</v>
      </c>
      <c r="K4731" s="1">
        <v>0</v>
      </c>
    </row>
    <row r="4732" spans="1:11" x14ac:dyDescent="0.25">
      <c r="A4732" s="2">
        <v>409</v>
      </c>
      <c r="B4732" t="s">
        <v>218</v>
      </c>
      <c r="C4732" t="s">
        <v>24</v>
      </c>
      <c r="D4732">
        <v>1</v>
      </c>
      <c r="E4732" s="1">
        <v>113832</v>
      </c>
      <c r="F4732" s="1">
        <v>113832</v>
      </c>
      <c r="G4732" s="1">
        <v>0</v>
      </c>
      <c r="H4732" s="1">
        <v>0</v>
      </c>
      <c r="I4732" s="1">
        <v>0</v>
      </c>
      <c r="J4732" s="1">
        <v>0</v>
      </c>
      <c r="K4732" s="1">
        <v>0</v>
      </c>
    </row>
    <row r="4733" spans="1:11" x14ac:dyDescent="0.25">
      <c r="A4733" s="2">
        <v>409</v>
      </c>
      <c r="B4733" t="s">
        <v>218</v>
      </c>
      <c r="C4733" t="s">
        <v>40</v>
      </c>
      <c r="D4733">
        <v>1</v>
      </c>
      <c r="E4733" s="1">
        <v>113832</v>
      </c>
      <c r="F4733" s="1">
        <v>113832</v>
      </c>
      <c r="G4733" s="1">
        <v>0</v>
      </c>
      <c r="H4733" s="1">
        <v>0</v>
      </c>
      <c r="I4733" s="1">
        <v>0</v>
      </c>
      <c r="J4733" s="1">
        <v>0</v>
      </c>
      <c r="K4733" s="1">
        <v>0</v>
      </c>
    </row>
    <row r="4734" spans="1:11" x14ac:dyDescent="0.25">
      <c r="A4734" s="2">
        <v>409</v>
      </c>
      <c r="B4734" t="s">
        <v>218</v>
      </c>
      <c r="C4734" t="s">
        <v>30</v>
      </c>
      <c r="D4734">
        <v>1</v>
      </c>
      <c r="E4734" s="1">
        <v>113832</v>
      </c>
      <c r="F4734" s="1">
        <v>113832</v>
      </c>
      <c r="G4734" s="1">
        <v>0</v>
      </c>
      <c r="H4734" s="1">
        <v>0</v>
      </c>
      <c r="I4734" s="1">
        <v>0</v>
      </c>
      <c r="J4734" s="1">
        <v>0</v>
      </c>
      <c r="K4734" s="1">
        <v>0</v>
      </c>
    </row>
    <row r="4735" spans="1:11" x14ac:dyDescent="0.25">
      <c r="A4735" s="2">
        <v>409</v>
      </c>
      <c r="B4735" t="s">
        <v>218</v>
      </c>
      <c r="C4735" t="s">
        <v>15</v>
      </c>
      <c r="D4735">
        <v>8</v>
      </c>
      <c r="E4735" s="1">
        <v>313331</v>
      </c>
      <c r="F4735" s="1">
        <v>313331</v>
      </c>
      <c r="G4735" s="1">
        <v>0</v>
      </c>
      <c r="H4735" s="1">
        <v>0</v>
      </c>
      <c r="I4735" s="1">
        <v>0</v>
      </c>
      <c r="J4735" s="1">
        <v>0</v>
      </c>
      <c r="K4735" s="1">
        <v>0</v>
      </c>
    </row>
    <row r="4736" spans="1:11" x14ac:dyDescent="0.25">
      <c r="A4736" s="2">
        <v>409</v>
      </c>
      <c r="B4736" t="s">
        <v>218</v>
      </c>
      <c r="C4736" t="s">
        <v>162</v>
      </c>
      <c r="D4736">
        <v>1</v>
      </c>
      <c r="E4736" s="1">
        <v>119483</v>
      </c>
      <c r="F4736" s="1">
        <v>119483</v>
      </c>
      <c r="G4736" s="1">
        <v>0</v>
      </c>
      <c r="H4736" s="1">
        <v>0</v>
      </c>
      <c r="I4736" s="1">
        <v>0</v>
      </c>
      <c r="J4736" s="1">
        <v>0</v>
      </c>
      <c r="K4736" s="1">
        <v>0</v>
      </c>
    </row>
    <row r="4737" spans="1:11" x14ac:dyDescent="0.25">
      <c r="A4737" s="2">
        <v>409</v>
      </c>
      <c r="B4737" t="s">
        <v>218</v>
      </c>
      <c r="C4737" t="s">
        <v>52</v>
      </c>
      <c r="D4737">
        <v>2</v>
      </c>
      <c r="E4737" s="1">
        <v>227665</v>
      </c>
      <c r="F4737" s="1">
        <v>227665</v>
      </c>
      <c r="G4737" s="1">
        <v>0</v>
      </c>
      <c r="H4737" s="1">
        <v>0</v>
      </c>
      <c r="I4737" s="1">
        <v>0</v>
      </c>
      <c r="J4737" s="1">
        <v>0</v>
      </c>
      <c r="K4737" s="1">
        <v>0</v>
      </c>
    </row>
    <row r="4738" spans="1:11" x14ac:dyDescent="0.25">
      <c r="A4738" s="2">
        <v>409</v>
      </c>
      <c r="B4738" t="s">
        <v>218</v>
      </c>
      <c r="C4738" t="s">
        <v>219</v>
      </c>
      <c r="D4738">
        <v>2</v>
      </c>
      <c r="E4738" s="1">
        <v>227665</v>
      </c>
      <c r="F4738" s="1">
        <v>227665</v>
      </c>
      <c r="G4738" s="1">
        <v>0</v>
      </c>
      <c r="H4738" s="1">
        <v>0</v>
      </c>
      <c r="I4738" s="1">
        <v>0</v>
      </c>
      <c r="J4738" s="1">
        <v>0</v>
      </c>
      <c r="K4738" s="1">
        <v>0</v>
      </c>
    </row>
    <row r="4739" spans="1:11" x14ac:dyDescent="0.25">
      <c r="A4739" s="2">
        <v>409</v>
      </c>
      <c r="B4739" t="s">
        <v>218</v>
      </c>
      <c r="C4739" t="s">
        <v>14</v>
      </c>
      <c r="D4739">
        <v>5</v>
      </c>
      <c r="E4739" s="1">
        <v>569162</v>
      </c>
      <c r="F4739" s="1">
        <v>569162</v>
      </c>
      <c r="G4739" s="1">
        <v>0</v>
      </c>
      <c r="H4739" s="1">
        <v>0</v>
      </c>
      <c r="I4739" s="1">
        <v>0</v>
      </c>
      <c r="J4739" s="1">
        <v>0</v>
      </c>
      <c r="K4739" s="1">
        <v>0</v>
      </c>
    </row>
    <row r="4740" spans="1:11" x14ac:dyDescent="0.25">
      <c r="A4740" s="2">
        <v>409</v>
      </c>
      <c r="B4740" t="s">
        <v>218</v>
      </c>
      <c r="C4740" t="s">
        <v>14</v>
      </c>
      <c r="D4740">
        <v>1</v>
      </c>
      <c r="E4740" s="1">
        <v>113832</v>
      </c>
      <c r="F4740" s="1">
        <v>113832</v>
      </c>
      <c r="G4740" s="1">
        <v>0</v>
      </c>
      <c r="H4740" s="1">
        <v>0</v>
      </c>
      <c r="I4740" s="1">
        <v>0</v>
      </c>
      <c r="J4740" s="1">
        <v>0</v>
      </c>
      <c r="K4740" s="1">
        <v>0</v>
      </c>
    </row>
    <row r="4741" spans="1:11" x14ac:dyDescent="0.25">
      <c r="A4741" s="2">
        <v>409</v>
      </c>
      <c r="B4741" t="s">
        <v>218</v>
      </c>
      <c r="C4741" t="s">
        <v>315</v>
      </c>
      <c r="D4741">
        <v>1</v>
      </c>
      <c r="E4741" s="1">
        <v>113832</v>
      </c>
      <c r="F4741" s="1">
        <v>0</v>
      </c>
      <c r="G4741" s="1">
        <v>0</v>
      </c>
      <c r="H4741" s="1">
        <v>113832</v>
      </c>
      <c r="I4741" s="1">
        <v>0</v>
      </c>
      <c r="J4741" s="1">
        <v>0</v>
      </c>
      <c r="K4741" s="1">
        <v>0</v>
      </c>
    </row>
    <row r="4742" spans="1:11" x14ac:dyDescent="0.25">
      <c r="A4742" s="2">
        <v>409</v>
      </c>
      <c r="B4742" t="s">
        <v>218</v>
      </c>
      <c r="C4742" t="s">
        <v>81</v>
      </c>
      <c r="D4742">
        <v>5</v>
      </c>
      <c r="E4742" s="1">
        <v>569162</v>
      </c>
      <c r="F4742" s="1">
        <v>0</v>
      </c>
      <c r="G4742" s="1">
        <v>0</v>
      </c>
      <c r="H4742" s="1">
        <v>569162</v>
      </c>
      <c r="I4742" s="1">
        <v>0</v>
      </c>
      <c r="J4742" s="1">
        <v>0</v>
      </c>
      <c r="K4742" s="1">
        <v>0</v>
      </c>
    </row>
    <row r="4743" spans="1:11" x14ac:dyDescent="0.25">
      <c r="A4743" s="2">
        <v>409</v>
      </c>
      <c r="B4743" t="s">
        <v>218</v>
      </c>
      <c r="C4743" t="s">
        <v>23</v>
      </c>
      <c r="D4743">
        <v>5</v>
      </c>
      <c r="E4743" s="1">
        <v>195832</v>
      </c>
      <c r="F4743" s="1">
        <v>195832</v>
      </c>
      <c r="G4743" s="1">
        <v>0</v>
      </c>
      <c r="H4743" s="1">
        <v>0</v>
      </c>
      <c r="I4743" s="1">
        <v>0</v>
      </c>
      <c r="J4743" s="1">
        <v>0</v>
      </c>
      <c r="K4743" s="1">
        <v>0</v>
      </c>
    </row>
    <row r="4744" spans="1:11" x14ac:dyDescent="0.25">
      <c r="A4744" s="2">
        <v>409</v>
      </c>
      <c r="B4744" t="s">
        <v>218</v>
      </c>
      <c r="C4744" t="s">
        <v>18</v>
      </c>
      <c r="D4744">
        <v>2</v>
      </c>
      <c r="E4744" s="1">
        <v>227665</v>
      </c>
      <c r="F4744" s="1">
        <v>227665</v>
      </c>
      <c r="G4744" s="1">
        <v>0</v>
      </c>
      <c r="H4744" s="1">
        <v>0</v>
      </c>
      <c r="I4744" s="1">
        <v>0</v>
      </c>
      <c r="J4744" s="1">
        <v>0</v>
      </c>
      <c r="K4744" s="1">
        <v>0</v>
      </c>
    </row>
    <row r="4745" spans="1:11" x14ac:dyDescent="0.25">
      <c r="A4745" s="2">
        <v>409</v>
      </c>
      <c r="B4745" t="s">
        <v>218</v>
      </c>
      <c r="C4745" t="s">
        <v>49</v>
      </c>
      <c r="D4745">
        <v>1</v>
      </c>
      <c r="E4745" s="1">
        <v>113832</v>
      </c>
      <c r="F4745" s="1">
        <v>113832</v>
      </c>
      <c r="G4745" s="1">
        <v>0</v>
      </c>
      <c r="H4745" s="1">
        <v>0</v>
      </c>
      <c r="I4745" s="1">
        <v>0</v>
      </c>
      <c r="J4745" s="1">
        <v>0</v>
      </c>
      <c r="K4745" s="1">
        <v>0</v>
      </c>
    </row>
    <row r="4746" spans="1:11" x14ac:dyDescent="0.25">
      <c r="A4746" s="2">
        <v>409</v>
      </c>
      <c r="B4746" t="s">
        <v>218</v>
      </c>
      <c r="C4746" t="s">
        <v>19</v>
      </c>
      <c r="D4746">
        <v>2</v>
      </c>
      <c r="E4746" s="1">
        <v>227665</v>
      </c>
      <c r="F4746" s="1">
        <v>227665</v>
      </c>
      <c r="G4746" s="1">
        <v>0</v>
      </c>
      <c r="H4746" s="1">
        <v>0</v>
      </c>
      <c r="I4746" s="1">
        <v>0</v>
      </c>
      <c r="J4746" s="1">
        <v>0</v>
      </c>
      <c r="K4746" s="1">
        <v>0</v>
      </c>
    </row>
    <row r="4747" spans="1:11" x14ac:dyDescent="0.25">
      <c r="A4747" s="2">
        <v>409</v>
      </c>
      <c r="B4747" t="s">
        <v>218</v>
      </c>
      <c r="C4747" t="s">
        <v>7</v>
      </c>
      <c r="D4747">
        <v>2</v>
      </c>
      <c r="E4747" s="1">
        <v>227665</v>
      </c>
      <c r="F4747" s="1">
        <v>227665</v>
      </c>
      <c r="G4747" s="1">
        <v>0</v>
      </c>
      <c r="H4747" s="1">
        <v>0</v>
      </c>
      <c r="I4747" s="1">
        <v>0</v>
      </c>
      <c r="J4747" s="1">
        <v>0</v>
      </c>
      <c r="K4747" s="1">
        <v>0</v>
      </c>
    </row>
    <row r="4748" spans="1:11" x14ac:dyDescent="0.25">
      <c r="A4748" s="2">
        <v>409</v>
      </c>
      <c r="B4748" t="s">
        <v>218</v>
      </c>
      <c r="C4748" t="s">
        <v>37</v>
      </c>
      <c r="D4748">
        <v>2</v>
      </c>
      <c r="E4748" s="1">
        <v>227665</v>
      </c>
      <c r="F4748" s="1">
        <v>227665</v>
      </c>
      <c r="G4748" s="1">
        <v>0</v>
      </c>
      <c r="H4748" s="1">
        <v>0</v>
      </c>
      <c r="I4748" s="1">
        <v>0</v>
      </c>
      <c r="J4748" s="1">
        <v>0</v>
      </c>
      <c r="K4748" s="1">
        <v>0</v>
      </c>
    </row>
    <row r="4749" spans="1:11" x14ac:dyDescent="0.25">
      <c r="A4749" s="2">
        <v>409</v>
      </c>
      <c r="B4749" t="s">
        <v>218</v>
      </c>
      <c r="C4749" t="s">
        <v>12</v>
      </c>
      <c r="D4749">
        <v>2</v>
      </c>
      <c r="E4749" s="1">
        <v>227665</v>
      </c>
      <c r="F4749" s="1">
        <v>227665</v>
      </c>
      <c r="G4749" s="1">
        <v>0</v>
      </c>
      <c r="H4749" s="1">
        <v>0</v>
      </c>
      <c r="I4749" s="1">
        <v>0</v>
      </c>
      <c r="J4749" s="1">
        <v>0</v>
      </c>
      <c r="K4749" s="1">
        <v>0</v>
      </c>
    </row>
    <row r="4750" spans="1:11" x14ac:dyDescent="0.25">
      <c r="A4750" s="2">
        <v>409</v>
      </c>
      <c r="B4750" t="s">
        <v>218</v>
      </c>
      <c r="C4750" t="s">
        <v>56</v>
      </c>
      <c r="D4750">
        <v>1</v>
      </c>
      <c r="E4750" s="1">
        <v>113832</v>
      </c>
      <c r="F4750" s="1">
        <v>35881</v>
      </c>
      <c r="G4750" s="1">
        <v>77951</v>
      </c>
      <c r="H4750" s="1">
        <v>0</v>
      </c>
      <c r="I4750" s="1">
        <v>0</v>
      </c>
      <c r="J4750" s="1">
        <v>0</v>
      </c>
      <c r="K4750" s="1">
        <v>0</v>
      </c>
    </row>
    <row r="4751" spans="1:11" x14ac:dyDescent="0.25">
      <c r="A4751" s="2">
        <v>409</v>
      </c>
      <c r="B4751" t="s">
        <v>218</v>
      </c>
      <c r="C4751" t="s">
        <v>60</v>
      </c>
      <c r="D4751">
        <v>3</v>
      </c>
      <c r="E4751" s="1">
        <v>341497</v>
      </c>
      <c r="F4751" s="1">
        <v>0</v>
      </c>
      <c r="G4751" s="1">
        <v>276139</v>
      </c>
      <c r="H4751" s="1">
        <v>65358</v>
      </c>
      <c r="I4751" s="1">
        <v>0</v>
      </c>
      <c r="J4751" s="1">
        <v>0</v>
      </c>
      <c r="K4751" s="1">
        <v>0</v>
      </c>
    </row>
    <row r="4752" spans="1:11" x14ac:dyDescent="0.25">
      <c r="A4752" s="2">
        <v>409</v>
      </c>
      <c r="B4752" t="s">
        <v>218</v>
      </c>
      <c r="C4752" t="s">
        <v>32</v>
      </c>
      <c r="D4752">
        <v>2</v>
      </c>
      <c r="E4752" s="1">
        <v>78333</v>
      </c>
      <c r="F4752" s="1">
        <v>78333</v>
      </c>
      <c r="G4752" s="1">
        <v>0</v>
      </c>
      <c r="H4752" s="1">
        <v>0</v>
      </c>
      <c r="I4752" s="1">
        <v>0</v>
      </c>
      <c r="J4752" s="1">
        <v>0</v>
      </c>
      <c r="K4752" s="1">
        <v>0</v>
      </c>
    </row>
    <row r="4753" spans="1:11" x14ac:dyDescent="0.25">
      <c r="A4753" s="2">
        <v>409</v>
      </c>
      <c r="B4753" t="s">
        <v>218</v>
      </c>
      <c r="C4753" t="s">
        <v>45</v>
      </c>
      <c r="D4753">
        <v>1</v>
      </c>
      <c r="E4753" s="1">
        <v>70672</v>
      </c>
      <c r="F4753" s="1">
        <v>70672</v>
      </c>
      <c r="G4753" s="1">
        <v>0</v>
      </c>
      <c r="H4753" s="1">
        <v>0</v>
      </c>
      <c r="I4753" s="1">
        <v>0</v>
      </c>
      <c r="J4753" s="1">
        <v>0</v>
      </c>
      <c r="K4753" s="1">
        <v>0</v>
      </c>
    </row>
    <row r="4754" spans="1:11" x14ac:dyDescent="0.25">
      <c r="A4754" s="2">
        <v>409</v>
      </c>
      <c r="B4754" t="s">
        <v>218</v>
      </c>
      <c r="C4754" t="s">
        <v>11</v>
      </c>
      <c r="D4754">
        <v>1</v>
      </c>
      <c r="E4754" s="1">
        <v>57558</v>
      </c>
      <c r="F4754" s="1">
        <v>57558</v>
      </c>
      <c r="G4754" s="1">
        <v>0</v>
      </c>
      <c r="H4754" s="1">
        <v>0</v>
      </c>
      <c r="I4754" s="1">
        <v>0</v>
      </c>
      <c r="J4754" s="1">
        <v>0</v>
      </c>
      <c r="K4754" s="1">
        <v>0</v>
      </c>
    </row>
    <row r="4755" spans="1:11" x14ac:dyDescent="0.25">
      <c r="A4755" s="2">
        <v>409</v>
      </c>
      <c r="B4755" t="s">
        <v>218</v>
      </c>
      <c r="C4755" t="s">
        <v>21</v>
      </c>
      <c r="D4755">
        <v>1</v>
      </c>
      <c r="E4755" s="1">
        <v>113832</v>
      </c>
      <c r="F4755" s="1">
        <v>113832</v>
      </c>
      <c r="G4755" s="1">
        <v>0</v>
      </c>
      <c r="H4755" s="1">
        <v>0</v>
      </c>
      <c r="I4755" s="1">
        <v>0</v>
      </c>
      <c r="J4755" s="1">
        <v>0</v>
      </c>
      <c r="K4755" s="1">
        <v>0</v>
      </c>
    </row>
    <row r="4756" spans="1:11" x14ac:dyDescent="0.25">
      <c r="A4756" s="2">
        <v>409</v>
      </c>
      <c r="B4756" t="s">
        <v>218</v>
      </c>
      <c r="C4756" t="s">
        <v>122</v>
      </c>
      <c r="D4756">
        <v>1</v>
      </c>
      <c r="E4756" s="1">
        <v>113832</v>
      </c>
      <c r="F4756" s="1">
        <v>113832</v>
      </c>
      <c r="G4756" s="1">
        <v>0</v>
      </c>
      <c r="H4756" s="1">
        <v>0</v>
      </c>
      <c r="I4756" s="1">
        <v>0</v>
      </c>
      <c r="J4756" s="1">
        <v>0</v>
      </c>
      <c r="K4756" s="1">
        <v>0</v>
      </c>
    </row>
    <row r="4757" spans="1:11" x14ac:dyDescent="0.25">
      <c r="A4757" s="2">
        <v>409</v>
      </c>
      <c r="B4757" t="s">
        <v>218</v>
      </c>
      <c r="C4757" t="s">
        <v>16</v>
      </c>
      <c r="D4757">
        <v>2</v>
      </c>
      <c r="E4757" s="1">
        <v>227665</v>
      </c>
      <c r="F4757" s="1">
        <v>227665</v>
      </c>
      <c r="G4757" s="1">
        <v>0</v>
      </c>
      <c r="H4757" s="1">
        <v>0</v>
      </c>
      <c r="I4757" s="1">
        <v>0</v>
      </c>
      <c r="J4757" s="1">
        <v>0</v>
      </c>
      <c r="K4757" s="1">
        <v>0</v>
      </c>
    </row>
    <row r="4758" spans="1:11" x14ac:dyDescent="0.25">
      <c r="A4758" s="2">
        <v>409</v>
      </c>
      <c r="B4758" t="s">
        <v>218</v>
      </c>
      <c r="C4758" t="s">
        <v>17</v>
      </c>
      <c r="D4758">
        <v>1</v>
      </c>
      <c r="E4758" s="1">
        <v>79025</v>
      </c>
      <c r="F4758" s="1">
        <v>79025</v>
      </c>
      <c r="G4758" s="1">
        <v>0</v>
      </c>
      <c r="H4758" s="1">
        <v>0</v>
      </c>
      <c r="I4758" s="1">
        <v>0</v>
      </c>
      <c r="J4758" s="1">
        <v>0</v>
      </c>
      <c r="K4758" s="1">
        <v>0</v>
      </c>
    </row>
    <row r="4759" spans="1:11" x14ac:dyDescent="0.25">
      <c r="A4759" s="2">
        <v>409</v>
      </c>
      <c r="B4759" t="s">
        <v>218</v>
      </c>
      <c r="C4759" t="s">
        <v>22</v>
      </c>
      <c r="D4759">
        <v>2</v>
      </c>
      <c r="E4759" s="1">
        <v>102375</v>
      </c>
      <c r="F4759" s="1">
        <v>102375</v>
      </c>
      <c r="G4759" s="1">
        <v>0</v>
      </c>
      <c r="H4759" s="1">
        <v>0</v>
      </c>
      <c r="I4759" s="1">
        <v>0</v>
      </c>
      <c r="J4759" s="1">
        <v>0</v>
      </c>
      <c r="K4759" s="1">
        <v>0</v>
      </c>
    </row>
    <row r="4760" spans="1:11" x14ac:dyDescent="0.25">
      <c r="A4760" s="2">
        <v>409</v>
      </c>
      <c r="B4760" t="s">
        <v>218</v>
      </c>
      <c r="C4760" t="s">
        <v>20</v>
      </c>
      <c r="D4760">
        <v>3</v>
      </c>
      <c r="E4760" s="1">
        <v>180176</v>
      </c>
      <c r="F4760" s="1">
        <v>180176</v>
      </c>
      <c r="G4760" s="1">
        <v>0</v>
      </c>
      <c r="H4760" s="1">
        <v>0</v>
      </c>
      <c r="I4760" s="1">
        <v>0</v>
      </c>
      <c r="J4760" s="1">
        <v>0</v>
      </c>
      <c r="K4760" s="1">
        <v>0</v>
      </c>
    </row>
    <row r="4761" spans="1:11" x14ac:dyDescent="0.25">
      <c r="A4761" s="2">
        <v>409</v>
      </c>
      <c r="B4761" t="s">
        <v>218</v>
      </c>
      <c r="C4761" t="s">
        <v>57</v>
      </c>
      <c r="D4761">
        <v>1</v>
      </c>
      <c r="E4761" s="1">
        <v>105009</v>
      </c>
      <c r="F4761" s="1">
        <v>105009</v>
      </c>
      <c r="G4761" s="1">
        <v>0</v>
      </c>
      <c r="H4761" s="1">
        <v>0</v>
      </c>
      <c r="I4761" s="1">
        <v>0</v>
      </c>
      <c r="J4761" s="1">
        <v>0</v>
      </c>
      <c r="K4761" s="1">
        <v>0</v>
      </c>
    </row>
    <row r="4762" spans="1:11" x14ac:dyDescent="0.25">
      <c r="A4762" s="2">
        <v>409</v>
      </c>
      <c r="B4762" t="s">
        <v>218</v>
      </c>
      <c r="C4762" t="s">
        <v>78</v>
      </c>
      <c r="D4762">
        <v>1</v>
      </c>
      <c r="E4762" s="1">
        <v>58500</v>
      </c>
      <c r="F4762" s="1">
        <v>58500</v>
      </c>
      <c r="G4762" s="1">
        <v>0</v>
      </c>
      <c r="H4762" s="1">
        <v>0</v>
      </c>
      <c r="I4762" s="1">
        <v>0</v>
      </c>
      <c r="J4762" s="1">
        <v>0</v>
      </c>
      <c r="K4762" s="1">
        <v>0</v>
      </c>
    </row>
    <row r="4763" spans="1:11" x14ac:dyDescent="0.25">
      <c r="A4763" s="2">
        <v>409</v>
      </c>
      <c r="B4763" t="s">
        <v>218</v>
      </c>
      <c r="C4763" t="s">
        <v>251</v>
      </c>
      <c r="D4763">
        <v>0</v>
      </c>
      <c r="E4763" s="1">
        <v>13000</v>
      </c>
      <c r="F4763" s="1">
        <v>13000</v>
      </c>
      <c r="G4763" s="1">
        <v>0</v>
      </c>
      <c r="H4763" s="1">
        <v>0</v>
      </c>
      <c r="I4763" s="1">
        <v>0</v>
      </c>
      <c r="J4763" s="1">
        <v>0</v>
      </c>
      <c r="K4763" s="1">
        <v>0</v>
      </c>
    </row>
    <row r="4764" spans="1:11" x14ac:dyDescent="0.25">
      <c r="A4764" s="2">
        <v>409</v>
      </c>
      <c r="B4764" t="s">
        <v>218</v>
      </c>
      <c r="C4764" t="s">
        <v>252</v>
      </c>
      <c r="D4764">
        <v>0</v>
      </c>
      <c r="E4764" s="1">
        <v>13484</v>
      </c>
      <c r="F4764" s="1">
        <v>13484</v>
      </c>
      <c r="G4764" s="1">
        <v>0</v>
      </c>
      <c r="H4764" s="1">
        <v>0</v>
      </c>
      <c r="I4764" s="1">
        <v>0</v>
      </c>
      <c r="J4764" s="1">
        <v>0</v>
      </c>
      <c r="K4764" s="1">
        <v>0</v>
      </c>
    </row>
    <row r="4765" spans="1:11" x14ac:dyDescent="0.25">
      <c r="A4765" s="2">
        <v>409</v>
      </c>
      <c r="B4765" t="s">
        <v>218</v>
      </c>
      <c r="C4765" t="s">
        <v>246</v>
      </c>
      <c r="D4765">
        <v>0</v>
      </c>
      <c r="E4765" s="1">
        <v>15325</v>
      </c>
      <c r="F4765" s="1">
        <v>15325</v>
      </c>
      <c r="G4765" s="1">
        <v>0</v>
      </c>
      <c r="H4765" s="1">
        <v>0</v>
      </c>
      <c r="I4765" s="1">
        <v>0</v>
      </c>
      <c r="J4765" s="1">
        <v>0</v>
      </c>
      <c r="K4765" s="1">
        <v>0</v>
      </c>
    </row>
    <row r="4766" spans="1:11" x14ac:dyDescent="0.25">
      <c r="A4766" s="2">
        <v>409</v>
      </c>
      <c r="B4766" t="s">
        <v>218</v>
      </c>
      <c r="C4766" t="s">
        <v>263</v>
      </c>
      <c r="D4766">
        <v>0</v>
      </c>
      <c r="E4766" s="1">
        <v>25935</v>
      </c>
      <c r="F4766" s="1">
        <v>25935</v>
      </c>
      <c r="G4766" s="1">
        <v>0</v>
      </c>
      <c r="H4766" s="1">
        <v>0</v>
      </c>
      <c r="I4766" s="1">
        <v>0</v>
      </c>
      <c r="J4766" s="1">
        <v>0</v>
      </c>
      <c r="K4766" s="1">
        <v>0</v>
      </c>
    </row>
    <row r="4767" spans="1:11" x14ac:dyDescent="0.25">
      <c r="A4767" s="2">
        <v>409</v>
      </c>
      <c r="B4767" t="s">
        <v>218</v>
      </c>
      <c r="C4767" t="s">
        <v>266</v>
      </c>
      <c r="D4767">
        <v>0</v>
      </c>
      <c r="E4767" s="1">
        <v>12844</v>
      </c>
      <c r="F4767" s="1">
        <v>12844</v>
      </c>
      <c r="G4767" s="1">
        <v>0</v>
      </c>
      <c r="H4767" s="1">
        <v>0</v>
      </c>
      <c r="I4767" s="1">
        <v>0</v>
      </c>
      <c r="J4767" s="1">
        <v>0</v>
      </c>
      <c r="K4767" s="1">
        <v>0</v>
      </c>
    </row>
    <row r="4768" spans="1:11" x14ac:dyDescent="0.25">
      <c r="A4768" s="2">
        <v>409</v>
      </c>
      <c r="B4768" t="s">
        <v>218</v>
      </c>
      <c r="C4768" t="s">
        <v>265</v>
      </c>
      <c r="D4768">
        <v>0</v>
      </c>
      <c r="E4768" s="1">
        <v>15019</v>
      </c>
      <c r="F4768" s="1">
        <v>15019</v>
      </c>
      <c r="G4768" s="1">
        <v>0</v>
      </c>
      <c r="H4768" s="1">
        <v>0</v>
      </c>
      <c r="I4768" s="1">
        <v>0</v>
      </c>
      <c r="J4768" s="1">
        <v>0</v>
      </c>
      <c r="K4768" s="1">
        <v>0</v>
      </c>
    </row>
    <row r="4769" spans="1:11" x14ac:dyDescent="0.25">
      <c r="A4769" s="2">
        <v>409</v>
      </c>
      <c r="B4769" t="s">
        <v>218</v>
      </c>
      <c r="C4769" t="s">
        <v>262</v>
      </c>
      <c r="D4769">
        <v>0</v>
      </c>
      <c r="E4769" s="1">
        <v>16000</v>
      </c>
      <c r="F4769" s="1">
        <v>16000</v>
      </c>
      <c r="G4769" s="1">
        <v>0</v>
      </c>
      <c r="H4769" s="1">
        <v>0</v>
      </c>
      <c r="I4769" s="1">
        <v>0</v>
      </c>
      <c r="J4769" s="1">
        <v>0</v>
      </c>
      <c r="K4769" s="1">
        <v>0</v>
      </c>
    </row>
    <row r="4770" spans="1:11" x14ac:dyDescent="0.25">
      <c r="A4770" s="2">
        <v>409</v>
      </c>
      <c r="B4770" t="s">
        <v>218</v>
      </c>
      <c r="C4770" t="s">
        <v>248</v>
      </c>
      <c r="D4770">
        <v>0</v>
      </c>
      <c r="E4770" s="1">
        <v>2353</v>
      </c>
      <c r="F4770" s="1">
        <v>2353</v>
      </c>
      <c r="G4770" s="1">
        <v>0</v>
      </c>
      <c r="H4770" s="1">
        <v>0</v>
      </c>
      <c r="I4770" s="1">
        <v>0</v>
      </c>
      <c r="J4770" s="1">
        <v>0</v>
      </c>
      <c r="K4770" s="1">
        <v>0</v>
      </c>
    </row>
    <row r="4771" spans="1:11" x14ac:dyDescent="0.25">
      <c r="A4771" s="2">
        <v>409</v>
      </c>
      <c r="B4771" t="s">
        <v>218</v>
      </c>
      <c r="C4771" t="s">
        <v>247</v>
      </c>
      <c r="D4771">
        <v>0</v>
      </c>
      <c r="E4771" s="1">
        <v>8628</v>
      </c>
      <c r="F4771" s="1">
        <v>8628</v>
      </c>
      <c r="G4771" s="1">
        <v>0</v>
      </c>
      <c r="H4771" s="1">
        <v>0</v>
      </c>
      <c r="I4771" s="1">
        <v>0</v>
      </c>
      <c r="J4771" s="1">
        <v>0</v>
      </c>
      <c r="K4771" s="1">
        <v>0</v>
      </c>
    </row>
    <row r="4772" spans="1:11" x14ac:dyDescent="0.25">
      <c r="A4772" s="2">
        <v>409</v>
      </c>
      <c r="B4772" t="s">
        <v>218</v>
      </c>
      <c r="C4772" t="s">
        <v>258</v>
      </c>
      <c r="D4772">
        <v>0</v>
      </c>
      <c r="E4772" s="1">
        <v>8000</v>
      </c>
      <c r="F4772" s="1">
        <v>8000</v>
      </c>
      <c r="G4772" s="1">
        <v>0</v>
      </c>
      <c r="H4772" s="1">
        <v>0</v>
      </c>
      <c r="I4772" s="1">
        <v>0</v>
      </c>
      <c r="J4772" s="1">
        <v>0</v>
      </c>
      <c r="K4772" s="1">
        <v>0</v>
      </c>
    </row>
    <row r="4773" spans="1:11" x14ac:dyDescent="0.25">
      <c r="A4773" s="2">
        <v>409</v>
      </c>
      <c r="B4773" t="s">
        <v>218</v>
      </c>
      <c r="C4773" t="s">
        <v>284</v>
      </c>
      <c r="D4773">
        <v>0</v>
      </c>
      <c r="E4773" s="1">
        <v>12900</v>
      </c>
      <c r="F4773" s="1">
        <v>0</v>
      </c>
      <c r="G4773" s="1">
        <v>0</v>
      </c>
      <c r="H4773" s="1">
        <v>0</v>
      </c>
      <c r="I4773" s="1">
        <v>0</v>
      </c>
      <c r="J4773" s="1">
        <v>12900</v>
      </c>
      <c r="K4773" s="1">
        <v>0</v>
      </c>
    </row>
    <row r="4774" spans="1:11" x14ac:dyDescent="0.25">
      <c r="A4774" s="2">
        <v>466</v>
      </c>
      <c r="B4774" t="s">
        <v>220</v>
      </c>
      <c r="C4774" t="s">
        <v>124</v>
      </c>
      <c r="D4774">
        <v>1</v>
      </c>
      <c r="E4774" s="1">
        <v>158560</v>
      </c>
      <c r="F4774" s="1">
        <v>158560</v>
      </c>
      <c r="G4774" s="1">
        <v>0</v>
      </c>
      <c r="H4774" s="1">
        <v>0</v>
      </c>
      <c r="I4774" s="1">
        <v>0</v>
      </c>
      <c r="J4774" s="1">
        <v>0</v>
      </c>
      <c r="K4774" s="1">
        <v>0</v>
      </c>
    </row>
    <row r="4775" spans="1:11" x14ac:dyDescent="0.25">
      <c r="A4775" s="2">
        <v>466</v>
      </c>
      <c r="B4775" t="s">
        <v>220</v>
      </c>
      <c r="C4775" t="s">
        <v>114</v>
      </c>
      <c r="D4775">
        <v>1</v>
      </c>
      <c r="E4775" s="1">
        <v>158560</v>
      </c>
      <c r="F4775" s="1">
        <v>158560</v>
      </c>
      <c r="G4775" s="1">
        <v>0</v>
      </c>
      <c r="H4775" s="1">
        <v>0</v>
      </c>
      <c r="I4775" s="1">
        <v>0</v>
      </c>
      <c r="J4775" s="1">
        <v>0</v>
      </c>
      <c r="K4775" s="1">
        <v>0</v>
      </c>
    </row>
    <row r="4776" spans="1:11" x14ac:dyDescent="0.25">
      <c r="A4776" s="2">
        <v>466</v>
      </c>
      <c r="B4776" t="s">
        <v>220</v>
      </c>
      <c r="C4776" t="s">
        <v>31</v>
      </c>
      <c r="D4776">
        <v>1</v>
      </c>
      <c r="E4776" s="1">
        <v>198942</v>
      </c>
      <c r="F4776" s="1">
        <v>198942</v>
      </c>
      <c r="G4776" s="1">
        <v>0</v>
      </c>
      <c r="H4776" s="1">
        <v>0</v>
      </c>
      <c r="I4776" s="1">
        <v>0</v>
      </c>
      <c r="J4776" s="1">
        <v>0</v>
      </c>
      <c r="K4776" s="1">
        <v>0</v>
      </c>
    </row>
    <row r="4777" spans="1:11" x14ac:dyDescent="0.25">
      <c r="A4777" s="2">
        <v>466</v>
      </c>
      <c r="B4777" t="s">
        <v>220</v>
      </c>
      <c r="C4777" t="s">
        <v>74</v>
      </c>
      <c r="D4777">
        <v>6</v>
      </c>
      <c r="E4777" s="1">
        <v>682995</v>
      </c>
      <c r="F4777" s="1">
        <v>682995</v>
      </c>
      <c r="G4777" s="1">
        <v>0</v>
      </c>
      <c r="H4777" s="1">
        <v>0</v>
      </c>
      <c r="I4777" s="1">
        <v>0</v>
      </c>
      <c r="J4777" s="1">
        <v>0</v>
      </c>
      <c r="K4777" s="1">
        <v>0</v>
      </c>
    </row>
    <row r="4778" spans="1:11" x14ac:dyDescent="0.25">
      <c r="A4778" s="2">
        <v>466</v>
      </c>
      <c r="B4778" t="s">
        <v>220</v>
      </c>
      <c r="C4778" t="s">
        <v>41</v>
      </c>
      <c r="D4778">
        <v>6</v>
      </c>
      <c r="E4778" s="1">
        <v>682995</v>
      </c>
      <c r="F4778" s="1">
        <v>682995</v>
      </c>
      <c r="G4778" s="1">
        <v>0</v>
      </c>
      <c r="H4778" s="1">
        <v>0</v>
      </c>
      <c r="I4778" s="1">
        <v>0</v>
      </c>
      <c r="J4778" s="1">
        <v>0</v>
      </c>
      <c r="K4778" s="1">
        <v>0</v>
      </c>
    </row>
    <row r="4779" spans="1:11" x14ac:dyDescent="0.25">
      <c r="A4779" s="2">
        <v>466</v>
      </c>
      <c r="B4779" t="s">
        <v>220</v>
      </c>
      <c r="C4779" t="s">
        <v>65</v>
      </c>
      <c r="D4779">
        <v>2</v>
      </c>
      <c r="E4779" s="1">
        <v>227665</v>
      </c>
      <c r="F4779" s="1">
        <v>227665</v>
      </c>
      <c r="G4779" s="1">
        <v>0</v>
      </c>
      <c r="H4779" s="1">
        <v>0</v>
      </c>
      <c r="I4779" s="1">
        <v>0</v>
      </c>
      <c r="J4779" s="1">
        <v>0</v>
      </c>
      <c r="K4779" s="1">
        <v>0</v>
      </c>
    </row>
    <row r="4780" spans="1:11" x14ac:dyDescent="0.25">
      <c r="A4780" s="2">
        <v>466</v>
      </c>
      <c r="B4780" t="s">
        <v>220</v>
      </c>
      <c r="C4780" t="s">
        <v>64</v>
      </c>
      <c r="D4780">
        <v>2</v>
      </c>
      <c r="E4780" s="1">
        <v>227665</v>
      </c>
      <c r="F4780" s="1">
        <v>227665</v>
      </c>
      <c r="G4780" s="1">
        <v>0</v>
      </c>
      <c r="H4780" s="1">
        <v>0</v>
      </c>
      <c r="I4780" s="1">
        <v>0</v>
      </c>
      <c r="J4780" s="1">
        <v>0</v>
      </c>
      <c r="K4780" s="1">
        <v>0</v>
      </c>
    </row>
    <row r="4781" spans="1:11" x14ac:dyDescent="0.25">
      <c r="A4781" s="2">
        <v>466</v>
      </c>
      <c r="B4781" t="s">
        <v>220</v>
      </c>
      <c r="C4781" t="s">
        <v>88</v>
      </c>
      <c r="D4781">
        <v>2</v>
      </c>
      <c r="E4781" s="1">
        <v>227665</v>
      </c>
      <c r="F4781" s="1">
        <v>227665</v>
      </c>
      <c r="G4781" s="1">
        <v>0</v>
      </c>
      <c r="H4781" s="1">
        <v>0</v>
      </c>
      <c r="I4781" s="1">
        <v>0</v>
      </c>
      <c r="J4781" s="1">
        <v>0</v>
      </c>
      <c r="K4781" s="1">
        <v>0</v>
      </c>
    </row>
    <row r="4782" spans="1:11" x14ac:dyDescent="0.25">
      <c r="A4782" s="2">
        <v>466</v>
      </c>
      <c r="B4782" t="s">
        <v>220</v>
      </c>
      <c r="C4782" t="s">
        <v>66</v>
      </c>
      <c r="D4782">
        <v>6</v>
      </c>
      <c r="E4782" s="1">
        <v>682995</v>
      </c>
      <c r="F4782" s="1">
        <v>682995</v>
      </c>
      <c r="G4782" s="1">
        <v>0</v>
      </c>
      <c r="H4782" s="1">
        <v>0</v>
      </c>
      <c r="I4782" s="1">
        <v>0</v>
      </c>
      <c r="J4782" s="1">
        <v>0</v>
      </c>
      <c r="K4782" s="1">
        <v>0</v>
      </c>
    </row>
    <row r="4783" spans="1:11" x14ac:dyDescent="0.25">
      <c r="A4783" s="2">
        <v>466</v>
      </c>
      <c r="B4783" t="s">
        <v>220</v>
      </c>
      <c r="C4783" t="s">
        <v>30</v>
      </c>
      <c r="D4783">
        <v>1</v>
      </c>
      <c r="E4783" s="1">
        <v>113832</v>
      </c>
      <c r="F4783" s="1">
        <v>113832</v>
      </c>
      <c r="G4783" s="1">
        <v>0</v>
      </c>
      <c r="H4783" s="1">
        <v>0</v>
      </c>
      <c r="I4783" s="1">
        <v>0</v>
      </c>
      <c r="J4783" s="1">
        <v>0</v>
      </c>
      <c r="K4783" s="1">
        <v>0</v>
      </c>
    </row>
    <row r="4784" spans="1:11" x14ac:dyDescent="0.25">
      <c r="A4784" s="2">
        <v>466</v>
      </c>
      <c r="B4784" t="s">
        <v>220</v>
      </c>
      <c r="C4784" t="s">
        <v>14</v>
      </c>
      <c r="D4784">
        <v>1</v>
      </c>
      <c r="E4784" s="1">
        <v>113832</v>
      </c>
      <c r="F4784" s="1">
        <v>113832</v>
      </c>
      <c r="G4784" s="1">
        <v>0</v>
      </c>
      <c r="H4784" s="1">
        <v>0</v>
      </c>
      <c r="I4784" s="1">
        <v>0</v>
      </c>
      <c r="J4784" s="1">
        <v>0</v>
      </c>
      <c r="K4784" s="1">
        <v>0</v>
      </c>
    </row>
    <row r="4785" spans="1:11" x14ac:dyDescent="0.25">
      <c r="A4785" s="2">
        <v>466</v>
      </c>
      <c r="B4785" t="s">
        <v>220</v>
      </c>
      <c r="C4785" t="s">
        <v>313</v>
      </c>
      <c r="D4785">
        <v>0.09</v>
      </c>
      <c r="E4785" s="1">
        <v>13829</v>
      </c>
      <c r="F4785" s="1">
        <v>0</v>
      </c>
      <c r="G4785" s="1">
        <v>0</v>
      </c>
      <c r="H4785" s="1">
        <v>13829</v>
      </c>
      <c r="I4785" s="1">
        <v>0</v>
      </c>
      <c r="J4785" s="1">
        <v>0</v>
      </c>
      <c r="K4785" s="1">
        <v>0</v>
      </c>
    </row>
    <row r="4786" spans="1:11" x14ac:dyDescent="0.25">
      <c r="A4786" s="2">
        <v>466</v>
      </c>
      <c r="B4786" t="s">
        <v>220</v>
      </c>
      <c r="C4786" t="s">
        <v>7</v>
      </c>
      <c r="D4786">
        <v>2</v>
      </c>
      <c r="E4786" s="1">
        <v>227664</v>
      </c>
      <c r="F4786" s="1">
        <v>227664</v>
      </c>
      <c r="G4786" s="1">
        <v>0</v>
      </c>
      <c r="H4786" s="1">
        <v>0</v>
      </c>
      <c r="I4786" s="1">
        <v>0</v>
      </c>
      <c r="J4786" s="1">
        <v>0</v>
      </c>
      <c r="K4786" s="1">
        <v>0</v>
      </c>
    </row>
    <row r="4787" spans="1:11" x14ac:dyDescent="0.25">
      <c r="A4787" s="2">
        <v>466</v>
      </c>
      <c r="B4787" t="s">
        <v>220</v>
      </c>
      <c r="C4787" t="s">
        <v>37</v>
      </c>
      <c r="D4787">
        <v>2</v>
      </c>
      <c r="E4787" s="1">
        <v>227664</v>
      </c>
      <c r="F4787" s="1">
        <v>165221</v>
      </c>
      <c r="G4787" s="1">
        <v>62443</v>
      </c>
      <c r="H4787" s="1">
        <v>0</v>
      </c>
      <c r="I4787" s="1">
        <v>0</v>
      </c>
      <c r="J4787" s="1">
        <v>0</v>
      </c>
      <c r="K4787" s="1">
        <v>0</v>
      </c>
    </row>
    <row r="4788" spans="1:11" x14ac:dyDescent="0.25">
      <c r="A4788" s="2">
        <v>466</v>
      </c>
      <c r="B4788" t="s">
        <v>220</v>
      </c>
      <c r="C4788" t="s">
        <v>12</v>
      </c>
      <c r="D4788">
        <v>2</v>
      </c>
      <c r="E4788" s="1">
        <v>227665</v>
      </c>
      <c r="F4788" s="1">
        <v>227665</v>
      </c>
      <c r="G4788" s="1">
        <v>0</v>
      </c>
      <c r="H4788" s="1">
        <v>0</v>
      </c>
      <c r="I4788" s="1">
        <v>0</v>
      </c>
      <c r="J4788" s="1">
        <v>0</v>
      </c>
      <c r="K4788" s="1">
        <v>0</v>
      </c>
    </row>
    <row r="4789" spans="1:11" x14ac:dyDescent="0.25">
      <c r="A4789" s="2">
        <v>466</v>
      </c>
      <c r="B4789" t="s">
        <v>220</v>
      </c>
      <c r="C4789" t="s">
        <v>56</v>
      </c>
      <c r="D4789">
        <v>1</v>
      </c>
      <c r="E4789" s="1">
        <v>113832</v>
      </c>
      <c r="F4789" s="1">
        <v>113832</v>
      </c>
      <c r="G4789" s="1">
        <v>0</v>
      </c>
      <c r="H4789" s="1">
        <v>0</v>
      </c>
      <c r="I4789" s="1">
        <v>0</v>
      </c>
      <c r="J4789" s="1">
        <v>0</v>
      </c>
      <c r="K4789" s="1">
        <v>0</v>
      </c>
    </row>
    <row r="4790" spans="1:11" x14ac:dyDescent="0.25">
      <c r="A4790" s="2">
        <v>466</v>
      </c>
      <c r="B4790" t="s">
        <v>220</v>
      </c>
      <c r="C4790" t="s">
        <v>60</v>
      </c>
      <c r="D4790">
        <v>6</v>
      </c>
      <c r="E4790" s="1">
        <v>682995</v>
      </c>
      <c r="F4790" s="1">
        <v>682995</v>
      </c>
      <c r="G4790" s="1">
        <v>0</v>
      </c>
      <c r="H4790" s="1">
        <v>0</v>
      </c>
      <c r="I4790" s="1">
        <v>0</v>
      </c>
      <c r="J4790" s="1">
        <v>0</v>
      </c>
      <c r="K4790" s="1">
        <v>0</v>
      </c>
    </row>
    <row r="4791" spans="1:11" x14ac:dyDescent="0.25">
      <c r="A4791" s="2">
        <v>466</v>
      </c>
      <c r="B4791" t="s">
        <v>220</v>
      </c>
      <c r="C4791" t="s">
        <v>45</v>
      </c>
      <c r="D4791">
        <v>1</v>
      </c>
      <c r="E4791" s="1">
        <v>70672</v>
      </c>
      <c r="F4791" s="1">
        <v>70672</v>
      </c>
      <c r="G4791" s="1">
        <v>0</v>
      </c>
      <c r="H4791" s="1">
        <v>0</v>
      </c>
      <c r="I4791" s="1">
        <v>0</v>
      </c>
      <c r="J4791" s="1">
        <v>0</v>
      </c>
      <c r="K4791" s="1">
        <v>0</v>
      </c>
    </row>
    <row r="4792" spans="1:11" x14ac:dyDescent="0.25">
      <c r="A4792" s="2">
        <v>466</v>
      </c>
      <c r="B4792" t="s">
        <v>220</v>
      </c>
      <c r="C4792" t="s">
        <v>21</v>
      </c>
      <c r="D4792">
        <v>1</v>
      </c>
      <c r="E4792" s="1">
        <v>113832</v>
      </c>
      <c r="F4792" s="1">
        <v>113832</v>
      </c>
      <c r="G4792" s="1">
        <v>0</v>
      </c>
      <c r="H4792" s="1">
        <v>0</v>
      </c>
      <c r="I4792" s="1">
        <v>0</v>
      </c>
      <c r="J4792" s="1">
        <v>0</v>
      </c>
      <c r="K4792" s="1">
        <v>0</v>
      </c>
    </row>
    <row r="4793" spans="1:11" x14ac:dyDescent="0.25">
      <c r="A4793" s="2">
        <v>466</v>
      </c>
      <c r="B4793" t="s">
        <v>220</v>
      </c>
      <c r="C4793" t="s">
        <v>59</v>
      </c>
      <c r="D4793">
        <v>4</v>
      </c>
      <c r="E4793" s="1">
        <v>513700</v>
      </c>
      <c r="F4793" s="1">
        <v>513700</v>
      </c>
      <c r="G4793" s="1">
        <v>0</v>
      </c>
      <c r="H4793" s="1">
        <v>0</v>
      </c>
      <c r="I4793" s="1">
        <v>0</v>
      </c>
      <c r="J4793" s="1">
        <v>0</v>
      </c>
      <c r="K4793" s="1">
        <v>0</v>
      </c>
    </row>
    <row r="4794" spans="1:11" x14ac:dyDescent="0.25">
      <c r="A4794" s="2">
        <v>466</v>
      </c>
      <c r="B4794" t="s">
        <v>220</v>
      </c>
      <c r="C4794" t="s">
        <v>16</v>
      </c>
      <c r="D4794">
        <v>1.5</v>
      </c>
      <c r="E4794" s="1">
        <v>170749</v>
      </c>
      <c r="F4794" s="1">
        <v>0</v>
      </c>
      <c r="G4794" s="1">
        <v>170749</v>
      </c>
      <c r="H4794" s="1">
        <v>0</v>
      </c>
      <c r="I4794" s="1">
        <v>0</v>
      </c>
      <c r="J4794" s="1">
        <v>0</v>
      </c>
      <c r="K4794" s="1">
        <v>0</v>
      </c>
    </row>
    <row r="4795" spans="1:11" x14ac:dyDescent="0.25">
      <c r="A4795" s="2">
        <v>466</v>
      </c>
      <c r="B4795" t="s">
        <v>220</v>
      </c>
      <c r="C4795" t="s">
        <v>17</v>
      </c>
      <c r="D4795">
        <v>1</v>
      </c>
      <c r="E4795" s="1">
        <v>79025</v>
      </c>
      <c r="F4795" s="1">
        <v>79025</v>
      </c>
      <c r="G4795" s="1">
        <v>0</v>
      </c>
      <c r="H4795" s="1">
        <v>0</v>
      </c>
      <c r="I4795" s="1">
        <v>0</v>
      </c>
      <c r="J4795" s="1">
        <v>0</v>
      </c>
      <c r="K4795" s="1">
        <v>0</v>
      </c>
    </row>
    <row r="4796" spans="1:11" x14ac:dyDescent="0.25">
      <c r="A4796" s="2">
        <v>466</v>
      </c>
      <c r="B4796" t="s">
        <v>220</v>
      </c>
      <c r="C4796" t="s">
        <v>22</v>
      </c>
      <c r="D4796">
        <v>1</v>
      </c>
      <c r="E4796" s="1">
        <v>51187</v>
      </c>
      <c r="F4796" s="1">
        <v>51187</v>
      </c>
      <c r="G4796" s="1">
        <v>0</v>
      </c>
      <c r="H4796" s="1">
        <v>0</v>
      </c>
      <c r="I4796" s="1">
        <v>0</v>
      </c>
      <c r="J4796" s="1">
        <v>0</v>
      </c>
      <c r="K4796" s="1">
        <v>0</v>
      </c>
    </row>
    <row r="4797" spans="1:11" x14ac:dyDescent="0.25">
      <c r="A4797" s="2">
        <v>466</v>
      </c>
      <c r="B4797" t="s">
        <v>220</v>
      </c>
      <c r="C4797" t="s">
        <v>20</v>
      </c>
      <c r="D4797">
        <v>2</v>
      </c>
      <c r="E4797" s="1">
        <v>120118</v>
      </c>
      <c r="F4797" s="1">
        <v>120118</v>
      </c>
      <c r="G4797" s="1">
        <v>0</v>
      </c>
      <c r="H4797" s="1">
        <v>0</v>
      </c>
      <c r="I4797" s="1">
        <v>0</v>
      </c>
      <c r="J4797" s="1">
        <v>0</v>
      </c>
      <c r="K4797" s="1">
        <v>0</v>
      </c>
    </row>
    <row r="4798" spans="1:11" x14ac:dyDescent="0.25">
      <c r="A4798" s="2">
        <v>466</v>
      </c>
      <c r="B4798" t="s">
        <v>220</v>
      </c>
      <c r="C4798" t="s">
        <v>57</v>
      </c>
      <c r="D4798">
        <v>3</v>
      </c>
      <c r="E4798" s="1">
        <v>315027</v>
      </c>
      <c r="F4798" s="1">
        <v>315027</v>
      </c>
      <c r="G4798" s="1">
        <v>0</v>
      </c>
      <c r="H4798" s="1">
        <v>0</v>
      </c>
      <c r="I4798" s="1">
        <v>0</v>
      </c>
      <c r="J4798" s="1">
        <v>0</v>
      </c>
      <c r="K4798" s="1">
        <v>0</v>
      </c>
    </row>
    <row r="4799" spans="1:11" x14ac:dyDescent="0.25">
      <c r="A4799" s="2">
        <v>466</v>
      </c>
      <c r="B4799" t="s">
        <v>220</v>
      </c>
      <c r="C4799" t="s">
        <v>251</v>
      </c>
      <c r="D4799">
        <v>0</v>
      </c>
      <c r="E4799" s="1">
        <v>33362</v>
      </c>
      <c r="F4799" s="1">
        <v>33362</v>
      </c>
      <c r="G4799" s="1">
        <v>0</v>
      </c>
      <c r="H4799" s="1">
        <v>0</v>
      </c>
      <c r="I4799" s="1">
        <v>0</v>
      </c>
      <c r="J4799" s="1">
        <v>0</v>
      </c>
      <c r="K4799" s="1">
        <v>0</v>
      </c>
    </row>
    <row r="4800" spans="1:11" x14ac:dyDescent="0.25">
      <c r="A4800" s="2">
        <v>466</v>
      </c>
      <c r="B4800" t="s">
        <v>220</v>
      </c>
      <c r="C4800" t="s">
        <v>252</v>
      </c>
      <c r="D4800">
        <v>0</v>
      </c>
      <c r="E4800" s="1">
        <v>20562</v>
      </c>
      <c r="F4800" s="1">
        <v>20562</v>
      </c>
      <c r="G4800" s="1">
        <v>0</v>
      </c>
      <c r="H4800" s="1">
        <v>0</v>
      </c>
      <c r="I4800" s="1">
        <v>0</v>
      </c>
      <c r="J4800" s="1">
        <v>0</v>
      </c>
      <c r="K4800" s="1">
        <v>0</v>
      </c>
    </row>
    <row r="4801" spans="1:12" x14ac:dyDescent="0.25">
      <c r="A4801" s="2">
        <v>466</v>
      </c>
      <c r="B4801" t="s">
        <v>220</v>
      </c>
      <c r="C4801" t="s">
        <v>266</v>
      </c>
      <c r="D4801">
        <v>0</v>
      </c>
      <c r="E4801" s="1">
        <v>23977</v>
      </c>
      <c r="F4801" s="1">
        <v>5977</v>
      </c>
      <c r="G4801" s="1">
        <v>18000</v>
      </c>
      <c r="H4801" s="1">
        <v>0</v>
      </c>
      <c r="I4801" s="1">
        <v>0</v>
      </c>
      <c r="J4801" s="1">
        <v>0</v>
      </c>
      <c r="K4801" s="1">
        <v>0</v>
      </c>
    </row>
    <row r="4802" spans="1:12" x14ac:dyDescent="0.25">
      <c r="A4802" s="2">
        <v>466</v>
      </c>
      <c r="B4802" t="s">
        <v>220</v>
      </c>
      <c r="C4802" t="s">
        <v>265</v>
      </c>
      <c r="D4802">
        <v>0</v>
      </c>
      <c r="E4802" s="1">
        <v>6500</v>
      </c>
      <c r="F4802" s="1">
        <v>0</v>
      </c>
      <c r="G4802" s="1">
        <v>6500</v>
      </c>
      <c r="H4802" s="1">
        <v>0</v>
      </c>
      <c r="I4802" s="1">
        <v>0</v>
      </c>
      <c r="J4802" s="1">
        <v>0</v>
      </c>
      <c r="K4802" s="1">
        <v>0</v>
      </c>
    </row>
    <row r="4803" spans="1:12" x14ac:dyDescent="0.25">
      <c r="A4803" s="2">
        <v>466</v>
      </c>
      <c r="B4803" t="s">
        <v>220</v>
      </c>
      <c r="C4803" t="s">
        <v>248</v>
      </c>
      <c r="D4803">
        <v>0</v>
      </c>
      <c r="E4803" s="1">
        <v>2737</v>
      </c>
      <c r="F4803" s="1">
        <v>2737</v>
      </c>
      <c r="G4803" s="1">
        <v>0</v>
      </c>
      <c r="H4803" s="1">
        <v>0</v>
      </c>
      <c r="I4803" s="1">
        <v>0</v>
      </c>
      <c r="J4803" s="1">
        <v>0</v>
      </c>
      <c r="K4803" s="1">
        <v>0</v>
      </c>
    </row>
    <row r="4804" spans="1:12" x14ac:dyDescent="0.25">
      <c r="A4804" s="2">
        <v>466</v>
      </c>
      <c r="B4804" t="s">
        <v>220</v>
      </c>
      <c r="C4804" t="s">
        <v>261</v>
      </c>
      <c r="D4804">
        <v>0</v>
      </c>
      <c r="E4804" s="1">
        <v>4860</v>
      </c>
      <c r="F4804" s="1">
        <v>0</v>
      </c>
      <c r="G4804" s="1">
        <v>4860</v>
      </c>
      <c r="H4804" s="1">
        <v>0</v>
      </c>
      <c r="I4804" s="1">
        <v>0</v>
      </c>
      <c r="J4804" s="1">
        <v>0</v>
      </c>
      <c r="K4804" s="1">
        <v>0</v>
      </c>
    </row>
    <row r="4805" spans="1:12" x14ac:dyDescent="0.25">
      <c r="A4805" s="2">
        <v>466</v>
      </c>
      <c r="B4805" t="s">
        <v>220</v>
      </c>
      <c r="C4805" t="s">
        <v>247</v>
      </c>
      <c r="D4805">
        <v>0</v>
      </c>
      <c r="E4805" s="1">
        <v>10032</v>
      </c>
      <c r="F4805" s="1">
        <v>10032</v>
      </c>
      <c r="G4805" s="1">
        <v>0</v>
      </c>
      <c r="H4805" s="1">
        <v>0</v>
      </c>
      <c r="I4805" s="1">
        <v>0</v>
      </c>
      <c r="J4805" s="1">
        <v>0</v>
      </c>
      <c r="K4805" s="1">
        <v>0</v>
      </c>
    </row>
    <row r="4806" spans="1:12" x14ac:dyDescent="0.25">
      <c r="A4806" s="2">
        <v>466</v>
      </c>
      <c r="B4806" t="s">
        <v>220</v>
      </c>
      <c r="C4806" t="s">
        <v>270</v>
      </c>
      <c r="D4806">
        <v>0</v>
      </c>
      <c r="E4806" s="1">
        <v>3500</v>
      </c>
      <c r="F4806" s="1">
        <v>0</v>
      </c>
      <c r="G4806" s="1">
        <v>3500</v>
      </c>
      <c r="H4806" s="1">
        <v>0</v>
      </c>
      <c r="I4806" s="1">
        <v>0</v>
      </c>
      <c r="J4806" s="1">
        <v>0</v>
      </c>
      <c r="K4806" s="1">
        <v>0</v>
      </c>
    </row>
    <row r="4807" spans="1:12" x14ac:dyDescent="0.25">
      <c r="A4807" s="2">
        <v>466</v>
      </c>
      <c r="B4807" t="s">
        <v>220</v>
      </c>
      <c r="C4807" t="s">
        <v>267</v>
      </c>
      <c r="D4807">
        <v>0</v>
      </c>
      <c r="E4807" s="1">
        <v>10000</v>
      </c>
      <c r="F4807" s="1">
        <v>0</v>
      </c>
      <c r="G4807" s="1">
        <v>10000</v>
      </c>
      <c r="H4807" s="1">
        <v>0</v>
      </c>
      <c r="I4807" s="1">
        <v>0</v>
      </c>
      <c r="J4807" s="1">
        <v>0</v>
      </c>
      <c r="K4807" s="1">
        <v>0</v>
      </c>
    </row>
    <row r="4808" spans="1:12" x14ac:dyDescent="0.25">
      <c r="A4808" s="2">
        <v>466</v>
      </c>
      <c r="B4808" t="s">
        <v>220</v>
      </c>
      <c r="C4808" t="s">
        <v>277</v>
      </c>
      <c r="D4808">
        <v>0</v>
      </c>
      <c r="E4808" s="1">
        <v>10000</v>
      </c>
      <c r="F4808" s="1">
        <v>0</v>
      </c>
      <c r="G4808" s="1">
        <v>10000</v>
      </c>
      <c r="H4808" s="1">
        <v>0</v>
      </c>
      <c r="I4808" s="1">
        <v>0</v>
      </c>
      <c r="J4808" s="1">
        <v>0</v>
      </c>
      <c r="K4808" s="1">
        <v>0</v>
      </c>
    </row>
    <row r="4809" spans="1:12" x14ac:dyDescent="0.25">
      <c r="A4809" s="2">
        <v>466</v>
      </c>
      <c r="B4809" t="s">
        <v>220</v>
      </c>
      <c r="C4809" t="s">
        <v>285</v>
      </c>
      <c r="D4809">
        <v>0</v>
      </c>
      <c r="E4809" s="1">
        <v>5000</v>
      </c>
      <c r="F4809" s="1">
        <v>0</v>
      </c>
      <c r="G4809" s="1">
        <v>5000</v>
      </c>
      <c r="H4809" s="1">
        <v>0</v>
      </c>
      <c r="I4809" s="1">
        <v>0</v>
      </c>
      <c r="J4809" s="1">
        <v>0</v>
      </c>
      <c r="K4809" s="1">
        <v>0</v>
      </c>
    </row>
    <row r="4810" spans="1:12" x14ac:dyDescent="0.25">
      <c r="A4810" s="2">
        <v>466</v>
      </c>
      <c r="B4810" t="s">
        <v>220</v>
      </c>
      <c r="C4810" t="s">
        <v>284</v>
      </c>
      <c r="D4810">
        <v>0</v>
      </c>
      <c r="E4810" s="1">
        <v>15000</v>
      </c>
      <c r="F4810" s="1">
        <v>0</v>
      </c>
      <c r="G4810" s="1">
        <v>0</v>
      </c>
      <c r="H4810" s="1">
        <v>0</v>
      </c>
      <c r="I4810" s="1">
        <v>0</v>
      </c>
      <c r="J4810" s="1">
        <v>15000</v>
      </c>
      <c r="K4810" s="1">
        <v>0</v>
      </c>
    </row>
    <row r="4811" spans="1:12" x14ac:dyDescent="0.25">
      <c r="A4811" s="2">
        <v>466</v>
      </c>
      <c r="B4811" t="s">
        <v>220</v>
      </c>
      <c r="C4811" s="1" t="s">
        <v>320</v>
      </c>
      <c r="E4811" s="1">
        <v>25000</v>
      </c>
      <c r="F4811" s="1"/>
      <c r="G4811" s="1"/>
      <c r="H4811" s="1"/>
      <c r="I4811" s="1"/>
      <c r="J4811" s="1"/>
      <c r="K4811" s="1"/>
      <c r="L4811" s="1">
        <v>25000</v>
      </c>
    </row>
    <row r="4812" spans="1:12" x14ac:dyDescent="0.25">
      <c r="A4812" s="2">
        <v>943</v>
      </c>
      <c r="B4812" t="s">
        <v>221</v>
      </c>
      <c r="C4812" t="s">
        <v>31</v>
      </c>
      <c r="D4812">
        <v>1</v>
      </c>
      <c r="E4812" s="1">
        <v>198942</v>
      </c>
      <c r="F4812" s="1">
        <v>198942</v>
      </c>
      <c r="G4812" s="1">
        <v>0</v>
      </c>
      <c r="H4812" s="1">
        <v>0</v>
      </c>
      <c r="I4812" s="1">
        <v>0</v>
      </c>
      <c r="J4812" s="1">
        <v>0</v>
      </c>
      <c r="K4812" s="1">
        <v>0</v>
      </c>
    </row>
    <row r="4813" spans="1:12" x14ac:dyDescent="0.25">
      <c r="A4813" s="2">
        <v>943</v>
      </c>
      <c r="B4813" t="s">
        <v>221</v>
      </c>
      <c r="C4813" t="s">
        <v>33</v>
      </c>
      <c r="D4813">
        <v>2</v>
      </c>
      <c r="E4813" s="1">
        <v>227665</v>
      </c>
      <c r="F4813" s="1">
        <v>227665</v>
      </c>
      <c r="G4813" s="1">
        <v>0</v>
      </c>
      <c r="H4813" s="1">
        <v>0</v>
      </c>
      <c r="I4813" s="1">
        <v>0</v>
      </c>
      <c r="J4813" s="1">
        <v>0</v>
      </c>
      <c r="K4813" s="1">
        <v>0</v>
      </c>
    </row>
    <row r="4814" spans="1:12" x14ac:dyDescent="0.25">
      <c r="A4814" s="2">
        <v>943</v>
      </c>
      <c r="B4814" t="s">
        <v>221</v>
      </c>
      <c r="C4814" t="s">
        <v>34</v>
      </c>
      <c r="D4814">
        <v>2</v>
      </c>
      <c r="E4814" s="1">
        <v>227665</v>
      </c>
      <c r="F4814" s="1">
        <v>227665</v>
      </c>
      <c r="G4814" s="1">
        <v>0</v>
      </c>
      <c r="H4814" s="1">
        <v>0</v>
      </c>
      <c r="I4814" s="1">
        <v>0</v>
      </c>
      <c r="J4814" s="1">
        <v>0</v>
      </c>
      <c r="K4814" s="1">
        <v>0</v>
      </c>
    </row>
    <row r="4815" spans="1:12" x14ac:dyDescent="0.25">
      <c r="A4815" s="2">
        <v>943</v>
      </c>
      <c r="B4815" t="s">
        <v>221</v>
      </c>
      <c r="C4815" t="s">
        <v>35</v>
      </c>
      <c r="D4815">
        <v>2</v>
      </c>
      <c r="E4815" s="1">
        <v>227665</v>
      </c>
      <c r="F4815" s="1">
        <v>227665</v>
      </c>
      <c r="G4815" s="1">
        <v>0</v>
      </c>
      <c r="H4815" s="1">
        <v>0</v>
      </c>
      <c r="I4815" s="1">
        <v>0</v>
      </c>
      <c r="J4815" s="1">
        <v>0</v>
      </c>
      <c r="K4815" s="1">
        <v>0</v>
      </c>
    </row>
    <row r="4816" spans="1:12" x14ac:dyDescent="0.25">
      <c r="A4816" s="2">
        <v>943</v>
      </c>
      <c r="B4816" t="s">
        <v>221</v>
      </c>
      <c r="C4816" t="s">
        <v>26</v>
      </c>
      <c r="D4816">
        <v>2</v>
      </c>
      <c r="E4816" s="1">
        <v>227665</v>
      </c>
      <c r="F4816" s="1">
        <v>227665</v>
      </c>
      <c r="G4816" s="1">
        <v>0</v>
      </c>
      <c r="H4816" s="1">
        <v>0</v>
      </c>
      <c r="I4816" s="1">
        <v>0</v>
      </c>
      <c r="J4816" s="1">
        <v>0</v>
      </c>
      <c r="K4816" s="1">
        <v>0</v>
      </c>
    </row>
    <row r="4817" spans="1:11" x14ac:dyDescent="0.25">
      <c r="A4817" s="2">
        <v>943</v>
      </c>
      <c r="B4817" t="s">
        <v>221</v>
      </c>
      <c r="C4817" t="s">
        <v>25</v>
      </c>
      <c r="D4817">
        <v>1</v>
      </c>
      <c r="E4817" s="1">
        <v>113832</v>
      </c>
      <c r="F4817" s="1">
        <v>113832</v>
      </c>
      <c r="G4817" s="1">
        <v>0</v>
      </c>
      <c r="H4817" s="1">
        <v>0</v>
      </c>
      <c r="I4817" s="1">
        <v>0</v>
      </c>
      <c r="J4817" s="1">
        <v>0</v>
      </c>
      <c r="K4817" s="1">
        <v>0</v>
      </c>
    </row>
    <row r="4818" spans="1:11" x14ac:dyDescent="0.25">
      <c r="A4818" s="2">
        <v>943</v>
      </c>
      <c r="B4818" t="s">
        <v>221</v>
      </c>
      <c r="C4818" t="s">
        <v>28</v>
      </c>
      <c r="D4818">
        <v>2</v>
      </c>
      <c r="E4818" s="1">
        <v>227665</v>
      </c>
      <c r="F4818" s="1">
        <v>227665</v>
      </c>
      <c r="G4818" s="1">
        <v>0</v>
      </c>
      <c r="H4818" s="1">
        <v>0</v>
      </c>
      <c r="I4818" s="1">
        <v>0</v>
      </c>
      <c r="J4818" s="1">
        <v>0</v>
      </c>
      <c r="K4818" s="1">
        <v>0</v>
      </c>
    </row>
    <row r="4819" spans="1:11" x14ac:dyDescent="0.25">
      <c r="A4819" s="2">
        <v>943</v>
      </c>
      <c r="B4819" t="s">
        <v>221</v>
      </c>
      <c r="C4819" t="s">
        <v>41</v>
      </c>
      <c r="D4819">
        <v>0.6</v>
      </c>
      <c r="E4819" s="1">
        <v>68300</v>
      </c>
      <c r="F4819" s="1">
        <v>68300</v>
      </c>
      <c r="G4819" s="1">
        <v>0</v>
      </c>
      <c r="H4819" s="1">
        <v>0</v>
      </c>
      <c r="I4819" s="1">
        <v>0</v>
      </c>
      <c r="J4819" s="1">
        <v>0</v>
      </c>
      <c r="K4819" s="1">
        <v>0</v>
      </c>
    </row>
    <row r="4820" spans="1:11" x14ac:dyDescent="0.25">
      <c r="A4820" s="2">
        <v>943</v>
      </c>
      <c r="B4820" t="s">
        <v>221</v>
      </c>
      <c r="C4820" t="s">
        <v>24</v>
      </c>
      <c r="D4820">
        <v>1</v>
      </c>
      <c r="E4820" s="1">
        <v>113832</v>
      </c>
      <c r="F4820" s="1">
        <v>113832</v>
      </c>
      <c r="G4820" s="1">
        <v>0</v>
      </c>
      <c r="H4820" s="1">
        <v>0</v>
      </c>
      <c r="I4820" s="1">
        <v>0</v>
      </c>
      <c r="J4820" s="1">
        <v>0</v>
      </c>
      <c r="K4820" s="1">
        <v>0</v>
      </c>
    </row>
    <row r="4821" spans="1:11" x14ac:dyDescent="0.25">
      <c r="A4821" s="2">
        <v>943</v>
      </c>
      <c r="B4821" t="s">
        <v>221</v>
      </c>
      <c r="C4821" t="s">
        <v>40</v>
      </c>
      <c r="D4821">
        <v>1</v>
      </c>
      <c r="E4821" s="1">
        <v>113832</v>
      </c>
      <c r="F4821" s="1">
        <v>113832</v>
      </c>
      <c r="G4821" s="1">
        <v>0</v>
      </c>
      <c r="H4821" s="1">
        <v>0</v>
      </c>
      <c r="I4821" s="1">
        <v>0</v>
      </c>
      <c r="J4821" s="1">
        <v>0</v>
      </c>
      <c r="K4821" s="1">
        <v>0</v>
      </c>
    </row>
    <row r="4822" spans="1:11" x14ac:dyDescent="0.25">
      <c r="A4822" s="2">
        <v>943</v>
      </c>
      <c r="B4822" t="s">
        <v>221</v>
      </c>
      <c r="C4822" t="s">
        <v>30</v>
      </c>
      <c r="D4822">
        <v>1</v>
      </c>
      <c r="E4822" s="1">
        <v>113832</v>
      </c>
      <c r="F4822" s="1">
        <v>113832</v>
      </c>
      <c r="G4822" s="1">
        <v>0</v>
      </c>
      <c r="H4822" s="1">
        <v>0</v>
      </c>
      <c r="I4822" s="1">
        <v>0</v>
      </c>
      <c r="J4822" s="1">
        <v>0</v>
      </c>
      <c r="K4822" s="1">
        <v>0</v>
      </c>
    </row>
    <row r="4823" spans="1:11" x14ac:dyDescent="0.25">
      <c r="A4823" s="2">
        <v>943</v>
      </c>
      <c r="B4823" t="s">
        <v>221</v>
      </c>
      <c r="C4823" t="s">
        <v>15</v>
      </c>
      <c r="D4823">
        <v>10</v>
      </c>
      <c r="E4823" s="1">
        <v>391664</v>
      </c>
      <c r="F4823" s="1">
        <v>391664</v>
      </c>
      <c r="G4823" s="1">
        <v>0</v>
      </c>
      <c r="H4823" s="1">
        <v>0</v>
      </c>
      <c r="I4823" s="1">
        <v>0</v>
      </c>
      <c r="J4823" s="1">
        <v>0</v>
      </c>
      <c r="K4823" s="1">
        <v>0</v>
      </c>
    </row>
    <row r="4824" spans="1:11" x14ac:dyDescent="0.25">
      <c r="A4824" s="2">
        <v>943</v>
      </c>
      <c r="B4824" t="s">
        <v>221</v>
      </c>
      <c r="C4824" t="s">
        <v>219</v>
      </c>
      <c r="D4824">
        <v>2</v>
      </c>
      <c r="E4824" s="1">
        <v>227665</v>
      </c>
      <c r="F4824" s="1">
        <v>227665</v>
      </c>
      <c r="G4824" s="1">
        <v>0</v>
      </c>
      <c r="H4824" s="1">
        <v>0</v>
      </c>
      <c r="I4824" s="1">
        <v>0</v>
      </c>
      <c r="J4824" s="1">
        <v>0</v>
      </c>
      <c r="K4824" s="1">
        <v>0</v>
      </c>
    </row>
    <row r="4825" spans="1:11" x14ac:dyDescent="0.25">
      <c r="A4825" s="2">
        <v>943</v>
      </c>
      <c r="B4825" t="s">
        <v>221</v>
      </c>
      <c r="C4825" t="s">
        <v>14</v>
      </c>
      <c r="D4825">
        <v>4</v>
      </c>
      <c r="E4825" s="1">
        <v>455330</v>
      </c>
      <c r="F4825" s="1">
        <v>455330</v>
      </c>
      <c r="G4825" s="1">
        <v>0</v>
      </c>
      <c r="H4825" s="1">
        <v>0</v>
      </c>
      <c r="I4825" s="1">
        <v>0</v>
      </c>
      <c r="J4825" s="1">
        <v>0</v>
      </c>
      <c r="K4825" s="1">
        <v>0</v>
      </c>
    </row>
    <row r="4826" spans="1:11" x14ac:dyDescent="0.25">
      <c r="A4826" s="2">
        <v>943</v>
      </c>
      <c r="B4826" t="s">
        <v>221</v>
      </c>
      <c r="C4826" t="s">
        <v>222</v>
      </c>
      <c r="D4826">
        <v>3</v>
      </c>
      <c r="E4826" s="1">
        <v>341497</v>
      </c>
      <c r="F4826" s="1">
        <v>341497</v>
      </c>
      <c r="G4826" s="1">
        <v>0</v>
      </c>
      <c r="H4826" s="1">
        <v>0</v>
      </c>
      <c r="I4826" s="1">
        <v>0</v>
      </c>
      <c r="J4826" s="1">
        <v>0</v>
      </c>
      <c r="K4826" s="1">
        <v>0</v>
      </c>
    </row>
    <row r="4827" spans="1:11" x14ac:dyDescent="0.25">
      <c r="A4827" s="2">
        <v>943</v>
      </c>
      <c r="B4827" t="s">
        <v>221</v>
      </c>
      <c r="C4827" t="s">
        <v>313</v>
      </c>
      <c r="D4827">
        <v>0.18</v>
      </c>
      <c r="E4827" s="1">
        <v>27657</v>
      </c>
      <c r="F4827" s="1">
        <v>8136</v>
      </c>
      <c r="G4827" s="1">
        <v>0</v>
      </c>
      <c r="H4827" s="1">
        <v>19521</v>
      </c>
      <c r="I4827" s="1">
        <v>0</v>
      </c>
      <c r="J4827" s="1">
        <v>0</v>
      </c>
      <c r="K4827" s="1">
        <v>0</v>
      </c>
    </row>
    <row r="4828" spans="1:11" x14ac:dyDescent="0.25">
      <c r="A4828" s="2">
        <v>943</v>
      </c>
      <c r="B4828" t="s">
        <v>221</v>
      </c>
      <c r="C4828" t="s">
        <v>23</v>
      </c>
      <c r="D4828">
        <v>4</v>
      </c>
      <c r="E4828" s="1">
        <v>156666</v>
      </c>
      <c r="F4828" s="1">
        <v>156666</v>
      </c>
      <c r="G4828" s="1">
        <v>0</v>
      </c>
      <c r="H4828" s="1">
        <v>0</v>
      </c>
      <c r="I4828" s="1">
        <v>0</v>
      </c>
      <c r="J4828" s="1">
        <v>0</v>
      </c>
      <c r="K4828" s="1">
        <v>0</v>
      </c>
    </row>
    <row r="4829" spans="1:11" x14ac:dyDescent="0.25">
      <c r="A4829" s="2">
        <v>943</v>
      </c>
      <c r="B4829" t="s">
        <v>221</v>
      </c>
      <c r="C4829" t="s">
        <v>18</v>
      </c>
      <c r="D4829">
        <v>2</v>
      </c>
      <c r="E4829" s="1">
        <v>227665</v>
      </c>
      <c r="F4829" s="1">
        <v>227665</v>
      </c>
      <c r="G4829" s="1">
        <v>0</v>
      </c>
      <c r="H4829" s="1">
        <v>0</v>
      </c>
      <c r="I4829" s="1">
        <v>0</v>
      </c>
      <c r="J4829" s="1">
        <v>0</v>
      </c>
      <c r="K4829" s="1">
        <v>0</v>
      </c>
    </row>
    <row r="4830" spans="1:11" x14ac:dyDescent="0.25">
      <c r="A4830" s="2">
        <v>943</v>
      </c>
      <c r="B4830" t="s">
        <v>221</v>
      </c>
      <c r="C4830" t="s">
        <v>19</v>
      </c>
      <c r="D4830">
        <v>2</v>
      </c>
      <c r="E4830" s="1">
        <v>227665</v>
      </c>
      <c r="F4830" s="1">
        <v>227665</v>
      </c>
      <c r="G4830" s="1">
        <v>0</v>
      </c>
      <c r="H4830" s="1">
        <v>0</v>
      </c>
      <c r="I4830" s="1">
        <v>0</v>
      </c>
      <c r="J4830" s="1">
        <v>0</v>
      </c>
      <c r="K4830" s="1">
        <v>0</v>
      </c>
    </row>
    <row r="4831" spans="1:11" x14ac:dyDescent="0.25">
      <c r="A4831" s="2">
        <v>943</v>
      </c>
      <c r="B4831" t="s">
        <v>221</v>
      </c>
      <c r="C4831" t="s">
        <v>7</v>
      </c>
      <c r="D4831">
        <v>2</v>
      </c>
      <c r="E4831" s="1">
        <v>227665</v>
      </c>
      <c r="F4831" s="1">
        <v>227665</v>
      </c>
      <c r="G4831" s="1">
        <v>0</v>
      </c>
      <c r="H4831" s="1">
        <v>0</v>
      </c>
      <c r="I4831" s="1">
        <v>0</v>
      </c>
      <c r="J4831" s="1">
        <v>0</v>
      </c>
      <c r="K4831" s="1">
        <v>0</v>
      </c>
    </row>
    <row r="4832" spans="1:11" x14ac:dyDescent="0.25">
      <c r="A4832" s="2">
        <v>943</v>
      </c>
      <c r="B4832" t="s">
        <v>221</v>
      </c>
      <c r="C4832" t="s">
        <v>37</v>
      </c>
      <c r="D4832">
        <v>1</v>
      </c>
      <c r="E4832" s="1">
        <v>113832</v>
      </c>
      <c r="F4832" s="1">
        <v>113832</v>
      </c>
      <c r="G4832" s="1">
        <v>0</v>
      </c>
      <c r="H4832" s="1">
        <v>0</v>
      </c>
      <c r="I4832" s="1">
        <v>0</v>
      </c>
      <c r="J4832" s="1">
        <v>0</v>
      </c>
      <c r="K4832" s="1">
        <v>0</v>
      </c>
    </row>
    <row r="4833" spans="1:11" x14ac:dyDescent="0.25">
      <c r="A4833" s="2">
        <v>943</v>
      </c>
      <c r="B4833" t="s">
        <v>221</v>
      </c>
      <c r="C4833" t="s">
        <v>12</v>
      </c>
      <c r="D4833">
        <v>1</v>
      </c>
      <c r="E4833" s="1">
        <v>113832</v>
      </c>
      <c r="F4833" s="1">
        <v>113832</v>
      </c>
      <c r="G4833" s="1">
        <v>0</v>
      </c>
      <c r="H4833" s="1">
        <v>0</v>
      </c>
      <c r="I4833" s="1">
        <v>0</v>
      </c>
      <c r="J4833" s="1">
        <v>0</v>
      </c>
      <c r="K4833" s="1">
        <v>0</v>
      </c>
    </row>
    <row r="4834" spans="1:11" x14ac:dyDescent="0.25">
      <c r="A4834" s="2">
        <v>943</v>
      </c>
      <c r="B4834" t="s">
        <v>221</v>
      </c>
      <c r="C4834" t="s">
        <v>60</v>
      </c>
      <c r="D4834">
        <v>1</v>
      </c>
      <c r="E4834" s="1">
        <v>113832</v>
      </c>
      <c r="F4834" s="1">
        <v>113832</v>
      </c>
      <c r="G4834" s="1">
        <v>0</v>
      </c>
      <c r="H4834" s="1">
        <v>0</v>
      </c>
      <c r="I4834" s="1">
        <v>0</v>
      </c>
      <c r="J4834" s="1">
        <v>0</v>
      </c>
      <c r="K4834" s="1">
        <v>0</v>
      </c>
    </row>
    <row r="4835" spans="1:11" x14ac:dyDescent="0.25">
      <c r="A4835" s="2">
        <v>943</v>
      </c>
      <c r="B4835" t="s">
        <v>221</v>
      </c>
      <c r="C4835" t="s">
        <v>103</v>
      </c>
      <c r="D4835">
        <v>2</v>
      </c>
      <c r="E4835" s="1">
        <v>78333</v>
      </c>
      <c r="F4835" s="1">
        <v>78333</v>
      </c>
      <c r="G4835" s="1">
        <v>0</v>
      </c>
      <c r="H4835" s="1">
        <v>0</v>
      </c>
      <c r="I4835" s="1">
        <v>0</v>
      </c>
      <c r="J4835" s="1">
        <v>0</v>
      </c>
      <c r="K4835" s="1">
        <v>0</v>
      </c>
    </row>
    <row r="4836" spans="1:11" x14ac:dyDescent="0.25">
      <c r="A4836" s="2">
        <v>943</v>
      </c>
      <c r="B4836" t="s">
        <v>221</v>
      </c>
      <c r="C4836" t="s">
        <v>32</v>
      </c>
      <c r="D4836">
        <v>2</v>
      </c>
      <c r="E4836" s="1">
        <v>78333</v>
      </c>
      <c r="F4836" s="1">
        <v>78333</v>
      </c>
      <c r="G4836" s="1">
        <v>0</v>
      </c>
      <c r="H4836" s="1">
        <v>0</v>
      </c>
      <c r="I4836" s="1">
        <v>0</v>
      </c>
      <c r="J4836" s="1">
        <v>0</v>
      </c>
      <c r="K4836" s="1">
        <v>0</v>
      </c>
    </row>
    <row r="4837" spans="1:11" x14ac:dyDescent="0.25">
      <c r="A4837" s="2">
        <v>943</v>
      </c>
      <c r="B4837" t="s">
        <v>221</v>
      </c>
      <c r="C4837" t="s">
        <v>11</v>
      </c>
      <c r="D4837">
        <v>1</v>
      </c>
      <c r="E4837" s="1">
        <v>57558</v>
      </c>
      <c r="F4837" s="1">
        <v>57558</v>
      </c>
      <c r="G4837" s="1">
        <v>0</v>
      </c>
      <c r="H4837" s="1">
        <v>0</v>
      </c>
      <c r="I4837" s="1">
        <v>0</v>
      </c>
      <c r="J4837" s="1">
        <v>0</v>
      </c>
      <c r="K4837" s="1">
        <v>0</v>
      </c>
    </row>
    <row r="4838" spans="1:11" x14ac:dyDescent="0.25">
      <c r="A4838" s="2">
        <v>943</v>
      </c>
      <c r="B4838" t="s">
        <v>221</v>
      </c>
      <c r="C4838" t="s">
        <v>21</v>
      </c>
      <c r="D4838">
        <v>1</v>
      </c>
      <c r="E4838" s="1">
        <v>113832</v>
      </c>
      <c r="F4838" s="1">
        <v>113832</v>
      </c>
      <c r="G4838" s="1">
        <v>0</v>
      </c>
      <c r="H4838" s="1">
        <v>0</v>
      </c>
      <c r="I4838" s="1">
        <v>0</v>
      </c>
      <c r="J4838" s="1">
        <v>0</v>
      </c>
      <c r="K4838" s="1">
        <v>0</v>
      </c>
    </row>
    <row r="4839" spans="1:11" x14ac:dyDescent="0.25">
      <c r="A4839" s="2">
        <v>943</v>
      </c>
      <c r="B4839" t="s">
        <v>221</v>
      </c>
      <c r="C4839" t="s">
        <v>16</v>
      </c>
      <c r="D4839">
        <v>1.5</v>
      </c>
      <c r="E4839" s="1">
        <v>170749</v>
      </c>
      <c r="F4839" s="1">
        <v>90274</v>
      </c>
      <c r="G4839" s="1">
        <v>80475</v>
      </c>
      <c r="H4839" s="1">
        <v>0</v>
      </c>
      <c r="I4839" s="1">
        <v>0</v>
      </c>
      <c r="J4839" s="1">
        <v>0</v>
      </c>
      <c r="K4839" s="1">
        <v>0</v>
      </c>
    </row>
    <row r="4840" spans="1:11" x14ac:dyDescent="0.25">
      <c r="A4840" s="2">
        <v>943</v>
      </c>
      <c r="B4840" t="s">
        <v>221</v>
      </c>
      <c r="C4840" t="s">
        <v>17</v>
      </c>
      <c r="D4840">
        <v>1</v>
      </c>
      <c r="E4840" s="1">
        <v>79025</v>
      </c>
      <c r="F4840" s="1">
        <v>79025</v>
      </c>
      <c r="G4840" s="1">
        <v>0</v>
      </c>
      <c r="H4840" s="1">
        <v>0</v>
      </c>
      <c r="I4840" s="1">
        <v>0</v>
      </c>
      <c r="J4840" s="1">
        <v>0</v>
      </c>
      <c r="K4840" s="1">
        <v>0</v>
      </c>
    </row>
    <row r="4841" spans="1:11" x14ac:dyDescent="0.25">
      <c r="A4841" s="2">
        <v>943</v>
      </c>
      <c r="B4841" t="s">
        <v>221</v>
      </c>
      <c r="C4841" t="s">
        <v>22</v>
      </c>
      <c r="D4841">
        <v>2</v>
      </c>
      <c r="E4841" s="1">
        <v>102375</v>
      </c>
      <c r="F4841" s="1">
        <v>102375</v>
      </c>
      <c r="G4841" s="1">
        <v>0</v>
      </c>
      <c r="H4841" s="1">
        <v>0</v>
      </c>
      <c r="I4841" s="1">
        <v>0</v>
      </c>
      <c r="J4841" s="1">
        <v>0</v>
      </c>
      <c r="K4841" s="1">
        <v>0</v>
      </c>
    </row>
    <row r="4842" spans="1:11" x14ac:dyDescent="0.25">
      <c r="A4842" s="2">
        <v>943</v>
      </c>
      <c r="B4842" t="s">
        <v>221</v>
      </c>
      <c r="C4842" t="s">
        <v>20</v>
      </c>
      <c r="D4842">
        <v>1</v>
      </c>
      <c r="E4842" s="1">
        <v>60059</v>
      </c>
      <c r="F4842" s="1">
        <v>60059</v>
      </c>
      <c r="G4842" s="1">
        <v>0</v>
      </c>
      <c r="H4842" s="1">
        <v>0</v>
      </c>
      <c r="I4842" s="1">
        <v>0</v>
      </c>
      <c r="J4842" s="1">
        <v>0</v>
      </c>
      <c r="K4842" s="1">
        <v>0</v>
      </c>
    </row>
    <row r="4843" spans="1:11" x14ac:dyDescent="0.25">
      <c r="A4843" s="2">
        <v>943</v>
      </c>
      <c r="B4843" t="s">
        <v>221</v>
      </c>
      <c r="C4843" t="s">
        <v>79</v>
      </c>
      <c r="D4843">
        <v>1</v>
      </c>
      <c r="E4843" s="1">
        <v>53629</v>
      </c>
      <c r="F4843" s="1">
        <v>53629</v>
      </c>
      <c r="G4843" s="1">
        <v>0</v>
      </c>
      <c r="H4843" s="1">
        <v>0</v>
      </c>
      <c r="I4843" s="1">
        <v>0</v>
      </c>
      <c r="J4843" s="1">
        <v>0</v>
      </c>
      <c r="K4843" s="1">
        <v>0</v>
      </c>
    </row>
    <row r="4844" spans="1:11" x14ac:dyDescent="0.25">
      <c r="A4844" s="2">
        <v>943</v>
      </c>
      <c r="B4844" t="s">
        <v>221</v>
      </c>
      <c r="C4844" t="s">
        <v>8</v>
      </c>
      <c r="D4844">
        <v>1</v>
      </c>
      <c r="E4844" s="1">
        <v>116262</v>
      </c>
      <c r="F4844" s="1">
        <v>116262</v>
      </c>
      <c r="G4844" s="1">
        <v>0</v>
      </c>
      <c r="H4844" s="1">
        <v>0</v>
      </c>
      <c r="I4844" s="1">
        <v>0</v>
      </c>
      <c r="J4844" s="1">
        <v>0</v>
      </c>
      <c r="K4844" s="1">
        <v>0</v>
      </c>
    </row>
    <row r="4845" spans="1:11" x14ac:dyDescent="0.25">
      <c r="A4845" s="2">
        <v>943</v>
      </c>
      <c r="B4845" t="s">
        <v>221</v>
      </c>
      <c r="C4845" t="s">
        <v>251</v>
      </c>
      <c r="D4845">
        <v>0</v>
      </c>
      <c r="E4845" s="1">
        <v>3965</v>
      </c>
      <c r="F4845" s="1">
        <v>3965</v>
      </c>
      <c r="G4845" s="1">
        <v>0</v>
      </c>
      <c r="H4845" s="1">
        <v>0</v>
      </c>
      <c r="I4845" s="1">
        <v>0</v>
      </c>
      <c r="J4845" s="1">
        <v>0</v>
      </c>
      <c r="K4845" s="1">
        <v>0</v>
      </c>
    </row>
    <row r="4846" spans="1:11" x14ac:dyDescent="0.25">
      <c r="A4846" s="2">
        <v>943</v>
      </c>
      <c r="B4846" t="s">
        <v>221</v>
      </c>
      <c r="C4846" t="s">
        <v>252</v>
      </c>
      <c r="D4846">
        <v>0</v>
      </c>
      <c r="E4846" s="1">
        <v>4000</v>
      </c>
      <c r="F4846" s="1">
        <v>4000</v>
      </c>
      <c r="G4846" s="1">
        <v>0</v>
      </c>
      <c r="H4846" s="1">
        <v>0</v>
      </c>
      <c r="I4846" s="1">
        <v>0</v>
      </c>
      <c r="J4846" s="1">
        <v>0</v>
      </c>
      <c r="K4846" s="1">
        <v>0</v>
      </c>
    </row>
    <row r="4847" spans="1:11" x14ac:dyDescent="0.25">
      <c r="A4847" s="2">
        <v>943</v>
      </c>
      <c r="B4847" t="s">
        <v>221</v>
      </c>
      <c r="C4847" t="s">
        <v>266</v>
      </c>
      <c r="D4847">
        <v>0</v>
      </c>
      <c r="E4847" s="1">
        <v>13001</v>
      </c>
      <c r="F4847" s="1">
        <v>13001</v>
      </c>
      <c r="G4847" s="1">
        <v>0</v>
      </c>
      <c r="H4847" s="1">
        <v>0</v>
      </c>
      <c r="I4847" s="1">
        <v>0</v>
      </c>
      <c r="J4847" s="1">
        <v>0</v>
      </c>
      <c r="K4847" s="1">
        <v>0</v>
      </c>
    </row>
    <row r="4848" spans="1:11" x14ac:dyDescent="0.25">
      <c r="A4848" s="2">
        <v>943</v>
      </c>
      <c r="B4848" t="s">
        <v>221</v>
      </c>
      <c r="C4848" t="s">
        <v>262</v>
      </c>
      <c r="D4848">
        <v>0</v>
      </c>
      <c r="E4848" s="1">
        <v>6295</v>
      </c>
      <c r="F4848" s="1">
        <v>6295</v>
      </c>
      <c r="G4848" s="1">
        <v>0</v>
      </c>
      <c r="H4848" s="1">
        <v>0</v>
      </c>
      <c r="I4848" s="1">
        <v>0</v>
      </c>
      <c r="J4848" s="1">
        <v>0</v>
      </c>
      <c r="K4848" s="1">
        <v>0</v>
      </c>
    </row>
    <row r="4849" spans="1:12" x14ac:dyDescent="0.25">
      <c r="A4849" s="2">
        <v>943</v>
      </c>
      <c r="B4849" t="s">
        <v>221</v>
      </c>
      <c r="C4849" t="s">
        <v>248</v>
      </c>
      <c r="D4849">
        <v>0</v>
      </c>
      <c r="E4849" s="1">
        <v>1450</v>
      </c>
      <c r="F4849" s="1">
        <v>1450</v>
      </c>
      <c r="G4849" s="1">
        <v>0</v>
      </c>
      <c r="H4849" s="1">
        <v>0</v>
      </c>
      <c r="I4849" s="1">
        <v>0</v>
      </c>
      <c r="J4849" s="1">
        <v>0</v>
      </c>
      <c r="K4849" s="1">
        <v>0</v>
      </c>
    </row>
    <row r="4850" spans="1:12" x14ac:dyDescent="0.25">
      <c r="A4850" s="2">
        <v>943</v>
      </c>
      <c r="B4850" t="s">
        <v>221</v>
      </c>
      <c r="C4850" t="s">
        <v>260</v>
      </c>
      <c r="D4850">
        <v>0</v>
      </c>
      <c r="E4850" s="1">
        <v>4000</v>
      </c>
      <c r="F4850" s="1">
        <v>4000</v>
      </c>
      <c r="G4850" s="1">
        <v>0</v>
      </c>
      <c r="H4850" s="1">
        <v>0</v>
      </c>
      <c r="I4850" s="1">
        <v>0</v>
      </c>
      <c r="J4850" s="1">
        <v>0</v>
      </c>
      <c r="K4850" s="1">
        <v>0</v>
      </c>
    </row>
    <row r="4851" spans="1:12" x14ac:dyDescent="0.25">
      <c r="A4851" s="2">
        <v>943</v>
      </c>
      <c r="B4851" t="s">
        <v>221</v>
      </c>
      <c r="C4851" t="s">
        <v>247</v>
      </c>
      <c r="D4851">
        <v>0</v>
      </c>
      <c r="E4851" s="1">
        <v>5317</v>
      </c>
      <c r="F4851" s="1">
        <v>5317</v>
      </c>
      <c r="G4851" s="1">
        <v>0</v>
      </c>
      <c r="H4851" s="1">
        <v>0</v>
      </c>
      <c r="I4851" s="1">
        <v>0</v>
      </c>
      <c r="J4851" s="1">
        <v>0</v>
      </c>
      <c r="K4851" s="1">
        <v>0</v>
      </c>
    </row>
    <row r="4852" spans="1:12" x14ac:dyDescent="0.25">
      <c r="A4852" s="2">
        <v>943</v>
      </c>
      <c r="B4852" t="s">
        <v>221</v>
      </c>
      <c r="C4852" t="s">
        <v>284</v>
      </c>
      <c r="D4852">
        <v>0</v>
      </c>
      <c r="E4852" s="1">
        <v>7950</v>
      </c>
      <c r="F4852" s="1">
        <v>0</v>
      </c>
      <c r="G4852" s="1">
        <v>0</v>
      </c>
      <c r="H4852" s="1">
        <v>0</v>
      </c>
      <c r="I4852" s="1">
        <v>0</v>
      </c>
      <c r="J4852" s="1">
        <v>7950</v>
      </c>
      <c r="K4852" s="1">
        <v>0</v>
      </c>
    </row>
    <row r="4853" spans="1:12" x14ac:dyDescent="0.25">
      <c r="A4853" s="2">
        <v>943</v>
      </c>
      <c r="B4853" t="s">
        <v>221</v>
      </c>
      <c r="C4853" s="1" t="s">
        <v>320</v>
      </c>
      <c r="E4853" s="1">
        <v>75000</v>
      </c>
      <c r="F4853" s="1"/>
      <c r="G4853" s="1"/>
      <c r="H4853" s="1"/>
      <c r="I4853" s="1"/>
      <c r="J4853" s="1"/>
      <c r="K4853" s="1"/>
      <c r="L4853" s="1">
        <v>75000</v>
      </c>
    </row>
    <row r="4854" spans="1:12" x14ac:dyDescent="0.25">
      <c r="A4854" s="2">
        <v>309</v>
      </c>
      <c r="B4854" t="s">
        <v>223</v>
      </c>
      <c r="C4854" t="s">
        <v>48</v>
      </c>
      <c r="D4854">
        <v>1</v>
      </c>
      <c r="E4854" s="1">
        <v>158560</v>
      </c>
      <c r="F4854" s="1">
        <v>158560</v>
      </c>
      <c r="G4854" s="1">
        <v>0</v>
      </c>
      <c r="H4854" s="1">
        <v>0</v>
      </c>
      <c r="I4854" s="1">
        <v>0</v>
      </c>
      <c r="J4854" s="1">
        <v>0</v>
      </c>
      <c r="K4854" s="1">
        <v>0</v>
      </c>
    </row>
    <row r="4855" spans="1:12" x14ac:dyDescent="0.25">
      <c r="A4855" s="2">
        <v>309</v>
      </c>
      <c r="B4855" t="s">
        <v>223</v>
      </c>
      <c r="C4855" t="s">
        <v>31</v>
      </c>
      <c r="D4855">
        <v>1</v>
      </c>
      <c r="E4855" s="1">
        <v>198942</v>
      </c>
      <c r="F4855" s="1">
        <v>198942</v>
      </c>
      <c r="G4855" s="1">
        <v>0</v>
      </c>
      <c r="H4855" s="1">
        <v>0</v>
      </c>
      <c r="I4855" s="1">
        <v>0</v>
      </c>
      <c r="J4855" s="1">
        <v>0</v>
      </c>
      <c r="K4855" s="1">
        <v>0</v>
      </c>
    </row>
    <row r="4856" spans="1:12" x14ac:dyDescent="0.25">
      <c r="A4856" s="2">
        <v>309</v>
      </c>
      <c r="B4856" t="s">
        <v>223</v>
      </c>
      <c r="C4856" t="s">
        <v>33</v>
      </c>
      <c r="D4856">
        <v>2</v>
      </c>
      <c r="E4856" s="1">
        <v>227665</v>
      </c>
      <c r="F4856" s="1">
        <v>134149</v>
      </c>
      <c r="G4856" s="1">
        <v>0</v>
      </c>
      <c r="H4856" s="1">
        <v>0</v>
      </c>
      <c r="I4856" s="1">
        <v>93516</v>
      </c>
      <c r="J4856" s="1">
        <v>0</v>
      </c>
      <c r="K4856" s="1">
        <v>0</v>
      </c>
    </row>
    <row r="4857" spans="1:12" x14ac:dyDescent="0.25">
      <c r="A4857" s="2">
        <v>309</v>
      </c>
      <c r="B4857" t="s">
        <v>223</v>
      </c>
      <c r="C4857" t="s">
        <v>34</v>
      </c>
      <c r="D4857">
        <v>2</v>
      </c>
      <c r="E4857" s="1">
        <v>227665</v>
      </c>
      <c r="F4857" s="1">
        <v>227665</v>
      </c>
      <c r="G4857" s="1">
        <v>0</v>
      </c>
      <c r="H4857" s="1">
        <v>0</v>
      </c>
      <c r="I4857" s="1">
        <v>0</v>
      </c>
      <c r="J4857" s="1">
        <v>0</v>
      </c>
      <c r="K4857" s="1">
        <v>0</v>
      </c>
    </row>
    <row r="4858" spans="1:12" x14ac:dyDescent="0.25">
      <c r="A4858" s="2">
        <v>309</v>
      </c>
      <c r="B4858" t="s">
        <v>223</v>
      </c>
      <c r="C4858" t="s">
        <v>35</v>
      </c>
      <c r="D4858">
        <v>2</v>
      </c>
      <c r="E4858" s="1">
        <v>227665</v>
      </c>
      <c r="F4858" s="1">
        <v>227665</v>
      </c>
      <c r="G4858" s="1">
        <v>0</v>
      </c>
      <c r="H4858" s="1">
        <v>0</v>
      </c>
      <c r="I4858" s="1">
        <v>0</v>
      </c>
      <c r="J4858" s="1">
        <v>0</v>
      </c>
      <c r="K4858" s="1">
        <v>0</v>
      </c>
    </row>
    <row r="4859" spans="1:12" x14ac:dyDescent="0.25">
      <c r="A4859" s="2">
        <v>309</v>
      </c>
      <c r="B4859" t="s">
        <v>223</v>
      </c>
      <c r="C4859" t="s">
        <v>26</v>
      </c>
      <c r="D4859">
        <v>2</v>
      </c>
      <c r="E4859" s="1">
        <v>227665</v>
      </c>
      <c r="F4859" s="1">
        <v>227665</v>
      </c>
      <c r="G4859" s="1">
        <v>0</v>
      </c>
      <c r="H4859" s="1">
        <v>0</v>
      </c>
      <c r="I4859" s="1">
        <v>0</v>
      </c>
      <c r="J4859" s="1">
        <v>0</v>
      </c>
      <c r="K4859" s="1">
        <v>0</v>
      </c>
    </row>
    <row r="4860" spans="1:12" x14ac:dyDescent="0.25">
      <c r="A4860" s="2">
        <v>309</v>
      </c>
      <c r="B4860" t="s">
        <v>223</v>
      </c>
      <c r="C4860" t="s">
        <v>25</v>
      </c>
      <c r="D4860">
        <v>2</v>
      </c>
      <c r="E4860" s="1">
        <v>227665</v>
      </c>
      <c r="F4860" s="1">
        <v>227665</v>
      </c>
      <c r="G4860" s="1">
        <v>0</v>
      </c>
      <c r="H4860" s="1">
        <v>0</v>
      </c>
      <c r="I4860" s="1">
        <v>0</v>
      </c>
      <c r="J4860" s="1">
        <v>0</v>
      </c>
      <c r="K4860" s="1">
        <v>0</v>
      </c>
    </row>
    <row r="4861" spans="1:12" x14ac:dyDescent="0.25">
      <c r="A4861" s="2">
        <v>309</v>
      </c>
      <c r="B4861" t="s">
        <v>223</v>
      </c>
      <c r="C4861" t="s">
        <v>28</v>
      </c>
      <c r="D4861">
        <v>3</v>
      </c>
      <c r="E4861" s="1">
        <v>341497</v>
      </c>
      <c r="F4861" s="1">
        <v>341497</v>
      </c>
      <c r="G4861" s="1">
        <v>0</v>
      </c>
      <c r="H4861" s="1">
        <v>0</v>
      </c>
      <c r="I4861" s="1">
        <v>0</v>
      </c>
      <c r="J4861" s="1">
        <v>0</v>
      </c>
      <c r="K4861" s="1">
        <v>0</v>
      </c>
    </row>
    <row r="4862" spans="1:12" x14ac:dyDescent="0.25">
      <c r="A4862" s="2">
        <v>309</v>
      </c>
      <c r="B4862" t="s">
        <v>223</v>
      </c>
      <c r="C4862" t="s">
        <v>109</v>
      </c>
      <c r="D4862">
        <v>1</v>
      </c>
      <c r="E4862" s="1">
        <v>113832</v>
      </c>
      <c r="F4862" s="1">
        <v>0</v>
      </c>
      <c r="G4862" s="1">
        <v>113832</v>
      </c>
      <c r="H4862" s="1">
        <v>0</v>
      </c>
      <c r="I4862" s="1">
        <v>0</v>
      </c>
      <c r="J4862" s="1">
        <v>0</v>
      </c>
      <c r="K4862" s="1">
        <v>0</v>
      </c>
    </row>
    <row r="4863" spans="1:12" x14ac:dyDescent="0.25">
      <c r="A4863" s="2">
        <v>309</v>
      </c>
      <c r="B4863" t="s">
        <v>223</v>
      </c>
      <c r="C4863" t="s">
        <v>85</v>
      </c>
      <c r="D4863">
        <v>1</v>
      </c>
      <c r="E4863" s="1">
        <v>113832</v>
      </c>
      <c r="F4863" s="1">
        <v>0</v>
      </c>
      <c r="G4863" s="1">
        <v>113832</v>
      </c>
      <c r="H4863" s="1">
        <v>0</v>
      </c>
      <c r="I4863" s="1">
        <v>0</v>
      </c>
      <c r="J4863" s="1">
        <v>0</v>
      </c>
      <c r="K4863" s="1">
        <v>0</v>
      </c>
    </row>
    <row r="4864" spans="1:12" x14ac:dyDescent="0.25">
      <c r="A4864" s="2">
        <v>309</v>
      </c>
      <c r="B4864" t="s">
        <v>223</v>
      </c>
      <c r="C4864" t="s">
        <v>30</v>
      </c>
      <c r="D4864">
        <v>1</v>
      </c>
      <c r="E4864" s="1">
        <v>113832</v>
      </c>
      <c r="F4864" s="1">
        <v>113832</v>
      </c>
      <c r="G4864" s="1">
        <v>0</v>
      </c>
      <c r="H4864" s="1">
        <v>0</v>
      </c>
      <c r="I4864" s="1">
        <v>0</v>
      </c>
      <c r="J4864" s="1">
        <v>0</v>
      </c>
      <c r="K4864" s="1">
        <v>0</v>
      </c>
    </row>
    <row r="4865" spans="1:11" x14ac:dyDescent="0.25">
      <c r="A4865" s="2">
        <v>309</v>
      </c>
      <c r="B4865" t="s">
        <v>223</v>
      </c>
      <c r="C4865" t="s">
        <v>15</v>
      </c>
      <c r="D4865">
        <v>8</v>
      </c>
      <c r="E4865" s="1">
        <v>313331</v>
      </c>
      <c r="F4865" s="1">
        <v>313331</v>
      </c>
      <c r="G4865" s="1">
        <v>0</v>
      </c>
      <c r="H4865" s="1">
        <v>0</v>
      </c>
      <c r="I4865" s="1">
        <v>0</v>
      </c>
      <c r="J4865" s="1">
        <v>0</v>
      </c>
      <c r="K4865" s="1">
        <v>0</v>
      </c>
    </row>
    <row r="4866" spans="1:11" x14ac:dyDescent="0.25">
      <c r="A4866" s="2">
        <v>309</v>
      </c>
      <c r="B4866" t="s">
        <v>223</v>
      </c>
      <c r="C4866" t="s">
        <v>162</v>
      </c>
      <c r="D4866">
        <v>1</v>
      </c>
      <c r="E4866" s="1">
        <v>119483</v>
      </c>
      <c r="F4866" s="1">
        <v>119483</v>
      </c>
      <c r="G4866" s="1">
        <v>0</v>
      </c>
      <c r="H4866" s="1">
        <v>0</v>
      </c>
      <c r="I4866" s="1">
        <v>0</v>
      </c>
      <c r="J4866" s="1">
        <v>0</v>
      </c>
      <c r="K4866" s="1">
        <v>0</v>
      </c>
    </row>
    <row r="4867" spans="1:11" x14ac:dyDescent="0.25">
      <c r="A4867" s="2">
        <v>309</v>
      </c>
      <c r="B4867" t="s">
        <v>223</v>
      </c>
      <c r="C4867" t="s">
        <v>52</v>
      </c>
      <c r="D4867">
        <v>3</v>
      </c>
      <c r="E4867" s="1">
        <v>341497</v>
      </c>
      <c r="F4867" s="1">
        <v>341497</v>
      </c>
      <c r="G4867" s="1">
        <v>0</v>
      </c>
      <c r="H4867" s="1">
        <v>0</v>
      </c>
      <c r="I4867" s="1">
        <v>0</v>
      </c>
      <c r="J4867" s="1">
        <v>0</v>
      </c>
      <c r="K4867" s="1">
        <v>0</v>
      </c>
    </row>
    <row r="4868" spans="1:11" x14ac:dyDescent="0.25">
      <c r="A4868" s="2">
        <v>309</v>
      </c>
      <c r="B4868" t="s">
        <v>223</v>
      </c>
      <c r="C4868" t="s">
        <v>50</v>
      </c>
      <c r="D4868">
        <v>1</v>
      </c>
      <c r="E4868" s="1">
        <v>113832</v>
      </c>
      <c r="F4868" s="1">
        <v>113832</v>
      </c>
      <c r="G4868" s="1">
        <v>0</v>
      </c>
      <c r="H4868" s="1">
        <v>0</v>
      </c>
      <c r="I4868" s="1">
        <v>0</v>
      </c>
      <c r="J4868" s="1">
        <v>0</v>
      </c>
      <c r="K4868" s="1">
        <v>0</v>
      </c>
    </row>
    <row r="4869" spans="1:11" x14ac:dyDescent="0.25">
      <c r="A4869" s="2">
        <v>309</v>
      </c>
      <c r="B4869" t="s">
        <v>223</v>
      </c>
      <c r="C4869" t="s">
        <v>14</v>
      </c>
      <c r="D4869">
        <v>4</v>
      </c>
      <c r="E4869" s="1">
        <v>455330</v>
      </c>
      <c r="F4869" s="1">
        <v>341497</v>
      </c>
      <c r="G4869" s="1">
        <v>113832</v>
      </c>
      <c r="H4869" s="1">
        <v>0</v>
      </c>
      <c r="I4869" s="1">
        <v>0</v>
      </c>
      <c r="J4869" s="1">
        <v>0</v>
      </c>
      <c r="K4869" s="1">
        <v>0</v>
      </c>
    </row>
    <row r="4870" spans="1:11" x14ac:dyDescent="0.25">
      <c r="A4870" s="2">
        <v>309</v>
      </c>
      <c r="B4870" t="s">
        <v>223</v>
      </c>
      <c r="C4870" t="s">
        <v>101</v>
      </c>
      <c r="D4870">
        <v>1</v>
      </c>
      <c r="E4870" s="1">
        <v>39166</v>
      </c>
      <c r="F4870" s="1">
        <v>11261</v>
      </c>
      <c r="G4870" s="1">
        <v>0</v>
      </c>
      <c r="H4870" s="1">
        <v>27906</v>
      </c>
      <c r="I4870" s="1">
        <v>0</v>
      </c>
      <c r="J4870" s="1">
        <v>0</v>
      </c>
      <c r="K4870" s="1">
        <v>0</v>
      </c>
    </row>
    <row r="4871" spans="1:11" x14ac:dyDescent="0.25">
      <c r="A4871" s="2">
        <v>309</v>
      </c>
      <c r="B4871" t="s">
        <v>223</v>
      </c>
      <c r="C4871" t="s">
        <v>315</v>
      </c>
      <c r="D4871">
        <v>1</v>
      </c>
      <c r="E4871" s="1">
        <v>113832</v>
      </c>
      <c r="F4871" s="1">
        <v>5381</v>
      </c>
      <c r="G4871" s="1">
        <v>0</v>
      </c>
      <c r="H4871" s="1">
        <v>108451</v>
      </c>
      <c r="I4871" s="1">
        <v>0</v>
      </c>
      <c r="J4871" s="1">
        <v>0</v>
      </c>
      <c r="K4871" s="1">
        <v>0</v>
      </c>
    </row>
    <row r="4872" spans="1:11" x14ac:dyDescent="0.25">
      <c r="A4872" s="2">
        <v>309</v>
      </c>
      <c r="B4872" t="s">
        <v>223</v>
      </c>
      <c r="C4872" t="s">
        <v>81</v>
      </c>
      <c r="D4872">
        <v>7</v>
      </c>
      <c r="E4872" s="1">
        <v>796827</v>
      </c>
      <c r="F4872" s="1">
        <v>37667</v>
      </c>
      <c r="G4872" s="1">
        <v>0</v>
      </c>
      <c r="H4872" s="1">
        <v>759160</v>
      </c>
      <c r="I4872" s="1">
        <v>0</v>
      </c>
      <c r="J4872" s="1">
        <v>0</v>
      </c>
      <c r="K4872" s="1">
        <v>0</v>
      </c>
    </row>
    <row r="4873" spans="1:11" x14ac:dyDescent="0.25">
      <c r="A4873" s="2">
        <v>309</v>
      </c>
      <c r="B4873" t="s">
        <v>223</v>
      </c>
      <c r="C4873" t="s">
        <v>23</v>
      </c>
      <c r="D4873">
        <v>6</v>
      </c>
      <c r="E4873" s="1">
        <v>234999</v>
      </c>
      <c r="F4873" s="1">
        <v>234999</v>
      </c>
      <c r="G4873" s="1">
        <v>0</v>
      </c>
      <c r="H4873" s="1">
        <v>0</v>
      </c>
      <c r="I4873" s="1">
        <v>0</v>
      </c>
      <c r="J4873" s="1">
        <v>0</v>
      </c>
      <c r="K4873" s="1">
        <v>0</v>
      </c>
    </row>
    <row r="4874" spans="1:11" x14ac:dyDescent="0.25">
      <c r="A4874" s="2">
        <v>309</v>
      </c>
      <c r="B4874" t="s">
        <v>223</v>
      </c>
      <c r="C4874" t="s">
        <v>18</v>
      </c>
      <c r="D4874">
        <v>3</v>
      </c>
      <c r="E4874" s="1">
        <v>341497</v>
      </c>
      <c r="F4874" s="1">
        <v>341497</v>
      </c>
      <c r="G4874" s="1">
        <v>0</v>
      </c>
      <c r="H4874" s="1">
        <v>0</v>
      </c>
      <c r="I4874" s="1">
        <v>0</v>
      </c>
      <c r="J4874" s="1">
        <v>0</v>
      </c>
      <c r="K4874" s="1">
        <v>0</v>
      </c>
    </row>
    <row r="4875" spans="1:11" x14ac:dyDescent="0.25">
      <c r="A4875" s="2">
        <v>309</v>
      </c>
      <c r="B4875" t="s">
        <v>223</v>
      </c>
      <c r="C4875" t="s">
        <v>19</v>
      </c>
      <c r="D4875">
        <v>3</v>
      </c>
      <c r="E4875" s="1">
        <v>341497</v>
      </c>
      <c r="F4875" s="1">
        <v>341497</v>
      </c>
      <c r="G4875" s="1">
        <v>0</v>
      </c>
      <c r="H4875" s="1">
        <v>0</v>
      </c>
      <c r="I4875" s="1">
        <v>0</v>
      </c>
      <c r="J4875" s="1">
        <v>0</v>
      </c>
      <c r="K4875" s="1">
        <v>0</v>
      </c>
    </row>
    <row r="4876" spans="1:11" x14ac:dyDescent="0.25">
      <c r="A4876" s="2">
        <v>309</v>
      </c>
      <c r="B4876" t="s">
        <v>223</v>
      </c>
      <c r="C4876" t="s">
        <v>7</v>
      </c>
      <c r="D4876">
        <v>1</v>
      </c>
      <c r="E4876" s="1">
        <v>113832</v>
      </c>
      <c r="F4876" s="1">
        <v>113832</v>
      </c>
      <c r="G4876" s="1">
        <v>0</v>
      </c>
      <c r="H4876" s="1">
        <v>0</v>
      </c>
      <c r="I4876" s="1">
        <v>0</v>
      </c>
      <c r="J4876" s="1">
        <v>0</v>
      </c>
      <c r="K4876" s="1">
        <v>0</v>
      </c>
    </row>
    <row r="4877" spans="1:11" x14ac:dyDescent="0.25">
      <c r="A4877" s="2">
        <v>309</v>
      </c>
      <c r="B4877" t="s">
        <v>223</v>
      </c>
      <c r="C4877" t="s">
        <v>37</v>
      </c>
      <c r="D4877">
        <v>2</v>
      </c>
      <c r="E4877" s="1">
        <v>227665</v>
      </c>
      <c r="F4877" s="1">
        <v>227665</v>
      </c>
      <c r="G4877" s="1">
        <v>0</v>
      </c>
      <c r="H4877" s="1">
        <v>0</v>
      </c>
      <c r="I4877" s="1">
        <v>0</v>
      </c>
      <c r="J4877" s="1">
        <v>0</v>
      </c>
      <c r="K4877" s="1">
        <v>0</v>
      </c>
    </row>
    <row r="4878" spans="1:11" x14ac:dyDescent="0.25">
      <c r="A4878" s="2">
        <v>309</v>
      </c>
      <c r="B4878" t="s">
        <v>223</v>
      </c>
      <c r="C4878" t="s">
        <v>12</v>
      </c>
      <c r="D4878">
        <v>1</v>
      </c>
      <c r="E4878" s="1">
        <v>113832</v>
      </c>
      <c r="F4878" s="1">
        <v>113832</v>
      </c>
      <c r="G4878" s="1">
        <v>0</v>
      </c>
      <c r="H4878" s="1">
        <v>0</v>
      </c>
      <c r="I4878" s="1">
        <v>0</v>
      </c>
      <c r="J4878" s="1">
        <v>0</v>
      </c>
      <c r="K4878" s="1">
        <v>0</v>
      </c>
    </row>
    <row r="4879" spans="1:11" x14ac:dyDescent="0.25">
      <c r="A4879" s="2">
        <v>309</v>
      </c>
      <c r="B4879" t="s">
        <v>223</v>
      </c>
      <c r="C4879" t="s">
        <v>60</v>
      </c>
      <c r="D4879">
        <v>0.5</v>
      </c>
      <c r="E4879" s="1">
        <v>56916</v>
      </c>
      <c r="F4879" s="1">
        <v>56916</v>
      </c>
      <c r="G4879" s="1">
        <v>0</v>
      </c>
      <c r="H4879" s="1">
        <v>0</v>
      </c>
      <c r="I4879" s="1">
        <v>0</v>
      </c>
      <c r="J4879" s="1">
        <v>0</v>
      </c>
      <c r="K4879" s="1">
        <v>0</v>
      </c>
    </row>
    <row r="4880" spans="1:11" x14ac:dyDescent="0.25">
      <c r="A4880" s="2">
        <v>309</v>
      </c>
      <c r="B4880" t="s">
        <v>223</v>
      </c>
      <c r="C4880" t="s">
        <v>32</v>
      </c>
      <c r="D4880">
        <v>2</v>
      </c>
      <c r="E4880" s="1">
        <v>78333</v>
      </c>
      <c r="F4880" s="1">
        <v>63058</v>
      </c>
      <c r="G4880" s="1">
        <v>15275</v>
      </c>
      <c r="H4880" s="1">
        <v>0</v>
      </c>
      <c r="I4880" s="1">
        <v>0</v>
      </c>
      <c r="J4880" s="1">
        <v>0</v>
      </c>
      <c r="K4880" s="1">
        <v>0</v>
      </c>
    </row>
    <row r="4881" spans="1:11" x14ac:dyDescent="0.25">
      <c r="A4881" s="2">
        <v>309</v>
      </c>
      <c r="B4881" t="s">
        <v>223</v>
      </c>
      <c r="C4881" t="s">
        <v>21</v>
      </c>
      <c r="D4881">
        <v>1</v>
      </c>
      <c r="E4881" s="1">
        <v>113832</v>
      </c>
      <c r="F4881" s="1">
        <v>113832</v>
      </c>
      <c r="G4881" s="1">
        <v>0</v>
      </c>
      <c r="H4881" s="1">
        <v>0</v>
      </c>
      <c r="I4881" s="1">
        <v>0</v>
      </c>
      <c r="J4881" s="1">
        <v>0</v>
      </c>
      <c r="K4881" s="1">
        <v>0</v>
      </c>
    </row>
    <row r="4882" spans="1:11" x14ac:dyDescent="0.25">
      <c r="A4882" s="2">
        <v>309</v>
      </c>
      <c r="B4882" t="s">
        <v>223</v>
      </c>
      <c r="C4882" t="s">
        <v>16</v>
      </c>
      <c r="D4882">
        <v>2</v>
      </c>
      <c r="E4882" s="1">
        <v>227665</v>
      </c>
      <c r="F4882" s="1">
        <v>227665</v>
      </c>
      <c r="G4882" s="1">
        <v>0</v>
      </c>
      <c r="H4882" s="1">
        <v>0</v>
      </c>
      <c r="I4882" s="1">
        <v>0</v>
      </c>
      <c r="J4882" s="1">
        <v>0</v>
      </c>
      <c r="K4882" s="1">
        <v>0</v>
      </c>
    </row>
    <row r="4883" spans="1:11" x14ac:dyDescent="0.25">
      <c r="A4883" s="2">
        <v>309</v>
      </c>
      <c r="B4883" t="s">
        <v>223</v>
      </c>
      <c r="C4883" t="s">
        <v>17</v>
      </c>
      <c r="D4883">
        <v>1</v>
      </c>
      <c r="E4883" s="1">
        <v>79025</v>
      </c>
      <c r="F4883" s="1">
        <v>79025</v>
      </c>
      <c r="G4883" s="1">
        <v>0</v>
      </c>
      <c r="H4883" s="1">
        <v>0</v>
      </c>
      <c r="I4883" s="1">
        <v>0</v>
      </c>
      <c r="J4883" s="1">
        <v>0</v>
      </c>
      <c r="K4883" s="1">
        <v>0</v>
      </c>
    </row>
    <row r="4884" spans="1:11" x14ac:dyDescent="0.25">
      <c r="A4884" s="2">
        <v>309</v>
      </c>
      <c r="B4884" t="s">
        <v>223</v>
      </c>
      <c r="C4884" t="s">
        <v>22</v>
      </c>
      <c r="D4884">
        <v>1</v>
      </c>
      <c r="E4884" s="1">
        <v>51187</v>
      </c>
      <c r="F4884" s="1">
        <v>51187</v>
      </c>
      <c r="G4884" s="1">
        <v>0</v>
      </c>
      <c r="H4884" s="1">
        <v>0</v>
      </c>
      <c r="I4884" s="1">
        <v>0</v>
      </c>
      <c r="J4884" s="1">
        <v>0</v>
      </c>
      <c r="K4884" s="1">
        <v>0</v>
      </c>
    </row>
    <row r="4885" spans="1:11" x14ac:dyDescent="0.25">
      <c r="A4885" s="2">
        <v>309</v>
      </c>
      <c r="B4885" t="s">
        <v>223</v>
      </c>
      <c r="C4885" t="s">
        <v>20</v>
      </c>
      <c r="D4885">
        <v>1</v>
      </c>
      <c r="E4885" s="1">
        <v>60059</v>
      </c>
      <c r="F4885" s="1">
        <v>60059</v>
      </c>
      <c r="G4885" s="1">
        <v>0</v>
      </c>
      <c r="H4885" s="1">
        <v>0</v>
      </c>
      <c r="I4885" s="1">
        <v>0</v>
      </c>
      <c r="J4885" s="1">
        <v>0</v>
      </c>
      <c r="K4885" s="1">
        <v>0</v>
      </c>
    </row>
    <row r="4886" spans="1:11" x14ac:dyDescent="0.25">
      <c r="A4886" s="2">
        <v>309</v>
      </c>
      <c r="B4886" t="s">
        <v>223</v>
      </c>
      <c r="C4886" t="s">
        <v>57</v>
      </c>
      <c r="D4886">
        <v>1</v>
      </c>
      <c r="E4886" s="1">
        <v>105009</v>
      </c>
      <c r="F4886" s="1">
        <v>105009</v>
      </c>
      <c r="G4886" s="1">
        <v>0</v>
      </c>
      <c r="H4886" s="1">
        <v>0</v>
      </c>
      <c r="I4886" s="1">
        <v>0</v>
      </c>
      <c r="J4886" s="1">
        <v>0</v>
      </c>
      <c r="K4886" s="1">
        <v>0</v>
      </c>
    </row>
    <row r="4887" spans="1:11" x14ac:dyDescent="0.25">
      <c r="A4887" s="2">
        <v>309</v>
      </c>
      <c r="B4887" t="s">
        <v>223</v>
      </c>
      <c r="C4887" t="s">
        <v>47</v>
      </c>
      <c r="D4887">
        <v>1</v>
      </c>
      <c r="E4887" s="1">
        <v>92386</v>
      </c>
      <c r="F4887" s="1">
        <v>92386</v>
      </c>
      <c r="G4887" s="1">
        <v>0</v>
      </c>
      <c r="H4887" s="1">
        <v>0</v>
      </c>
      <c r="I4887" s="1">
        <v>0</v>
      </c>
      <c r="J4887" s="1">
        <v>0</v>
      </c>
      <c r="K4887" s="1">
        <v>0</v>
      </c>
    </row>
    <row r="4888" spans="1:11" x14ac:dyDescent="0.25">
      <c r="A4888" s="2">
        <v>309</v>
      </c>
      <c r="B4888" t="s">
        <v>223</v>
      </c>
      <c r="C4888" t="s">
        <v>108</v>
      </c>
      <c r="D4888">
        <v>1</v>
      </c>
      <c r="E4888" s="1">
        <v>101351</v>
      </c>
      <c r="F4888" s="1">
        <v>101351</v>
      </c>
      <c r="G4888" s="1">
        <v>0</v>
      </c>
      <c r="H4888" s="1">
        <v>0</v>
      </c>
      <c r="I4888" s="1">
        <v>0</v>
      </c>
      <c r="J4888" s="1">
        <v>0</v>
      </c>
      <c r="K4888" s="1">
        <v>0</v>
      </c>
    </row>
    <row r="4889" spans="1:11" x14ac:dyDescent="0.25">
      <c r="A4889" s="2">
        <v>309</v>
      </c>
      <c r="B4889" t="s">
        <v>223</v>
      </c>
      <c r="C4889" t="s">
        <v>251</v>
      </c>
      <c r="D4889">
        <v>0</v>
      </c>
      <c r="E4889" s="1">
        <v>17782</v>
      </c>
      <c r="F4889" s="1">
        <v>17782</v>
      </c>
      <c r="G4889" s="1">
        <v>0</v>
      </c>
      <c r="H4889" s="1">
        <v>0</v>
      </c>
      <c r="I4889" s="1">
        <v>0</v>
      </c>
      <c r="J4889" s="1">
        <v>0</v>
      </c>
      <c r="K4889" s="1">
        <v>0</v>
      </c>
    </row>
    <row r="4890" spans="1:11" x14ac:dyDescent="0.25">
      <c r="A4890" s="2">
        <v>309</v>
      </c>
      <c r="B4890" t="s">
        <v>223</v>
      </c>
      <c r="C4890" t="s">
        <v>314</v>
      </c>
      <c r="D4890">
        <v>0</v>
      </c>
      <c r="E4890" s="1">
        <v>51000</v>
      </c>
      <c r="F4890" s="1">
        <v>23800</v>
      </c>
      <c r="G4890" s="1">
        <v>0</v>
      </c>
      <c r="H4890" s="1">
        <v>0</v>
      </c>
      <c r="I4890" s="1">
        <v>0</v>
      </c>
      <c r="J4890" s="1">
        <v>0</v>
      </c>
      <c r="K4890" s="1">
        <v>27200</v>
      </c>
    </row>
    <row r="4891" spans="1:11" x14ac:dyDescent="0.25">
      <c r="A4891" s="2">
        <v>309</v>
      </c>
      <c r="B4891" t="s">
        <v>223</v>
      </c>
      <c r="C4891" t="s">
        <v>257</v>
      </c>
      <c r="D4891">
        <v>0</v>
      </c>
      <c r="E4891" s="1">
        <v>44200</v>
      </c>
      <c r="F4891" s="1">
        <v>23800</v>
      </c>
      <c r="G4891" s="1">
        <v>0</v>
      </c>
      <c r="H4891" s="1">
        <v>0</v>
      </c>
      <c r="I4891" s="1">
        <v>0</v>
      </c>
      <c r="J4891" s="1">
        <v>0</v>
      </c>
      <c r="K4891" s="1">
        <v>20400</v>
      </c>
    </row>
    <row r="4892" spans="1:11" x14ac:dyDescent="0.25">
      <c r="A4892" s="2">
        <v>309</v>
      </c>
      <c r="B4892" t="s">
        <v>223</v>
      </c>
      <c r="C4892" t="s">
        <v>252</v>
      </c>
      <c r="D4892">
        <v>0</v>
      </c>
      <c r="E4892" s="1">
        <v>10000</v>
      </c>
      <c r="F4892" s="1">
        <v>10000</v>
      </c>
      <c r="G4892" s="1">
        <v>0</v>
      </c>
      <c r="H4892" s="1">
        <v>0</v>
      </c>
      <c r="I4892" s="1">
        <v>0</v>
      </c>
      <c r="J4892" s="1">
        <v>0</v>
      </c>
      <c r="K4892" s="1">
        <v>0</v>
      </c>
    </row>
    <row r="4893" spans="1:11" x14ac:dyDescent="0.25">
      <c r="A4893" s="2">
        <v>309</v>
      </c>
      <c r="B4893" t="s">
        <v>223</v>
      </c>
      <c r="C4893" t="s">
        <v>246</v>
      </c>
      <c r="D4893">
        <v>0</v>
      </c>
      <c r="E4893" s="1">
        <v>15325</v>
      </c>
      <c r="F4893" s="1">
        <v>15325</v>
      </c>
      <c r="G4893" s="1">
        <v>0</v>
      </c>
      <c r="H4893" s="1">
        <v>0</v>
      </c>
      <c r="I4893" s="1">
        <v>0</v>
      </c>
      <c r="J4893" s="1">
        <v>0</v>
      </c>
      <c r="K4893" s="1">
        <v>0</v>
      </c>
    </row>
    <row r="4894" spans="1:11" x14ac:dyDescent="0.25">
      <c r="A4894" s="2">
        <v>309</v>
      </c>
      <c r="B4894" t="s">
        <v>223</v>
      </c>
      <c r="C4894" t="s">
        <v>263</v>
      </c>
      <c r="D4894">
        <v>0</v>
      </c>
      <c r="E4894" s="1">
        <v>15750</v>
      </c>
      <c r="F4894" s="1">
        <v>15750</v>
      </c>
      <c r="G4894" s="1">
        <v>0</v>
      </c>
      <c r="H4894" s="1">
        <v>0</v>
      </c>
      <c r="I4894" s="1">
        <v>0</v>
      </c>
      <c r="J4894" s="1">
        <v>0</v>
      </c>
      <c r="K4894" s="1">
        <v>0</v>
      </c>
    </row>
    <row r="4895" spans="1:11" x14ac:dyDescent="0.25">
      <c r="A4895" s="2">
        <v>309</v>
      </c>
      <c r="B4895" t="s">
        <v>223</v>
      </c>
      <c r="C4895" t="s">
        <v>266</v>
      </c>
      <c r="D4895">
        <v>0</v>
      </c>
      <c r="E4895" s="1">
        <v>15688</v>
      </c>
      <c r="F4895" s="1">
        <v>15688</v>
      </c>
      <c r="G4895" s="1">
        <v>0</v>
      </c>
      <c r="H4895" s="1">
        <v>0</v>
      </c>
      <c r="I4895" s="1">
        <v>0</v>
      </c>
      <c r="J4895" s="1">
        <v>0</v>
      </c>
      <c r="K4895" s="1">
        <v>0</v>
      </c>
    </row>
    <row r="4896" spans="1:11" x14ac:dyDescent="0.25">
      <c r="A4896" s="2">
        <v>309</v>
      </c>
      <c r="B4896" t="s">
        <v>223</v>
      </c>
      <c r="C4896" t="s">
        <v>265</v>
      </c>
      <c r="D4896">
        <v>0</v>
      </c>
      <c r="E4896" s="1">
        <v>25213</v>
      </c>
      <c r="F4896" s="1">
        <v>25212</v>
      </c>
      <c r="G4896" s="1">
        <v>1</v>
      </c>
      <c r="H4896" s="1">
        <v>0</v>
      </c>
      <c r="I4896" s="1">
        <v>0</v>
      </c>
      <c r="J4896" s="1">
        <v>0</v>
      </c>
      <c r="K4896" s="1">
        <v>0</v>
      </c>
    </row>
    <row r="4897" spans="1:12" x14ac:dyDescent="0.25">
      <c r="A4897" s="2">
        <v>309</v>
      </c>
      <c r="B4897" t="s">
        <v>223</v>
      </c>
      <c r="C4897" t="s">
        <v>262</v>
      </c>
      <c r="D4897">
        <v>0</v>
      </c>
      <c r="E4897" s="1">
        <v>4000</v>
      </c>
      <c r="F4897" s="1">
        <v>4000</v>
      </c>
      <c r="G4897" s="1">
        <v>0</v>
      </c>
      <c r="H4897" s="1">
        <v>0</v>
      </c>
      <c r="I4897" s="1">
        <v>0</v>
      </c>
      <c r="J4897" s="1">
        <v>0</v>
      </c>
      <c r="K4897" s="1">
        <v>0</v>
      </c>
    </row>
    <row r="4898" spans="1:12" x14ac:dyDescent="0.25">
      <c r="A4898" s="2">
        <v>309</v>
      </c>
      <c r="B4898" t="s">
        <v>223</v>
      </c>
      <c r="C4898" t="s">
        <v>248</v>
      </c>
      <c r="D4898">
        <v>0</v>
      </c>
      <c r="E4898" s="1">
        <v>1574</v>
      </c>
      <c r="F4898" s="1">
        <v>1574</v>
      </c>
      <c r="G4898" s="1">
        <v>0</v>
      </c>
      <c r="H4898" s="1">
        <v>0</v>
      </c>
      <c r="I4898" s="1">
        <v>0</v>
      </c>
      <c r="J4898" s="1">
        <v>0</v>
      </c>
      <c r="K4898" s="1">
        <v>0</v>
      </c>
    </row>
    <row r="4899" spans="1:12" x14ac:dyDescent="0.25">
      <c r="A4899" s="2">
        <v>309</v>
      </c>
      <c r="B4899" t="s">
        <v>223</v>
      </c>
      <c r="C4899" t="s">
        <v>282</v>
      </c>
      <c r="D4899">
        <v>0</v>
      </c>
      <c r="E4899" s="1">
        <v>20000</v>
      </c>
      <c r="F4899" s="1">
        <v>20000</v>
      </c>
      <c r="G4899" s="1">
        <v>0</v>
      </c>
      <c r="H4899" s="1">
        <v>0</v>
      </c>
      <c r="I4899" s="1">
        <v>0</v>
      </c>
      <c r="J4899" s="1">
        <v>0</v>
      </c>
      <c r="K4899" s="1">
        <v>0</v>
      </c>
    </row>
    <row r="4900" spans="1:12" x14ac:dyDescent="0.25">
      <c r="A4900" s="2">
        <v>309</v>
      </c>
      <c r="B4900" t="s">
        <v>223</v>
      </c>
      <c r="C4900" t="s">
        <v>264</v>
      </c>
      <c r="D4900">
        <v>0</v>
      </c>
      <c r="E4900" s="1">
        <v>6000</v>
      </c>
      <c r="F4900" s="1">
        <v>6000</v>
      </c>
      <c r="G4900" s="1">
        <v>0</v>
      </c>
      <c r="H4900" s="1">
        <v>0</v>
      </c>
      <c r="I4900" s="1">
        <v>0</v>
      </c>
      <c r="J4900" s="1">
        <v>0</v>
      </c>
      <c r="K4900" s="1">
        <v>0</v>
      </c>
    </row>
    <row r="4901" spans="1:12" x14ac:dyDescent="0.25">
      <c r="A4901" s="2">
        <v>309</v>
      </c>
      <c r="B4901" t="s">
        <v>223</v>
      </c>
      <c r="C4901" t="s">
        <v>260</v>
      </c>
      <c r="D4901">
        <v>0</v>
      </c>
      <c r="E4901" s="1">
        <v>600</v>
      </c>
      <c r="F4901" s="1">
        <v>600</v>
      </c>
      <c r="G4901" s="1">
        <v>0</v>
      </c>
      <c r="H4901" s="1">
        <v>0</v>
      </c>
      <c r="I4901" s="1">
        <v>0</v>
      </c>
      <c r="J4901" s="1">
        <v>0</v>
      </c>
      <c r="K4901" s="1">
        <v>0</v>
      </c>
    </row>
    <row r="4902" spans="1:12" x14ac:dyDescent="0.25">
      <c r="A4902" s="2">
        <v>309</v>
      </c>
      <c r="B4902" t="s">
        <v>223</v>
      </c>
      <c r="C4902" t="s">
        <v>247</v>
      </c>
      <c r="D4902">
        <v>0</v>
      </c>
      <c r="E4902" s="1">
        <v>5768</v>
      </c>
      <c r="F4902" s="1">
        <v>5768</v>
      </c>
      <c r="G4902" s="1">
        <v>0</v>
      </c>
      <c r="H4902" s="1">
        <v>0</v>
      </c>
      <c r="I4902" s="1">
        <v>0</v>
      </c>
      <c r="J4902" s="1">
        <v>0</v>
      </c>
      <c r="K4902" s="1">
        <v>0</v>
      </c>
    </row>
    <row r="4903" spans="1:12" x14ac:dyDescent="0.25">
      <c r="A4903" s="2">
        <v>309</v>
      </c>
      <c r="B4903" t="s">
        <v>223</v>
      </c>
      <c r="C4903" t="s">
        <v>258</v>
      </c>
      <c r="D4903">
        <v>0</v>
      </c>
      <c r="E4903" s="1">
        <v>5000</v>
      </c>
      <c r="F4903" s="1">
        <v>5000</v>
      </c>
      <c r="G4903" s="1">
        <v>0</v>
      </c>
      <c r="H4903" s="1">
        <v>0</v>
      </c>
      <c r="I4903" s="1">
        <v>0</v>
      </c>
      <c r="J4903" s="1">
        <v>0</v>
      </c>
      <c r="K4903" s="1">
        <v>0</v>
      </c>
    </row>
    <row r="4904" spans="1:12" x14ac:dyDescent="0.25">
      <c r="A4904" s="2">
        <v>309</v>
      </c>
      <c r="B4904" t="s">
        <v>223</v>
      </c>
      <c r="C4904" t="s">
        <v>287</v>
      </c>
      <c r="D4904">
        <v>0</v>
      </c>
      <c r="E4904" s="1">
        <v>638</v>
      </c>
      <c r="F4904" s="1">
        <v>638</v>
      </c>
      <c r="G4904" s="1">
        <v>0</v>
      </c>
      <c r="H4904" s="1">
        <v>0</v>
      </c>
      <c r="I4904" s="1">
        <v>0</v>
      </c>
      <c r="J4904" s="1">
        <v>0</v>
      </c>
      <c r="K4904" s="1">
        <v>0</v>
      </c>
    </row>
    <row r="4905" spans="1:12" x14ac:dyDescent="0.25">
      <c r="A4905" s="2">
        <v>309</v>
      </c>
      <c r="B4905" t="s">
        <v>223</v>
      </c>
      <c r="C4905" t="s">
        <v>269</v>
      </c>
      <c r="D4905">
        <v>0</v>
      </c>
      <c r="E4905" s="1">
        <v>1506</v>
      </c>
      <c r="F4905" s="1">
        <v>0</v>
      </c>
      <c r="G4905" s="1">
        <v>0</v>
      </c>
      <c r="H4905" s="1">
        <v>0</v>
      </c>
      <c r="I4905" s="1">
        <v>1506</v>
      </c>
      <c r="J4905" s="1">
        <v>0</v>
      </c>
      <c r="K4905" s="1">
        <v>0</v>
      </c>
    </row>
    <row r="4906" spans="1:12" x14ac:dyDescent="0.25">
      <c r="A4906" s="2">
        <v>309</v>
      </c>
      <c r="B4906" t="s">
        <v>223</v>
      </c>
      <c r="C4906" s="1" t="s">
        <v>320</v>
      </c>
      <c r="E4906" s="1">
        <v>22000</v>
      </c>
      <c r="F4906" s="1"/>
      <c r="G4906" s="1"/>
      <c r="H4906" s="1"/>
      <c r="I4906" s="1"/>
      <c r="J4906" s="1"/>
      <c r="K4906" s="1"/>
      <c r="L4906" s="1">
        <v>22000</v>
      </c>
    </row>
    <row r="4907" spans="1:12" x14ac:dyDescent="0.25">
      <c r="A4907" s="2">
        <v>313</v>
      </c>
      <c r="B4907" t="s">
        <v>224</v>
      </c>
      <c r="C4907" t="s">
        <v>68</v>
      </c>
      <c r="D4907">
        <v>1</v>
      </c>
      <c r="E4907" s="1">
        <v>158560</v>
      </c>
      <c r="F4907" s="1">
        <v>158560</v>
      </c>
      <c r="G4907" s="1">
        <v>0</v>
      </c>
      <c r="H4907" s="1">
        <v>0</v>
      </c>
      <c r="I4907" s="1">
        <v>0</v>
      </c>
      <c r="J4907" s="1">
        <v>0</v>
      </c>
      <c r="K4907" s="1">
        <v>0</v>
      </c>
    </row>
    <row r="4908" spans="1:12" x14ac:dyDescent="0.25">
      <c r="A4908" s="2">
        <v>313</v>
      </c>
      <c r="B4908" t="s">
        <v>224</v>
      </c>
      <c r="C4908" t="s">
        <v>31</v>
      </c>
      <c r="D4908">
        <v>1</v>
      </c>
      <c r="E4908" s="1">
        <v>198942</v>
      </c>
      <c r="F4908" s="1">
        <v>198942</v>
      </c>
      <c r="G4908" s="1">
        <v>0</v>
      </c>
      <c r="H4908" s="1">
        <v>0</v>
      </c>
      <c r="I4908" s="1">
        <v>0</v>
      </c>
      <c r="J4908" s="1">
        <v>0</v>
      </c>
      <c r="K4908" s="1">
        <v>0</v>
      </c>
    </row>
    <row r="4909" spans="1:12" x14ac:dyDescent="0.25">
      <c r="A4909" s="2">
        <v>313</v>
      </c>
      <c r="B4909" t="s">
        <v>224</v>
      </c>
      <c r="C4909" t="s">
        <v>33</v>
      </c>
      <c r="D4909">
        <v>2</v>
      </c>
      <c r="E4909" s="1">
        <v>227665</v>
      </c>
      <c r="F4909" s="1">
        <v>227665</v>
      </c>
      <c r="G4909" s="1">
        <v>0</v>
      </c>
      <c r="H4909" s="1">
        <v>0</v>
      </c>
      <c r="I4909" s="1">
        <v>0</v>
      </c>
      <c r="J4909" s="1">
        <v>0</v>
      </c>
      <c r="K4909" s="1">
        <v>0</v>
      </c>
    </row>
    <row r="4910" spans="1:12" x14ac:dyDescent="0.25">
      <c r="A4910" s="2">
        <v>313</v>
      </c>
      <c r="B4910" t="s">
        <v>224</v>
      </c>
      <c r="C4910" t="s">
        <v>34</v>
      </c>
      <c r="D4910">
        <v>3</v>
      </c>
      <c r="E4910" s="1">
        <v>341497</v>
      </c>
      <c r="F4910" s="1">
        <v>341497</v>
      </c>
      <c r="G4910" s="1">
        <v>0</v>
      </c>
      <c r="H4910" s="1">
        <v>0</v>
      </c>
      <c r="I4910" s="1">
        <v>0</v>
      </c>
      <c r="J4910" s="1">
        <v>0</v>
      </c>
      <c r="K4910" s="1">
        <v>0</v>
      </c>
    </row>
    <row r="4911" spans="1:12" x14ac:dyDescent="0.25">
      <c r="A4911" s="2">
        <v>313</v>
      </c>
      <c r="B4911" t="s">
        <v>224</v>
      </c>
      <c r="C4911" t="s">
        <v>35</v>
      </c>
      <c r="D4911">
        <v>2</v>
      </c>
      <c r="E4911" s="1">
        <v>227665</v>
      </c>
      <c r="F4911" s="1">
        <v>227665</v>
      </c>
      <c r="G4911" s="1">
        <v>0</v>
      </c>
      <c r="H4911" s="1">
        <v>0</v>
      </c>
      <c r="I4911" s="1">
        <v>0</v>
      </c>
      <c r="J4911" s="1">
        <v>0</v>
      </c>
      <c r="K4911" s="1">
        <v>0</v>
      </c>
    </row>
    <row r="4912" spans="1:12" x14ac:dyDescent="0.25">
      <c r="A4912" s="2">
        <v>313</v>
      </c>
      <c r="B4912" t="s">
        <v>224</v>
      </c>
      <c r="C4912" t="s">
        <v>26</v>
      </c>
      <c r="D4912">
        <v>2</v>
      </c>
      <c r="E4912" s="1">
        <v>227665</v>
      </c>
      <c r="F4912" s="1">
        <v>227665</v>
      </c>
      <c r="G4912" s="1">
        <v>0</v>
      </c>
      <c r="H4912" s="1">
        <v>0</v>
      </c>
      <c r="I4912" s="1">
        <v>0</v>
      </c>
      <c r="J4912" s="1">
        <v>0</v>
      </c>
      <c r="K4912" s="1">
        <v>0</v>
      </c>
    </row>
    <row r="4913" spans="1:11" x14ac:dyDescent="0.25">
      <c r="A4913" s="2">
        <v>313</v>
      </c>
      <c r="B4913" t="s">
        <v>224</v>
      </c>
      <c r="C4913" t="s">
        <v>25</v>
      </c>
      <c r="D4913">
        <v>2</v>
      </c>
      <c r="E4913" s="1">
        <v>227665</v>
      </c>
      <c r="F4913" s="1">
        <v>227665</v>
      </c>
      <c r="G4913" s="1">
        <v>0</v>
      </c>
      <c r="H4913" s="1">
        <v>0</v>
      </c>
      <c r="I4913" s="1">
        <v>0</v>
      </c>
      <c r="J4913" s="1">
        <v>0</v>
      </c>
      <c r="K4913" s="1">
        <v>0</v>
      </c>
    </row>
    <row r="4914" spans="1:11" x14ac:dyDescent="0.25">
      <c r="A4914" s="2">
        <v>313</v>
      </c>
      <c r="B4914" t="s">
        <v>224</v>
      </c>
      <c r="C4914" t="s">
        <v>28</v>
      </c>
      <c r="D4914">
        <v>2</v>
      </c>
      <c r="E4914" s="1">
        <v>227665</v>
      </c>
      <c r="F4914" s="1">
        <v>227665</v>
      </c>
      <c r="G4914" s="1">
        <v>0</v>
      </c>
      <c r="H4914" s="1">
        <v>0</v>
      </c>
      <c r="I4914" s="1">
        <v>0</v>
      </c>
      <c r="J4914" s="1">
        <v>0</v>
      </c>
      <c r="K4914" s="1">
        <v>0</v>
      </c>
    </row>
    <row r="4915" spans="1:11" x14ac:dyDescent="0.25">
      <c r="A4915" s="2">
        <v>313</v>
      </c>
      <c r="B4915" t="s">
        <v>224</v>
      </c>
      <c r="C4915" t="s">
        <v>86</v>
      </c>
      <c r="D4915">
        <v>1</v>
      </c>
      <c r="E4915" s="1">
        <v>113832</v>
      </c>
      <c r="F4915" s="1">
        <v>113832</v>
      </c>
      <c r="G4915" s="1">
        <v>0</v>
      </c>
      <c r="H4915" s="1">
        <v>0</v>
      </c>
      <c r="I4915" s="1">
        <v>0</v>
      </c>
      <c r="J4915" s="1">
        <v>0</v>
      </c>
      <c r="K4915" s="1">
        <v>0</v>
      </c>
    </row>
    <row r="4916" spans="1:11" x14ac:dyDescent="0.25">
      <c r="A4916" s="2">
        <v>313</v>
      </c>
      <c r="B4916" t="s">
        <v>224</v>
      </c>
      <c r="C4916" t="s">
        <v>85</v>
      </c>
      <c r="D4916">
        <v>1</v>
      </c>
      <c r="E4916" s="1">
        <v>113832</v>
      </c>
      <c r="F4916" s="1">
        <v>113832</v>
      </c>
      <c r="G4916" s="1">
        <v>0</v>
      </c>
      <c r="H4916" s="1">
        <v>0</v>
      </c>
      <c r="I4916" s="1">
        <v>0</v>
      </c>
      <c r="J4916" s="1">
        <v>0</v>
      </c>
      <c r="K4916" s="1">
        <v>0</v>
      </c>
    </row>
    <row r="4917" spans="1:11" x14ac:dyDescent="0.25">
      <c r="A4917" s="2">
        <v>313</v>
      </c>
      <c r="B4917" t="s">
        <v>224</v>
      </c>
      <c r="C4917" t="s">
        <v>117</v>
      </c>
      <c r="D4917">
        <v>1</v>
      </c>
      <c r="E4917" s="1">
        <v>119483</v>
      </c>
      <c r="F4917" s="1">
        <v>119483</v>
      </c>
      <c r="G4917" s="1">
        <v>0</v>
      </c>
      <c r="H4917" s="1">
        <v>0</v>
      </c>
      <c r="I4917" s="1">
        <v>0</v>
      </c>
      <c r="J4917" s="1">
        <v>0</v>
      </c>
      <c r="K4917" s="1">
        <v>0</v>
      </c>
    </row>
    <row r="4918" spans="1:11" x14ac:dyDescent="0.25">
      <c r="A4918" s="2">
        <v>313</v>
      </c>
      <c r="B4918" t="s">
        <v>224</v>
      </c>
      <c r="C4918" t="s">
        <v>30</v>
      </c>
      <c r="D4918">
        <v>1</v>
      </c>
      <c r="E4918" s="1">
        <v>113832</v>
      </c>
      <c r="F4918" s="1">
        <v>113832</v>
      </c>
      <c r="G4918" s="1">
        <v>0</v>
      </c>
      <c r="H4918" s="1">
        <v>0</v>
      </c>
      <c r="I4918" s="1">
        <v>0</v>
      </c>
      <c r="J4918" s="1">
        <v>0</v>
      </c>
      <c r="K4918" s="1">
        <v>0</v>
      </c>
    </row>
    <row r="4919" spans="1:11" x14ac:dyDescent="0.25">
      <c r="A4919" s="2">
        <v>313</v>
      </c>
      <c r="B4919" t="s">
        <v>224</v>
      </c>
      <c r="C4919" t="s">
        <v>15</v>
      </c>
      <c r="D4919">
        <v>6</v>
      </c>
      <c r="E4919" s="1">
        <v>234999</v>
      </c>
      <c r="F4919" s="1">
        <v>234999</v>
      </c>
      <c r="G4919" s="1">
        <v>0</v>
      </c>
      <c r="H4919" s="1">
        <v>0</v>
      </c>
      <c r="I4919" s="1">
        <v>0</v>
      </c>
      <c r="J4919" s="1">
        <v>0</v>
      </c>
      <c r="K4919" s="1">
        <v>0</v>
      </c>
    </row>
    <row r="4920" spans="1:11" x14ac:dyDescent="0.25">
      <c r="A4920" s="2">
        <v>313</v>
      </c>
      <c r="B4920" t="s">
        <v>224</v>
      </c>
      <c r="C4920" t="s">
        <v>52</v>
      </c>
      <c r="D4920">
        <v>2</v>
      </c>
      <c r="E4920" s="1">
        <v>227665</v>
      </c>
      <c r="F4920" s="1">
        <v>227665</v>
      </c>
      <c r="G4920" s="1">
        <v>0</v>
      </c>
      <c r="H4920" s="1">
        <v>0</v>
      </c>
      <c r="I4920" s="1">
        <v>0</v>
      </c>
      <c r="J4920" s="1">
        <v>0</v>
      </c>
      <c r="K4920" s="1">
        <v>0</v>
      </c>
    </row>
    <row r="4921" spans="1:11" x14ac:dyDescent="0.25">
      <c r="A4921" s="2">
        <v>313</v>
      </c>
      <c r="B4921" t="s">
        <v>224</v>
      </c>
      <c r="C4921" t="s">
        <v>50</v>
      </c>
      <c r="D4921">
        <v>1</v>
      </c>
      <c r="E4921" s="1">
        <v>113832</v>
      </c>
      <c r="F4921" s="1">
        <v>113832</v>
      </c>
      <c r="G4921" s="1">
        <v>0</v>
      </c>
      <c r="H4921" s="1">
        <v>0</v>
      </c>
      <c r="I4921" s="1">
        <v>0</v>
      </c>
      <c r="J4921" s="1">
        <v>0</v>
      </c>
      <c r="K4921" s="1">
        <v>0</v>
      </c>
    </row>
    <row r="4922" spans="1:11" x14ac:dyDescent="0.25">
      <c r="A4922" s="2">
        <v>313</v>
      </c>
      <c r="B4922" t="s">
        <v>224</v>
      </c>
      <c r="C4922" t="s">
        <v>14</v>
      </c>
      <c r="D4922">
        <v>2</v>
      </c>
      <c r="E4922" s="1">
        <v>227665</v>
      </c>
      <c r="F4922" s="1">
        <v>227665</v>
      </c>
      <c r="G4922" s="1">
        <v>0</v>
      </c>
      <c r="H4922" s="1">
        <v>0</v>
      </c>
      <c r="I4922" s="1">
        <v>0</v>
      </c>
      <c r="J4922" s="1">
        <v>0</v>
      </c>
      <c r="K4922" s="1">
        <v>0</v>
      </c>
    </row>
    <row r="4923" spans="1:11" x14ac:dyDescent="0.25">
      <c r="A4923" s="2">
        <v>313</v>
      </c>
      <c r="B4923" t="s">
        <v>224</v>
      </c>
      <c r="C4923" t="s">
        <v>81</v>
      </c>
      <c r="D4923">
        <v>1</v>
      </c>
      <c r="E4923" s="1">
        <v>113832</v>
      </c>
      <c r="F4923" s="1">
        <v>5381</v>
      </c>
      <c r="G4923" s="1">
        <v>0</v>
      </c>
      <c r="H4923" s="1">
        <v>108451</v>
      </c>
      <c r="I4923" s="1">
        <v>0</v>
      </c>
      <c r="J4923" s="1">
        <v>0</v>
      </c>
      <c r="K4923" s="1">
        <v>0</v>
      </c>
    </row>
    <row r="4924" spans="1:11" x14ac:dyDescent="0.25">
      <c r="A4924" s="2">
        <v>313</v>
      </c>
      <c r="B4924" t="s">
        <v>224</v>
      </c>
      <c r="C4924" t="s">
        <v>23</v>
      </c>
      <c r="D4924">
        <v>4</v>
      </c>
      <c r="E4924" s="1">
        <v>156666</v>
      </c>
      <c r="F4924" s="1">
        <v>149166</v>
      </c>
      <c r="G4924" s="1">
        <v>7500</v>
      </c>
      <c r="H4924" s="1">
        <v>0</v>
      </c>
      <c r="I4924" s="1">
        <v>0</v>
      </c>
      <c r="J4924" s="1">
        <v>0</v>
      </c>
      <c r="K4924" s="1">
        <v>0</v>
      </c>
    </row>
    <row r="4925" spans="1:11" x14ac:dyDescent="0.25">
      <c r="A4925" s="2">
        <v>313</v>
      </c>
      <c r="B4925" t="s">
        <v>224</v>
      </c>
      <c r="C4925" t="s">
        <v>18</v>
      </c>
      <c r="D4925">
        <v>2</v>
      </c>
      <c r="E4925" s="1">
        <v>227665</v>
      </c>
      <c r="F4925" s="1">
        <v>227665</v>
      </c>
      <c r="G4925" s="1">
        <v>0</v>
      </c>
      <c r="H4925" s="1">
        <v>0</v>
      </c>
      <c r="I4925" s="1">
        <v>0</v>
      </c>
      <c r="J4925" s="1">
        <v>0</v>
      </c>
      <c r="K4925" s="1">
        <v>0</v>
      </c>
    </row>
    <row r="4926" spans="1:11" x14ac:dyDescent="0.25">
      <c r="A4926" s="2">
        <v>313</v>
      </c>
      <c r="B4926" t="s">
        <v>224</v>
      </c>
      <c r="C4926" t="s">
        <v>19</v>
      </c>
      <c r="D4926">
        <v>2</v>
      </c>
      <c r="E4926" s="1">
        <v>227665</v>
      </c>
      <c r="F4926" s="1">
        <v>227665</v>
      </c>
      <c r="G4926" s="1">
        <v>0</v>
      </c>
      <c r="H4926" s="1">
        <v>0</v>
      </c>
      <c r="I4926" s="1">
        <v>0</v>
      </c>
      <c r="J4926" s="1">
        <v>0</v>
      </c>
      <c r="K4926" s="1">
        <v>0</v>
      </c>
    </row>
    <row r="4927" spans="1:11" x14ac:dyDescent="0.25">
      <c r="A4927" s="2">
        <v>313</v>
      </c>
      <c r="B4927" t="s">
        <v>224</v>
      </c>
      <c r="C4927" t="s">
        <v>7</v>
      </c>
      <c r="D4927">
        <v>1</v>
      </c>
      <c r="E4927" s="1">
        <v>113832</v>
      </c>
      <c r="F4927" s="1">
        <v>113832</v>
      </c>
      <c r="G4927" s="1">
        <v>0</v>
      </c>
      <c r="H4927" s="1">
        <v>0</v>
      </c>
      <c r="I4927" s="1">
        <v>0</v>
      </c>
      <c r="J4927" s="1">
        <v>0</v>
      </c>
      <c r="K4927" s="1">
        <v>0</v>
      </c>
    </row>
    <row r="4928" spans="1:11" x14ac:dyDescent="0.25">
      <c r="A4928" s="2">
        <v>313</v>
      </c>
      <c r="B4928" t="s">
        <v>224</v>
      </c>
      <c r="C4928" t="s">
        <v>37</v>
      </c>
      <c r="D4928">
        <v>1</v>
      </c>
      <c r="E4928" s="1">
        <v>113832</v>
      </c>
      <c r="F4928" s="1">
        <v>113832</v>
      </c>
      <c r="G4928" s="1">
        <v>0</v>
      </c>
      <c r="H4928" s="1">
        <v>0</v>
      </c>
      <c r="I4928" s="1">
        <v>0</v>
      </c>
      <c r="J4928" s="1">
        <v>0</v>
      </c>
      <c r="K4928" s="1">
        <v>0</v>
      </c>
    </row>
    <row r="4929" spans="1:11" x14ac:dyDescent="0.25">
      <c r="A4929" s="2">
        <v>313</v>
      </c>
      <c r="B4929" t="s">
        <v>224</v>
      </c>
      <c r="C4929" t="s">
        <v>12</v>
      </c>
      <c r="D4929">
        <v>1</v>
      </c>
      <c r="E4929" s="1">
        <v>113832</v>
      </c>
      <c r="F4929" s="1">
        <v>113832</v>
      </c>
      <c r="G4929" s="1">
        <v>0</v>
      </c>
      <c r="H4929" s="1">
        <v>0</v>
      </c>
      <c r="I4929" s="1">
        <v>0</v>
      </c>
      <c r="J4929" s="1">
        <v>0</v>
      </c>
      <c r="K4929" s="1">
        <v>0</v>
      </c>
    </row>
    <row r="4930" spans="1:11" x14ac:dyDescent="0.25">
      <c r="A4930" s="2">
        <v>313</v>
      </c>
      <c r="B4930" t="s">
        <v>224</v>
      </c>
      <c r="C4930" t="s">
        <v>60</v>
      </c>
      <c r="D4930">
        <v>2</v>
      </c>
      <c r="E4930" s="1">
        <v>227665</v>
      </c>
      <c r="F4930" s="1">
        <v>227665</v>
      </c>
      <c r="G4930" s="1">
        <v>0</v>
      </c>
      <c r="H4930" s="1">
        <v>0</v>
      </c>
      <c r="I4930" s="1">
        <v>0</v>
      </c>
      <c r="J4930" s="1">
        <v>0</v>
      </c>
      <c r="K4930" s="1">
        <v>0</v>
      </c>
    </row>
    <row r="4931" spans="1:11" x14ac:dyDescent="0.25">
      <c r="A4931" s="2">
        <v>313</v>
      </c>
      <c r="B4931" t="s">
        <v>224</v>
      </c>
      <c r="C4931" t="s">
        <v>32</v>
      </c>
      <c r="D4931">
        <v>2</v>
      </c>
      <c r="E4931" s="1">
        <v>78333</v>
      </c>
      <c r="F4931" s="1">
        <v>0</v>
      </c>
      <c r="G4931" s="1">
        <v>78333</v>
      </c>
      <c r="H4931" s="1">
        <v>0</v>
      </c>
      <c r="I4931" s="1">
        <v>0</v>
      </c>
      <c r="J4931" s="1">
        <v>0</v>
      </c>
      <c r="K4931" s="1">
        <v>0</v>
      </c>
    </row>
    <row r="4932" spans="1:11" x14ac:dyDescent="0.25">
      <c r="A4932" s="2">
        <v>313</v>
      </c>
      <c r="B4932" t="s">
        <v>224</v>
      </c>
      <c r="C4932" t="s">
        <v>21</v>
      </c>
      <c r="D4932">
        <v>1</v>
      </c>
      <c r="E4932" s="1">
        <v>113832</v>
      </c>
      <c r="F4932" s="1">
        <v>113832</v>
      </c>
      <c r="G4932" s="1">
        <v>0</v>
      </c>
      <c r="H4932" s="1">
        <v>0</v>
      </c>
      <c r="I4932" s="1">
        <v>0</v>
      </c>
      <c r="J4932" s="1">
        <v>0</v>
      </c>
      <c r="K4932" s="1">
        <v>0</v>
      </c>
    </row>
    <row r="4933" spans="1:11" x14ac:dyDescent="0.25">
      <c r="A4933" s="2">
        <v>313</v>
      </c>
      <c r="B4933" t="s">
        <v>224</v>
      </c>
      <c r="C4933" t="s">
        <v>16</v>
      </c>
      <c r="D4933">
        <v>1</v>
      </c>
      <c r="E4933" s="1">
        <v>113832</v>
      </c>
      <c r="F4933" s="1">
        <v>113832</v>
      </c>
      <c r="G4933" s="1">
        <v>0</v>
      </c>
      <c r="H4933" s="1">
        <v>0</v>
      </c>
      <c r="I4933" s="1">
        <v>0</v>
      </c>
      <c r="J4933" s="1">
        <v>0</v>
      </c>
      <c r="K4933" s="1">
        <v>0</v>
      </c>
    </row>
    <row r="4934" spans="1:11" x14ac:dyDescent="0.25">
      <c r="A4934" s="2">
        <v>313</v>
      </c>
      <c r="B4934" t="s">
        <v>224</v>
      </c>
      <c r="C4934" t="s">
        <v>17</v>
      </c>
      <c r="D4934">
        <v>1</v>
      </c>
      <c r="E4934" s="1">
        <v>79025</v>
      </c>
      <c r="F4934" s="1">
        <v>79025</v>
      </c>
      <c r="G4934" s="1">
        <v>0</v>
      </c>
      <c r="H4934" s="1">
        <v>0</v>
      </c>
      <c r="I4934" s="1">
        <v>0</v>
      </c>
      <c r="J4934" s="1">
        <v>0</v>
      </c>
      <c r="K4934" s="1">
        <v>0</v>
      </c>
    </row>
    <row r="4935" spans="1:11" x14ac:dyDescent="0.25">
      <c r="A4935" s="2">
        <v>313</v>
      </c>
      <c r="B4935" t="s">
        <v>224</v>
      </c>
      <c r="C4935" t="s">
        <v>22</v>
      </c>
      <c r="D4935">
        <v>2</v>
      </c>
      <c r="E4935" s="1">
        <v>102375</v>
      </c>
      <c r="F4935" s="1">
        <v>102375</v>
      </c>
      <c r="G4935" s="1">
        <v>0</v>
      </c>
      <c r="H4935" s="1">
        <v>0</v>
      </c>
      <c r="I4935" s="1">
        <v>0</v>
      </c>
      <c r="J4935" s="1">
        <v>0</v>
      </c>
      <c r="K4935" s="1">
        <v>0</v>
      </c>
    </row>
    <row r="4936" spans="1:11" x14ac:dyDescent="0.25">
      <c r="A4936" s="2">
        <v>313</v>
      </c>
      <c r="B4936" t="s">
        <v>224</v>
      </c>
      <c r="C4936" t="s">
        <v>20</v>
      </c>
      <c r="D4936">
        <v>1</v>
      </c>
      <c r="E4936" s="1">
        <v>60059</v>
      </c>
      <c r="F4936" s="1">
        <v>60059</v>
      </c>
      <c r="G4936" s="1">
        <v>0</v>
      </c>
      <c r="H4936" s="1">
        <v>0</v>
      </c>
      <c r="I4936" s="1">
        <v>0</v>
      </c>
      <c r="J4936" s="1">
        <v>0</v>
      </c>
      <c r="K4936" s="1">
        <v>0</v>
      </c>
    </row>
    <row r="4937" spans="1:11" x14ac:dyDescent="0.25">
      <c r="A4937" s="2">
        <v>313</v>
      </c>
      <c r="B4937" t="s">
        <v>224</v>
      </c>
      <c r="C4937" t="s">
        <v>4</v>
      </c>
      <c r="D4937">
        <v>1</v>
      </c>
      <c r="E4937" s="1">
        <v>71961</v>
      </c>
      <c r="F4937" s="1">
        <v>71961</v>
      </c>
      <c r="G4937" s="1">
        <v>0</v>
      </c>
      <c r="H4937" s="1">
        <v>0</v>
      </c>
      <c r="I4937" s="1">
        <v>0</v>
      </c>
      <c r="J4937" s="1">
        <v>0</v>
      </c>
      <c r="K4937" s="1">
        <v>0</v>
      </c>
    </row>
    <row r="4938" spans="1:11" x14ac:dyDescent="0.25">
      <c r="A4938" s="2">
        <v>313</v>
      </c>
      <c r="B4938" t="s">
        <v>224</v>
      </c>
      <c r="C4938" t="s">
        <v>251</v>
      </c>
      <c r="D4938">
        <v>0</v>
      </c>
      <c r="E4938" s="1">
        <v>10000</v>
      </c>
      <c r="F4938" s="1">
        <v>10000</v>
      </c>
      <c r="G4938" s="1">
        <v>0</v>
      </c>
      <c r="H4938" s="1">
        <v>0</v>
      </c>
      <c r="I4938" s="1">
        <v>0</v>
      </c>
      <c r="J4938" s="1">
        <v>0</v>
      </c>
      <c r="K4938" s="1">
        <v>0</v>
      </c>
    </row>
    <row r="4939" spans="1:11" x14ac:dyDescent="0.25">
      <c r="A4939" s="2">
        <v>313</v>
      </c>
      <c r="B4939" t="s">
        <v>224</v>
      </c>
      <c r="C4939" t="s">
        <v>252</v>
      </c>
      <c r="D4939">
        <v>0</v>
      </c>
      <c r="E4939" s="1">
        <v>6468</v>
      </c>
      <c r="F4939" s="1">
        <v>6468</v>
      </c>
      <c r="G4939" s="1">
        <v>0</v>
      </c>
      <c r="H4939" s="1">
        <v>0</v>
      </c>
      <c r="I4939" s="1">
        <v>0</v>
      </c>
      <c r="J4939" s="1">
        <v>0</v>
      </c>
      <c r="K4939" s="1">
        <v>0</v>
      </c>
    </row>
    <row r="4940" spans="1:11" x14ac:dyDescent="0.25">
      <c r="A4940" s="2">
        <v>313</v>
      </c>
      <c r="B4940" t="s">
        <v>224</v>
      </c>
      <c r="C4940" t="s">
        <v>266</v>
      </c>
      <c r="D4940">
        <v>0</v>
      </c>
      <c r="E4940" s="1">
        <v>7500</v>
      </c>
      <c r="F4940" s="1">
        <v>7500</v>
      </c>
      <c r="G4940" s="1">
        <v>0</v>
      </c>
      <c r="H4940" s="1">
        <v>0</v>
      </c>
      <c r="I4940" s="1">
        <v>0</v>
      </c>
      <c r="J4940" s="1">
        <v>0</v>
      </c>
      <c r="K4940" s="1">
        <v>0</v>
      </c>
    </row>
    <row r="4941" spans="1:11" x14ac:dyDescent="0.25">
      <c r="A4941" s="2">
        <v>313</v>
      </c>
      <c r="B4941" t="s">
        <v>224</v>
      </c>
      <c r="C4941" t="s">
        <v>265</v>
      </c>
      <c r="D4941">
        <v>0</v>
      </c>
      <c r="E4941" s="1">
        <v>20000</v>
      </c>
      <c r="F4941" s="1">
        <v>20000</v>
      </c>
      <c r="G4941" s="1">
        <v>0</v>
      </c>
      <c r="H4941" s="1">
        <v>0</v>
      </c>
      <c r="I4941" s="1">
        <v>0</v>
      </c>
      <c r="J4941" s="1">
        <v>0</v>
      </c>
      <c r="K4941" s="1">
        <v>0</v>
      </c>
    </row>
    <row r="4942" spans="1:11" x14ac:dyDescent="0.25">
      <c r="A4942" s="2">
        <v>313</v>
      </c>
      <c r="B4942" t="s">
        <v>224</v>
      </c>
      <c r="C4942" t="s">
        <v>248</v>
      </c>
      <c r="D4942">
        <v>0</v>
      </c>
      <c r="E4942" s="1">
        <v>1637</v>
      </c>
      <c r="F4942" s="1">
        <v>1637</v>
      </c>
      <c r="G4942" s="1">
        <v>0</v>
      </c>
      <c r="H4942" s="1">
        <v>0</v>
      </c>
      <c r="I4942" s="1">
        <v>0</v>
      </c>
      <c r="J4942" s="1">
        <v>0</v>
      </c>
      <c r="K4942" s="1">
        <v>0</v>
      </c>
    </row>
    <row r="4943" spans="1:11" x14ac:dyDescent="0.25">
      <c r="A4943" s="2">
        <v>313</v>
      </c>
      <c r="B4943" t="s">
        <v>224</v>
      </c>
      <c r="C4943" t="s">
        <v>282</v>
      </c>
      <c r="D4943">
        <v>0</v>
      </c>
      <c r="E4943" s="1">
        <v>1055</v>
      </c>
      <c r="F4943" s="1">
        <v>0</v>
      </c>
      <c r="G4943" s="1">
        <v>1055</v>
      </c>
      <c r="H4943" s="1">
        <v>0</v>
      </c>
      <c r="I4943" s="1">
        <v>0</v>
      </c>
      <c r="J4943" s="1">
        <v>0</v>
      </c>
      <c r="K4943" s="1">
        <v>0</v>
      </c>
    </row>
    <row r="4944" spans="1:11" x14ac:dyDescent="0.25">
      <c r="A4944" s="2">
        <v>313</v>
      </c>
      <c r="B4944" t="s">
        <v>224</v>
      </c>
      <c r="C4944" t="s">
        <v>290</v>
      </c>
      <c r="D4944">
        <v>0</v>
      </c>
      <c r="E4944" s="1">
        <v>1500</v>
      </c>
      <c r="F4944" s="1">
        <v>1500</v>
      </c>
      <c r="G4944" s="1">
        <v>0</v>
      </c>
      <c r="H4944" s="1">
        <v>0</v>
      </c>
      <c r="I4944" s="1">
        <v>0</v>
      </c>
      <c r="J4944" s="1">
        <v>0</v>
      </c>
      <c r="K4944" s="1">
        <v>0</v>
      </c>
    </row>
    <row r="4945" spans="1:12" x14ac:dyDescent="0.25">
      <c r="A4945" s="2">
        <v>313</v>
      </c>
      <c r="B4945" t="s">
        <v>224</v>
      </c>
      <c r="C4945" t="s">
        <v>264</v>
      </c>
      <c r="D4945">
        <v>0</v>
      </c>
      <c r="E4945" s="1">
        <v>16922</v>
      </c>
      <c r="F4945" s="1">
        <v>16922</v>
      </c>
      <c r="G4945" s="1">
        <v>0</v>
      </c>
      <c r="H4945" s="1">
        <v>0</v>
      </c>
      <c r="I4945" s="1">
        <v>0</v>
      </c>
      <c r="J4945" s="1">
        <v>0</v>
      </c>
      <c r="K4945" s="1">
        <v>0</v>
      </c>
    </row>
    <row r="4946" spans="1:12" x14ac:dyDescent="0.25">
      <c r="A4946" s="2">
        <v>313</v>
      </c>
      <c r="B4946" t="s">
        <v>224</v>
      </c>
      <c r="C4946" t="s">
        <v>296</v>
      </c>
      <c r="D4946">
        <v>0</v>
      </c>
      <c r="E4946" s="1">
        <v>8570</v>
      </c>
      <c r="F4946" s="1">
        <v>8570</v>
      </c>
      <c r="G4946" s="1">
        <v>0</v>
      </c>
      <c r="H4946" s="1">
        <v>0</v>
      </c>
      <c r="I4946" s="1">
        <v>0</v>
      </c>
      <c r="J4946" s="1">
        <v>0</v>
      </c>
      <c r="K4946" s="1">
        <v>0</v>
      </c>
    </row>
    <row r="4947" spans="1:12" x14ac:dyDescent="0.25">
      <c r="A4947" s="2">
        <v>313</v>
      </c>
      <c r="B4947" t="s">
        <v>224</v>
      </c>
      <c r="C4947" t="s">
        <v>297</v>
      </c>
      <c r="D4947">
        <v>0</v>
      </c>
      <c r="E4947" s="1">
        <v>1787</v>
      </c>
      <c r="F4947" s="1">
        <v>1787</v>
      </c>
      <c r="G4947" s="1">
        <v>0</v>
      </c>
      <c r="H4947" s="1">
        <v>0</v>
      </c>
      <c r="I4947" s="1">
        <v>0</v>
      </c>
      <c r="J4947" s="1">
        <v>0</v>
      </c>
      <c r="K4947" s="1">
        <v>0</v>
      </c>
    </row>
    <row r="4948" spans="1:12" x14ac:dyDescent="0.25">
      <c r="A4948" s="2">
        <v>313</v>
      </c>
      <c r="B4948" t="s">
        <v>224</v>
      </c>
      <c r="C4948" t="s">
        <v>292</v>
      </c>
      <c r="D4948">
        <v>0</v>
      </c>
      <c r="E4948" s="1">
        <v>4900</v>
      </c>
      <c r="F4948" s="1">
        <v>4900</v>
      </c>
      <c r="G4948" s="1">
        <v>0</v>
      </c>
      <c r="H4948" s="1">
        <v>0</v>
      </c>
      <c r="I4948" s="1">
        <v>0</v>
      </c>
      <c r="J4948" s="1">
        <v>0</v>
      </c>
      <c r="K4948" s="1">
        <v>0</v>
      </c>
    </row>
    <row r="4949" spans="1:12" x14ac:dyDescent="0.25">
      <c r="A4949" s="2">
        <v>313</v>
      </c>
      <c r="B4949" t="s">
        <v>224</v>
      </c>
      <c r="C4949" t="s">
        <v>295</v>
      </c>
      <c r="D4949">
        <v>0</v>
      </c>
      <c r="E4949" s="1">
        <v>5650</v>
      </c>
      <c r="F4949" s="1">
        <v>5650</v>
      </c>
      <c r="G4949" s="1">
        <v>0</v>
      </c>
      <c r="H4949" s="1">
        <v>0</v>
      </c>
      <c r="I4949" s="1">
        <v>0</v>
      </c>
      <c r="J4949" s="1">
        <v>0</v>
      </c>
      <c r="K4949" s="1">
        <v>0</v>
      </c>
    </row>
    <row r="4950" spans="1:12" x14ac:dyDescent="0.25">
      <c r="A4950" s="2">
        <v>313</v>
      </c>
      <c r="B4950" t="s">
        <v>224</v>
      </c>
      <c r="C4950" t="s">
        <v>291</v>
      </c>
      <c r="D4950">
        <v>0</v>
      </c>
      <c r="E4950" s="1">
        <v>300</v>
      </c>
      <c r="F4950" s="1">
        <v>300</v>
      </c>
      <c r="G4950" s="1">
        <v>0</v>
      </c>
      <c r="H4950" s="1">
        <v>0</v>
      </c>
      <c r="I4950" s="1">
        <v>0</v>
      </c>
      <c r="J4950" s="1">
        <v>0</v>
      </c>
      <c r="K4950" s="1">
        <v>0</v>
      </c>
    </row>
    <row r="4951" spans="1:12" x14ac:dyDescent="0.25">
      <c r="A4951" s="2">
        <v>313</v>
      </c>
      <c r="B4951" t="s">
        <v>224</v>
      </c>
      <c r="C4951" t="s">
        <v>278</v>
      </c>
      <c r="D4951">
        <v>0</v>
      </c>
      <c r="E4951" s="1">
        <v>4000</v>
      </c>
      <c r="F4951" s="1">
        <v>4000</v>
      </c>
      <c r="G4951" s="1">
        <v>0</v>
      </c>
      <c r="H4951" s="1">
        <v>0</v>
      </c>
      <c r="I4951" s="1">
        <v>0</v>
      </c>
      <c r="J4951" s="1">
        <v>0</v>
      </c>
      <c r="K4951" s="1">
        <v>0</v>
      </c>
    </row>
    <row r="4952" spans="1:12" x14ac:dyDescent="0.25">
      <c r="A4952" s="2">
        <v>313</v>
      </c>
      <c r="B4952" t="s">
        <v>224</v>
      </c>
      <c r="C4952" t="s">
        <v>247</v>
      </c>
      <c r="D4952">
        <v>0</v>
      </c>
      <c r="E4952" s="1">
        <v>6002</v>
      </c>
      <c r="F4952" s="1">
        <v>6002</v>
      </c>
      <c r="G4952" s="1">
        <v>0</v>
      </c>
      <c r="H4952" s="1">
        <v>0</v>
      </c>
      <c r="I4952" s="1">
        <v>0</v>
      </c>
      <c r="J4952" s="1">
        <v>0</v>
      </c>
      <c r="K4952" s="1">
        <v>0</v>
      </c>
    </row>
    <row r="4953" spans="1:12" x14ac:dyDescent="0.25">
      <c r="A4953" s="2">
        <v>313</v>
      </c>
      <c r="B4953" t="s">
        <v>224</v>
      </c>
      <c r="C4953" t="s">
        <v>267</v>
      </c>
      <c r="D4953">
        <v>0</v>
      </c>
      <c r="E4953" s="1">
        <v>7000</v>
      </c>
      <c r="F4953" s="1">
        <v>0</v>
      </c>
      <c r="G4953" s="1">
        <v>7000</v>
      </c>
      <c r="H4953" s="1">
        <v>0</v>
      </c>
      <c r="I4953" s="1">
        <v>0</v>
      </c>
      <c r="J4953" s="1">
        <v>0</v>
      </c>
      <c r="K4953" s="1">
        <v>0</v>
      </c>
    </row>
    <row r="4954" spans="1:12" x14ac:dyDescent="0.25">
      <c r="A4954" s="2">
        <v>313</v>
      </c>
      <c r="B4954" t="s">
        <v>224</v>
      </c>
      <c r="C4954" t="s">
        <v>277</v>
      </c>
      <c r="D4954">
        <v>0</v>
      </c>
      <c r="E4954" s="1">
        <v>5697</v>
      </c>
      <c r="F4954" s="1">
        <v>5697</v>
      </c>
      <c r="G4954" s="1">
        <v>0</v>
      </c>
      <c r="H4954" s="1">
        <v>0</v>
      </c>
      <c r="I4954" s="1">
        <v>0</v>
      </c>
      <c r="J4954" s="1">
        <v>0</v>
      </c>
      <c r="K4954" s="1">
        <v>0</v>
      </c>
    </row>
    <row r="4955" spans="1:12" x14ac:dyDescent="0.25">
      <c r="A4955" s="2">
        <v>313</v>
      </c>
      <c r="B4955" t="s">
        <v>224</v>
      </c>
      <c r="C4955" t="s">
        <v>287</v>
      </c>
      <c r="D4955">
        <v>0</v>
      </c>
      <c r="E4955" s="1">
        <v>1000</v>
      </c>
      <c r="F4955" s="1">
        <v>1000</v>
      </c>
      <c r="G4955" s="1">
        <v>0</v>
      </c>
      <c r="H4955" s="1">
        <v>0</v>
      </c>
      <c r="I4955" s="1">
        <v>0</v>
      </c>
      <c r="J4955" s="1">
        <v>0</v>
      </c>
      <c r="K4955" s="1">
        <v>0</v>
      </c>
    </row>
    <row r="4956" spans="1:12" x14ac:dyDescent="0.25">
      <c r="A4956" s="2">
        <v>313</v>
      </c>
      <c r="B4956" t="s">
        <v>224</v>
      </c>
      <c r="C4956" t="s">
        <v>284</v>
      </c>
      <c r="D4956">
        <v>0</v>
      </c>
      <c r="E4956" s="1">
        <v>8975</v>
      </c>
      <c r="F4956" s="1">
        <v>0</v>
      </c>
      <c r="G4956" s="1">
        <v>0</v>
      </c>
      <c r="H4956" s="1">
        <v>0</v>
      </c>
      <c r="I4956" s="1">
        <v>0</v>
      </c>
      <c r="J4956" s="1">
        <v>8975</v>
      </c>
      <c r="K4956" s="1">
        <v>0</v>
      </c>
    </row>
    <row r="4957" spans="1:12" x14ac:dyDescent="0.25">
      <c r="A4957" s="2">
        <v>313</v>
      </c>
      <c r="B4957" t="s">
        <v>224</v>
      </c>
      <c r="C4957" s="1" t="s">
        <v>320</v>
      </c>
      <c r="E4957" s="1">
        <v>41000</v>
      </c>
      <c r="F4957" s="1"/>
      <c r="G4957" s="1"/>
      <c r="H4957" s="1"/>
      <c r="I4957" s="1"/>
      <c r="J4957" s="1"/>
      <c r="K4957" s="1"/>
      <c r="L4957" s="1">
        <v>41000</v>
      </c>
    </row>
    <row r="4958" spans="1:12" x14ac:dyDescent="0.25">
      <c r="A4958" s="2">
        <v>315</v>
      </c>
      <c r="B4958" t="s">
        <v>225</v>
      </c>
      <c r="C4958" t="s">
        <v>114</v>
      </c>
      <c r="D4958">
        <v>1</v>
      </c>
      <c r="E4958" s="1">
        <v>158560</v>
      </c>
      <c r="F4958" s="1">
        <v>158560</v>
      </c>
      <c r="G4958" s="1">
        <v>0</v>
      </c>
      <c r="H4958" s="1">
        <v>0</v>
      </c>
      <c r="I4958" s="1">
        <v>0</v>
      </c>
      <c r="J4958" s="1">
        <v>0</v>
      </c>
      <c r="K4958" s="1">
        <v>0</v>
      </c>
    </row>
    <row r="4959" spans="1:12" x14ac:dyDescent="0.25">
      <c r="A4959" s="2">
        <v>315</v>
      </c>
      <c r="B4959" t="s">
        <v>225</v>
      </c>
      <c r="C4959" t="s">
        <v>31</v>
      </c>
      <c r="D4959">
        <v>1</v>
      </c>
      <c r="E4959" s="1">
        <v>198942</v>
      </c>
      <c r="F4959" s="1">
        <v>198942</v>
      </c>
      <c r="G4959" s="1">
        <v>0</v>
      </c>
      <c r="H4959" s="1">
        <v>0</v>
      </c>
      <c r="I4959" s="1">
        <v>0</v>
      </c>
      <c r="J4959" s="1">
        <v>0</v>
      </c>
      <c r="K4959" s="1">
        <v>0</v>
      </c>
    </row>
    <row r="4960" spans="1:12" x14ac:dyDescent="0.25">
      <c r="A4960" s="2">
        <v>315</v>
      </c>
      <c r="B4960" t="s">
        <v>225</v>
      </c>
      <c r="C4960" t="s">
        <v>33</v>
      </c>
      <c r="D4960">
        <v>2</v>
      </c>
      <c r="E4960" s="1">
        <v>227665</v>
      </c>
      <c r="F4960" s="1">
        <v>103734</v>
      </c>
      <c r="G4960" s="1">
        <v>0</v>
      </c>
      <c r="H4960" s="1">
        <v>0</v>
      </c>
      <c r="I4960" s="1">
        <v>123930</v>
      </c>
      <c r="J4960" s="1">
        <v>0</v>
      </c>
      <c r="K4960" s="1">
        <v>0</v>
      </c>
    </row>
    <row r="4961" spans="1:11" x14ac:dyDescent="0.25">
      <c r="A4961" s="2">
        <v>315</v>
      </c>
      <c r="B4961" t="s">
        <v>225</v>
      </c>
      <c r="C4961" t="s">
        <v>34</v>
      </c>
      <c r="D4961">
        <v>2</v>
      </c>
      <c r="E4961" s="1">
        <v>227665</v>
      </c>
      <c r="F4961" s="1">
        <v>227665</v>
      </c>
      <c r="G4961" s="1">
        <v>0</v>
      </c>
      <c r="H4961" s="1">
        <v>0</v>
      </c>
      <c r="I4961" s="1">
        <v>0</v>
      </c>
      <c r="J4961" s="1">
        <v>0</v>
      </c>
      <c r="K4961" s="1">
        <v>0</v>
      </c>
    </row>
    <row r="4962" spans="1:11" x14ac:dyDescent="0.25">
      <c r="A4962" s="2">
        <v>315</v>
      </c>
      <c r="B4962" t="s">
        <v>225</v>
      </c>
      <c r="C4962" t="s">
        <v>35</v>
      </c>
      <c r="D4962">
        <v>2</v>
      </c>
      <c r="E4962" s="1">
        <v>227665</v>
      </c>
      <c r="F4962" s="1">
        <v>227665</v>
      </c>
      <c r="G4962" s="1">
        <v>0</v>
      </c>
      <c r="H4962" s="1">
        <v>0</v>
      </c>
      <c r="I4962" s="1">
        <v>0</v>
      </c>
      <c r="J4962" s="1">
        <v>0</v>
      </c>
      <c r="K4962" s="1">
        <v>0</v>
      </c>
    </row>
    <row r="4963" spans="1:11" x14ac:dyDescent="0.25">
      <c r="A4963" s="2">
        <v>315</v>
      </c>
      <c r="B4963" t="s">
        <v>225</v>
      </c>
      <c r="C4963" t="s">
        <v>26</v>
      </c>
      <c r="D4963">
        <v>2</v>
      </c>
      <c r="E4963" s="1">
        <v>227665</v>
      </c>
      <c r="F4963" s="1">
        <v>227665</v>
      </c>
      <c r="G4963" s="1">
        <v>0</v>
      </c>
      <c r="H4963" s="1">
        <v>0</v>
      </c>
      <c r="I4963" s="1">
        <v>0</v>
      </c>
      <c r="J4963" s="1">
        <v>0</v>
      </c>
      <c r="K4963" s="1">
        <v>0</v>
      </c>
    </row>
    <row r="4964" spans="1:11" x14ac:dyDescent="0.25">
      <c r="A4964" s="2">
        <v>315</v>
      </c>
      <c r="B4964" t="s">
        <v>225</v>
      </c>
      <c r="C4964" t="s">
        <v>25</v>
      </c>
      <c r="D4964">
        <v>2</v>
      </c>
      <c r="E4964" s="1">
        <v>227665</v>
      </c>
      <c r="F4964" s="1">
        <v>227665</v>
      </c>
      <c r="G4964" s="1">
        <v>0</v>
      </c>
      <c r="H4964" s="1">
        <v>0</v>
      </c>
      <c r="I4964" s="1">
        <v>0</v>
      </c>
      <c r="J4964" s="1">
        <v>0</v>
      </c>
      <c r="K4964" s="1">
        <v>0</v>
      </c>
    </row>
    <row r="4965" spans="1:11" x14ac:dyDescent="0.25">
      <c r="A4965" s="2">
        <v>315</v>
      </c>
      <c r="B4965" t="s">
        <v>225</v>
      </c>
      <c r="C4965" t="s">
        <v>28</v>
      </c>
      <c r="D4965">
        <v>1</v>
      </c>
      <c r="E4965" s="1">
        <v>113832</v>
      </c>
      <c r="F4965" s="1">
        <v>113832</v>
      </c>
      <c r="G4965" s="1">
        <v>0</v>
      </c>
      <c r="H4965" s="1">
        <v>0</v>
      </c>
      <c r="I4965" s="1">
        <v>0</v>
      </c>
      <c r="J4965" s="1">
        <v>0</v>
      </c>
      <c r="K4965" s="1">
        <v>0</v>
      </c>
    </row>
    <row r="4966" spans="1:11" x14ac:dyDescent="0.25">
      <c r="A4966" s="2">
        <v>315</v>
      </c>
      <c r="B4966" t="s">
        <v>225</v>
      </c>
      <c r="C4966" t="s">
        <v>99</v>
      </c>
      <c r="D4966">
        <v>1</v>
      </c>
      <c r="E4966" s="1">
        <v>113832</v>
      </c>
      <c r="F4966" s="1">
        <v>0</v>
      </c>
      <c r="G4966" s="1">
        <v>113832</v>
      </c>
      <c r="H4966" s="1">
        <v>0</v>
      </c>
      <c r="I4966" s="1">
        <v>0</v>
      </c>
      <c r="J4966" s="1">
        <v>0</v>
      </c>
      <c r="K4966" s="1">
        <v>0</v>
      </c>
    </row>
    <row r="4967" spans="1:11" x14ac:dyDescent="0.25">
      <c r="A4967" s="2">
        <v>315</v>
      </c>
      <c r="B4967" t="s">
        <v>225</v>
      </c>
      <c r="C4967" t="s">
        <v>24</v>
      </c>
      <c r="D4967">
        <v>1</v>
      </c>
      <c r="E4967" s="1">
        <v>113832</v>
      </c>
      <c r="F4967" s="1">
        <v>84810</v>
      </c>
      <c r="G4967" s="1">
        <v>0</v>
      </c>
      <c r="H4967" s="1">
        <v>29022</v>
      </c>
      <c r="I4967" s="1">
        <v>0</v>
      </c>
      <c r="J4967" s="1">
        <v>0</v>
      </c>
      <c r="K4967" s="1">
        <v>0</v>
      </c>
    </row>
    <row r="4968" spans="1:11" x14ac:dyDescent="0.25">
      <c r="A4968" s="2">
        <v>315</v>
      </c>
      <c r="B4968" t="s">
        <v>225</v>
      </c>
      <c r="C4968" t="s">
        <v>30</v>
      </c>
      <c r="D4968">
        <v>1</v>
      </c>
      <c r="E4968" s="1">
        <v>113832</v>
      </c>
      <c r="F4968" s="1">
        <v>113832</v>
      </c>
      <c r="G4968" s="1">
        <v>0</v>
      </c>
      <c r="H4968" s="1">
        <v>0</v>
      </c>
      <c r="I4968" s="1">
        <v>0</v>
      </c>
      <c r="J4968" s="1">
        <v>0</v>
      </c>
      <c r="K4968" s="1">
        <v>0</v>
      </c>
    </row>
    <row r="4969" spans="1:11" x14ac:dyDescent="0.25">
      <c r="A4969" s="2">
        <v>315</v>
      </c>
      <c r="B4969" t="s">
        <v>225</v>
      </c>
      <c r="C4969" t="s">
        <v>39</v>
      </c>
      <c r="D4969">
        <v>1</v>
      </c>
      <c r="E4969" s="1">
        <v>113832</v>
      </c>
      <c r="F4969" s="1">
        <v>0</v>
      </c>
      <c r="G4969" s="1">
        <v>113832</v>
      </c>
      <c r="H4969" s="1">
        <v>0</v>
      </c>
      <c r="I4969" s="1">
        <v>0</v>
      </c>
      <c r="J4969" s="1">
        <v>0</v>
      </c>
      <c r="K4969" s="1">
        <v>0</v>
      </c>
    </row>
    <row r="4970" spans="1:11" x14ac:dyDescent="0.25">
      <c r="A4970" s="2">
        <v>315</v>
      </c>
      <c r="B4970" t="s">
        <v>225</v>
      </c>
      <c r="C4970" t="s">
        <v>15</v>
      </c>
      <c r="D4970">
        <v>6</v>
      </c>
      <c r="E4970" s="1">
        <v>234999</v>
      </c>
      <c r="F4970" s="1">
        <v>234999</v>
      </c>
      <c r="G4970" s="1">
        <v>0</v>
      </c>
      <c r="H4970" s="1">
        <v>0</v>
      </c>
      <c r="I4970" s="1">
        <v>0</v>
      </c>
      <c r="J4970" s="1">
        <v>0</v>
      </c>
      <c r="K4970" s="1">
        <v>0</v>
      </c>
    </row>
    <row r="4971" spans="1:11" x14ac:dyDescent="0.25">
      <c r="A4971" s="2">
        <v>315</v>
      </c>
      <c r="B4971" t="s">
        <v>225</v>
      </c>
      <c r="C4971" t="s">
        <v>43</v>
      </c>
      <c r="D4971">
        <v>1</v>
      </c>
      <c r="E4971" s="1">
        <v>119483</v>
      </c>
      <c r="F4971" s="1">
        <v>0</v>
      </c>
      <c r="G4971" s="1">
        <v>119483</v>
      </c>
      <c r="H4971" s="1">
        <v>0</v>
      </c>
      <c r="I4971" s="1">
        <v>0</v>
      </c>
      <c r="J4971" s="1">
        <v>0</v>
      </c>
      <c r="K4971" s="1">
        <v>0</v>
      </c>
    </row>
    <row r="4972" spans="1:11" x14ac:dyDescent="0.25">
      <c r="A4972" s="2">
        <v>315</v>
      </c>
      <c r="B4972" t="s">
        <v>225</v>
      </c>
      <c r="C4972" t="s">
        <v>52</v>
      </c>
      <c r="D4972">
        <v>2</v>
      </c>
      <c r="E4972" s="1">
        <v>227665</v>
      </c>
      <c r="F4972" s="1">
        <v>227665</v>
      </c>
      <c r="G4972" s="1">
        <v>0</v>
      </c>
      <c r="H4972" s="1">
        <v>0</v>
      </c>
      <c r="I4972" s="1">
        <v>0</v>
      </c>
      <c r="J4972" s="1">
        <v>0</v>
      </c>
      <c r="K4972" s="1">
        <v>0</v>
      </c>
    </row>
    <row r="4973" spans="1:11" x14ac:dyDescent="0.25">
      <c r="A4973" s="2">
        <v>315</v>
      </c>
      <c r="B4973" t="s">
        <v>225</v>
      </c>
      <c r="C4973" t="s">
        <v>50</v>
      </c>
      <c r="D4973">
        <v>1</v>
      </c>
      <c r="E4973" s="1">
        <v>113832</v>
      </c>
      <c r="F4973" s="1">
        <v>113832</v>
      </c>
      <c r="G4973" s="1">
        <v>0</v>
      </c>
      <c r="H4973" s="1">
        <v>0</v>
      </c>
      <c r="I4973" s="1">
        <v>0</v>
      </c>
      <c r="J4973" s="1">
        <v>0</v>
      </c>
      <c r="K4973" s="1">
        <v>0</v>
      </c>
    </row>
    <row r="4974" spans="1:11" x14ac:dyDescent="0.25">
      <c r="A4974" s="2">
        <v>315</v>
      </c>
      <c r="B4974" t="s">
        <v>225</v>
      </c>
      <c r="C4974" t="s">
        <v>14</v>
      </c>
      <c r="D4974">
        <v>3</v>
      </c>
      <c r="E4974" s="1">
        <v>341497</v>
      </c>
      <c r="F4974" s="1">
        <v>341497</v>
      </c>
      <c r="G4974" s="1">
        <v>0</v>
      </c>
      <c r="H4974" s="1">
        <v>0</v>
      </c>
      <c r="I4974" s="1">
        <v>0</v>
      </c>
      <c r="J4974" s="1">
        <v>0</v>
      </c>
      <c r="K4974" s="1">
        <v>0</v>
      </c>
    </row>
    <row r="4975" spans="1:11" x14ac:dyDescent="0.25">
      <c r="A4975" s="2">
        <v>315</v>
      </c>
      <c r="B4975" t="s">
        <v>225</v>
      </c>
      <c r="C4975" t="s">
        <v>81</v>
      </c>
      <c r="D4975">
        <v>1</v>
      </c>
      <c r="E4975" s="1">
        <v>113832</v>
      </c>
      <c r="F4975" s="1">
        <v>5381</v>
      </c>
      <c r="G4975" s="1">
        <v>0</v>
      </c>
      <c r="H4975" s="1">
        <v>108451</v>
      </c>
      <c r="I4975" s="1">
        <v>0</v>
      </c>
      <c r="J4975" s="1">
        <v>0</v>
      </c>
      <c r="K4975" s="1">
        <v>0</v>
      </c>
    </row>
    <row r="4976" spans="1:11" x14ac:dyDescent="0.25">
      <c r="A4976" s="2">
        <v>315</v>
      </c>
      <c r="B4976" t="s">
        <v>225</v>
      </c>
      <c r="C4976" t="s">
        <v>23</v>
      </c>
      <c r="D4976">
        <v>3</v>
      </c>
      <c r="E4976" s="1">
        <v>117499</v>
      </c>
      <c r="F4976" s="1">
        <v>117499</v>
      </c>
      <c r="G4976" s="1">
        <v>0</v>
      </c>
      <c r="H4976" s="1">
        <v>0</v>
      </c>
      <c r="I4976" s="1">
        <v>0</v>
      </c>
      <c r="J4976" s="1">
        <v>0</v>
      </c>
      <c r="K4976" s="1">
        <v>0</v>
      </c>
    </row>
    <row r="4977" spans="1:11" x14ac:dyDescent="0.25">
      <c r="A4977" s="2">
        <v>315</v>
      </c>
      <c r="B4977" t="s">
        <v>225</v>
      </c>
      <c r="C4977" t="s">
        <v>18</v>
      </c>
      <c r="D4977">
        <v>1</v>
      </c>
      <c r="E4977" s="1">
        <v>113832</v>
      </c>
      <c r="F4977" s="1">
        <v>113832</v>
      </c>
      <c r="G4977" s="1">
        <v>0</v>
      </c>
      <c r="H4977" s="1">
        <v>0</v>
      </c>
      <c r="I4977" s="1">
        <v>0</v>
      </c>
      <c r="J4977" s="1">
        <v>0</v>
      </c>
      <c r="K4977" s="1">
        <v>0</v>
      </c>
    </row>
    <row r="4978" spans="1:11" x14ac:dyDescent="0.25">
      <c r="A4978" s="2">
        <v>315</v>
      </c>
      <c r="B4978" t="s">
        <v>225</v>
      </c>
      <c r="C4978" t="s">
        <v>49</v>
      </c>
      <c r="D4978">
        <v>1</v>
      </c>
      <c r="E4978" s="1">
        <v>113832</v>
      </c>
      <c r="F4978" s="1">
        <v>113832</v>
      </c>
      <c r="G4978" s="1">
        <v>0</v>
      </c>
      <c r="H4978" s="1">
        <v>0</v>
      </c>
      <c r="I4978" s="1">
        <v>0</v>
      </c>
      <c r="J4978" s="1">
        <v>0</v>
      </c>
      <c r="K4978" s="1">
        <v>0</v>
      </c>
    </row>
    <row r="4979" spans="1:11" x14ac:dyDescent="0.25">
      <c r="A4979" s="2">
        <v>315</v>
      </c>
      <c r="B4979" t="s">
        <v>225</v>
      </c>
      <c r="C4979" t="s">
        <v>19</v>
      </c>
      <c r="D4979">
        <v>1</v>
      </c>
      <c r="E4979" s="1">
        <v>113832</v>
      </c>
      <c r="F4979" s="1">
        <v>113832</v>
      </c>
      <c r="G4979" s="1">
        <v>0</v>
      </c>
      <c r="H4979" s="1">
        <v>0</v>
      </c>
      <c r="I4979" s="1">
        <v>0</v>
      </c>
      <c r="J4979" s="1">
        <v>0</v>
      </c>
      <c r="K4979" s="1">
        <v>0</v>
      </c>
    </row>
    <row r="4980" spans="1:11" x14ac:dyDescent="0.25">
      <c r="A4980" s="2">
        <v>315</v>
      </c>
      <c r="B4980" t="s">
        <v>225</v>
      </c>
      <c r="C4980" t="s">
        <v>7</v>
      </c>
      <c r="D4980">
        <v>0.5</v>
      </c>
      <c r="E4980" s="1">
        <v>56916</v>
      </c>
      <c r="F4980" s="1">
        <v>56916</v>
      </c>
      <c r="G4980" s="1">
        <v>0</v>
      </c>
      <c r="H4980" s="1">
        <v>0</v>
      </c>
      <c r="I4980" s="1">
        <v>0</v>
      </c>
      <c r="J4980" s="1">
        <v>0</v>
      </c>
      <c r="K4980" s="1">
        <v>0</v>
      </c>
    </row>
    <row r="4981" spans="1:11" x14ac:dyDescent="0.25">
      <c r="A4981" s="2">
        <v>315</v>
      </c>
      <c r="B4981" t="s">
        <v>225</v>
      </c>
      <c r="C4981" t="s">
        <v>12</v>
      </c>
      <c r="D4981">
        <v>1</v>
      </c>
      <c r="E4981" s="1">
        <v>113832</v>
      </c>
      <c r="F4981" s="1">
        <v>113832</v>
      </c>
      <c r="G4981" s="1">
        <v>0</v>
      </c>
      <c r="H4981" s="1">
        <v>0</v>
      </c>
      <c r="I4981" s="1">
        <v>0</v>
      </c>
      <c r="J4981" s="1">
        <v>0</v>
      </c>
      <c r="K4981" s="1">
        <v>0</v>
      </c>
    </row>
    <row r="4982" spans="1:11" x14ac:dyDescent="0.25">
      <c r="A4982" s="2">
        <v>315</v>
      </c>
      <c r="B4982" t="s">
        <v>225</v>
      </c>
      <c r="C4982" t="s">
        <v>103</v>
      </c>
      <c r="D4982">
        <v>2</v>
      </c>
      <c r="E4982" s="1">
        <v>78333</v>
      </c>
      <c r="F4982" s="1">
        <v>74081</v>
      </c>
      <c r="G4982" s="1">
        <v>4252</v>
      </c>
      <c r="H4982" s="1">
        <v>0</v>
      </c>
      <c r="I4982" s="1">
        <v>0</v>
      </c>
      <c r="J4982" s="1">
        <v>0</v>
      </c>
      <c r="K4982" s="1">
        <v>0</v>
      </c>
    </row>
    <row r="4983" spans="1:11" x14ac:dyDescent="0.25">
      <c r="A4983" s="2">
        <v>315</v>
      </c>
      <c r="B4983" t="s">
        <v>225</v>
      </c>
      <c r="C4983" t="s">
        <v>32</v>
      </c>
      <c r="D4983">
        <v>1</v>
      </c>
      <c r="E4983" s="1">
        <v>39166</v>
      </c>
      <c r="F4983" s="1">
        <v>0</v>
      </c>
      <c r="G4983" s="1">
        <v>39166</v>
      </c>
      <c r="H4983" s="1">
        <v>0</v>
      </c>
      <c r="I4983" s="1">
        <v>0</v>
      </c>
      <c r="J4983" s="1">
        <v>0</v>
      </c>
      <c r="K4983" s="1">
        <v>0</v>
      </c>
    </row>
    <row r="4984" spans="1:11" x14ac:dyDescent="0.25">
      <c r="A4984" s="2">
        <v>315</v>
      </c>
      <c r="B4984" t="s">
        <v>225</v>
      </c>
      <c r="C4984" t="s">
        <v>11</v>
      </c>
      <c r="D4984">
        <v>2</v>
      </c>
      <c r="E4984" s="1">
        <v>115116</v>
      </c>
      <c r="F4984" s="1">
        <v>57558</v>
      </c>
      <c r="G4984" s="1">
        <v>57558</v>
      </c>
      <c r="H4984" s="1">
        <v>0</v>
      </c>
      <c r="I4984" s="1">
        <v>0</v>
      </c>
      <c r="J4984" s="1">
        <v>0</v>
      </c>
      <c r="K4984" s="1">
        <v>0</v>
      </c>
    </row>
    <row r="4985" spans="1:11" x14ac:dyDescent="0.25">
      <c r="A4985" s="2">
        <v>315</v>
      </c>
      <c r="B4985" t="s">
        <v>225</v>
      </c>
      <c r="C4985" t="s">
        <v>21</v>
      </c>
      <c r="D4985">
        <v>1</v>
      </c>
      <c r="E4985" s="1">
        <v>113832</v>
      </c>
      <c r="F4985" s="1">
        <v>113832</v>
      </c>
      <c r="G4985" s="1">
        <v>0</v>
      </c>
      <c r="H4985" s="1">
        <v>0</v>
      </c>
      <c r="I4985" s="1">
        <v>0</v>
      </c>
      <c r="J4985" s="1">
        <v>0</v>
      </c>
      <c r="K4985" s="1">
        <v>0</v>
      </c>
    </row>
    <row r="4986" spans="1:11" x14ac:dyDescent="0.25">
      <c r="A4986" s="2">
        <v>315</v>
      </c>
      <c r="B4986" t="s">
        <v>225</v>
      </c>
      <c r="C4986" t="s">
        <v>16</v>
      </c>
      <c r="D4986">
        <v>1</v>
      </c>
      <c r="E4986" s="1">
        <v>113832</v>
      </c>
      <c r="F4986" s="1">
        <v>113832</v>
      </c>
      <c r="G4986" s="1">
        <v>0</v>
      </c>
      <c r="H4986" s="1">
        <v>0</v>
      </c>
      <c r="I4986" s="1">
        <v>0</v>
      </c>
      <c r="J4986" s="1">
        <v>0</v>
      </c>
      <c r="K4986" s="1">
        <v>0</v>
      </c>
    </row>
    <row r="4987" spans="1:11" x14ac:dyDescent="0.25">
      <c r="A4987" s="2">
        <v>315</v>
      </c>
      <c r="B4987" t="s">
        <v>225</v>
      </c>
      <c r="C4987" t="s">
        <v>17</v>
      </c>
      <c r="D4987">
        <v>1</v>
      </c>
      <c r="E4987" s="1">
        <v>79025</v>
      </c>
      <c r="F4987" s="1">
        <v>79025</v>
      </c>
      <c r="G4987" s="1">
        <v>0</v>
      </c>
      <c r="H4987" s="1">
        <v>0</v>
      </c>
      <c r="I4987" s="1">
        <v>0</v>
      </c>
      <c r="J4987" s="1">
        <v>0</v>
      </c>
      <c r="K4987" s="1">
        <v>0</v>
      </c>
    </row>
    <row r="4988" spans="1:11" x14ac:dyDescent="0.25">
      <c r="A4988" s="2">
        <v>315</v>
      </c>
      <c r="B4988" t="s">
        <v>225</v>
      </c>
      <c r="C4988" t="s">
        <v>22</v>
      </c>
      <c r="D4988">
        <v>1</v>
      </c>
      <c r="E4988" s="1">
        <v>51187</v>
      </c>
      <c r="F4988" s="1">
        <v>51187</v>
      </c>
      <c r="G4988" s="1">
        <v>0</v>
      </c>
      <c r="H4988" s="1">
        <v>0</v>
      </c>
      <c r="I4988" s="1">
        <v>0</v>
      </c>
      <c r="J4988" s="1">
        <v>0</v>
      </c>
      <c r="K4988" s="1">
        <v>0</v>
      </c>
    </row>
    <row r="4989" spans="1:11" x14ac:dyDescent="0.25">
      <c r="A4989" s="2">
        <v>315</v>
      </c>
      <c r="B4989" t="s">
        <v>225</v>
      </c>
      <c r="C4989" t="s">
        <v>20</v>
      </c>
      <c r="D4989">
        <v>1</v>
      </c>
      <c r="E4989" s="1">
        <v>60059</v>
      </c>
      <c r="F4989" s="1">
        <v>60059</v>
      </c>
      <c r="G4989" s="1">
        <v>0</v>
      </c>
      <c r="H4989" s="1">
        <v>0</v>
      </c>
      <c r="I4989" s="1">
        <v>0</v>
      </c>
      <c r="J4989" s="1">
        <v>0</v>
      </c>
      <c r="K4989" s="1">
        <v>0</v>
      </c>
    </row>
    <row r="4990" spans="1:11" x14ac:dyDescent="0.25">
      <c r="A4990" s="2">
        <v>315</v>
      </c>
      <c r="B4990" t="s">
        <v>225</v>
      </c>
      <c r="C4990" t="s">
        <v>47</v>
      </c>
      <c r="D4990">
        <v>1</v>
      </c>
      <c r="E4990" s="1">
        <v>92386</v>
      </c>
      <c r="F4990" s="1">
        <v>92386</v>
      </c>
      <c r="G4990" s="1">
        <v>0</v>
      </c>
      <c r="H4990" s="1">
        <v>0</v>
      </c>
      <c r="I4990" s="1">
        <v>0</v>
      </c>
      <c r="J4990" s="1">
        <v>0</v>
      </c>
      <c r="K4990" s="1">
        <v>0</v>
      </c>
    </row>
    <row r="4991" spans="1:11" x14ac:dyDescent="0.25">
      <c r="A4991" s="2">
        <v>315</v>
      </c>
      <c r="B4991" t="s">
        <v>225</v>
      </c>
      <c r="C4991" t="s">
        <v>78</v>
      </c>
      <c r="D4991">
        <v>1</v>
      </c>
      <c r="E4991" s="1">
        <v>58500</v>
      </c>
      <c r="F4991" s="1">
        <v>58500</v>
      </c>
      <c r="G4991" s="1">
        <v>0</v>
      </c>
      <c r="H4991" s="1">
        <v>0</v>
      </c>
      <c r="I4991" s="1">
        <v>0</v>
      </c>
      <c r="J4991" s="1">
        <v>0</v>
      </c>
      <c r="K4991" s="1">
        <v>0</v>
      </c>
    </row>
    <row r="4992" spans="1:11" x14ac:dyDescent="0.25">
      <c r="A4992" s="2">
        <v>315</v>
      </c>
      <c r="B4992" t="s">
        <v>225</v>
      </c>
      <c r="C4992" t="s">
        <v>251</v>
      </c>
      <c r="D4992">
        <v>0</v>
      </c>
      <c r="E4992" s="1">
        <v>20000</v>
      </c>
      <c r="F4992" s="1">
        <v>20000</v>
      </c>
      <c r="G4992" s="1">
        <v>0</v>
      </c>
      <c r="H4992" s="1">
        <v>0</v>
      </c>
      <c r="I4992" s="1">
        <v>0</v>
      </c>
      <c r="J4992" s="1">
        <v>0</v>
      </c>
      <c r="K4992" s="1">
        <v>0</v>
      </c>
    </row>
    <row r="4993" spans="1:11" x14ac:dyDescent="0.25">
      <c r="A4993" s="2">
        <v>315</v>
      </c>
      <c r="B4993" t="s">
        <v>225</v>
      </c>
      <c r="C4993" t="s">
        <v>252</v>
      </c>
      <c r="D4993">
        <v>0</v>
      </c>
      <c r="E4993" s="1">
        <v>7500</v>
      </c>
      <c r="F4993" s="1">
        <v>7500</v>
      </c>
      <c r="G4993" s="1">
        <v>0</v>
      </c>
      <c r="H4993" s="1">
        <v>0</v>
      </c>
      <c r="I4993" s="1">
        <v>0</v>
      </c>
      <c r="J4993" s="1">
        <v>0</v>
      </c>
      <c r="K4993" s="1">
        <v>0</v>
      </c>
    </row>
    <row r="4994" spans="1:11" x14ac:dyDescent="0.25">
      <c r="A4994" s="2">
        <v>315</v>
      </c>
      <c r="B4994" t="s">
        <v>225</v>
      </c>
      <c r="C4994" t="s">
        <v>246</v>
      </c>
      <c r="D4994">
        <v>0</v>
      </c>
      <c r="E4994" s="1">
        <v>15325</v>
      </c>
      <c r="F4994" s="1">
        <v>15325</v>
      </c>
      <c r="G4994" s="1">
        <v>0</v>
      </c>
      <c r="H4994" s="1">
        <v>0</v>
      </c>
      <c r="I4994" s="1">
        <v>0</v>
      </c>
      <c r="J4994" s="1">
        <v>0</v>
      </c>
      <c r="K4994" s="1">
        <v>0</v>
      </c>
    </row>
    <row r="4995" spans="1:11" x14ac:dyDescent="0.25">
      <c r="A4995" s="2">
        <v>315</v>
      </c>
      <c r="B4995" t="s">
        <v>225</v>
      </c>
      <c r="C4995" t="s">
        <v>266</v>
      </c>
      <c r="D4995">
        <v>0</v>
      </c>
      <c r="E4995" s="1">
        <v>7000</v>
      </c>
      <c r="F4995" s="1">
        <v>7000</v>
      </c>
      <c r="G4995" s="1">
        <v>0</v>
      </c>
      <c r="H4995" s="1">
        <v>0</v>
      </c>
      <c r="I4995" s="1">
        <v>0</v>
      </c>
      <c r="J4995" s="1">
        <v>0</v>
      </c>
      <c r="K4995" s="1">
        <v>0</v>
      </c>
    </row>
    <row r="4996" spans="1:11" x14ac:dyDescent="0.25">
      <c r="A4996" s="2">
        <v>315</v>
      </c>
      <c r="B4996" t="s">
        <v>225</v>
      </c>
      <c r="C4996" t="s">
        <v>265</v>
      </c>
      <c r="D4996">
        <v>0</v>
      </c>
      <c r="E4996" s="1">
        <v>22536</v>
      </c>
      <c r="F4996" s="1">
        <v>20000</v>
      </c>
      <c r="G4996" s="1">
        <v>2536</v>
      </c>
      <c r="H4996" s="1">
        <v>0</v>
      </c>
      <c r="I4996" s="1">
        <v>0</v>
      </c>
      <c r="J4996" s="1">
        <v>0</v>
      </c>
      <c r="K4996" s="1">
        <v>0</v>
      </c>
    </row>
    <row r="4997" spans="1:11" x14ac:dyDescent="0.25">
      <c r="A4997" s="2">
        <v>315</v>
      </c>
      <c r="B4997" t="s">
        <v>225</v>
      </c>
      <c r="C4997" t="s">
        <v>248</v>
      </c>
      <c r="D4997">
        <v>0</v>
      </c>
      <c r="E4997" s="1">
        <v>1044</v>
      </c>
      <c r="F4997" s="1">
        <v>1044</v>
      </c>
      <c r="G4997" s="1">
        <v>0</v>
      </c>
      <c r="H4997" s="1">
        <v>0</v>
      </c>
      <c r="I4997" s="1">
        <v>0</v>
      </c>
      <c r="J4997" s="1">
        <v>0</v>
      </c>
      <c r="K4997" s="1">
        <v>0</v>
      </c>
    </row>
    <row r="4998" spans="1:11" x14ac:dyDescent="0.25">
      <c r="A4998" s="2">
        <v>315</v>
      </c>
      <c r="B4998" t="s">
        <v>225</v>
      </c>
      <c r="C4998" t="s">
        <v>247</v>
      </c>
      <c r="D4998">
        <v>0</v>
      </c>
      <c r="E4998" s="1">
        <v>3829</v>
      </c>
      <c r="F4998" s="1">
        <v>3829</v>
      </c>
      <c r="G4998" s="1">
        <v>0</v>
      </c>
      <c r="H4998" s="1">
        <v>0</v>
      </c>
      <c r="I4998" s="1">
        <v>0</v>
      </c>
      <c r="J4998" s="1">
        <v>0</v>
      </c>
      <c r="K4998" s="1">
        <v>0</v>
      </c>
    </row>
    <row r="4999" spans="1:11" x14ac:dyDescent="0.25">
      <c r="A4999" s="2">
        <v>315</v>
      </c>
      <c r="B4999" t="s">
        <v>225</v>
      </c>
      <c r="C4999" t="s">
        <v>269</v>
      </c>
      <c r="D4999">
        <v>0</v>
      </c>
      <c r="E4999" s="1">
        <v>1996</v>
      </c>
      <c r="F4999" s="1">
        <v>0</v>
      </c>
      <c r="G4999" s="1">
        <v>0</v>
      </c>
      <c r="H4999" s="1">
        <v>0</v>
      </c>
      <c r="I4999" s="1">
        <v>1996</v>
      </c>
      <c r="J4999" s="1">
        <v>0</v>
      </c>
      <c r="K4999" s="1">
        <v>0</v>
      </c>
    </row>
    <row r="5000" spans="1:11" x14ac:dyDescent="0.25">
      <c r="A5000" s="2">
        <v>322</v>
      </c>
      <c r="B5000" t="s">
        <v>226</v>
      </c>
      <c r="C5000" t="s">
        <v>68</v>
      </c>
      <c r="D5000">
        <v>1</v>
      </c>
      <c r="E5000" s="1">
        <v>158560</v>
      </c>
      <c r="F5000" s="1">
        <v>158560</v>
      </c>
      <c r="G5000" s="1">
        <v>0</v>
      </c>
      <c r="H5000" s="1">
        <v>0</v>
      </c>
      <c r="I5000" s="1">
        <v>0</v>
      </c>
      <c r="J5000" s="1">
        <v>0</v>
      </c>
      <c r="K5000" s="1">
        <v>0</v>
      </c>
    </row>
    <row r="5001" spans="1:11" x14ac:dyDescent="0.25">
      <c r="A5001" s="2">
        <v>322</v>
      </c>
      <c r="B5001" t="s">
        <v>226</v>
      </c>
      <c r="C5001" t="s">
        <v>31</v>
      </c>
      <c r="D5001">
        <v>1</v>
      </c>
      <c r="E5001" s="1">
        <v>198942</v>
      </c>
      <c r="F5001" s="1">
        <v>198942</v>
      </c>
      <c r="G5001" s="1">
        <v>0</v>
      </c>
      <c r="H5001" s="1">
        <v>0</v>
      </c>
      <c r="I5001" s="1">
        <v>0</v>
      </c>
      <c r="J5001" s="1">
        <v>0</v>
      </c>
      <c r="K5001" s="1">
        <v>0</v>
      </c>
    </row>
    <row r="5002" spans="1:11" x14ac:dyDescent="0.25">
      <c r="A5002" s="2">
        <v>322</v>
      </c>
      <c r="B5002" t="s">
        <v>226</v>
      </c>
      <c r="C5002" t="s">
        <v>33</v>
      </c>
      <c r="D5002">
        <v>2</v>
      </c>
      <c r="E5002" s="1">
        <v>227665</v>
      </c>
      <c r="F5002" s="1">
        <v>114017</v>
      </c>
      <c r="G5002" s="1">
        <v>0</v>
      </c>
      <c r="H5002" s="1">
        <v>0</v>
      </c>
      <c r="I5002" s="1">
        <v>113648</v>
      </c>
      <c r="J5002" s="1">
        <v>0</v>
      </c>
      <c r="K5002" s="1">
        <v>0</v>
      </c>
    </row>
    <row r="5003" spans="1:11" x14ac:dyDescent="0.25">
      <c r="A5003" s="2">
        <v>322</v>
      </c>
      <c r="B5003" t="s">
        <v>226</v>
      </c>
      <c r="C5003" t="s">
        <v>34</v>
      </c>
      <c r="D5003">
        <v>2</v>
      </c>
      <c r="E5003" s="1">
        <v>227665</v>
      </c>
      <c r="F5003" s="1">
        <v>227665</v>
      </c>
      <c r="G5003" s="1">
        <v>0</v>
      </c>
      <c r="H5003" s="1">
        <v>0</v>
      </c>
      <c r="I5003" s="1">
        <v>0</v>
      </c>
      <c r="J5003" s="1">
        <v>0</v>
      </c>
      <c r="K5003" s="1">
        <v>0</v>
      </c>
    </row>
    <row r="5004" spans="1:11" x14ac:dyDescent="0.25">
      <c r="A5004" s="2">
        <v>322</v>
      </c>
      <c r="B5004" t="s">
        <v>226</v>
      </c>
      <c r="C5004" t="s">
        <v>35</v>
      </c>
      <c r="D5004">
        <v>2</v>
      </c>
      <c r="E5004" s="1">
        <v>227665</v>
      </c>
      <c r="F5004" s="1">
        <v>227665</v>
      </c>
      <c r="G5004" s="1">
        <v>0</v>
      </c>
      <c r="H5004" s="1">
        <v>0</v>
      </c>
      <c r="I5004" s="1">
        <v>0</v>
      </c>
      <c r="J5004" s="1">
        <v>0</v>
      </c>
      <c r="K5004" s="1">
        <v>0</v>
      </c>
    </row>
    <row r="5005" spans="1:11" x14ac:dyDescent="0.25">
      <c r="A5005" s="2">
        <v>322</v>
      </c>
      <c r="B5005" t="s">
        <v>226</v>
      </c>
      <c r="C5005" t="s">
        <v>26</v>
      </c>
      <c r="D5005">
        <v>2</v>
      </c>
      <c r="E5005" s="1">
        <v>227665</v>
      </c>
      <c r="F5005" s="1">
        <v>227665</v>
      </c>
      <c r="G5005" s="1">
        <v>0</v>
      </c>
      <c r="H5005" s="1">
        <v>0</v>
      </c>
      <c r="I5005" s="1">
        <v>0</v>
      </c>
      <c r="J5005" s="1">
        <v>0</v>
      </c>
      <c r="K5005" s="1">
        <v>0</v>
      </c>
    </row>
    <row r="5006" spans="1:11" x14ac:dyDescent="0.25">
      <c r="A5006" s="2">
        <v>322</v>
      </c>
      <c r="B5006" t="s">
        <v>226</v>
      </c>
      <c r="C5006" t="s">
        <v>25</v>
      </c>
      <c r="D5006">
        <v>1</v>
      </c>
      <c r="E5006" s="1">
        <v>113832</v>
      </c>
      <c r="F5006" s="1">
        <v>113832</v>
      </c>
      <c r="G5006" s="1">
        <v>0</v>
      </c>
      <c r="H5006" s="1">
        <v>0</v>
      </c>
      <c r="I5006" s="1">
        <v>0</v>
      </c>
      <c r="J5006" s="1">
        <v>0</v>
      </c>
      <c r="K5006" s="1">
        <v>0</v>
      </c>
    </row>
    <row r="5007" spans="1:11" x14ac:dyDescent="0.25">
      <c r="A5007" s="2">
        <v>322</v>
      </c>
      <c r="B5007" t="s">
        <v>226</v>
      </c>
      <c r="C5007" t="s">
        <v>28</v>
      </c>
      <c r="D5007">
        <v>2</v>
      </c>
      <c r="E5007" s="1">
        <v>227665</v>
      </c>
      <c r="F5007" s="1">
        <v>196993</v>
      </c>
      <c r="G5007" s="1">
        <v>1649</v>
      </c>
      <c r="H5007" s="1">
        <v>29022</v>
      </c>
      <c r="I5007" s="1">
        <v>0</v>
      </c>
      <c r="J5007" s="1">
        <v>0</v>
      </c>
      <c r="K5007" s="1">
        <v>0</v>
      </c>
    </row>
    <row r="5008" spans="1:11" x14ac:dyDescent="0.25">
      <c r="A5008" s="2">
        <v>322</v>
      </c>
      <c r="B5008" t="s">
        <v>226</v>
      </c>
      <c r="C5008" t="s">
        <v>46</v>
      </c>
      <c r="D5008">
        <v>1</v>
      </c>
      <c r="E5008" s="1">
        <v>113832</v>
      </c>
      <c r="F5008" s="1">
        <v>113832</v>
      </c>
      <c r="G5008" s="1">
        <v>0</v>
      </c>
      <c r="H5008" s="1">
        <v>0</v>
      </c>
      <c r="I5008" s="1">
        <v>0</v>
      </c>
      <c r="J5008" s="1">
        <v>0</v>
      </c>
      <c r="K5008" s="1">
        <v>0</v>
      </c>
    </row>
    <row r="5009" spans="1:11" x14ac:dyDescent="0.25">
      <c r="A5009" s="2">
        <v>322</v>
      </c>
      <c r="B5009" t="s">
        <v>226</v>
      </c>
      <c r="C5009" t="s">
        <v>24</v>
      </c>
      <c r="D5009">
        <v>1</v>
      </c>
      <c r="E5009" s="1">
        <v>113832</v>
      </c>
      <c r="F5009" s="1">
        <v>0</v>
      </c>
      <c r="G5009" s="1">
        <v>113832</v>
      </c>
      <c r="H5009" s="1">
        <v>0</v>
      </c>
      <c r="I5009" s="1">
        <v>0</v>
      </c>
      <c r="J5009" s="1">
        <v>0</v>
      </c>
      <c r="K5009" s="1">
        <v>0</v>
      </c>
    </row>
    <row r="5010" spans="1:11" x14ac:dyDescent="0.25">
      <c r="A5010" s="2">
        <v>322</v>
      </c>
      <c r="B5010" t="s">
        <v>226</v>
      </c>
      <c r="C5010" t="s">
        <v>30</v>
      </c>
      <c r="D5010">
        <v>1</v>
      </c>
      <c r="E5010" s="1">
        <v>113832</v>
      </c>
      <c r="F5010" s="1">
        <v>113832</v>
      </c>
      <c r="G5010" s="1">
        <v>0</v>
      </c>
      <c r="H5010" s="1">
        <v>0</v>
      </c>
      <c r="I5010" s="1">
        <v>0</v>
      </c>
      <c r="J5010" s="1">
        <v>0</v>
      </c>
      <c r="K5010" s="1">
        <v>0</v>
      </c>
    </row>
    <row r="5011" spans="1:11" x14ac:dyDescent="0.25">
      <c r="A5011" s="2">
        <v>322</v>
      </c>
      <c r="B5011" t="s">
        <v>226</v>
      </c>
      <c r="C5011" t="s">
        <v>15</v>
      </c>
      <c r="D5011">
        <v>6</v>
      </c>
      <c r="E5011" s="1">
        <v>234999</v>
      </c>
      <c r="F5011" s="1">
        <v>234999</v>
      </c>
      <c r="G5011" s="1">
        <v>0</v>
      </c>
      <c r="H5011" s="1">
        <v>0</v>
      </c>
      <c r="I5011" s="1">
        <v>0</v>
      </c>
      <c r="J5011" s="1">
        <v>0</v>
      </c>
      <c r="K5011" s="1">
        <v>0</v>
      </c>
    </row>
    <row r="5012" spans="1:11" x14ac:dyDescent="0.25">
      <c r="A5012" s="2">
        <v>322</v>
      </c>
      <c r="B5012" t="s">
        <v>226</v>
      </c>
      <c r="C5012" t="s">
        <v>104</v>
      </c>
      <c r="D5012">
        <v>2</v>
      </c>
      <c r="E5012" s="1">
        <v>227665</v>
      </c>
      <c r="F5012" s="1">
        <v>227665</v>
      </c>
      <c r="G5012" s="1">
        <v>0</v>
      </c>
      <c r="H5012" s="1">
        <v>0</v>
      </c>
      <c r="I5012" s="1">
        <v>0</v>
      </c>
      <c r="J5012" s="1">
        <v>0</v>
      </c>
      <c r="K5012" s="1">
        <v>0</v>
      </c>
    </row>
    <row r="5013" spans="1:11" x14ac:dyDescent="0.25">
      <c r="A5013" s="2">
        <v>322</v>
      </c>
      <c r="B5013" t="s">
        <v>226</v>
      </c>
      <c r="C5013" t="s">
        <v>14</v>
      </c>
      <c r="D5013">
        <v>3</v>
      </c>
      <c r="E5013" s="1">
        <v>341497</v>
      </c>
      <c r="F5013" s="1">
        <v>341497</v>
      </c>
      <c r="G5013" s="1">
        <v>0</v>
      </c>
      <c r="H5013" s="1">
        <v>0</v>
      </c>
      <c r="I5013" s="1">
        <v>0</v>
      </c>
      <c r="J5013" s="1">
        <v>0</v>
      </c>
      <c r="K5013" s="1">
        <v>0</v>
      </c>
    </row>
    <row r="5014" spans="1:11" x14ac:dyDescent="0.25">
      <c r="A5014" s="2">
        <v>322</v>
      </c>
      <c r="B5014" t="s">
        <v>226</v>
      </c>
      <c r="C5014" t="s">
        <v>70</v>
      </c>
      <c r="D5014">
        <v>1</v>
      </c>
      <c r="E5014" s="1">
        <v>113832</v>
      </c>
      <c r="F5014" s="1">
        <v>113832</v>
      </c>
      <c r="G5014" s="1">
        <v>0</v>
      </c>
      <c r="H5014" s="1">
        <v>0</v>
      </c>
      <c r="I5014" s="1">
        <v>0</v>
      </c>
      <c r="J5014" s="1">
        <v>0</v>
      </c>
      <c r="K5014" s="1">
        <v>0</v>
      </c>
    </row>
    <row r="5015" spans="1:11" x14ac:dyDescent="0.25">
      <c r="A5015" s="2">
        <v>322</v>
      </c>
      <c r="B5015" t="s">
        <v>226</v>
      </c>
      <c r="C5015" t="s">
        <v>71</v>
      </c>
      <c r="D5015">
        <v>1</v>
      </c>
      <c r="E5015" s="1">
        <v>113832</v>
      </c>
      <c r="F5015" s="1">
        <v>113832</v>
      </c>
      <c r="G5015" s="1">
        <v>0</v>
      </c>
      <c r="H5015" s="1">
        <v>0</v>
      </c>
      <c r="I5015" s="1">
        <v>0</v>
      </c>
      <c r="J5015" s="1">
        <v>0</v>
      </c>
      <c r="K5015" s="1">
        <v>0</v>
      </c>
    </row>
    <row r="5016" spans="1:11" x14ac:dyDescent="0.25">
      <c r="A5016" s="2">
        <v>322</v>
      </c>
      <c r="B5016" t="s">
        <v>226</v>
      </c>
      <c r="C5016" t="s">
        <v>81</v>
      </c>
      <c r="D5016">
        <v>1</v>
      </c>
      <c r="E5016" s="1">
        <v>113832</v>
      </c>
      <c r="F5016" s="1">
        <v>5381</v>
      </c>
      <c r="G5016" s="1">
        <v>0</v>
      </c>
      <c r="H5016" s="1">
        <v>108451</v>
      </c>
      <c r="I5016" s="1">
        <v>0</v>
      </c>
      <c r="J5016" s="1">
        <v>0</v>
      </c>
      <c r="K5016" s="1">
        <v>0</v>
      </c>
    </row>
    <row r="5017" spans="1:11" x14ac:dyDescent="0.25">
      <c r="A5017" s="2">
        <v>322</v>
      </c>
      <c r="B5017" t="s">
        <v>226</v>
      </c>
      <c r="C5017" t="s">
        <v>23</v>
      </c>
      <c r="D5017">
        <v>4</v>
      </c>
      <c r="E5017" s="1">
        <v>156666</v>
      </c>
      <c r="F5017" s="1">
        <v>156666</v>
      </c>
      <c r="G5017" s="1">
        <v>0</v>
      </c>
      <c r="H5017" s="1">
        <v>0</v>
      </c>
      <c r="I5017" s="1">
        <v>0</v>
      </c>
      <c r="J5017" s="1">
        <v>0</v>
      </c>
      <c r="K5017" s="1">
        <v>0</v>
      </c>
    </row>
    <row r="5018" spans="1:11" x14ac:dyDescent="0.25">
      <c r="A5018" s="2">
        <v>322</v>
      </c>
      <c r="B5018" t="s">
        <v>226</v>
      </c>
      <c r="C5018" t="s">
        <v>18</v>
      </c>
      <c r="D5018">
        <v>2</v>
      </c>
      <c r="E5018" s="1">
        <v>227665</v>
      </c>
      <c r="F5018" s="1">
        <v>227665</v>
      </c>
      <c r="G5018" s="1">
        <v>0</v>
      </c>
      <c r="H5018" s="1">
        <v>0</v>
      </c>
      <c r="I5018" s="1">
        <v>0</v>
      </c>
      <c r="J5018" s="1">
        <v>0</v>
      </c>
      <c r="K5018" s="1">
        <v>0</v>
      </c>
    </row>
    <row r="5019" spans="1:11" x14ac:dyDescent="0.25">
      <c r="A5019" s="2">
        <v>322</v>
      </c>
      <c r="B5019" t="s">
        <v>226</v>
      </c>
      <c r="C5019" t="s">
        <v>19</v>
      </c>
      <c r="D5019">
        <v>2</v>
      </c>
      <c r="E5019" s="1">
        <v>227665</v>
      </c>
      <c r="F5019" s="1">
        <v>227665</v>
      </c>
      <c r="G5019" s="1">
        <v>0</v>
      </c>
      <c r="H5019" s="1">
        <v>0</v>
      </c>
      <c r="I5019" s="1">
        <v>0</v>
      </c>
      <c r="J5019" s="1">
        <v>0</v>
      </c>
      <c r="K5019" s="1">
        <v>0</v>
      </c>
    </row>
    <row r="5020" spans="1:11" x14ac:dyDescent="0.25">
      <c r="A5020" s="2">
        <v>322</v>
      </c>
      <c r="B5020" t="s">
        <v>226</v>
      </c>
      <c r="C5020" t="s">
        <v>7</v>
      </c>
      <c r="D5020">
        <v>1</v>
      </c>
      <c r="E5020" s="1">
        <v>113832</v>
      </c>
      <c r="F5020" s="1">
        <v>113832</v>
      </c>
      <c r="G5020" s="1">
        <v>0</v>
      </c>
      <c r="H5020" s="1">
        <v>0</v>
      </c>
      <c r="I5020" s="1">
        <v>0</v>
      </c>
      <c r="J5020" s="1">
        <v>0</v>
      </c>
      <c r="K5020" s="1">
        <v>0</v>
      </c>
    </row>
    <row r="5021" spans="1:11" x14ac:dyDescent="0.25">
      <c r="A5021" s="2">
        <v>322</v>
      </c>
      <c r="B5021" t="s">
        <v>226</v>
      </c>
      <c r="C5021" t="s">
        <v>37</v>
      </c>
      <c r="D5021">
        <v>1</v>
      </c>
      <c r="E5021" s="1">
        <v>113832</v>
      </c>
      <c r="F5021" s="1">
        <v>113832</v>
      </c>
      <c r="G5021" s="1">
        <v>0</v>
      </c>
      <c r="H5021" s="1">
        <v>0</v>
      </c>
      <c r="I5021" s="1">
        <v>0</v>
      </c>
      <c r="J5021" s="1">
        <v>0</v>
      </c>
      <c r="K5021" s="1">
        <v>0</v>
      </c>
    </row>
    <row r="5022" spans="1:11" x14ac:dyDescent="0.25">
      <c r="A5022" s="2">
        <v>322</v>
      </c>
      <c r="B5022" t="s">
        <v>226</v>
      </c>
      <c r="C5022" t="s">
        <v>56</v>
      </c>
      <c r="D5022">
        <v>1</v>
      </c>
      <c r="E5022" s="1">
        <v>113832</v>
      </c>
      <c r="F5022" s="1">
        <v>0</v>
      </c>
      <c r="G5022" s="1">
        <v>113832</v>
      </c>
      <c r="H5022" s="1">
        <v>0</v>
      </c>
      <c r="I5022" s="1">
        <v>0</v>
      </c>
      <c r="J5022" s="1">
        <v>0</v>
      </c>
      <c r="K5022" s="1">
        <v>0</v>
      </c>
    </row>
    <row r="5023" spans="1:11" x14ac:dyDescent="0.25">
      <c r="A5023" s="2">
        <v>322</v>
      </c>
      <c r="B5023" t="s">
        <v>226</v>
      </c>
      <c r="C5023" t="s">
        <v>32</v>
      </c>
      <c r="D5023">
        <v>2</v>
      </c>
      <c r="E5023" s="1">
        <v>78333</v>
      </c>
      <c r="F5023" s="1">
        <v>78333</v>
      </c>
      <c r="G5023" s="1">
        <v>0</v>
      </c>
      <c r="H5023" s="1">
        <v>0</v>
      </c>
      <c r="I5023" s="1">
        <v>0</v>
      </c>
      <c r="J5023" s="1">
        <v>0</v>
      </c>
      <c r="K5023" s="1">
        <v>0</v>
      </c>
    </row>
    <row r="5024" spans="1:11" x14ac:dyDescent="0.25">
      <c r="A5024" s="2">
        <v>322</v>
      </c>
      <c r="B5024" t="s">
        <v>226</v>
      </c>
      <c r="C5024" t="s">
        <v>42</v>
      </c>
      <c r="D5024">
        <v>1</v>
      </c>
      <c r="E5024" s="1">
        <v>71590</v>
      </c>
      <c r="F5024" s="1">
        <v>0</v>
      </c>
      <c r="G5024" s="1">
        <v>71590</v>
      </c>
      <c r="H5024" s="1">
        <v>0</v>
      </c>
      <c r="I5024" s="1">
        <v>0</v>
      </c>
      <c r="J5024" s="1">
        <v>0</v>
      </c>
      <c r="K5024" s="1">
        <v>0</v>
      </c>
    </row>
    <row r="5025" spans="1:11" x14ac:dyDescent="0.25">
      <c r="A5025" s="2">
        <v>322</v>
      </c>
      <c r="B5025" t="s">
        <v>226</v>
      </c>
      <c r="C5025" t="s">
        <v>21</v>
      </c>
      <c r="D5025">
        <v>1</v>
      </c>
      <c r="E5025" s="1">
        <v>113832</v>
      </c>
      <c r="F5025" s="1">
        <v>113832</v>
      </c>
      <c r="G5025" s="1">
        <v>0</v>
      </c>
      <c r="H5025" s="1">
        <v>0</v>
      </c>
      <c r="I5025" s="1">
        <v>0</v>
      </c>
      <c r="J5025" s="1">
        <v>0</v>
      </c>
      <c r="K5025" s="1">
        <v>0</v>
      </c>
    </row>
    <row r="5026" spans="1:11" x14ac:dyDescent="0.25">
      <c r="A5026" s="2">
        <v>322</v>
      </c>
      <c r="B5026" t="s">
        <v>226</v>
      </c>
      <c r="C5026" t="s">
        <v>16</v>
      </c>
      <c r="D5026">
        <v>1</v>
      </c>
      <c r="E5026" s="1">
        <v>113832</v>
      </c>
      <c r="F5026" s="1">
        <v>113832</v>
      </c>
      <c r="G5026" s="1">
        <v>0</v>
      </c>
      <c r="H5026" s="1">
        <v>0</v>
      </c>
      <c r="I5026" s="1">
        <v>0</v>
      </c>
      <c r="J5026" s="1">
        <v>0</v>
      </c>
      <c r="K5026" s="1">
        <v>0</v>
      </c>
    </row>
    <row r="5027" spans="1:11" x14ac:dyDescent="0.25">
      <c r="A5027" s="2">
        <v>322</v>
      </c>
      <c r="B5027" t="s">
        <v>226</v>
      </c>
      <c r="C5027" t="s">
        <v>17</v>
      </c>
      <c r="D5027">
        <v>1</v>
      </c>
      <c r="E5027" s="1">
        <v>79025</v>
      </c>
      <c r="F5027" s="1">
        <v>79025</v>
      </c>
      <c r="G5027" s="1">
        <v>0</v>
      </c>
      <c r="H5027" s="1">
        <v>0</v>
      </c>
      <c r="I5027" s="1">
        <v>0</v>
      </c>
      <c r="J5027" s="1">
        <v>0</v>
      </c>
      <c r="K5027" s="1">
        <v>0</v>
      </c>
    </row>
    <row r="5028" spans="1:11" x14ac:dyDescent="0.25">
      <c r="A5028" s="2">
        <v>322</v>
      </c>
      <c r="B5028" t="s">
        <v>226</v>
      </c>
      <c r="C5028" t="s">
        <v>20</v>
      </c>
      <c r="D5028">
        <v>2</v>
      </c>
      <c r="E5028" s="1">
        <v>120118</v>
      </c>
      <c r="F5028" s="1">
        <v>120118</v>
      </c>
      <c r="G5028" s="1">
        <v>0</v>
      </c>
      <c r="H5028" s="1">
        <v>0</v>
      </c>
      <c r="I5028" s="1">
        <v>0</v>
      </c>
      <c r="J5028" s="1">
        <v>0</v>
      </c>
      <c r="K5028" s="1">
        <v>0</v>
      </c>
    </row>
    <row r="5029" spans="1:11" x14ac:dyDescent="0.25">
      <c r="A5029" s="2">
        <v>322</v>
      </c>
      <c r="B5029" t="s">
        <v>226</v>
      </c>
      <c r="C5029" t="s">
        <v>4</v>
      </c>
      <c r="D5029">
        <v>1</v>
      </c>
      <c r="E5029" s="1">
        <v>71961</v>
      </c>
      <c r="F5029" s="1">
        <v>71961</v>
      </c>
      <c r="G5029" s="1">
        <v>0</v>
      </c>
      <c r="H5029" s="1">
        <v>0</v>
      </c>
      <c r="I5029" s="1">
        <v>0</v>
      </c>
      <c r="J5029" s="1">
        <v>0</v>
      </c>
      <c r="K5029" s="1">
        <v>0</v>
      </c>
    </row>
    <row r="5030" spans="1:11" x14ac:dyDescent="0.25">
      <c r="A5030" s="2">
        <v>322</v>
      </c>
      <c r="B5030" t="s">
        <v>226</v>
      </c>
      <c r="C5030" t="s">
        <v>47</v>
      </c>
      <c r="D5030">
        <v>1</v>
      </c>
      <c r="E5030" s="1">
        <v>92386</v>
      </c>
      <c r="F5030" s="1">
        <v>92386</v>
      </c>
      <c r="G5030" s="1">
        <v>0</v>
      </c>
      <c r="H5030" s="1">
        <v>0</v>
      </c>
      <c r="I5030" s="1">
        <v>0</v>
      </c>
      <c r="J5030" s="1">
        <v>0</v>
      </c>
      <c r="K5030" s="1">
        <v>0</v>
      </c>
    </row>
    <row r="5031" spans="1:11" x14ac:dyDescent="0.25">
      <c r="A5031" s="2">
        <v>322</v>
      </c>
      <c r="B5031" t="s">
        <v>226</v>
      </c>
      <c r="C5031" t="s">
        <v>8</v>
      </c>
      <c r="D5031">
        <v>1</v>
      </c>
      <c r="E5031" s="1">
        <v>116262</v>
      </c>
      <c r="F5031" s="1">
        <v>0</v>
      </c>
      <c r="G5031" s="1">
        <v>116262</v>
      </c>
      <c r="H5031" s="1">
        <v>0</v>
      </c>
      <c r="I5031" s="1">
        <v>0</v>
      </c>
      <c r="J5031" s="1">
        <v>0</v>
      </c>
      <c r="K5031" s="1">
        <v>0</v>
      </c>
    </row>
    <row r="5032" spans="1:11" x14ac:dyDescent="0.25">
      <c r="A5032" s="2">
        <v>322</v>
      </c>
      <c r="B5032" t="s">
        <v>226</v>
      </c>
      <c r="C5032" t="s">
        <v>251</v>
      </c>
      <c r="D5032">
        <v>0</v>
      </c>
      <c r="E5032" s="1">
        <v>3987</v>
      </c>
      <c r="F5032" s="1">
        <v>0</v>
      </c>
      <c r="G5032" s="1">
        <v>3987</v>
      </c>
      <c r="H5032" s="1">
        <v>0</v>
      </c>
      <c r="I5032" s="1">
        <v>0</v>
      </c>
      <c r="J5032" s="1">
        <v>0</v>
      </c>
      <c r="K5032" s="1">
        <v>0</v>
      </c>
    </row>
    <row r="5033" spans="1:11" x14ac:dyDescent="0.25">
      <c r="A5033" s="2">
        <v>322</v>
      </c>
      <c r="B5033" t="s">
        <v>226</v>
      </c>
      <c r="C5033" t="s">
        <v>314</v>
      </c>
      <c r="D5033">
        <v>0</v>
      </c>
      <c r="E5033" s="1">
        <v>40800</v>
      </c>
      <c r="F5033" s="1">
        <v>10200</v>
      </c>
      <c r="G5033" s="1">
        <v>0</v>
      </c>
      <c r="H5033" s="1">
        <v>0</v>
      </c>
      <c r="I5033" s="1">
        <v>0</v>
      </c>
      <c r="J5033" s="1">
        <v>0</v>
      </c>
      <c r="K5033" s="1">
        <v>30600</v>
      </c>
    </row>
    <row r="5034" spans="1:11" x14ac:dyDescent="0.25">
      <c r="A5034" s="2">
        <v>322</v>
      </c>
      <c r="B5034" t="s">
        <v>226</v>
      </c>
      <c r="C5034" t="s">
        <v>257</v>
      </c>
      <c r="D5034">
        <v>0</v>
      </c>
      <c r="E5034" s="1">
        <v>23800</v>
      </c>
      <c r="F5034" s="1">
        <v>10200</v>
      </c>
      <c r="G5034" s="1">
        <v>0</v>
      </c>
      <c r="H5034" s="1">
        <v>0</v>
      </c>
      <c r="I5034" s="1">
        <v>0</v>
      </c>
      <c r="J5034" s="1">
        <v>0</v>
      </c>
      <c r="K5034" s="1">
        <v>13600</v>
      </c>
    </row>
    <row r="5035" spans="1:11" x14ac:dyDescent="0.25">
      <c r="A5035" s="2">
        <v>322</v>
      </c>
      <c r="B5035" t="s">
        <v>226</v>
      </c>
      <c r="C5035" t="s">
        <v>252</v>
      </c>
      <c r="D5035">
        <v>0</v>
      </c>
      <c r="E5035" s="1">
        <v>2000</v>
      </c>
      <c r="F5035" s="1">
        <v>2000</v>
      </c>
      <c r="G5035" s="1">
        <v>0</v>
      </c>
      <c r="H5035" s="1">
        <v>0</v>
      </c>
      <c r="I5035" s="1">
        <v>0</v>
      </c>
      <c r="J5035" s="1">
        <v>0</v>
      </c>
      <c r="K5035" s="1">
        <v>0</v>
      </c>
    </row>
    <row r="5036" spans="1:11" x14ac:dyDescent="0.25">
      <c r="A5036" s="2">
        <v>322</v>
      </c>
      <c r="B5036" t="s">
        <v>226</v>
      </c>
      <c r="C5036" t="s">
        <v>263</v>
      </c>
      <c r="D5036">
        <v>0</v>
      </c>
      <c r="E5036" s="1">
        <v>72100</v>
      </c>
      <c r="F5036" s="1">
        <v>72100</v>
      </c>
      <c r="G5036" s="1">
        <v>0</v>
      </c>
      <c r="H5036" s="1">
        <v>0</v>
      </c>
      <c r="I5036" s="1">
        <v>0</v>
      </c>
      <c r="J5036" s="1">
        <v>0</v>
      </c>
      <c r="K5036" s="1">
        <v>0</v>
      </c>
    </row>
    <row r="5037" spans="1:11" x14ac:dyDescent="0.25">
      <c r="A5037" s="2">
        <v>322</v>
      </c>
      <c r="B5037" t="s">
        <v>226</v>
      </c>
      <c r="C5037" t="s">
        <v>266</v>
      </c>
      <c r="D5037">
        <v>0</v>
      </c>
      <c r="E5037" s="1">
        <v>15000</v>
      </c>
      <c r="F5037" s="1">
        <v>15000</v>
      </c>
      <c r="G5037" s="1">
        <v>0</v>
      </c>
      <c r="H5037" s="1">
        <v>0</v>
      </c>
      <c r="I5037" s="1">
        <v>0</v>
      </c>
      <c r="J5037" s="1">
        <v>0</v>
      </c>
      <c r="K5037" s="1">
        <v>0</v>
      </c>
    </row>
    <row r="5038" spans="1:11" x14ac:dyDescent="0.25">
      <c r="A5038" s="2">
        <v>322</v>
      </c>
      <c r="B5038" t="s">
        <v>226</v>
      </c>
      <c r="C5038" t="s">
        <v>265</v>
      </c>
      <c r="D5038">
        <v>0</v>
      </c>
      <c r="E5038" s="1">
        <v>15000</v>
      </c>
      <c r="F5038" s="1">
        <v>15000</v>
      </c>
      <c r="G5038" s="1">
        <v>0</v>
      </c>
      <c r="H5038" s="1">
        <v>0</v>
      </c>
      <c r="I5038" s="1">
        <v>0</v>
      </c>
      <c r="J5038" s="1">
        <v>0</v>
      </c>
      <c r="K5038" s="1">
        <v>0</v>
      </c>
    </row>
    <row r="5039" spans="1:11" x14ac:dyDescent="0.25">
      <c r="A5039" s="2">
        <v>322</v>
      </c>
      <c r="B5039" t="s">
        <v>226</v>
      </c>
      <c r="C5039" t="s">
        <v>248</v>
      </c>
      <c r="D5039">
        <v>0</v>
      </c>
      <c r="E5039" s="1">
        <v>958</v>
      </c>
      <c r="F5039" s="1">
        <v>958</v>
      </c>
      <c r="G5039" s="1">
        <v>0</v>
      </c>
      <c r="H5039" s="1">
        <v>0</v>
      </c>
      <c r="I5039" s="1">
        <v>0</v>
      </c>
      <c r="J5039" s="1">
        <v>0</v>
      </c>
      <c r="K5039" s="1">
        <v>0</v>
      </c>
    </row>
    <row r="5040" spans="1:11" x14ac:dyDescent="0.25">
      <c r="A5040" s="2">
        <v>322</v>
      </c>
      <c r="B5040" t="s">
        <v>226</v>
      </c>
      <c r="C5040" t="s">
        <v>247</v>
      </c>
      <c r="D5040">
        <v>0</v>
      </c>
      <c r="E5040" s="1">
        <v>3511</v>
      </c>
      <c r="F5040" s="1">
        <v>3511</v>
      </c>
      <c r="G5040" s="1">
        <v>0</v>
      </c>
      <c r="H5040" s="1">
        <v>0</v>
      </c>
      <c r="I5040" s="1">
        <v>0</v>
      </c>
      <c r="J5040" s="1">
        <v>0</v>
      </c>
      <c r="K5040" s="1">
        <v>0</v>
      </c>
    </row>
    <row r="5041" spans="1:12" x14ac:dyDescent="0.25">
      <c r="A5041" s="2">
        <v>322</v>
      </c>
      <c r="B5041" t="s">
        <v>226</v>
      </c>
      <c r="C5041" t="s">
        <v>277</v>
      </c>
      <c r="D5041">
        <v>0</v>
      </c>
      <c r="E5041" s="1">
        <v>12075</v>
      </c>
      <c r="F5041" s="1">
        <v>12075</v>
      </c>
      <c r="G5041" s="1">
        <v>0</v>
      </c>
      <c r="H5041" s="1">
        <v>0</v>
      </c>
      <c r="I5041" s="1">
        <v>0</v>
      </c>
      <c r="J5041" s="1">
        <v>0</v>
      </c>
      <c r="K5041" s="1">
        <v>0</v>
      </c>
    </row>
    <row r="5042" spans="1:12" x14ac:dyDescent="0.25">
      <c r="A5042" s="2">
        <v>322</v>
      </c>
      <c r="B5042" t="s">
        <v>226</v>
      </c>
      <c r="C5042" t="s">
        <v>269</v>
      </c>
      <c r="D5042">
        <v>0</v>
      </c>
      <c r="E5042" s="1">
        <v>1831</v>
      </c>
      <c r="F5042" s="1">
        <v>0</v>
      </c>
      <c r="G5042" s="1">
        <v>0</v>
      </c>
      <c r="H5042" s="1">
        <v>0</v>
      </c>
      <c r="I5042" s="1">
        <v>1831</v>
      </c>
      <c r="J5042" s="1">
        <v>0</v>
      </c>
      <c r="K5042" s="1">
        <v>0</v>
      </c>
    </row>
    <row r="5043" spans="1:12" x14ac:dyDescent="0.25">
      <c r="A5043" s="2">
        <v>322</v>
      </c>
      <c r="B5043" t="s">
        <v>226</v>
      </c>
      <c r="C5043" s="1" t="s">
        <v>320</v>
      </c>
      <c r="E5043" s="1">
        <v>21440</v>
      </c>
      <c r="F5043" s="1"/>
      <c r="G5043" s="1"/>
      <c r="H5043" s="1"/>
      <c r="I5043" s="1"/>
      <c r="J5043" s="1"/>
      <c r="K5043" s="1"/>
      <c r="L5043" s="1">
        <v>21440</v>
      </c>
    </row>
    <row r="5044" spans="1:12" x14ac:dyDescent="0.25">
      <c r="A5044" s="2">
        <v>427</v>
      </c>
      <c r="B5044" t="s">
        <v>227</v>
      </c>
      <c r="C5044" t="s">
        <v>114</v>
      </c>
      <c r="D5044">
        <v>1</v>
      </c>
      <c r="E5044" s="1">
        <v>158560</v>
      </c>
      <c r="F5044" s="1">
        <v>158560</v>
      </c>
      <c r="G5044" s="1">
        <v>0</v>
      </c>
      <c r="H5044" s="1">
        <v>0</v>
      </c>
      <c r="I5044" s="1">
        <v>0</v>
      </c>
      <c r="J5044" s="1">
        <v>0</v>
      </c>
      <c r="K5044" s="1">
        <v>0</v>
      </c>
    </row>
    <row r="5045" spans="1:12" x14ac:dyDescent="0.25">
      <c r="A5045" s="2">
        <v>427</v>
      </c>
      <c r="B5045" t="s">
        <v>227</v>
      </c>
      <c r="C5045" t="s">
        <v>77</v>
      </c>
      <c r="D5045">
        <v>1</v>
      </c>
      <c r="E5045" s="1">
        <v>120467</v>
      </c>
      <c r="F5045" s="1">
        <v>0</v>
      </c>
      <c r="G5045" s="1">
        <v>120467</v>
      </c>
      <c r="H5045" s="1">
        <v>0</v>
      </c>
      <c r="I5045" s="1">
        <v>0</v>
      </c>
      <c r="J5045" s="1">
        <v>0</v>
      </c>
      <c r="K5045" s="1">
        <v>0</v>
      </c>
    </row>
    <row r="5046" spans="1:12" x14ac:dyDescent="0.25">
      <c r="A5046" s="2">
        <v>427</v>
      </c>
      <c r="B5046" t="s">
        <v>227</v>
      </c>
      <c r="C5046" t="s">
        <v>31</v>
      </c>
      <c r="D5046">
        <v>1</v>
      </c>
      <c r="E5046" s="1">
        <v>198942</v>
      </c>
      <c r="F5046" s="1">
        <v>198942</v>
      </c>
      <c r="G5046" s="1">
        <v>0</v>
      </c>
      <c r="H5046" s="1">
        <v>0</v>
      </c>
      <c r="I5046" s="1">
        <v>0</v>
      </c>
      <c r="J5046" s="1">
        <v>0</v>
      </c>
      <c r="K5046" s="1">
        <v>0</v>
      </c>
    </row>
    <row r="5047" spans="1:12" x14ac:dyDescent="0.25">
      <c r="A5047" s="2">
        <v>427</v>
      </c>
      <c r="B5047" t="s">
        <v>227</v>
      </c>
      <c r="C5047" t="s">
        <v>74</v>
      </c>
      <c r="D5047">
        <v>2</v>
      </c>
      <c r="E5047" s="1">
        <v>227665</v>
      </c>
      <c r="F5047" s="1">
        <v>106440</v>
      </c>
      <c r="G5047" s="1">
        <v>0</v>
      </c>
      <c r="H5047" s="1">
        <v>0</v>
      </c>
      <c r="I5047" s="1">
        <v>121225</v>
      </c>
      <c r="J5047" s="1">
        <v>0</v>
      </c>
      <c r="K5047" s="1">
        <v>0</v>
      </c>
    </row>
    <row r="5048" spans="1:12" x14ac:dyDescent="0.25">
      <c r="A5048" s="2">
        <v>427</v>
      </c>
      <c r="B5048" t="s">
        <v>227</v>
      </c>
      <c r="C5048" t="s">
        <v>41</v>
      </c>
      <c r="D5048">
        <v>3</v>
      </c>
      <c r="E5048" s="1">
        <v>341497</v>
      </c>
      <c r="F5048" s="1">
        <v>254302</v>
      </c>
      <c r="G5048" s="1">
        <v>87196</v>
      </c>
      <c r="H5048" s="1">
        <v>0</v>
      </c>
      <c r="I5048" s="1">
        <v>0</v>
      </c>
      <c r="J5048" s="1">
        <v>0</v>
      </c>
      <c r="K5048" s="1">
        <v>0</v>
      </c>
    </row>
    <row r="5049" spans="1:12" x14ac:dyDescent="0.25">
      <c r="A5049" s="2">
        <v>427</v>
      </c>
      <c r="B5049" t="s">
        <v>227</v>
      </c>
      <c r="C5049" t="s">
        <v>46</v>
      </c>
      <c r="D5049">
        <v>3</v>
      </c>
      <c r="E5049" s="1">
        <v>341497</v>
      </c>
      <c r="F5049" s="1">
        <v>341497</v>
      </c>
      <c r="G5049" s="1">
        <v>0</v>
      </c>
      <c r="H5049" s="1">
        <v>0</v>
      </c>
      <c r="I5049" s="1">
        <v>0</v>
      </c>
      <c r="J5049" s="1">
        <v>0</v>
      </c>
      <c r="K5049" s="1">
        <v>0</v>
      </c>
    </row>
    <row r="5050" spans="1:12" x14ac:dyDescent="0.25">
      <c r="A5050" s="2">
        <v>427</v>
      </c>
      <c r="B5050" t="s">
        <v>227</v>
      </c>
      <c r="C5050" t="s">
        <v>66</v>
      </c>
      <c r="D5050">
        <v>3</v>
      </c>
      <c r="E5050" s="1">
        <v>341497</v>
      </c>
      <c r="F5050" s="1">
        <v>341497</v>
      </c>
      <c r="G5050" s="1">
        <v>0</v>
      </c>
      <c r="H5050" s="1">
        <v>0</v>
      </c>
      <c r="I5050" s="1">
        <v>0</v>
      </c>
      <c r="J5050" s="1">
        <v>0</v>
      </c>
      <c r="K5050" s="1">
        <v>0</v>
      </c>
    </row>
    <row r="5051" spans="1:12" x14ac:dyDescent="0.25">
      <c r="A5051" s="2">
        <v>427</v>
      </c>
      <c r="B5051" t="s">
        <v>227</v>
      </c>
      <c r="C5051" t="s">
        <v>86</v>
      </c>
      <c r="D5051">
        <v>1.01</v>
      </c>
      <c r="E5051" s="1">
        <v>113832</v>
      </c>
      <c r="F5051" s="1">
        <v>84582</v>
      </c>
      <c r="G5051" s="1">
        <v>22790</v>
      </c>
      <c r="H5051" s="1">
        <v>6460</v>
      </c>
      <c r="I5051" s="1">
        <v>0</v>
      </c>
      <c r="J5051" s="1">
        <v>0</v>
      </c>
      <c r="K5051" s="1">
        <v>0</v>
      </c>
    </row>
    <row r="5052" spans="1:12" x14ac:dyDescent="0.25">
      <c r="A5052" s="2">
        <v>427</v>
      </c>
      <c r="B5052" t="s">
        <v>227</v>
      </c>
      <c r="C5052" t="s">
        <v>85</v>
      </c>
      <c r="D5052">
        <v>1</v>
      </c>
      <c r="E5052" s="1">
        <v>113832</v>
      </c>
      <c r="F5052" s="1">
        <v>113832</v>
      </c>
      <c r="G5052" s="1">
        <v>0</v>
      </c>
      <c r="H5052" s="1">
        <v>0</v>
      </c>
      <c r="I5052" s="1">
        <v>0</v>
      </c>
      <c r="J5052" s="1">
        <v>0</v>
      </c>
      <c r="K5052" s="1">
        <v>0</v>
      </c>
    </row>
    <row r="5053" spans="1:12" x14ac:dyDescent="0.25">
      <c r="A5053" s="2">
        <v>427</v>
      </c>
      <c r="B5053" t="s">
        <v>227</v>
      </c>
      <c r="C5053" t="s">
        <v>72</v>
      </c>
      <c r="D5053">
        <v>1</v>
      </c>
      <c r="E5053" s="1">
        <v>113832</v>
      </c>
      <c r="F5053" s="1">
        <v>113832</v>
      </c>
      <c r="G5053" s="1">
        <v>0</v>
      </c>
      <c r="H5053" s="1">
        <v>0</v>
      </c>
      <c r="I5053" s="1">
        <v>0</v>
      </c>
      <c r="J5053" s="1">
        <v>0</v>
      </c>
      <c r="K5053" s="1">
        <v>0</v>
      </c>
    </row>
    <row r="5054" spans="1:12" x14ac:dyDescent="0.25">
      <c r="A5054" s="2">
        <v>427</v>
      </c>
      <c r="B5054" t="s">
        <v>227</v>
      </c>
      <c r="C5054" t="s">
        <v>44</v>
      </c>
      <c r="D5054">
        <v>1</v>
      </c>
      <c r="E5054" s="1">
        <v>113832</v>
      </c>
      <c r="F5054" s="1">
        <v>113832</v>
      </c>
      <c r="G5054" s="1">
        <v>0</v>
      </c>
      <c r="H5054" s="1">
        <v>0</v>
      </c>
      <c r="I5054" s="1">
        <v>0</v>
      </c>
      <c r="J5054" s="1">
        <v>0</v>
      </c>
      <c r="K5054" s="1">
        <v>0</v>
      </c>
    </row>
    <row r="5055" spans="1:12" x14ac:dyDescent="0.25">
      <c r="A5055" s="2">
        <v>427</v>
      </c>
      <c r="B5055" t="s">
        <v>227</v>
      </c>
      <c r="C5055" t="s">
        <v>30</v>
      </c>
      <c r="D5055">
        <v>1</v>
      </c>
      <c r="E5055" s="1">
        <v>113832</v>
      </c>
      <c r="F5055" s="1">
        <v>113832</v>
      </c>
      <c r="G5055" s="1">
        <v>0</v>
      </c>
      <c r="H5055" s="1">
        <v>0</v>
      </c>
      <c r="I5055" s="1">
        <v>0</v>
      </c>
      <c r="J5055" s="1">
        <v>0</v>
      </c>
      <c r="K5055" s="1">
        <v>0</v>
      </c>
    </row>
    <row r="5056" spans="1:12" x14ac:dyDescent="0.25">
      <c r="A5056" s="2">
        <v>427</v>
      </c>
      <c r="B5056" t="s">
        <v>227</v>
      </c>
      <c r="C5056" t="s">
        <v>15</v>
      </c>
      <c r="D5056">
        <v>6</v>
      </c>
      <c r="E5056" s="1">
        <v>234999</v>
      </c>
      <c r="F5056" s="1">
        <v>234999</v>
      </c>
      <c r="G5056" s="1">
        <v>0</v>
      </c>
      <c r="H5056" s="1">
        <v>0</v>
      </c>
      <c r="I5056" s="1">
        <v>0</v>
      </c>
      <c r="J5056" s="1">
        <v>0</v>
      </c>
      <c r="K5056" s="1">
        <v>0</v>
      </c>
    </row>
    <row r="5057" spans="1:11" x14ac:dyDescent="0.25">
      <c r="A5057" s="2">
        <v>427</v>
      </c>
      <c r="B5057" t="s">
        <v>227</v>
      </c>
      <c r="C5057" t="s">
        <v>52</v>
      </c>
      <c r="D5057">
        <v>2</v>
      </c>
      <c r="E5057" s="1">
        <v>227665</v>
      </c>
      <c r="F5057" s="1">
        <v>227665</v>
      </c>
      <c r="G5057" s="1">
        <v>0</v>
      </c>
      <c r="H5057" s="1">
        <v>0</v>
      </c>
      <c r="I5057" s="1">
        <v>0</v>
      </c>
      <c r="J5057" s="1">
        <v>0</v>
      </c>
      <c r="K5057" s="1">
        <v>0</v>
      </c>
    </row>
    <row r="5058" spans="1:11" x14ac:dyDescent="0.25">
      <c r="A5058" s="2">
        <v>427</v>
      </c>
      <c r="B5058" t="s">
        <v>227</v>
      </c>
      <c r="C5058" t="s">
        <v>14</v>
      </c>
      <c r="D5058">
        <v>6</v>
      </c>
      <c r="E5058" s="1">
        <v>682995</v>
      </c>
      <c r="F5058" s="1">
        <v>682995</v>
      </c>
      <c r="G5058" s="1">
        <v>0</v>
      </c>
      <c r="H5058" s="1">
        <v>0</v>
      </c>
      <c r="I5058" s="1">
        <v>0</v>
      </c>
      <c r="J5058" s="1">
        <v>0</v>
      </c>
      <c r="K5058" s="1">
        <v>0</v>
      </c>
    </row>
    <row r="5059" spans="1:11" x14ac:dyDescent="0.25">
      <c r="A5059" s="2">
        <v>427</v>
      </c>
      <c r="B5059" t="s">
        <v>227</v>
      </c>
      <c r="C5059" t="s">
        <v>70</v>
      </c>
      <c r="D5059">
        <v>2</v>
      </c>
      <c r="E5059" s="1">
        <v>227665</v>
      </c>
      <c r="F5059" s="1">
        <v>227665</v>
      </c>
      <c r="G5059" s="1">
        <v>0</v>
      </c>
      <c r="H5059" s="1">
        <v>0</v>
      </c>
      <c r="I5059" s="1">
        <v>0</v>
      </c>
      <c r="J5059" s="1">
        <v>0</v>
      </c>
      <c r="K5059" s="1">
        <v>0</v>
      </c>
    </row>
    <row r="5060" spans="1:11" x14ac:dyDescent="0.25">
      <c r="A5060" s="2">
        <v>427</v>
      </c>
      <c r="B5060" t="s">
        <v>227</v>
      </c>
      <c r="C5060" t="s">
        <v>313</v>
      </c>
      <c r="D5060">
        <v>1</v>
      </c>
      <c r="E5060" s="1">
        <v>113832</v>
      </c>
      <c r="F5060" s="1">
        <v>0</v>
      </c>
      <c r="G5060" s="1">
        <v>0</v>
      </c>
      <c r="H5060" s="1">
        <v>113832</v>
      </c>
      <c r="I5060" s="1">
        <v>0</v>
      </c>
      <c r="J5060" s="1">
        <v>0</v>
      </c>
      <c r="K5060" s="1">
        <v>0</v>
      </c>
    </row>
    <row r="5061" spans="1:11" x14ac:dyDescent="0.25">
      <c r="A5061" s="2">
        <v>427</v>
      </c>
      <c r="B5061" t="s">
        <v>227</v>
      </c>
      <c r="C5061" t="s">
        <v>7</v>
      </c>
      <c r="D5061">
        <v>1</v>
      </c>
      <c r="E5061" s="1">
        <v>113832</v>
      </c>
      <c r="F5061" s="1">
        <v>113832</v>
      </c>
      <c r="G5061" s="1">
        <v>0</v>
      </c>
      <c r="H5061" s="1">
        <v>0</v>
      </c>
      <c r="I5061" s="1">
        <v>0</v>
      </c>
      <c r="J5061" s="1">
        <v>0</v>
      </c>
      <c r="K5061" s="1">
        <v>0</v>
      </c>
    </row>
    <row r="5062" spans="1:11" x14ac:dyDescent="0.25">
      <c r="A5062" s="2">
        <v>427</v>
      </c>
      <c r="B5062" t="s">
        <v>227</v>
      </c>
      <c r="C5062" t="s">
        <v>37</v>
      </c>
      <c r="D5062">
        <v>2</v>
      </c>
      <c r="E5062" s="1">
        <v>227665</v>
      </c>
      <c r="F5062" s="1">
        <v>113832</v>
      </c>
      <c r="G5062" s="1">
        <v>113832</v>
      </c>
      <c r="H5062" s="1">
        <v>0</v>
      </c>
      <c r="I5062" s="1">
        <v>0</v>
      </c>
      <c r="J5062" s="1">
        <v>0</v>
      </c>
      <c r="K5062" s="1">
        <v>0</v>
      </c>
    </row>
    <row r="5063" spans="1:11" x14ac:dyDescent="0.25">
      <c r="A5063" s="2">
        <v>427</v>
      </c>
      <c r="B5063" t="s">
        <v>227</v>
      </c>
      <c r="C5063" t="s">
        <v>12</v>
      </c>
      <c r="D5063">
        <v>1</v>
      </c>
      <c r="E5063" s="1">
        <v>113832</v>
      </c>
      <c r="F5063" s="1">
        <v>113832</v>
      </c>
      <c r="G5063" s="1">
        <v>0</v>
      </c>
      <c r="H5063" s="1">
        <v>0</v>
      </c>
      <c r="I5063" s="1">
        <v>0</v>
      </c>
      <c r="J5063" s="1">
        <v>0</v>
      </c>
      <c r="K5063" s="1">
        <v>0</v>
      </c>
    </row>
    <row r="5064" spans="1:11" x14ac:dyDescent="0.25">
      <c r="A5064" s="2">
        <v>427</v>
      </c>
      <c r="B5064" t="s">
        <v>227</v>
      </c>
      <c r="C5064" t="s">
        <v>56</v>
      </c>
      <c r="D5064">
        <v>1</v>
      </c>
      <c r="E5064" s="1">
        <v>113832</v>
      </c>
      <c r="F5064" s="1">
        <v>113832</v>
      </c>
      <c r="G5064" s="1">
        <v>0</v>
      </c>
      <c r="H5064" s="1">
        <v>0</v>
      </c>
      <c r="I5064" s="1">
        <v>0</v>
      </c>
      <c r="J5064" s="1">
        <v>0</v>
      </c>
      <c r="K5064" s="1">
        <v>0</v>
      </c>
    </row>
    <row r="5065" spans="1:11" x14ac:dyDescent="0.25">
      <c r="A5065" s="2">
        <v>427</v>
      </c>
      <c r="B5065" t="s">
        <v>227</v>
      </c>
      <c r="C5065" t="s">
        <v>103</v>
      </c>
      <c r="D5065">
        <v>2</v>
      </c>
      <c r="E5065" s="1">
        <v>78333</v>
      </c>
      <c r="F5065" s="1">
        <v>78333</v>
      </c>
      <c r="G5065" s="1">
        <v>0</v>
      </c>
      <c r="H5065" s="1">
        <v>0</v>
      </c>
      <c r="I5065" s="1">
        <v>0</v>
      </c>
      <c r="J5065" s="1">
        <v>0</v>
      </c>
      <c r="K5065" s="1">
        <v>0</v>
      </c>
    </row>
    <row r="5066" spans="1:11" x14ac:dyDescent="0.25">
      <c r="A5066" s="2">
        <v>427</v>
      </c>
      <c r="B5066" t="s">
        <v>227</v>
      </c>
      <c r="C5066" t="s">
        <v>11</v>
      </c>
      <c r="D5066">
        <v>1</v>
      </c>
      <c r="E5066" s="1">
        <v>57558</v>
      </c>
      <c r="F5066" s="1">
        <v>0</v>
      </c>
      <c r="G5066" s="1">
        <v>57558</v>
      </c>
      <c r="H5066" s="1">
        <v>0</v>
      </c>
      <c r="I5066" s="1">
        <v>0</v>
      </c>
      <c r="J5066" s="1">
        <v>0</v>
      </c>
      <c r="K5066" s="1">
        <v>0</v>
      </c>
    </row>
    <row r="5067" spans="1:11" x14ac:dyDescent="0.25">
      <c r="A5067" s="2">
        <v>427</v>
      </c>
      <c r="B5067" t="s">
        <v>227</v>
      </c>
      <c r="C5067" t="s">
        <v>42</v>
      </c>
      <c r="D5067">
        <v>1</v>
      </c>
      <c r="E5067" s="1">
        <v>71590</v>
      </c>
      <c r="F5067" s="1">
        <v>22771</v>
      </c>
      <c r="G5067" s="1">
        <v>48818</v>
      </c>
      <c r="H5067" s="1">
        <v>1</v>
      </c>
      <c r="I5067" s="1">
        <v>0</v>
      </c>
      <c r="J5067" s="1">
        <v>0</v>
      </c>
      <c r="K5067" s="1">
        <v>0</v>
      </c>
    </row>
    <row r="5068" spans="1:11" x14ac:dyDescent="0.25">
      <c r="A5068" s="2">
        <v>427</v>
      </c>
      <c r="B5068" t="s">
        <v>227</v>
      </c>
      <c r="C5068" t="s">
        <v>21</v>
      </c>
      <c r="D5068">
        <v>1</v>
      </c>
      <c r="E5068" s="1">
        <v>113832</v>
      </c>
      <c r="F5068" s="1">
        <v>113832</v>
      </c>
      <c r="G5068" s="1">
        <v>0</v>
      </c>
      <c r="H5068" s="1">
        <v>0</v>
      </c>
      <c r="I5068" s="1">
        <v>0</v>
      </c>
      <c r="J5068" s="1">
        <v>0</v>
      </c>
      <c r="K5068" s="1">
        <v>0</v>
      </c>
    </row>
    <row r="5069" spans="1:11" x14ac:dyDescent="0.25">
      <c r="A5069" s="2">
        <v>427</v>
      </c>
      <c r="B5069" t="s">
        <v>227</v>
      </c>
      <c r="C5069" t="s">
        <v>122</v>
      </c>
      <c r="D5069">
        <v>1</v>
      </c>
      <c r="E5069" s="1">
        <v>113832</v>
      </c>
      <c r="F5069" s="1">
        <v>113832</v>
      </c>
      <c r="G5069" s="1">
        <v>0</v>
      </c>
      <c r="H5069" s="1">
        <v>0</v>
      </c>
      <c r="I5069" s="1">
        <v>0</v>
      </c>
      <c r="J5069" s="1">
        <v>0</v>
      </c>
      <c r="K5069" s="1">
        <v>0</v>
      </c>
    </row>
    <row r="5070" spans="1:11" x14ac:dyDescent="0.25">
      <c r="A5070" s="2">
        <v>427</v>
      </c>
      <c r="B5070" t="s">
        <v>227</v>
      </c>
      <c r="C5070" t="s">
        <v>16</v>
      </c>
      <c r="D5070">
        <v>2</v>
      </c>
      <c r="E5070" s="1">
        <v>227665</v>
      </c>
      <c r="F5070" s="1">
        <v>227665</v>
      </c>
      <c r="G5070" s="1">
        <v>0</v>
      </c>
      <c r="H5070" s="1">
        <v>0</v>
      </c>
      <c r="I5070" s="1">
        <v>0</v>
      </c>
      <c r="J5070" s="1">
        <v>0</v>
      </c>
      <c r="K5070" s="1">
        <v>0</v>
      </c>
    </row>
    <row r="5071" spans="1:11" x14ac:dyDescent="0.25">
      <c r="A5071" s="2">
        <v>427</v>
      </c>
      <c r="B5071" t="s">
        <v>227</v>
      </c>
      <c r="C5071" t="s">
        <v>17</v>
      </c>
      <c r="D5071">
        <v>1</v>
      </c>
      <c r="E5071" s="1">
        <v>79025</v>
      </c>
      <c r="F5071" s="1">
        <v>79025</v>
      </c>
      <c r="G5071" s="1">
        <v>0</v>
      </c>
      <c r="H5071" s="1">
        <v>0</v>
      </c>
      <c r="I5071" s="1">
        <v>0</v>
      </c>
      <c r="J5071" s="1">
        <v>0</v>
      </c>
      <c r="K5071" s="1">
        <v>0</v>
      </c>
    </row>
    <row r="5072" spans="1:11" x14ac:dyDescent="0.25">
      <c r="A5072" s="2">
        <v>427</v>
      </c>
      <c r="B5072" t="s">
        <v>227</v>
      </c>
      <c r="C5072" t="s">
        <v>22</v>
      </c>
      <c r="D5072">
        <v>1</v>
      </c>
      <c r="E5072" s="1">
        <v>51187</v>
      </c>
      <c r="F5072" s="1">
        <v>51187</v>
      </c>
      <c r="G5072" s="1">
        <v>0</v>
      </c>
      <c r="H5072" s="1">
        <v>0</v>
      </c>
      <c r="I5072" s="1">
        <v>0</v>
      </c>
      <c r="J5072" s="1">
        <v>0</v>
      </c>
      <c r="K5072" s="1">
        <v>0</v>
      </c>
    </row>
    <row r="5073" spans="1:12" x14ac:dyDescent="0.25">
      <c r="A5073" s="2">
        <v>427</v>
      </c>
      <c r="B5073" t="s">
        <v>227</v>
      </c>
      <c r="C5073" t="s">
        <v>20</v>
      </c>
      <c r="D5073">
        <v>2</v>
      </c>
      <c r="E5073" s="1">
        <v>120118</v>
      </c>
      <c r="F5073" s="1">
        <v>120118</v>
      </c>
      <c r="G5073" s="1">
        <v>0</v>
      </c>
      <c r="H5073" s="1">
        <v>0</v>
      </c>
      <c r="I5073" s="1">
        <v>0</v>
      </c>
      <c r="J5073" s="1">
        <v>0</v>
      </c>
      <c r="K5073" s="1">
        <v>0</v>
      </c>
    </row>
    <row r="5074" spans="1:12" x14ac:dyDescent="0.25">
      <c r="A5074" s="2">
        <v>427</v>
      </c>
      <c r="B5074" t="s">
        <v>227</v>
      </c>
      <c r="C5074" t="s">
        <v>55</v>
      </c>
      <c r="D5074">
        <v>1.01</v>
      </c>
      <c r="E5074" s="1">
        <v>71444</v>
      </c>
      <c r="F5074" s="1">
        <v>71444</v>
      </c>
      <c r="G5074" s="1">
        <v>0</v>
      </c>
      <c r="H5074" s="1">
        <v>0</v>
      </c>
      <c r="I5074" s="1">
        <v>0</v>
      </c>
      <c r="J5074" s="1">
        <v>0</v>
      </c>
      <c r="K5074" s="1">
        <v>0</v>
      </c>
    </row>
    <row r="5075" spans="1:12" x14ac:dyDescent="0.25">
      <c r="A5075" s="2">
        <v>427</v>
      </c>
      <c r="B5075" t="s">
        <v>227</v>
      </c>
      <c r="C5075" t="s">
        <v>8</v>
      </c>
      <c r="D5075">
        <v>1</v>
      </c>
      <c r="E5075" s="1">
        <v>116262</v>
      </c>
      <c r="F5075" s="1">
        <v>116262</v>
      </c>
      <c r="G5075" s="1">
        <v>0</v>
      </c>
      <c r="H5075" s="1">
        <v>0</v>
      </c>
      <c r="I5075" s="1">
        <v>0</v>
      </c>
      <c r="J5075" s="1">
        <v>0</v>
      </c>
      <c r="K5075" s="1">
        <v>0</v>
      </c>
    </row>
    <row r="5076" spans="1:12" x14ac:dyDescent="0.25">
      <c r="A5076" s="2">
        <v>427</v>
      </c>
      <c r="B5076" t="s">
        <v>227</v>
      </c>
      <c r="C5076" t="s">
        <v>251</v>
      </c>
      <c r="D5076">
        <v>0</v>
      </c>
      <c r="E5076" s="1">
        <v>15000</v>
      </c>
      <c r="F5076" s="1">
        <v>15000</v>
      </c>
      <c r="G5076" s="1">
        <v>0</v>
      </c>
      <c r="H5076" s="1">
        <v>0</v>
      </c>
      <c r="I5076" s="1">
        <v>0</v>
      </c>
      <c r="J5076" s="1">
        <v>0</v>
      </c>
      <c r="K5076" s="1">
        <v>0</v>
      </c>
    </row>
    <row r="5077" spans="1:12" x14ac:dyDescent="0.25">
      <c r="A5077" s="2">
        <v>427</v>
      </c>
      <c r="B5077" t="s">
        <v>227</v>
      </c>
      <c r="C5077" t="s">
        <v>252</v>
      </c>
      <c r="D5077">
        <v>0</v>
      </c>
      <c r="E5077" s="1">
        <v>8000</v>
      </c>
      <c r="F5077" s="1">
        <v>8000</v>
      </c>
      <c r="G5077" s="1">
        <v>0</v>
      </c>
      <c r="H5077" s="1">
        <v>0</v>
      </c>
      <c r="I5077" s="1">
        <v>0</v>
      </c>
      <c r="J5077" s="1">
        <v>0</v>
      </c>
      <c r="K5077" s="1">
        <v>0</v>
      </c>
    </row>
    <row r="5078" spans="1:12" x14ac:dyDescent="0.25">
      <c r="A5078" s="2">
        <v>427</v>
      </c>
      <c r="B5078" t="s">
        <v>227</v>
      </c>
      <c r="C5078" t="s">
        <v>263</v>
      </c>
      <c r="D5078">
        <v>0</v>
      </c>
      <c r="E5078" s="1">
        <v>5450</v>
      </c>
      <c r="F5078" s="1">
        <v>0</v>
      </c>
      <c r="G5078" s="1">
        <v>0</v>
      </c>
      <c r="H5078" s="1">
        <v>5450</v>
      </c>
      <c r="I5078" s="1">
        <v>0</v>
      </c>
      <c r="J5078" s="1">
        <v>0</v>
      </c>
      <c r="K5078" s="1">
        <v>0</v>
      </c>
    </row>
    <row r="5079" spans="1:12" x14ac:dyDescent="0.25">
      <c r="A5079" s="2">
        <v>427</v>
      </c>
      <c r="B5079" t="s">
        <v>227</v>
      </c>
      <c r="C5079" t="s">
        <v>266</v>
      </c>
      <c r="D5079">
        <v>0</v>
      </c>
      <c r="E5079" s="1">
        <v>5251</v>
      </c>
      <c r="F5079" s="1">
        <v>5251</v>
      </c>
      <c r="G5079" s="1">
        <v>0</v>
      </c>
      <c r="H5079" s="1">
        <v>0</v>
      </c>
      <c r="I5079" s="1">
        <v>0</v>
      </c>
      <c r="J5079" s="1">
        <v>0</v>
      </c>
      <c r="K5079" s="1">
        <v>0</v>
      </c>
    </row>
    <row r="5080" spans="1:12" x14ac:dyDescent="0.25">
      <c r="A5080" s="2">
        <v>427</v>
      </c>
      <c r="B5080" t="s">
        <v>227</v>
      </c>
      <c r="C5080" t="s">
        <v>265</v>
      </c>
      <c r="D5080">
        <v>0</v>
      </c>
      <c r="E5080" s="1">
        <v>17000</v>
      </c>
      <c r="F5080" s="1">
        <v>10000</v>
      </c>
      <c r="G5080" s="1">
        <v>0</v>
      </c>
      <c r="H5080" s="1">
        <v>7000</v>
      </c>
      <c r="I5080" s="1">
        <v>0</v>
      </c>
      <c r="J5080" s="1">
        <v>0</v>
      </c>
      <c r="K5080" s="1">
        <v>0</v>
      </c>
    </row>
    <row r="5081" spans="1:12" x14ac:dyDescent="0.25">
      <c r="A5081" s="2">
        <v>427</v>
      </c>
      <c r="B5081" t="s">
        <v>227</v>
      </c>
      <c r="C5081" t="s">
        <v>248</v>
      </c>
      <c r="D5081">
        <v>0</v>
      </c>
      <c r="E5081" s="1">
        <v>1022</v>
      </c>
      <c r="F5081" s="1">
        <v>1022</v>
      </c>
      <c r="G5081" s="1">
        <v>0</v>
      </c>
      <c r="H5081" s="1">
        <v>0</v>
      </c>
      <c r="I5081" s="1">
        <v>0</v>
      </c>
      <c r="J5081" s="1">
        <v>0</v>
      </c>
      <c r="K5081" s="1">
        <v>0</v>
      </c>
    </row>
    <row r="5082" spans="1:12" x14ac:dyDescent="0.25">
      <c r="A5082" s="2">
        <v>427</v>
      </c>
      <c r="B5082" t="s">
        <v>227</v>
      </c>
      <c r="C5082" t="s">
        <v>264</v>
      </c>
      <c r="D5082">
        <v>0</v>
      </c>
      <c r="E5082" s="1">
        <v>5000</v>
      </c>
      <c r="F5082" s="1">
        <v>5000</v>
      </c>
      <c r="G5082" s="1">
        <v>0</v>
      </c>
      <c r="H5082" s="1">
        <v>0</v>
      </c>
      <c r="I5082" s="1">
        <v>0</v>
      </c>
      <c r="J5082" s="1">
        <v>0</v>
      </c>
      <c r="K5082" s="1">
        <v>0</v>
      </c>
    </row>
    <row r="5083" spans="1:12" x14ac:dyDescent="0.25">
      <c r="A5083" s="2">
        <v>427</v>
      </c>
      <c r="B5083" t="s">
        <v>227</v>
      </c>
      <c r="C5083" t="s">
        <v>247</v>
      </c>
      <c r="D5083">
        <v>0</v>
      </c>
      <c r="E5083" s="1">
        <v>3745</v>
      </c>
      <c r="F5083" s="1">
        <v>3745</v>
      </c>
      <c r="G5083" s="1">
        <v>0</v>
      </c>
      <c r="H5083" s="1">
        <v>0</v>
      </c>
      <c r="I5083" s="1">
        <v>0</v>
      </c>
      <c r="J5083" s="1">
        <v>0</v>
      </c>
      <c r="K5083" s="1">
        <v>0</v>
      </c>
    </row>
    <row r="5084" spans="1:12" x14ac:dyDescent="0.25">
      <c r="A5084" s="2">
        <v>427</v>
      </c>
      <c r="B5084" t="s">
        <v>227</v>
      </c>
      <c r="C5084" t="s">
        <v>287</v>
      </c>
      <c r="D5084">
        <v>0</v>
      </c>
      <c r="E5084" s="1">
        <v>800</v>
      </c>
      <c r="F5084" s="1">
        <v>0</v>
      </c>
      <c r="G5084" s="1">
        <v>0</v>
      </c>
      <c r="H5084" s="1">
        <v>800</v>
      </c>
      <c r="I5084" s="1">
        <v>0</v>
      </c>
      <c r="J5084" s="1">
        <v>0</v>
      </c>
      <c r="K5084" s="1">
        <v>0</v>
      </c>
    </row>
    <row r="5085" spans="1:12" x14ac:dyDescent="0.25">
      <c r="A5085" s="2">
        <v>427</v>
      </c>
      <c r="B5085" t="s">
        <v>227</v>
      </c>
      <c r="C5085" t="s">
        <v>269</v>
      </c>
      <c r="D5085">
        <v>0</v>
      </c>
      <c r="E5085" s="1">
        <v>1953</v>
      </c>
      <c r="F5085" s="1">
        <v>0</v>
      </c>
      <c r="G5085" s="1">
        <v>0</v>
      </c>
      <c r="H5085" s="1">
        <v>0</v>
      </c>
      <c r="I5085" s="1">
        <v>1953</v>
      </c>
      <c r="J5085" s="1">
        <v>0</v>
      </c>
      <c r="K5085" s="1">
        <v>0</v>
      </c>
    </row>
    <row r="5086" spans="1:12" x14ac:dyDescent="0.25">
      <c r="A5086" s="2">
        <v>427</v>
      </c>
      <c r="B5086" t="s">
        <v>227</v>
      </c>
      <c r="C5086" s="1" t="s">
        <v>320</v>
      </c>
      <c r="E5086" s="1">
        <v>87120</v>
      </c>
      <c r="F5086" s="1"/>
      <c r="G5086" s="1"/>
      <c r="H5086" s="1"/>
      <c r="I5086" s="1"/>
      <c r="J5086" s="1"/>
      <c r="K5086" s="1"/>
      <c r="L5086" s="1">
        <v>87120</v>
      </c>
    </row>
    <row r="5087" spans="1:12" x14ac:dyDescent="0.25">
      <c r="A5087" s="2">
        <v>319</v>
      </c>
      <c r="B5087" t="s">
        <v>228</v>
      </c>
      <c r="C5087" t="s">
        <v>68</v>
      </c>
      <c r="D5087">
        <v>1</v>
      </c>
      <c r="E5087" s="1">
        <v>158560</v>
      </c>
      <c r="F5087" s="1">
        <v>0</v>
      </c>
      <c r="G5087" s="1">
        <v>158560</v>
      </c>
      <c r="H5087" s="1">
        <v>0</v>
      </c>
      <c r="I5087" s="1">
        <v>0</v>
      </c>
      <c r="J5087" s="1">
        <v>0</v>
      </c>
      <c r="K5087" s="1">
        <v>0</v>
      </c>
    </row>
    <row r="5088" spans="1:12" x14ac:dyDescent="0.25">
      <c r="A5088" s="2">
        <v>319</v>
      </c>
      <c r="B5088" t="s">
        <v>228</v>
      </c>
      <c r="C5088" t="s">
        <v>77</v>
      </c>
      <c r="D5088">
        <v>1</v>
      </c>
      <c r="E5088" s="1">
        <v>120467</v>
      </c>
      <c r="F5088" s="1">
        <v>0</v>
      </c>
      <c r="G5088" s="1">
        <v>120467</v>
      </c>
      <c r="H5088" s="1">
        <v>0</v>
      </c>
      <c r="I5088" s="1">
        <v>0</v>
      </c>
      <c r="J5088" s="1">
        <v>0</v>
      </c>
      <c r="K5088" s="1">
        <v>0</v>
      </c>
    </row>
    <row r="5089" spans="1:11" x14ac:dyDescent="0.25">
      <c r="A5089" s="2">
        <v>319</v>
      </c>
      <c r="B5089" t="s">
        <v>228</v>
      </c>
      <c r="C5089" t="s">
        <v>31</v>
      </c>
      <c r="D5089">
        <v>1</v>
      </c>
      <c r="E5089" s="1">
        <v>198942</v>
      </c>
      <c r="F5089" s="1">
        <v>198942</v>
      </c>
      <c r="G5089" s="1">
        <v>0</v>
      </c>
      <c r="H5089" s="1">
        <v>0</v>
      </c>
      <c r="I5089" s="1">
        <v>0</v>
      </c>
      <c r="J5089" s="1">
        <v>0</v>
      </c>
      <c r="K5089" s="1">
        <v>0</v>
      </c>
    </row>
    <row r="5090" spans="1:11" x14ac:dyDescent="0.25">
      <c r="A5090" s="2">
        <v>319</v>
      </c>
      <c r="B5090" t="s">
        <v>228</v>
      </c>
      <c r="C5090" t="s">
        <v>33</v>
      </c>
      <c r="D5090">
        <v>2</v>
      </c>
      <c r="E5090" s="1">
        <v>227665</v>
      </c>
      <c r="F5090" s="1">
        <v>56110</v>
      </c>
      <c r="G5090" s="1">
        <v>0</v>
      </c>
      <c r="H5090" s="1">
        <v>0</v>
      </c>
      <c r="I5090" s="1">
        <v>171554</v>
      </c>
      <c r="J5090" s="1">
        <v>0</v>
      </c>
      <c r="K5090" s="1">
        <v>0</v>
      </c>
    </row>
    <row r="5091" spans="1:11" x14ac:dyDescent="0.25">
      <c r="A5091" s="2">
        <v>319</v>
      </c>
      <c r="B5091" t="s">
        <v>228</v>
      </c>
      <c r="C5091" t="s">
        <v>34</v>
      </c>
      <c r="D5091">
        <v>3</v>
      </c>
      <c r="E5091" s="1">
        <v>341497</v>
      </c>
      <c r="F5091" s="1">
        <v>341497</v>
      </c>
      <c r="G5091" s="1">
        <v>0</v>
      </c>
      <c r="H5091" s="1">
        <v>0</v>
      </c>
      <c r="I5091" s="1">
        <v>0</v>
      </c>
      <c r="J5091" s="1">
        <v>0</v>
      </c>
      <c r="K5091" s="1">
        <v>0</v>
      </c>
    </row>
    <row r="5092" spans="1:11" x14ac:dyDescent="0.25">
      <c r="A5092" s="2">
        <v>319</v>
      </c>
      <c r="B5092" t="s">
        <v>228</v>
      </c>
      <c r="C5092" t="s">
        <v>35</v>
      </c>
      <c r="D5092">
        <v>3</v>
      </c>
      <c r="E5092" s="1">
        <v>341497</v>
      </c>
      <c r="F5092" s="1">
        <v>341497</v>
      </c>
      <c r="G5092" s="1">
        <v>0</v>
      </c>
      <c r="H5092" s="1">
        <v>0</v>
      </c>
      <c r="I5092" s="1">
        <v>0</v>
      </c>
      <c r="J5092" s="1">
        <v>0</v>
      </c>
      <c r="K5092" s="1">
        <v>0</v>
      </c>
    </row>
    <row r="5093" spans="1:11" x14ac:dyDescent="0.25">
      <c r="A5093" s="2">
        <v>319</v>
      </c>
      <c r="B5093" t="s">
        <v>228</v>
      </c>
      <c r="C5093" t="s">
        <v>26</v>
      </c>
      <c r="D5093">
        <v>2</v>
      </c>
      <c r="E5093" s="1">
        <v>227665</v>
      </c>
      <c r="F5093" s="1">
        <v>227665</v>
      </c>
      <c r="G5093" s="1">
        <v>0</v>
      </c>
      <c r="H5093" s="1">
        <v>0</v>
      </c>
      <c r="I5093" s="1">
        <v>0</v>
      </c>
      <c r="J5093" s="1">
        <v>0</v>
      </c>
      <c r="K5093" s="1">
        <v>0</v>
      </c>
    </row>
    <row r="5094" spans="1:11" x14ac:dyDescent="0.25">
      <c r="A5094" s="2">
        <v>319</v>
      </c>
      <c r="B5094" t="s">
        <v>228</v>
      </c>
      <c r="C5094" t="s">
        <v>25</v>
      </c>
      <c r="D5094">
        <v>2</v>
      </c>
      <c r="E5094" s="1">
        <v>227665</v>
      </c>
      <c r="F5094" s="1">
        <v>227665</v>
      </c>
      <c r="G5094" s="1">
        <v>0</v>
      </c>
      <c r="H5094" s="1">
        <v>0</v>
      </c>
      <c r="I5094" s="1">
        <v>0</v>
      </c>
      <c r="J5094" s="1">
        <v>0</v>
      </c>
      <c r="K5094" s="1">
        <v>0</v>
      </c>
    </row>
    <row r="5095" spans="1:11" x14ac:dyDescent="0.25">
      <c r="A5095" s="2">
        <v>319</v>
      </c>
      <c r="B5095" t="s">
        <v>228</v>
      </c>
      <c r="C5095" t="s">
        <v>28</v>
      </c>
      <c r="D5095">
        <v>3</v>
      </c>
      <c r="E5095" s="1">
        <v>341497</v>
      </c>
      <c r="F5095" s="1">
        <v>341497</v>
      </c>
      <c r="G5095" s="1">
        <v>0</v>
      </c>
      <c r="H5095" s="1">
        <v>0</v>
      </c>
      <c r="I5095" s="1">
        <v>0</v>
      </c>
      <c r="J5095" s="1">
        <v>0</v>
      </c>
      <c r="K5095" s="1">
        <v>0</v>
      </c>
    </row>
    <row r="5096" spans="1:11" x14ac:dyDescent="0.25">
      <c r="A5096" s="2">
        <v>319</v>
      </c>
      <c r="B5096" t="s">
        <v>228</v>
      </c>
      <c r="C5096" t="s">
        <v>109</v>
      </c>
      <c r="D5096">
        <v>1</v>
      </c>
      <c r="E5096" s="1">
        <v>113832</v>
      </c>
      <c r="F5096" s="1">
        <v>113832</v>
      </c>
      <c r="G5096" s="1">
        <v>0</v>
      </c>
      <c r="H5096" s="1">
        <v>0</v>
      </c>
      <c r="I5096" s="1">
        <v>0</v>
      </c>
      <c r="J5096" s="1">
        <v>0</v>
      </c>
      <c r="K5096" s="1">
        <v>0</v>
      </c>
    </row>
    <row r="5097" spans="1:11" x14ac:dyDescent="0.25">
      <c r="A5097" s="2">
        <v>319</v>
      </c>
      <c r="B5097" t="s">
        <v>228</v>
      </c>
      <c r="C5097" t="s">
        <v>110</v>
      </c>
      <c r="D5097">
        <v>2</v>
      </c>
      <c r="E5097" s="1">
        <v>129617</v>
      </c>
      <c r="F5097" s="1">
        <v>129617</v>
      </c>
      <c r="G5097" s="1">
        <v>0</v>
      </c>
      <c r="H5097" s="1">
        <v>0</v>
      </c>
      <c r="I5097" s="1">
        <v>0</v>
      </c>
      <c r="J5097" s="1">
        <v>0</v>
      </c>
      <c r="K5097" s="1">
        <v>0</v>
      </c>
    </row>
    <row r="5098" spans="1:11" x14ac:dyDescent="0.25">
      <c r="A5098" s="2">
        <v>319</v>
      </c>
      <c r="B5098" t="s">
        <v>228</v>
      </c>
      <c r="C5098" t="s">
        <v>24</v>
      </c>
      <c r="D5098">
        <v>1</v>
      </c>
      <c r="E5098" s="1">
        <v>113832</v>
      </c>
      <c r="F5098" s="1">
        <v>113832</v>
      </c>
      <c r="G5098" s="1">
        <v>0</v>
      </c>
      <c r="H5098" s="1">
        <v>0</v>
      </c>
      <c r="I5098" s="1">
        <v>0</v>
      </c>
      <c r="J5098" s="1">
        <v>0</v>
      </c>
      <c r="K5098" s="1">
        <v>0</v>
      </c>
    </row>
    <row r="5099" spans="1:11" x14ac:dyDescent="0.25">
      <c r="A5099" s="2">
        <v>319</v>
      </c>
      <c r="B5099" t="s">
        <v>228</v>
      </c>
      <c r="C5099" t="s">
        <v>40</v>
      </c>
      <c r="D5099">
        <v>1</v>
      </c>
      <c r="E5099" s="1">
        <v>113832</v>
      </c>
      <c r="F5099" s="1">
        <v>113832</v>
      </c>
      <c r="G5099" s="1">
        <v>0</v>
      </c>
      <c r="H5099" s="1">
        <v>0</v>
      </c>
      <c r="I5099" s="1">
        <v>0</v>
      </c>
      <c r="J5099" s="1">
        <v>0</v>
      </c>
      <c r="K5099" s="1">
        <v>0</v>
      </c>
    </row>
    <row r="5100" spans="1:11" x14ac:dyDescent="0.25">
      <c r="A5100" s="2">
        <v>319</v>
      </c>
      <c r="B5100" t="s">
        <v>228</v>
      </c>
      <c r="C5100" t="s">
        <v>30</v>
      </c>
      <c r="D5100">
        <v>1</v>
      </c>
      <c r="E5100" s="1">
        <v>113832</v>
      </c>
      <c r="F5100" s="1">
        <v>113832</v>
      </c>
      <c r="G5100" s="1">
        <v>0</v>
      </c>
      <c r="H5100" s="1">
        <v>0</v>
      </c>
      <c r="I5100" s="1">
        <v>0</v>
      </c>
      <c r="J5100" s="1">
        <v>0</v>
      </c>
      <c r="K5100" s="1">
        <v>0</v>
      </c>
    </row>
    <row r="5101" spans="1:11" x14ac:dyDescent="0.25">
      <c r="A5101" s="2">
        <v>319</v>
      </c>
      <c r="B5101" t="s">
        <v>228</v>
      </c>
      <c r="C5101" t="s">
        <v>39</v>
      </c>
      <c r="D5101">
        <v>1</v>
      </c>
      <c r="E5101" s="1">
        <v>113832</v>
      </c>
      <c r="F5101" s="1">
        <v>5381</v>
      </c>
      <c r="G5101" s="1">
        <v>0</v>
      </c>
      <c r="H5101" s="1">
        <v>0</v>
      </c>
      <c r="I5101" s="1">
        <v>108451</v>
      </c>
      <c r="J5101" s="1">
        <v>0</v>
      </c>
      <c r="K5101" s="1">
        <v>0</v>
      </c>
    </row>
    <row r="5102" spans="1:11" x14ac:dyDescent="0.25">
      <c r="A5102" s="2">
        <v>319</v>
      </c>
      <c r="B5102" t="s">
        <v>228</v>
      </c>
      <c r="C5102" t="s">
        <v>15</v>
      </c>
      <c r="D5102">
        <v>6</v>
      </c>
      <c r="E5102" s="1">
        <v>234999</v>
      </c>
      <c r="F5102" s="1">
        <v>234999</v>
      </c>
      <c r="G5102" s="1">
        <v>0</v>
      </c>
      <c r="H5102" s="1">
        <v>0</v>
      </c>
      <c r="I5102" s="1">
        <v>0</v>
      </c>
      <c r="J5102" s="1">
        <v>0</v>
      </c>
      <c r="K5102" s="1">
        <v>0</v>
      </c>
    </row>
    <row r="5103" spans="1:11" x14ac:dyDescent="0.25">
      <c r="A5103" s="2">
        <v>319</v>
      </c>
      <c r="B5103" t="s">
        <v>228</v>
      </c>
      <c r="C5103" t="s">
        <v>27</v>
      </c>
      <c r="D5103">
        <v>1</v>
      </c>
      <c r="E5103" s="1">
        <v>116262</v>
      </c>
      <c r="F5103" s="1">
        <v>116262</v>
      </c>
      <c r="G5103" s="1">
        <v>0</v>
      </c>
      <c r="H5103" s="1">
        <v>0</v>
      </c>
      <c r="I5103" s="1">
        <v>0</v>
      </c>
      <c r="J5103" s="1">
        <v>0</v>
      </c>
      <c r="K5103" s="1">
        <v>0</v>
      </c>
    </row>
    <row r="5104" spans="1:11" x14ac:dyDescent="0.25">
      <c r="A5104" s="2">
        <v>319</v>
      </c>
      <c r="B5104" t="s">
        <v>228</v>
      </c>
      <c r="C5104" t="s">
        <v>104</v>
      </c>
      <c r="D5104">
        <v>2</v>
      </c>
      <c r="E5104" s="1">
        <v>227665</v>
      </c>
      <c r="F5104" s="1">
        <v>227665</v>
      </c>
      <c r="G5104" s="1">
        <v>0</v>
      </c>
      <c r="H5104" s="1">
        <v>0</v>
      </c>
      <c r="I5104" s="1">
        <v>0</v>
      </c>
      <c r="J5104" s="1">
        <v>0</v>
      </c>
      <c r="K5104" s="1">
        <v>0</v>
      </c>
    </row>
    <row r="5105" spans="1:11" x14ac:dyDescent="0.25">
      <c r="A5105" s="2">
        <v>319</v>
      </c>
      <c r="B5105" t="s">
        <v>228</v>
      </c>
      <c r="C5105" t="s">
        <v>14</v>
      </c>
      <c r="D5105">
        <v>3</v>
      </c>
      <c r="E5105" s="1">
        <v>341497</v>
      </c>
      <c r="F5105" s="1">
        <v>341497</v>
      </c>
      <c r="G5105" s="1">
        <v>0</v>
      </c>
      <c r="H5105" s="1">
        <v>0</v>
      </c>
      <c r="I5105" s="1">
        <v>0</v>
      </c>
      <c r="J5105" s="1">
        <v>0</v>
      </c>
      <c r="K5105" s="1">
        <v>0</v>
      </c>
    </row>
    <row r="5106" spans="1:11" x14ac:dyDescent="0.25">
      <c r="A5106" s="2">
        <v>319</v>
      </c>
      <c r="B5106" t="s">
        <v>228</v>
      </c>
      <c r="C5106" t="s">
        <v>70</v>
      </c>
      <c r="D5106">
        <v>1</v>
      </c>
      <c r="E5106" s="1">
        <v>113832</v>
      </c>
      <c r="F5106" s="1">
        <v>113832</v>
      </c>
      <c r="G5106" s="1">
        <v>0</v>
      </c>
      <c r="H5106" s="1">
        <v>0</v>
      </c>
      <c r="I5106" s="1">
        <v>0</v>
      </c>
      <c r="J5106" s="1">
        <v>0</v>
      </c>
      <c r="K5106" s="1">
        <v>0</v>
      </c>
    </row>
    <row r="5107" spans="1:11" x14ac:dyDescent="0.25">
      <c r="A5107" s="2">
        <v>319</v>
      </c>
      <c r="B5107" t="s">
        <v>228</v>
      </c>
      <c r="C5107" t="s">
        <v>71</v>
      </c>
      <c r="D5107">
        <v>1</v>
      </c>
      <c r="E5107" s="1">
        <v>113832</v>
      </c>
      <c r="F5107" s="1">
        <v>113832</v>
      </c>
      <c r="G5107" s="1">
        <v>0</v>
      </c>
      <c r="H5107" s="1">
        <v>0</v>
      </c>
      <c r="I5107" s="1">
        <v>0</v>
      </c>
      <c r="J5107" s="1">
        <v>0</v>
      </c>
      <c r="K5107" s="1">
        <v>0</v>
      </c>
    </row>
    <row r="5108" spans="1:11" x14ac:dyDescent="0.25">
      <c r="A5108" s="2">
        <v>319</v>
      </c>
      <c r="B5108" t="s">
        <v>228</v>
      </c>
      <c r="C5108" t="s">
        <v>313</v>
      </c>
      <c r="D5108">
        <v>0.09</v>
      </c>
      <c r="E5108" s="1">
        <v>13829</v>
      </c>
      <c r="F5108" s="1">
        <v>4068</v>
      </c>
      <c r="G5108" s="1">
        <v>0</v>
      </c>
      <c r="H5108" s="1">
        <v>9761</v>
      </c>
      <c r="I5108" s="1">
        <v>0</v>
      </c>
      <c r="J5108" s="1">
        <v>0</v>
      </c>
      <c r="K5108" s="1">
        <v>0</v>
      </c>
    </row>
    <row r="5109" spans="1:11" x14ac:dyDescent="0.25">
      <c r="A5109" s="2">
        <v>319</v>
      </c>
      <c r="B5109" t="s">
        <v>228</v>
      </c>
      <c r="C5109" t="s">
        <v>23</v>
      </c>
      <c r="D5109">
        <v>5</v>
      </c>
      <c r="E5109" s="1">
        <v>195832</v>
      </c>
      <c r="F5109" s="1">
        <v>195832</v>
      </c>
      <c r="G5109" s="1">
        <v>0</v>
      </c>
      <c r="H5109" s="1">
        <v>0</v>
      </c>
      <c r="I5109" s="1">
        <v>0</v>
      </c>
      <c r="J5109" s="1">
        <v>0</v>
      </c>
      <c r="K5109" s="1">
        <v>0</v>
      </c>
    </row>
    <row r="5110" spans="1:11" x14ac:dyDescent="0.25">
      <c r="A5110" s="2">
        <v>319</v>
      </c>
      <c r="B5110" t="s">
        <v>228</v>
      </c>
      <c r="C5110" t="s">
        <v>18</v>
      </c>
      <c r="D5110">
        <v>2</v>
      </c>
      <c r="E5110" s="1">
        <v>227665</v>
      </c>
      <c r="F5110" s="1">
        <v>227665</v>
      </c>
      <c r="G5110" s="1">
        <v>0</v>
      </c>
      <c r="H5110" s="1">
        <v>0</v>
      </c>
      <c r="I5110" s="1">
        <v>0</v>
      </c>
      <c r="J5110" s="1">
        <v>0</v>
      </c>
      <c r="K5110" s="1">
        <v>0</v>
      </c>
    </row>
    <row r="5111" spans="1:11" x14ac:dyDescent="0.25">
      <c r="A5111" s="2">
        <v>319</v>
      </c>
      <c r="B5111" t="s">
        <v>228</v>
      </c>
      <c r="C5111" t="s">
        <v>19</v>
      </c>
      <c r="D5111">
        <v>3</v>
      </c>
      <c r="E5111" s="1">
        <v>341497</v>
      </c>
      <c r="F5111" s="1">
        <v>341497</v>
      </c>
      <c r="G5111" s="1">
        <v>0</v>
      </c>
      <c r="H5111" s="1">
        <v>0</v>
      </c>
      <c r="I5111" s="1">
        <v>0</v>
      </c>
      <c r="J5111" s="1">
        <v>0</v>
      </c>
      <c r="K5111" s="1">
        <v>0</v>
      </c>
    </row>
    <row r="5112" spans="1:11" x14ac:dyDescent="0.25">
      <c r="A5112" s="2">
        <v>319</v>
      </c>
      <c r="B5112" t="s">
        <v>228</v>
      </c>
      <c r="C5112" t="s">
        <v>7</v>
      </c>
      <c r="D5112">
        <v>1</v>
      </c>
      <c r="E5112" s="1">
        <v>113832</v>
      </c>
      <c r="F5112" s="1">
        <v>113832</v>
      </c>
      <c r="G5112" s="1">
        <v>0</v>
      </c>
      <c r="H5112" s="1">
        <v>0</v>
      </c>
      <c r="I5112" s="1">
        <v>0</v>
      </c>
      <c r="J5112" s="1">
        <v>0</v>
      </c>
      <c r="K5112" s="1">
        <v>0</v>
      </c>
    </row>
    <row r="5113" spans="1:11" x14ac:dyDescent="0.25">
      <c r="A5113" s="2">
        <v>319</v>
      </c>
      <c r="B5113" t="s">
        <v>228</v>
      </c>
      <c r="C5113" t="s">
        <v>37</v>
      </c>
      <c r="D5113">
        <v>2</v>
      </c>
      <c r="E5113" s="1">
        <v>227665</v>
      </c>
      <c r="F5113" s="1">
        <v>113832</v>
      </c>
      <c r="G5113" s="1">
        <v>113832</v>
      </c>
      <c r="H5113" s="1">
        <v>0</v>
      </c>
      <c r="I5113" s="1">
        <v>0</v>
      </c>
      <c r="J5113" s="1">
        <v>0</v>
      </c>
      <c r="K5113" s="1">
        <v>0</v>
      </c>
    </row>
    <row r="5114" spans="1:11" x14ac:dyDescent="0.25">
      <c r="A5114" s="2">
        <v>319</v>
      </c>
      <c r="B5114" t="s">
        <v>228</v>
      </c>
      <c r="C5114" t="s">
        <v>12</v>
      </c>
      <c r="D5114">
        <v>1</v>
      </c>
      <c r="E5114" s="1">
        <v>113832</v>
      </c>
      <c r="F5114" s="1">
        <v>113832</v>
      </c>
      <c r="G5114" s="1">
        <v>0</v>
      </c>
      <c r="H5114" s="1">
        <v>0</v>
      </c>
      <c r="I5114" s="1">
        <v>0</v>
      </c>
      <c r="J5114" s="1">
        <v>0</v>
      </c>
      <c r="K5114" s="1">
        <v>0</v>
      </c>
    </row>
    <row r="5115" spans="1:11" x14ac:dyDescent="0.25">
      <c r="A5115" s="2">
        <v>319</v>
      </c>
      <c r="B5115" t="s">
        <v>228</v>
      </c>
      <c r="C5115" t="s">
        <v>103</v>
      </c>
      <c r="D5115">
        <v>2</v>
      </c>
      <c r="E5115" s="1">
        <v>78333</v>
      </c>
      <c r="F5115" s="1">
        <v>78333</v>
      </c>
      <c r="G5115" s="1">
        <v>0</v>
      </c>
      <c r="H5115" s="1">
        <v>0</v>
      </c>
      <c r="I5115" s="1">
        <v>0</v>
      </c>
      <c r="J5115" s="1">
        <v>0</v>
      </c>
      <c r="K5115" s="1">
        <v>0</v>
      </c>
    </row>
    <row r="5116" spans="1:11" x14ac:dyDescent="0.25">
      <c r="A5116" s="2">
        <v>319</v>
      </c>
      <c r="B5116" t="s">
        <v>228</v>
      </c>
      <c r="C5116" t="s">
        <v>32</v>
      </c>
      <c r="D5116">
        <v>2</v>
      </c>
      <c r="E5116" s="1">
        <v>78333</v>
      </c>
      <c r="F5116" s="1">
        <v>78333</v>
      </c>
      <c r="G5116" s="1">
        <v>0</v>
      </c>
      <c r="H5116" s="1">
        <v>0</v>
      </c>
      <c r="I5116" s="1">
        <v>0</v>
      </c>
      <c r="J5116" s="1">
        <v>0</v>
      </c>
      <c r="K5116" s="1">
        <v>0</v>
      </c>
    </row>
    <row r="5117" spans="1:11" x14ac:dyDescent="0.25">
      <c r="A5117" s="2">
        <v>319</v>
      </c>
      <c r="B5117" t="s">
        <v>228</v>
      </c>
      <c r="C5117" t="s">
        <v>96</v>
      </c>
      <c r="D5117">
        <v>1</v>
      </c>
      <c r="E5117" s="1">
        <v>36575</v>
      </c>
      <c r="F5117" s="1">
        <v>2196</v>
      </c>
      <c r="G5117" s="1">
        <v>34379</v>
      </c>
      <c r="H5117" s="1">
        <v>0</v>
      </c>
      <c r="I5117" s="1">
        <v>0</v>
      </c>
      <c r="J5117" s="1">
        <v>0</v>
      </c>
      <c r="K5117" s="1">
        <v>0</v>
      </c>
    </row>
    <row r="5118" spans="1:11" x14ac:dyDescent="0.25">
      <c r="A5118" s="2">
        <v>319</v>
      </c>
      <c r="B5118" t="s">
        <v>228</v>
      </c>
      <c r="C5118" t="s">
        <v>45</v>
      </c>
      <c r="D5118">
        <v>1</v>
      </c>
      <c r="E5118" s="1">
        <v>70672</v>
      </c>
      <c r="F5118" s="1">
        <v>70672</v>
      </c>
      <c r="G5118" s="1">
        <v>0</v>
      </c>
      <c r="H5118" s="1">
        <v>0</v>
      </c>
      <c r="I5118" s="1">
        <v>0</v>
      </c>
      <c r="J5118" s="1">
        <v>0</v>
      </c>
      <c r="K5118" s="1">
        <v>0</v>
      </c>
    </row>
    <row r="5119" spans="1:11" x14ac:dyDescent="0.25">
      <c r="A5119" s="2">
        <v>319</v>
      </c>
      <c r="B5119" t="s">
        <v>228</v>
      </c>
      <c r="C5119" t="s">
        <v>11</v>
      </c>
      <c r="D5119">
        <v>1</v>
      </c>
      <c r="E5119" s="1">
        <v>57558</v>
      </c>
      <c r="F5119" s="1">
        <v>57558</v>
      </c>
      <c r="G5119" s="1">
        <v>0</v>
      </c>
      <c r="H5119" s="1">
        <v>0</v>
      </c>
      <c r="I5119" s="1">
        <v>0</v>
      </c>
      <c r="J5119" s="1">
        <v>0</v>
      </c>
      <c r="K5119" s="1">
        <v>0</v>
      </c>
    </row>
    <row r="5120" spans="1:11" x14ac:dyDescent="0.25">
      <c r="A5120" s="2">
        <v>319</v>
      </c>
      <c r="B5120" t="s">
        <v>228</v>
      </c>
      <c r="C5120" t="s">
        <v>21</v>
      </c>
      <c r="D5120">
        <v>1</v>
      </c>
      <c r="E5120" s="1">
        <v>113832</v>
      </c>
      <c r="F5120" s="1">
        <v>113832</v>
      </c>
      <c r="G5120" s="1">
        <v>0</v>
      </c>
      <c r="H5120" s="1">
        <v>0</v>
      </c>
      <c r="I5120" s="1">
        <v>0</v>
      </c>
      <c r="J5120" s="1">
        <v>0</v>
      </c>
      <c r="K5120" s="1">
        <v>0</v>
      </c>
    </row>
    <row r="5121" spans="1:11" x14ac:dyDescent="0.25">
      <c r="A5121" s="2">
        <v>319</v>
      </c>
      <c r="B5121" t="s">
        <v>228</v>
      </c>
      <c r="C5121" t="s">
        <v>5</v>
      </c>
      <c r="D5121">
        <v>1</v>
      </c>
      <c r="E5121" s="1">
        <v>105009</v>
      </c>
      <c r="F5121" s="1">
        <v>0</v>
      </c>
      <c r="G5121" s="1">
        <v>105009</v>
      </c>
      <c r="H5121" s="1">
        <v>0</v>
      </c>
      <c r="I5121" s="1">
        <v>0</v>
      </c>
      <c r="J5121" s="1">
        <v>0</v>
      </c>
      <c r="K5121" s="1">
        <v>0</v>
      </c>
    </row>
    <row r="5122" spans="1:11" x14ac:dyDescent="0.25">
      <c r="A5122" s="2">
        <v>319</v>
      </c>
      <c r="B5122" t="s">
        <v>228</v>
      </c>
      <c r="C5122" t="s">
        <v>16</v>
      </c>
      <c r="D5122">
        <v>2</v>
      </c>
      <c r="E5122" s="1">
        <v>227665</v>
      </c>
      <c r="F5122" s="1">
        <v>227665</v>
      </c>
      <c r="G5122" s="1">
        <v>0</v>
      </c>
      <c r="H5122" s="1">
        <v>0</v>
      </c>
      <c r="I5122" s="1">
        <v>0</v>
      </c>
      <c r="J5122" s="1">
        <v>0</v>
      </c>
      <c r="K5122" s="1">
        <v>0</v>
      </c>
    </row>
    <row r="5123" spans="1:11" x14ac:dyDescent="0.25">
      <c r="A5123" s="2">
        <v>319</v>
      </c>
      <c r="B5123" t="s">
        <v>228</v>
      </c>
      <c r="C5123" t="s">
        <v>17</v>
      </c>
      <c r="D5123">
        <v>1</v>
      </c>
      <c r="E5123" s="1">
        <v>79025</v>
      </c>
      <c r="F5123" s="1">
        <v>79025</v>
      </c>
      <c r="G5123" s="1">
        <v>0</v>
      </c>
      <c r="H5123" s="1">
        <v>0</v>
      </c>
      <c r="I5123" s="1">
        <v>0</v>
      </c>
      <c r="J5123" s="1">
        <v>0</v>
      </c>
      <c r="K5123" s="1">
        <v>0</v>
      </c>
    </row>
    <row r="5124" spans="1:11" x14ac:dyDescent="0.25">
      <c r="A5124" s="2">
        <v>319</v>
      </c>
      <c r="B5124" t="s">
        <v>228</v>
      </c>
      <c r="C5124" t="s">
        <v>22</v>
      </c>
      <c r="D5124">
        <v>2</v>
      </c>
      <c r="E5124" s="1">
        <v>102375</v>
      </c>
      <c r="F5124" s="1">
        <v>102375</v>
      </c>
      <c r="G5124" s="1">
        <v>0</v>
      </c>
      <c r="H5124" s="1">
        <v>0</v>
      </c>
      <c r="I5124" s="1">
        <v>0</v>
      </c>
      <c r="J5124" s="1">
        <v>0</v>
      </c>
      <c r="K5124" s="1">
        <v>0</v>
      </c>
    </row>
    <row r="5125" spans="1:11" x14ac:dyDescent="0.25">
      <c r="A5125" s="2">
        <v>319</v>
      </c>
      <c r="B5125" t="s">
        <v>228</v>
      </c>
      <c r="C5125" t="s">
        <v>20</v>
      </c>
      <c r="D5125">
        <v>1</v>
      </c>
      <c r="E5125" s="1">
        <v>60059</v>
      </c>
      <c r="F5125" s="1">
        <v>60059</v>
      </c>
      <c r="G5125" s="1">
        <v>0</v>
      </c>
      <c r="H5125" s="1">
        <v>0</v>
      </c>
      <c r="I5125" s="1">
        <v>0</v>
      </c>
      <c r="J5125" s="1">
        <v>0</v>
      </c>
      <c r="K5125" s="1">
        <v>0</v>
      </c>
    </row>
    <row r="5126" spans="1:11" x14ac:dyDescent="0.25">
      <c r="A5126" s="2">
        <v>319</v>
      </c>
      <c r="B5126" t="s">
        <v>228</v>
      </c>
      <c r="C5126" t="s">
        <v>79</v>
      </c>
      <c r="D5126">
        <v>1</v>
      </c>
      <c r="E5126" s="1">
        <v>53629</v>
      </c>
      <c r="F5126" s="1">
        <v>53629</v>
      </c>
      <c r="G5126" s="1">
        <v>0</v>
      </c>
      <c r="H5126" s="1">
        <v>0</v>
      </c>
      <c r="I5126" s="1">
        <v>0</v>
      </c>
      <c r="J5126" s="1">
        <v>0</v>
      </c>
      <c r="K5126" s="1">
        <v>0</v>
      </c>
    </row>
    <row r="5127" spans="1:11" x14ac:dyDescent="0.25">
      <c r="A5127" s="2">
        <v>319</v>
      </c>
      <c r="B5127" t="s">
        <v>228</v>
      </c>
      <c r="C5127" t="s">
        <v>58</v>
      </c>
      <c r="D5127">
        <v>1</v>
      </c>
      <c r="E5127" s="1">
        <v>147879</v>
      </c>
      <c r="F5127" s="1">
        <v>0</v>
      </c>
      <c r="G5127" s="1">
        <v>147879</v>
      </c>
      <c r="H5127" s="1">
        <v>0</v>
      </c>
      <c r="I5127" s="1">
        <v>0</v>
      </c>
      <c r="J5127" s="1">
        <v>0</v>
      </c>
      <c r="K5127" s="1">
        <v>0</v>
      </c>
    </row>
    <row r="5128" spans="1:11" x14ac:dyDescent="0.25">
      <c r="A5128" s="2">
        <v>319</v>
      </c>
      <c r="B5128" t="s">
        <v>228</v>
      </c>
      <c r="C5128" t="s">
        <v>251</v>
      </c>
      <c r="D5128">
        <v>0</v>
      </c>
      <c r="E5128" s="1">
        <v>67744</v>
      </c>
      <c r="F5128" s="1">
        <v>67744</v>
      </c>
      <c r="G5128" s="1">
        <v>0</v>
      </c>
      <c r="H5128" s="1">
        <v>0</v>
      </c>
      <c r="I5128" s="1">
        <v>0</v>
      </c>
      <c r="J5128" s="1">
        <v>0</v>
      </c>
      <c r="K5128" s="1">
        <v>0</v>
      </c>
    </row>
    <row r="5129" spans="1:11" x14ac:dyDescent="0.25">
      <c r="A5129" s="2">
        <v>319</v>
      </c>
      <c r="B5129" t="s">
        <v>228</v>
      </c>
      <c r="C5129" t="s">
        <v>314</v>
      </c>
      <c r="D5129">
        <v>0</v>
      </c>
      <c r="E5129" s="1">
        <v>54400</v>
      </c>
      <c r="F5129" s="1">
        <v>17000</v>
      </c>
      <c r="G5129" s="1">
        <v>0</v>
      </c>
      <c r="H5129" s="1">
        <v>0</v>
      </c>
      <c r="I5129" s="1">
        <v>0</v>
      </c>
      <c r="J5129" s="1">
        <v>0</v>
      </c>
      <c r="K5129" s="1">
        <v>37400</v>
      </c>
    </row>
    <row r="5130" spans="1:11" x14ac:dyDescent="0.25">
      <c r="A5130" s="2">
        <v>319</v>
      </c>
      <c r="B5130" t="s">
        <v>228</v>
      </c>
      <c r="C5130" t="s">
        <v>257</v>
      </c>
      <c r="D5130">
        <v>0</v>
      </c>
      <c r="E5130" s="1">
        <v>51000</v>
      </c>
      <c r="F5130" s="1">
        <v>17000</v>
      </c>
      <c r="G5130" s="1">
        <v>0</v>
      </c>
      <c r="H5130" s="1">
        <v>0</v>
      </c>
      <c r="I5130" s="1">
        <v>0</v>
      </c>
      <c r="J5130" s="1">
        <v>0</v>
      </c>
      <c r="K5130" s="1">
        <v>34000</v>
      </c>
    </row>
    <row r="5131" spans="1:11" x14ac:dyDescent="0.25">
      <c r="A5131" s="2">
        <v>319</v>
      </c>
      <c r="B5131" t="s">
        <v>228</v>
      </c>
      <c r="C5131" t="s">
        <v>252</v>
      </c>
      <c r="D5131">
        <v>0</v>
      </c>
      <c r="E5131" s="1">
        <v>18677</v>
      </c>
      <c r="F5131" s="1">
        <v>18677</v>
      </c>
      <c r="G5131" s="1">
        <v>0</v>
      </c>
      <c r="H5131" s="1">
        <v>0</v>
      </c>
      <c r="I5131" s="1">
        <v>0</v>
      </c>
      <c r="J5131" s="1">
        <v>0</v>
      </c>
      <c r="K5131" s="1">
        <v>0</v>
      </c>
    </row>
    <row r="5132" spans="1:11" x14ac:dyDescent="0.25">
      <c r="A5132" s="2">
        <v>319</v>
      </c>
      <c r="B5132" t="s">
        <v>228</v>
      </c>
      <c r="C5132" t="s">
        <v>259</v>
      </c>
      <c r="D5132">
        <v>0</v>
      </c>
      <c r="E5132" s="1">
        <v>1000</v>
      </c>
      <c r="F5132" s="1">
        <v>1000</v>
      </c>
      <c r="G5132" s="1">
        <v>0</v>
      </c>
      <c r="H5132" s="1">
        <v>0</v>
      </c>
      <c r="I5132" s="1">
        <v>0</v>
      </c>
      <c r="J5132" s="1">
        <v>0</v>
      </c>
      <c r="K5132" s="1">
        <v>0</v>
      </c>
    </row>
    <row r="5133" spans="1:11" x14ac:dyDescent="0.25">
      <c r="A5133" s="2">
        <v>319</v>
      </c>
      <c r="B5133" t="s">
        <v>228</v>
      </c>
      <c r="C5133" t="s">
        <v>263</v>
      </c>
      <c r="D5133">
        <v>0</v>
      </c>
      <c r="E5133" s="1">
        <v>65529</v>
      </c>
      <c r="F5133" s="1">
        <v>5529</v>
      </c>
      <c r="G5133" s="1">
        <v>60000</v>
      </c>
      <c r="H5133" s="1">
        <v>0</v>
      </c>
      <c r="I5133" s="1">
        <v>0</v>
      </c>
      <c r="J5133" s="1">
        <v>0</v>
      </c>
      <c r="K5133" s="1">
        <v>0</v>
      </c>
    </row>
    <row r="5134" spans="1:11" x14ac:dyDescent="0.25">
      <c r="A5134" s="2">
        <v>319</v>
      </c>
      <c r="B5134" t="s">
        <v>228</v>
      </c>
      <c r="C5134" t="s">
        <v>266</v>
      </c>
      <c r="D5134">
        <v>0</v>
      </c>
      <c r="E5134" s="1">
        <v>9619</v>
      </c>
      <c r="F5134" s="1">
        <v>9619</v>
      </c>
      <c r="G5134" s="1">
        <v>0</v>
      </c>
      <c r="H5134" s="1">
        <v>0</v>
      </c>
      <c r="I5134" s="1">
        <v>0</v>
      </c>
      <c r="J5134" s="1">
        <v>0</v>
      </c>
      <c r="K5134" s="1">
        <v>0</v>
      </c>
    </row>
    <row r="5135" spans="1:11" x14ac:dyDescent="0.25">
      <c r="A5135" s="2">
        <v>319</v>
      </c>
      <c r="B5135" t="s">
        <v>228</v>
      </c>
      <c r="C5135" t="s">
        <v>265</v>
      </c>
      <c r="D5135">
        <v>0</v>
      </c>
      <c r="E5135" s="1">
        <v>30000</v>
      </c>
      <c r="F5135" s="1">
        <v>0</v>
      </c>
      <c r="G5135" s="1">
        <v>30000</v>
      </c>
      <c r="H5135" s="1">
        <v>0</v>
      </c>
      <c r="I5135" s="1">
        <v>0</v>
      </c>
      <c r="J5135" s="1">
        <v>0</v>
      </c>
      <c r="K5135" s="1">
        <v>0</v>
      </c>
    </row>
    <row r="5136" spans="1:11" x14ac:dyDescent="0.25">
      <c r="A5136" s="2">
        <v>319</v>
      </c>
      <c r="B5136" t="s">
        <v>228</v>
      </c>
      <c r="C5136" t="s">
        <v>248</v>
      </c>
      <c r="D5136">
        <v>0</v>
      </c>
      <c r="E5136" s="1">
        <v>1446</v>
      </c>
      <c r="F5136" s="1">
        <v>1446</v>
      </c>
      <c r="G5136" s="1">
        <v>0</v>
      </c>
      <c r="H5136" s="1">
        <v>0</v>
      </c>
      <c r="I5136" s="1">
        <v>0</v>
      </c>
      <c r="J5136" s="1">
        <v>0</v>
      </c>
      <c r="K5136" s="1">
        <v>0</v>
      </c>
    </row>
    <row r="5137" spans="1:12" x14ac:dyDescent="0.25">
      <c r="A5137" s="2">
        <v>319</v>
      </c>
      <c r="B5137" t="s">
        <v>228</v>
      </c>
      <c r="C5137" t="s">
        <v>290</v>
      </c>
      <c r="D5137">
        <v>0</v>
      </c>
      <c r="E5137" s="1">
        <v>1138</v>
      </c>
      <c r="F5137" s="1">
        <v>1138</v>
      </c>
      <c r="G5137" s="1">
        <v>0</v>
      </c>
      <c r="H5137" s="1">
        <v>0</v>
      </c>
      <c r="I5137" s="1">
        <v>0</v>
      </c>
      <c r="J5137" s="1">
        <v>0</v>
      </c>
      <c r="K5137" s="1">
        <v>0</v>
      </c>
    </row>
    <row r="5138" spans="1:12" x14ac:dyDescent="0.25">
      <c r="A5138" s="2">
        <v>319</v>
      </c>
      <c r="B5138" t="s">
        <v>228</v>
      </c>
      <c r="C5138" t="s">
        <v>261</v>
      </c>
      <c r="D5138">
        <v>0</v>
      </c>
      <c r="E5138" s="1">
        <v>8893</v>
      </c>
      <c r="F5138" s="1">
        <v>8893</v>
      </c>
      <c r="G5138" s="1">
        <v>0</v>
      </c>
      <c r="H5138" s="1">
        <v>0</v>
      </c>
      <c r="I5138" s="1">
        <v>0</v>
      </c>
      <c r="J5138" s="1">
        <v>0</v>
      </c>
      <c r="K5138" s="1">
        <v>0</v>
      </c>
    </row>
    <row r="5139" spans="1:12" x14ac:dyDescent="0.25">
      <c r="A5139" s="2">
        <v>319</v>
      </c>
      <c r="B5139" t="s">
        <v>228</v>
      </c>
      <c r="C5139" t="s">
        <v>247</v>
      </c>
      <c r="D5139">
        <v>0</v>
      </c>
      <c r="E5139" s="1">
        <v>5300</v>
      </c>
      <c r="F5139" s="1">
        <v>5300</v>
      </c>
      <c r="G5139" s="1">
        <v>0</v>
      </c>
      <c r="H5139" s="1">
        <v>0</v>
      </c>
      <c r="I5139" s="1">
        <v>0</v>
      </c>
      <c r="J5139" s="1">
        <v>0</v>
      </c>
      <c r="K5139" s="1">
        <v>0</v>
      </c>
    </row>
    <row r="5140" spans="1:12" x14ac:dyDescent="0.25">
      <c r="A5140" s="2">
        <v>319</v>
      </c>
      <c r="B5140" t="s">
        <v>228</v>
      </c>
      <c r="C5140" t="s">
        <v>267</v>
      </c>
      <c r="D5140">
        <v>0</v>
      </c>
      <c r="E5140" s="1">
        <v>2436</v>
      </c>
      <c r="F5140" s="1">
        <v>0</v>
      </c>
      <c r="G5140" s="1">
        <v>2436</v>
      </c>
      <c r="H5140" s="1">
        <v>0</v>
      </c>
      <c r="I5140" s="1">
        <v>0</v>
      </c>
      <c r="J5140" s="1">
        <v>0</v>
      </c>
      <c r="K5140" s="1">
        <v>0</v>
      </c>
    </row>
    <row r="5141" spans="1:12" x14ac:dyDescent="0.25">
      <c r="A5141" s="2">
        <v>319</v>
      </c>
      <c r="B5141" t="s">
        <v>228</v>
      </c>
      <c r="C5141" t="s">
        <v>280</v>
      </c>
      <c r="D5141">
        <v>0</v>
      </c>
      <c r="E5141" s="1">
        <v>10000</v>
      </c>
      <c r="F5141" s="1">
        <v>10000</v>
      </c>
      <c r="G5141" s="1">
        <v>0</v>
      </c>
      <c r="H5141" s="1">
        <v>0</v>
      </c>
      <c r="I5141" s="1">
        <v>0</v>
      </c>
      <c r="J5141" s="1">
        <v>0</v>
      </c>
      <c r="K5141" s="1">
        <v>0</v>
      </c>
    </row>
    <row r="5142" spans="1:12" x14ac:dyDescent="0.25">
      <c r="A5142" s="2">
        <v>319</v>
      </c>
      <c r="B5142" t="s">
        <v>228</v>
      </c>
      <c r="C5142" t="s">
        <v>258</v>
      </c>
      <c r="D5142">
        <v>0</v>
      </c>
      <c r="E5142" s="1">
        <v>7020</v>
      </c>
      <c r="F5142" s="1">
        <v>7020</v>
      </c>
      <c r="G5142" s="1">
        <v>0</v>
      </c>
      <c r="H5142" s="1">
        <v>0</v>
      </c>
      <c r="I5142" s="1">
        <v>0</v>
      </c>
      <c r="J5142" s="1">
        <v>0</v>
      </c>
      <c r="K5142" s="1">
        <v>0</v>
      </c>
    </row>
    <row r="5143" spans="1:12" x14ac:dyDescent="0.25">
      <c r="A5143" s="2">
        <v>319</v>
      </c>
      <c r="B5143" t="s">
        <v>228</v>
      </c>
      <c r="C5143" t="s">
        <v>269</v>
      </c>
      <c r="D5143">
        <v>0</v>
      </c>
      <c r="E5143" s="1">
        <v>2763</v>
      </c>
      <c r="F5143" s="1">
        <v>0</v>
      </c>
      <c r="G5143" s="1">
        <v>0</v>
      </c>
      <c r="H5143" s="1">
        <v>0</v>
      </c>
      <c r="I5143" s="1">
        <v>2763</v>
      </c>
      <c r="J5143" s="1">
        <v>0</v>
      </c>
      <c r="K5143" s="1">
        <v>0</v>
      </c>
    </row>
    <row r="5144" spans="1:12" x14ac:dyDescent="0.25">
      <c r="A5144" s="2">
        <v>319</v>
      </c>
      <c r="B5144" t="s">
        <v>228</v>
      </c>
      <c r="C5144" s="1" t="s">
        <v>320</v>
      </c>
      <c r="E5144" s="1">
        <v>20000</v>
      </c>
      <c r="F5144" s="1"/>
      <c r="G5144" s="1"/>
      <c r="H5144" s="1"/>
      <c r="I5144" s="1"/>
      <c r="J5144" s="1"/>
      <c r="K5144" s="1"/>
      <c r="L5144" s="1">
        <v>20000</v>
      </c>
    </row>
    <row r="5145" spans="1:12" x14ac:dyDescent="0.25">
      <c r="A5145" s="2">
        <v>1142</v>
      </c>
      <c r="B5145" t="s">
        <v>229</v>
      </c>
      <c r="C5145" t="s">
        <v>68</v>
      </c>
      <c r="D5145">
        <v>0.5</v>
      </c>
      <c r="E5145" s="1">
        <v>79280</v>
      </c>
      <c r="F5145" s="1">
        <v>79280</v>
      </c>
      <c r="G5145" s="1">
        <v>0</v>
      </c>
      <c r="H5145" s="1">
        <v>0</v>
      </c>
      <c r="I5145" s="1">
        <v>0</v>
      </c>
      <c r="J5145" s="1">
        <v>0</v>
      </c>
      <c r="K5145" s="1">
        <v>0</v>
      </c>
    </row>
    <row r="5146" spans="1:12" x14ac:dyDescent="0.25">
      <c r="A5146" s="2">
        <v>1142</v>
      </c>
      <c r="B5146" t="s">
        <v>229</v>
      </c>
      <c r="C5146" t="s">
        <v>31</v>
      </c>
      <c r="D5146">
        <v>0.5</v>
      </c>
      <c r="E5146" s="1">
        <v>99471</v>
      </c>
      <c r="F5146" s="1">
        <v>99471</v>
      </c>
      <c r="G5146" s="1">
        <v>0</v>
      </c>
      <c r="H5146" s="1">
        <v>0</v>
      </c>
      <c r="I5146" s="1">
        <v>0</v>
      </c>
      <c r="J5146" s="1">
        <v>0</v>
      </c>
      <c r="K5146" s="1">
        <v>0</v>
      </c>
    </row>
    <row r="5147" spans="1:12" x14ac:dyDescent="0.25">
      <c r="A5147" s="2">
        <v>1142</v>
      </c>
      <c r="B5147" t="s">
        <v>229</v>
      </c>
      <c r="C5147" t="s">
        <v>44</v>
      </c>
      <c r="D5147">
        <v>1</v>
      </c>
      <c r="E5147" s="1">
        <v>113832</v>
      </c>
      <c r="F5147" s="1">
        <v>113832</v>
      </c>
      <c r="G5147" s="1">
        <v>0</v>
      </c>
      <c r="H5147" s="1">
        <v>0</v>
      </c>
      <c r="I5147" s="1">
        <v>0</v>
      </c>
      <c r="J5147" s="1">
        <v>0</v>
      </c>
      <c r="K5147" s="1">
        <v>0</v>
      </c>
    </row>
    <row r="5148" spans="1:12" x14ac:dyDescent="0.25">
      <c r="A5148" s="2">
        <v>1142</v>
      </c>
      <c r="B5148" t="s">
        <v>229</v>
      </c>
      <c r="C5148" t="s">
        <v>30</v>
      </c>
      <c r="D5148">
        <v>1</v>
      </c>
      <c r="E5148" s="1">
        <v>113832</v>
      </c>
      <c r="F5148" s="1">
        <v>113832</v>
      </c>
      <c r="G5148" s="1">
        <v>0</v>
      </c>
      <c r="H5148" s="1">
        <v>0</v>
      </c>
      <c r="I5148" s="1">
        <v>0</v>
      </c>
      <c r="J5148" s="1">
        <v>0</v>
      </c>
      <c r="K5148" s="1">
        <v>0</v>
      </c>
    </row>
    <row r="5149" spans="1:12" x14ac:dyDescent="0.25">
      <c r="A5149" s="2">
        <v>1142</v>
      </c>
      <c r="B5149" t="s">
        <v>229</v>
      </c>
      <c r="C5149" t="s">
        <v>15</v>
      </c>
      <c r="D5149">
        <v>6</v>
      </c>
      <c r="E5149" s="1">
        <v>234999</v>
      </c>
      <c r="F5149" s="1">
        <v>234999</v>
      </c>
      <c r="G5149" s="1">
        <v>0</v>
      </c>
      <c r="H5149" s="1">
        <v>0</v>
      </c>
      <c r="I5149" s="1">
        <v>0</v>
      </c>
      <c r="J5149" s="1">
        <v>0</v>
      </c>
      <c r="K5149" s="1">
        <v>0</v>
      </c>
    </row>
    <row r="5150" spans="1:12" x14ac:dyDescent="0.25">
      <c r="A5150" s="2">
        <v>1142</v>
      </c>
      <c r="B5150" t="s">
        <v>229</v>
      </c>
      <c r="C5150" t="s">
        <v>50</v>
      </c>
      <c r="D5150">
        <v>1</v>
      </c>
      <c r="E5150" s="1">
        <v>113832</v>
      </c>
      <c r="F5150" s="1">
        <v>113832</v>
      </c>
      <c r="G5150" s="1">
        <v>0</v>
      </c>
      <c r="H5150" s="1">
        <v>0</v>
      </c>
      <c r="I5150" s="1">
        <v>0</v>
      </c>
      <c r="J5150" s="1">
        <v>0</v>
      </c>
      <c r="K5150" s="1">
        <v>0</v>
      </c>
    </row>
    <row r="5151" spans="1:12" x14ac:dyDescent="0.25">
      <c r="A5151" s="2">
        <v>1142</v>
      </c>
      <c r="B5151" t="s">
        <v>229</v>
      </c>
      <c r="C5151" t="s">
        <v>104</v>
      </c>
      <c r="D5151">
        <v>2</v>
      </c>
      <c r="E5151" s="1">
        <v>227665</v>
      </c>
      <c r="F5151" s="1">
        <v>227665</v>
      </c>
      <c r="G5151" s="1">
        <v>0</v>
      </c>
      <c r="H5151" s="1">
        <v>0</v>
      </c>
      <c r="I5151" s="1">
        <v>0</v>
      </c>
      <c r="J5151" s="1">
        <v>0</v>
      </c>
      <c r="K5151" s="1">
        <v>0</v>
      </c>
    </row>
    <row r="5152" spans="1:12" x14ac:dyDescent="0.25">
      <c r="A5152" s="2">
        <v>1142</v>
      </c>
      <c r="B5152" t="s">
        <v>229</v>
      </c>
      <c r="C5152" t="s">
        <v>14</v>
      </c>
      <c r="D5152">
        <v>2</v>
      </c>
      <c r="E5152" s="1">
        <v>227665</v>
      </c>
      <c r="F5152" s="1">
        <v>227665</v>
      </c>
      <c r="G5152" s="1">
        <v>0</v>
      </c>
      <c r="H5152" s="1">
        <v>0</v>
      </c>
      <c r="I5152" s="1">
        <v>0</v>
      </c>
      <c r="J5152" s="1">
        <v>0</v>
      </c>
      <c r="K5152" s="1">
        <v>0</v>
      </c>
    </row>
    <row r="5153" spans="1:11" x14ac:dyDescent="0.25">
      <c r="A5153" s="2">
        <v>1142</v>
      </c>
      <c r="B5153" t="s">
        <v>229</v>
      </c>
      <c r="C5153" t="s">
        <v>313</v>
      </c>
      <c r="D5153">
        <v>0.18</v>
      </c>
      <c r="E5153" s="1">
        <v>27657</v>
      </c>
      <c r="F5153" s="1">
        <v>8136</v>
      </c>
      <c r="G5153" s="1">
        <v>0</v>
      </c>
      <c r="H5153" s="1">
        <v>19521</v>
      </c>
      <c r="I5153" s="1">
        <v>0</v>
      </c>
      <c r="J5153" s="1">
        <v>0</v>
      </c>
      <c r="K5153" s="1">
        <v>0</v>
      </c>
    </row>
    <row r="5154" spans="1:11" x14ac:dyDescent="0.25">
      <c r="A5154" s="2">
        <v>1142</v>
      </c>
      <c r="B5154" t="s">
        <v>229</v>
      </c>
      <c r="C5154" t="s">
        <v>23</v>
      </c>
      <c r="D5154">
        <v>7</v>
      </c>
      <c r="E5154" s="1">
        <v>274165</v>
      </c>
      <c r="F5154" s="1">
        <v>254425</v>
      </c>
      <c r="G5154" s="1">
        <v>19740</v>
      </c>
      <c r="H5154" s="1">
        <v>0</v>
      </c>
      <c r="I5154" s="1">
        <v>0</v>
      </c>
      <c r="J5154" s="1">
        <v>0</v>
      </c>
      <c r="K5154" s="1">
        <v>0</v>
      </c>
    </row>
    <row r="5155" spans="1:11" x14ac:dyDescent="0.25">
      <c r="A5155" s="2">
        <v>1142</v>
      </c>
      <c r="B5155" t="s">
        <v>229</v>
      </c>
      <c r="C5155" t="s">
        <v>18</v>
      </c>
      <c r="D5155">
        <v>3</v>
      </c>
      <c r="E5155" s="1">
        <v>341497</v>
      </c>
      <c r="F5155" s="1">
        <v>341497</v>
      </c>
      <c r="G5155" s="1">
        <v>0</v>
      </c>
      <c r="H5155" s="1">
        <v>0</v>
      </c>
      <c r="I5155" s="1">
        <v>0</v>
      </c>
      <c r="J5155" s="1">
        <v>0</v>
      </c>
      <c r="K5155" s="1">
        <v>0</v>
      </c>
    </row>
    <row r="5156" spans="1:11" x14ac:dyDescent="0.25">
      <c r="A5156" s="2">
        <v>1142</v>
      </c>
      <c r="B5156" t="s">
        <v>229</v>
      </c>
      <c r="C5156" t="s">
        <v>19</v>
      </c>
      <c r="D5156">
        <v>2</v>
      </c>
      <c r="E5156" s="1">
        <v>227665</v>
      </c>
      <c r="F5156" s="1">
        <v>227665</v>
      </c>
      <c r="G5156" s="1">
        <v>0</v>
      </c>
      <c r="H5156" s="1">
        <v>0</v>
      </c>
      <c r="I5156" s="1">
        <v>0</v>
      </c>
      <c r="J5156" s="1">
        <v>0</v>
      </c>
      <c r="K5156" s="1">
        <v>0</v>
      </c>
    </row>
    <row r="5157" spans="1:11" x14ac:dyDescent="0.25">
      <c r="A5157" s="2">
        <v>1142</v>
      </c>
      <c r="B5157" t="s">
        <v>229</v>
      </c>
      <c r="C5157" t="s">
        <v>7</v>
      </c>
      <c r="D5157">
        <v>0.5</v>
      </c>
      <c r="E5157" s="1">
        <v>56916</v>
      </c>
      <c r="F5157" s="1">
        <v>56916</v>
      </c>
      <c r="G5157" s="1">
        <v>0</v>
      </c>
      <c r="H5157" s="1">
        <v>0</v>
      </c>
      <c r="I5157" s="1">
        <v>0</v>
      </c>
      <c r="J5157" s="1">
        <v>0</v>
      </c>
      <c r="K5157" s="1">
        <v>0</v>
      </c>
    </row>
    <row r="5158" spans="1:11" x14ac:dyDescent="0.25">
      <c r="A5158" s="2">
        <v>1142</v>
      </c>
      <c r="B5158" t="s">
        <v>229</v>
      </c>
      <c r="C5158" t="s">
        <v>37</v>
      </c>
      <c r="D5158">
        <v>1</v>
      </c>
      <c r="E5158" s="1">
        <v>113832</v>
      </c>
      <c r="F5158" s="1">
        <v>113832</v>
      </c>
      <c r="G5158" s="1">
        <v>0</v>
      </c>
      <c r="H5158" s="1">
        <v>0</v>
      </c>
      <c r="I5158" s="1">
        <v>0</v>
      </c>
      <c r="J5158" s="1">
        <v>0</v>
      </c>
      <c r="K5158" s="1">
        <v>0</v>
      </c>
    </row>
    <row r="5159" spans="1:11" x14ac:dyDescent="0.25">
      <c r="A5159" s="2">
        <v>1142</v>
      </c>
      <c r="B5159" t="s">
        <v>229</v>
      </c>
      <c r="C5159" t="s">
        <v>12</v>
      </c>
      <c r="D5159">
        <v>1</v>
      </c>
      <c r="E5159" s="1">
        <v>113832</v>
      </c>
      <c r="F5159" s="1">
        <v>113832</v>
      </c>
      <c r="G5159" s="1">
        <v>0</v>
      </c>
      <c r="H5159" s="1">
        <v>0</v>
      </c>
      <c r="I5159" s="1">
        <v>0</v>
      </c>
      <c r="J5159" s="1">
        <v>0</v>
      </c>
      <c r="K5159" s="1">
        <v>0</v>
      </c>
    </row>
    <row r="5160" spans="1:11" x14ac:dyDescent="0.25">
      <c r="A5160" s="2">
        <v>1142</v>
      </c>
      <c r="B5160" t="s">
        <v>229</v>
      </c>
      <c r="C5160" t="s">
        <v>60</v>
      </c>
      <c r="D5160">
        <v>0.5</v>
      </c>
      <c r="E5160" s="1">
        <v>56916</v>
      </c>
      <c r="F5160" s="1">
        <v>56916</v>
      </c>
      <c r="G5160" s="1">
        <v>0</v>
      </c>
      <c r="H5160" s="1">
        <v>0</v>
      </c>
      <c r="I5160" s="1">
        <v>0</v>
      </c>
      <c r="J5160" s="1">
        <v>0</v>
      </c>
      <c r="K5160" s="1">
        <v>0</v>
      </c>
    </row>
    <row r="5161" spans="1:11" x14ac:dyDescent="0.25">
      <c r="A5161" s="2">
        <v>1142</v>
      </c>
      <c r="B5161" t="s">
        <v>229</v>
      </c>
      <c r="C5161" t="s">
        <v>21</v>
      </c>
      <c r="D5161">
        <v>1</v>
      </c>
      <c r="E5161" s="1">
        <v>113832</v>
      </c>
      <c r="F5161" s="1">
        <v>113832</v>
      </c>
      <c r="G5161" s="1">
        <v>0</v>
      </c>
      <c r="H5161" s="1">
        <v>0</v>
      </c>
      <c r="I5161" s="1">
        <v>0</v>
      </c>
      <c r="J5161" s="1">
        <v>0</v>
      </c>
      <c r="K5161" s="1">
        <v>0</v>
      </c>
    </row>
    <row r="5162" spans="1:11" x14ac:dyDescent="0.25">
      <c r="A5162" s="2">
        <v>1142</v>
      </c>
      <c r="B5162" t="s">
        <v>229</v>
      </c>
      <c r="C5162" t="s">
        <v>16</v>
      </c>
      <c r="D5162">
        <v>1</v>
      </c>
      <c r="E5162" s="1">
        <v>113832</v>
      </c>
      <c r="F5162" s="1">
        <v>113832</v>
      </c>
      <c r="G5162" s="1">
        <v>0</v>
      </c>
      <c r="H5162" s="1">
        <v>0</v>
      </c>
      <c r="I5162" s="1">
        <v>0</v>
      </c>
      <c r="J5162" s="1">
        <v>0</v>
      </c>
      <c r="K5162" s="1">
        <v>0</v>
      </c>
    </row>
    <row r="5163" spans="1:11" x14ac:dyDescent="0.25">
      <c r="A5163" s="2">
        <v>1142</v>
      </c>
      <c r="B5163" t="s">
        <v>229</v>
      </c>
      <c r="C5163" t="s">
        <v>17</v>
      </c>
      <c r="D5163">
        <v>1</v>
      </c>
      <c r="E5163" s="1">
        <v>79025</v>
      </c>
      <c r="F5163" s="1">
        <v>79025</v>
      </c>
      <c r="G5163" s="1">
        <v>0</v>
      </c>
      <c r="H5163" s="1">
        <v>0</v>
      </c>
      <c r="I5163" s="1">
        <v>0</v>
      </c>
      <c r="J5163" s="1">
        <v>0</v>
      </c>
      <c r="K5163" s="1">
        <v>0</v>
      </c>
    </row>
    <row r="5164" spans="1:11" x14ac:dyDescent="0.25">
      <c r="A5164" s="2">
        <v>1142</v>
      </c>
      <c r="B5164" t="s">
        <v>229</v>
      </c>
      <c r="C5164" t="s">
        <v>20</v>
      </c>
      <c r="D5164">
        <v>1</v>
      </c>
      <c r="E5164" s="1">
        <v>60059</v>
      </c>
      <c r="F5164" s="1">
        <v>60059</v>
      </c>
      <c r="G5164" s="1">
        <v>0</v>
      </c>
      <c r="H5164" s="1">
        <v>0</v>
      </c>
      <c r="I5164" s="1">
        <v>0</v>
      </c>
      <c r="J5164" s="1">
        <v>0</v>
      </c>
      <c r="K5164" s="1">
        <v>0</v>
      </c>
    </row>
    <row r="5165" spans="1:11" x14ac:dyDescent="0.25">
      <c r="A5165" s="2">
        <v>1142</v>
      </c>
      <c r="B5165" t="s">
        <v>229</v>
      </c>
      <c r="C5165" t="s">
        <v>4</v>
      </c>
      <c r="D5165">
        <v>1</v>
      </c>
      <c r="E5165" s="1">
        <v>71961</v>
      </c>
      <c r="F5165" s="1">
        <v>71961</v>
      </c>
      <c r="G5165" s="1">
        <v>0</v>
      </c>
      <c r="H5165" s="1">
        <v>0</v>
      </c>
      <c r="I5165" s="1">
        <v>0</v>
      </c>
      <c r="J5165" s="1">
        <v>0</v>
      </c>
      <c r="K5165" s="1">
        <v>0</v>
      </c>
    </row>
    <row r="5166" spans="1:11" x14ac:dyDescent="0.25">
      <c r="A5166" s="2">
        <v>1142</v>
      </c>
      <c r="B5166" t="s">
        <v>229</v>
      </c>
      <c r="C5166" t="s">
        <v>8</v>
      </c>
      <c r="D5166">
        <v>0.5</v>
      </c>
      <c r="E5166" s="1">
        <v>58131</v>
      </c>
      <c r="F5166" s="1">
        <v>58131</v>
      </c>
      <c r="G5166" s="1">
        <v>0</v>
      </c>
      <c r="H5166" s="1">
        <v>0</v>
      </c>
      <c r="I5166" s="1">
        <v>0</v>
      </c>
      <c r="J5166" s="1">
        <v>0</v>
      </c>
      <c r="K5166" s="1">
        <v>0</v>
      </c>
    </row>
    <row r="5167" spans="1:11" x14ac:dyDescent="0.25">
      <c r="A5167" s="2">
        <v>1142</v>
      </c>
      <c r="B5167" t="s">
        <v>229</v>
      </c>
      <c r="C5167" t="s">
        <v>251</v>
      </c>
      <c r="D5167">
        <v>0</v>
      </c>
      <c r="E5167" s="1">
        <v>10000</v>
      </c>
      <c r="F5167" s="1">
        <v>10000</v>
      </c>
      <c r="G5167" s="1">
        <v>0</v>
      </c>
      <c r="H5167" s="1">
        <v>0</v>
      </c>
      <c r="I5167" s="1">
        <v>0</v>
      </c>
      <c r="J5167" s="1">
        <v>0</v>
      </c>
      <c r="K5167" s="1">
        <v>0</v>
      </c>
    </row>
    <row r="5168" spans="1:11" x14ac:dyDescent="0.25">
      <c r="A5168" s="2">
        <v>1142</v>
      </c>
      <c r="B5168" t="s">
        <v>229</v>
      </c>
      <c r="C5168" t="s">
        <v>252</v>
      </c>
      <c r="D5168">
        <v>0</v>
      </c>
      <c r="E5168" s="1">
        <v>6000</v>
      </c>
      <c r="F5168" s="1">
        <v>6000</v>
      </c>
      <c r="G5168" s="1">
        <v>0</v>
      </c>
      <c r="H5168" s="1">
        <v>0</v>
      </c>
      <c r="I5168" s="1">
        <v>0</v>
      </c>
      <c r="J5168" s="1">
        <v>0</v>
      </c>
      <c r="K5168" s="1">
        <v>0</v>
      </c>
    </row>
    <row r="5169" spans="1:11" x14ac:dyDescent="0.25">
      <c r="A5169" s="2">
        <v>1142</v>
      </c>
      <c r="B5169" t="s">
        <v>229</v>
      </c>
      <c r="C5169" t="s">
        <v>308</v>
      </c>
      <c r="D5169">
        <v>0</v>
      </c>
      <c r="E5169" s="1">
        <v>2500</v>
      </c>
      <c r="F5169" s="1">
        <v>2500</v>
      </c>
      <c r="G5169" s="1">
        <v>0</v>
      </c>
      <c r="H5169" s="1">
        <v>0</v>
      </c>
      <c r="I5169" s="1">
        <v>0</v>
      </c>
      <c r="J5169" s="1">
        <v>0</v>
      </c>
      <c r="K5169" s="1">
        <v>0</v>
      </c>
    </row>
    <row r="5170" spans="1:11" x14ac:dyDescent="0.25">
      <c r="A5170" s="2">
        <v>1142</v>
      </c>
      <c r="B5170" t="s">
        <v>229</v>
      </c>
      <c r="C5170" t="s">
        <v>263</v>
      </c>
      <c r="D5170">
        <v>0</v>
      </c>
      <c r="E5170" s="1">
        <v>5000</v>
      </c>
      <c r="F5170" s="1">
        <v>0</v>
      </c>
      <c r="G5170" s="1">
        <v>5000</v>
      </c>
      <c r="H5170" s="1">
        <v>0</v>
      </c>
      <c r="I5170" s="1">
        <v>0</v>
      </c>
      <c r="J5170" s="1">
        <v>0</v>
      </c>
      <c r="K5170" s="1">
        <v>0</v>
      </c>
    </row>
    <row r="5171" spans="1:11" x14ac:dyDescent="0.25">
      <c r="A5171" s="2">
        <v>1142</v>
      </c>
      <c r="B5171" t="s">
        <v>229</v>
      </c>
      <c r="C5171" t="s">
        <v>266</v>
      </c>
      <c r="D5171">
        <v>0</v>
      </c>
      <c r="E5171" s="1">
        <v>5000</v>
      </c>
      <c r="F5171" s="1">
        <v>5000</v>
      </c>
      <c r="G5171" s="1">
        <v>0</v>
      </c>
      <c r="H5171" s="1">
        <v>0</v>
      </c>
      <c r="I5171" s="1">
        <v>0</v>
      </c>
      <c r="J5171" s="1">
        <v>0</v>
      </c>
      <c r="K5171" s="1">
        <v>0</v>
      </c>
    </row>
    <row r="5172" spans="1:11" x14ac:dyDescent="0.25">
      <c r="A5172" s="2">
        <v>1142</v>
      </c>
      <c r="B5172" t="s">
        <v>229</v>
      </c>
      <c r="C5172" t="s">
        <v>265</v>
      </c>
      <c r="D5172">
        <v>0</v>
      </c>
      <c r="E5172" s="1">
        <v>20215</v>
      </c>
      <c r="F5172" s="1">
        <v>9673</v>
      </c>
      <c r="G5172" s="1">
        <v>10542</v>
      </c>
      <c r="H5172" s="1">
        <v>0</v>
      </c>
      <c r="I5172" s="1">
        <v>0</v>
      </c>
      <c r="J5172" s="1">
        <v>0</v>
      </c>
      <c r="K5172" s="1">
        <v>0</v>
      </c>
    </row>
    <row r="5173" spans="1:11" x14ac:dyDescent="0.25">
      <c r="A5173" s="2">
        <v>1142</v>
      </c>
      <c r="B5173" t="s">
        <v>229</v>
      </c>
      <c r="C5173" t="s">
        <v>262</v>
      </c>
      <c r="D5173">
        <v>0</v>
      </c>
      <c r="E5173" s="1">
        <v>1000</v>
      </c>
      <c r="F5173" s="1">
        <v>1000</v>
      </c>
      <c r="G5173" s="1">
        <v>0</v>
      </c>
      <c r="H5173" s="1">
        <v>0</v>
      </c>
      <c r="I5173" s="1">
        <v>0</v>
      </c>
      <c r="J5173" s="1">
        <v>0</v>
      </c>
      <c r="K5173" s="1">
        <v>0</v>
      </c>
    </row>
    <row r="5174" spans="1:11" x14ac:dyDescent="0.25">
      <c r="A5174" s="2">
        <v>1142</v>
      </c>
      <c r="B5174" t="s">
        <v>229</v>
      </c>
      <c r="C5174" t="s">
        <v>248</v>
      </c>
      <c r="D5174">
        <v>0</v>
      </c>
      <c r="E5174" s="1">
        <v>342</v>
      </c>
      <c r="F5174" s="1">
        <v>342</v>
      </c>
      <c r="G5174" s="1">
        <v>0</v>
      </c>
      <c r="H5174" s="1">
        <v>0</v>
      </c>
      <c r="I5174" s="1">
        <v>0</v>
      </c>
      <c r="J5174" s="1">
        <v>0</v>
      </c>
      <c r="K5174" s="1">
        <v>0</v>
      </c>
    </row>
    <row r="5175" spans="1:11" x14ac:dyDescent="0.25">
      <c r="A5175" s="2">
        <v>1142</v>
      </c>
      <c r="B5175" t="s">
        <v>229</v>
      </c>
      <c r="C5175" t="s">
        <v>290</v>
      </c>
      <c r="D5175">
        <v>0</v>
      </c>
      <c r="E5175" s="1">
        <v>2000</v>
      </c>
      <c r="F5175" s="1">
        <v>0</v>
      </c>
      <c r="G5175" s="1">
        <v>2000</v>
      </c>
      <c r="H5175" s="1">
        <v>0</v>
      </c>
      <c r="I5175" s="1">
        <v>0</v>
      </c>
      <c r="J5175" s="1">
        <v>0</v>
      </c>
      <c r="K5175" s="1">
        <v>0</v>
      </c>
    </row>
    <row r="5176" spans="1:11" x14ac:dyDescent="0.25">
      <c r="A5176" s="2">
        <v>1142</v>
      </c>
      <c r="B5176" t="s">
        <v>229</v>
      </c>
      <c r="C5176" t="s">
        <v>300</v>
      </c>
      <c r="D5176">
        <v>0</v>
      </c>
      <c r="E5176" s="1">
        <v>5000</v>
      </c>
      <c r="F5176" s="1">
        <v>5000</v>
      </c>
      <c r="G5176" s="1">
        <v>0</v>
      </c>
      <c r="H5176" s="1">
        <v>0</v>
      </c>
      <c r="I5176" s="1">
        <v>0</v>
      </c>
      <c r="J5176" s="1">
        <v>0</v>
      </c>
      <c r="K5176" s="1">
        <v>0</v>
      </c>
    </row>
    <row r="5177" spans="1:11" x14ac:dyDescent="0.25">
      <c r="A5177" s="2">
        <v>1142</v>
      </c>
      <c r="B5177" t="s">
        <v>229</v>
      </c>
      <c r="C5177" t="s">
        <v>264</v>
      </c>
      <c r="D5177">
        <v>0</v>
      </c>
      <c r="E5177" s="1">
        <v>10000</v>
      </c>
      <c r="F5177" s="1">
        <v>10000</v>
      </c>
      <c r="G5177" s="1">
        <v>0</v>
      </c>
      <c r="H5177" s="1">
        <v>0</v>
      </c>
      <c r="I5177" s="1">
        <v>0</v>
      </c>
      <c r="J5177" s="1">
        <v>0</v>
      </c>
      <c r="K5177" s="1">
        <v>0</v>
      </c>
    </row>
    <row r="5178" spans="1:11" x14ac:dyDescent="0.25">
      <c r="A5178" s="2">
        <v>1142</v>
      </c>
      <c r="B5178" t="s">
        <v>229</v>
      </c>
      <c r="C5178" t="s">
        <v>260</v>
      </c>
      <c r="D5178">
        <v>0</v>
      </c>
      <c r="E5178" s="1">
        <v>1500</v>
      </c>
      <c r="F5178" s="1">
        <v>1500</v>
      </c>
      <c r="G5178" s="1">
        <v>0</v>
      </c>
      <c r="H5178" s="1">
        <v>0</v>
      </c>
      <c r="I5178" s="1">
        <v>0</v>
      </c>
      <c r="J5178" s="1">
        <v>0</v>
      </c>
      <c r="K5178" s="1">
        <v>0</v>
      </c>
    </row>
    <row r="5179" spans="1:11" x14ac:dyDescent="0.25">
      <c r="A5179" s="2">
        <v>1142</v>
      </c>
      <c r="B5179" t="s">
        <v>229</v>
      </c>
      <c r="C5179" t="s">
        <v>261</v>
      </c>
      <c r="D5179">
        <v>0</v>
      </c>
      <c r="E5179" s="1">
        <v>9000</v>
      </c>
      <c r="F5179" s="1">
        <v>9000</v>
      </c>
      <c r="G5179" s="1">
        <v>0</v>
      </c>
      <c r="H5179" s="1">
        <v>0</v>
      </c>
      <c r="I5179" s="1">
        <v>0</v>
      </c>
      <c r="J5179" s="1">
        <v>0</v>
      </c>
      <c r="K5179" s="1">
        <v>0</v>
      </c>
    </row>
    <row r="5180" spans="1:11" x14ac:dyDescent="0.25">
      <c r="A5180" s="2">
        <v>1142</v>
      </c>
      <c r="B5180" t="s">
        <v>229</v>
      </c>
      <c r="C5180" t="s">
        <v>278</v>
      </c>
      <c r="D5180">
        <v>0</v>
      </c>
      <c r="E5180" s="1">
        <v>3000</v>
      </c>
      <c r="F5180" s="1">
        <v>3000</v>
      </c>
      <c r="G5180" s="1">
        <v>0</v>
      </c>
      <c r="H5180" s="1">
        <v>0</v>
      </c>
      <c r="I5180" s="1">
        <v>0</v>
      </c>
      <c r="J5180" s="1">
        <v>0</v>
      </c>
      <c r="K5180" s="1">
        <v>0</v>
      </c>
    </row>
    <row r="5181" spans="1:11" x14ac:dyDescent="0.25">
      <c r="A5181" s="2">
        <v>1142</v>
      </c>
      <c r="B5181" t="s">
        <v>229</v>
      </c>
      <c r="C5181" t="s">
        <v>247</v>
      </c>
      <c r="D5181">
        <v>0</v>
      </c>
      <c r="E5181" s="1">
        <v>1254</v>
      </c>
      <c r="F5181" s="1">
        <v>1254</v>
      </c>
      <c r="G5181" s="1">
        <v>0</v>
      </c>
      <c r="H5181" s="1">
        <v>0</v>
      </c>
      <c r="I5181" s="1">
        <v>0</v>
      </c>
      <c r="J5181" s="1">
        <v>0</v>
      </c>
      <c r="K5181" s="1">
        <v>0</v>
      </c>
    </row>
    <row r="5182" spans="1:11" x14ac:dyDescent="0.25">
      <c r="A5182" s="2">
        <v>1142</v>
      </c>
      <c r="B5182" t="s">
        <v>229</v>
      </c>
      <c r="C5182" t="s">
        <v>299</v>
      </c>
      <c r="D5182">
        <v>0</v>
      </c>
      <c r="E5182" s="1">
        <v>1295</v>
      </c>
      <c r="F5182" s="1">
        <v>1295</v>
      </c>
      <c r="G5182" s="1">
        <v>0</v>
      </c>
      <c r="H5182" s="1">
        <v>0</v>
      </c>
      <c r="I5182" s="1">
        <v>0</v>
      </c>
      <c r="J5182" s="1">
        <v>0</v>
      </c>
      <c r="K5182" s="1">
        <v>0</v>
      </c>
    </row>
    <row r="5183" spans="1:11" x14ac:dyDescent="0.25">
      <c r="A5183" s="2">
        <v>1142</v>
      </c>
      <c r="B5183" t="s">
        <v>229</v>
      </c>
      <c r="C5183" t="s">
        <v>270</v>
      </c>
      <c r="D5183">
        <v>0</v>
      </c>
      <c r="E5183" s="1">
        <v>6000</v>
      </c>
      <c r="F5183" s="1">
        <v>4000</v>
      </c>
      <c r="G5183" s="1">
        <v>2000</v>
      </c>
      <c r="H5183" s="1">
        <v>0</v>
      </c>
      <c r="I5183" s="1">
        <v>0</v>
      </c>
      <c r="J5183" s="1">
        <v>0</v>
      </c>
      <c r="K5183" s="1">
        <v>0</v>
      </c>
    </row>
    <row r="5184" spans="1:11" x14ac:dyDescent="0.25">
      <c r="A5184" s="2">
        <v>1142</v>
      </c>
      <c r="B5184" t="s">
        <v>229</v>
      </c>
      <c r="C5184" t="s">
        <v>298</v>
      </c>
      <c r="D5184">
        <v>0</v>
      </c>
      <c r="E5184" s="1">
        <v>500</v>
      </c>
      <c r="F5184" s="1">
        <v>500</v>
      </c>
      <c r="G5184" s="1">
        <v>0</v>
      </c>
      <c r="H5184" s="1">
        <v>0</v>
      </c>
      <c r="I5184" s="1">
        <v>0</v>
      </c>
      <c r="J5184" s="1">
        <v>0</v>
      </c>
      <c r="K5184" s="1">
        <v>0</v>
      </c>
    </row>
    <row r="5185" spans="1:11" x14ac:dyDescent="0.25">
      <c r="A5185" s="2">
        <v>1142</v>
      </c>
      <c r="B5185" t="s">
        <v>229</v>
      </c>
      <c r="C5185" t="s">
        <v>305</v>
      </c>
      <c r="D5185">
        <v>0</v>
      </c>
      <c r="E5185" s="1">
        <v>400</v>
      </c>
      <c r="F5185" s="1">
        <v>400</v>
      </c>
      <c r="G5185" s="1">
        <v>0</v>
      </c>
      <c r="H5185" s="1">
        <v>0</v>
      </c>
      <c r="I5185" s="1">
        <v>0</v>
      </c>
      <c r="J5185" s="1">
        <v>0</v>
      </c>
      <c r="K5185" s="1">
        <v>0</v>
      </c>
    </row>
    <row r="5186" spans="1:11" x14ac:dyDescent="0.25">
      <c r="A5186" s="2">
        <v>1142</v>
      </c>
      <c r="B5186" t="s">
        <v>229</v>
      </c>
      <c r="C5186" t="s">
        <v>281</v>
      </c>
      <c r="D5186">
        <v>0</v>
      </c>
      <c r="E5186" s="1">
        <v>3500</v>
      </c>
      <c r="F5186" s="1">
        <v>3500</v>
      </c>
      <c r="G5186" s="1">
        <v>0</v>
      </c>
      <c r="H5186" s="1">
        <v>0</v>
      </c>
      <c r="I5186" s="1">
        <v>0</v>
      </c>
      <c r="J5186" s="1">
        <v>0</v>
      </c>
      <c r="K5186" s="1">
        <v>0</v>
      </c>
    </row>
    <row r="5187" spans="1:11" x14ac:dyDescent="0.25">
      <c r="A5187" s="2">
        <v>1142</v>
      </c>
      <c r="B5187" t="s">
        <v>229</v>
      </c>
      <c r="C5187" t="s">
        <v>277</v>
      </c>
      <c r="D5187">
        <v>0</v>
      </c>
      <c r="E5187" s="1">
        <v>8500</v>
      </c>
      <c r="F5187" s="1">
        <v>5500</v>
      </c>
      <c r="G5187" s="1">
        <v>3000</v>
      </c>
      <c r="H5187" s="1">
        <v>0</v>
      </c>
      <c r="I5187" s="1">
        <v>0</v>
      </c>
      <c r="J5187" s="1">
        <v>0</v>
      </c>
      <c r="K5187" s="1">
        <v>0</v>
      </c>
    </row>
    <row r="5188" spans="1:11" x14ac:dyDescent="0.25">
      <c r="A5188" s="2">
        <v>1142</v>
      </c>
      <c r="B5188" t="s">
        <v>229</v>
      </c>
      <c r="C5188" t="s">
        <v>258</v>
      </c>
      <c r="D5188">
        <v>0</v>
      </c>
      <c r="E5188" s="1">
        <v>9500</v>
      </c>
      <c r="F5188" s="1">
        <v>9500</v>
      </c>
      <c r="G5188" s="1">
        <v>0</v>
      </c>
      <c r="H5188" s="1">
        <v>0</v>
      </c>
      <c r="I5188" s="1">
        <v>0</v>
      </c>
      <c r="J5188" s="1">
        <v>0</v>
      </c>
      <c r="K5188" s="1">
        <v>0</v>
      </c>
    </row>
    <row r="5189" spans="1:11" x14ac:dyDescent="0.25">
      <c r="A5189" s="2">
        <v>1142</v>
      </c>
      <c r="B5189" t="s">
        <v>229</v>
      </c>
      <c r="C5189" t="s">
        <v>287</v>
      </c>
      <c r="D5189">
        <v>0</v>
      </c>
      <c r="E5189" s="1">
        <v>638</v>
      </c>
      <c r="F5189" s="1">
        <v>0</v>
      </c>
      <c r="G5189" s="1">
        <v>638</v>
      </c>
      <c r="H5189" s="1">
        <v>0</v>
      </c>
      <c r="I5189" s="1">
        <v>0</v>
      </c>
      <c r="J5189" s="1">
        <v>0</v>
      </c>
      <c r="K5189" s="1">
        <v>0</v>
      </c>
    </row>
    <row r="5190" spans="1:11" x14ac:dyDescent="0.25">
      <c r="A5190" s="2">
        <v>1142</v>
      </c>
      <c r="B5190" t="s">
        <v>229</v>
      </c>
      <c r="C5190" t="s">
        <v>284</v>
      </c>
      <c r="D5190">
        <v>0</v>
      </c>
      <c r="E5190" s="1">
        <v>1875</v>
      </c>
      <c r="F5190" s="1">
        <v>0</v>
      </c>
      <c r="G5190" s="1">
        <v>0</v>
      </c>
      <c r="H5190" s="1">
        <v>0</v>
      </c>
      <c r="I5190" s="1">
        <v>0</v>
      </c>
      <c r="J5190" s="1">
        <v>1875</v>
      </c>
      <c r="K5190" s="1">
        <v>0</v>
      </c>
    </row>
    <row r="5191" spans="1:11" x14ac:dyDescent="0.25">
      <c r="A5191" s="2">
        <v>321</v>
      </c>
      <c r="B5191" t="s">
        <v>230</v>
      </c>
      <c r="C5191" t="s">
        <v>114</v>
      </c>
      <c r="D5191">
        <v>1</v>
      </c>
      <c r="E5191" s="1">
        <v>158560</v>
      </c>
      <c r="F5191" s="1">
        <v>158560</v>
      </c>
      <c r="G5191" s="1">
        <v>0</v>
      </c>
      <c r="H5191" s="1">
        <v>0</v>
      </c>
      <c r="I5191" s="1">
        <v>0</v>
      </c>
      <c r="J5191" s="1">
        <v>0</v>
      </c>
      <c r="K5191" s="1">
        <v>0</v>
      </c>
    </row>
    <row r="5192" spans="1:11" x14ac:dyDescent="0.25">
      <c r="A5192" s="2">
        <v>321</v>
      </c>
      <c r="B5192" t="s">
        <v>230</v>
      </c>
      <c r="C5192" t="s">
        <v>31</v>
      </c>
      <c r="D5192">
        <v>1</v>
      </c>
      <c r="E5192" s="1">
        <v>198942</v>
      </c>
      <c r="F5192" s="1">
        <v>198942</v>
      </c>
      <c r="G5192" s="1">
        <v>0</v>
      </c>
      <c r="H5192" s="1">
        <v>0</v>
      </c>
      <c r="I5192" s="1">
        <v>0</v>
      </c>
      <c r="J5192" s="1">
        <v>0</v>
      </c>
      <c r="K5192" s="1">
        <v>0</v>
      </c>
    </row>
    <row r="5193" spans="1:11" x14ac:dyDescent="0.25">
      <c r="A5193" s="2">
        <v>321</v>
      </c>
      <c r="B5193" t="s">
        <v>230</v>
      </c>
      <c r="C5193" t="s">
        <v>33</v>
      </c>
      <c r="D5193">
        <v>4</v>
      </c>
      <c r="E5193" s="1">
        <v>455330</v>
      </c>
      <c r="F5193" s="1">
        <v>455330</v>
      </c>
      <c r="G5193" s="1">
        <v>0</v>
      </c>
      <c r="H5193" s="1">
        <v>0</v>
      </c>
      <c r="I5193" s="1">
        <v>0</v>
      </c>
      <c r="J5193" s="1">
        <v>0</v>
      </c>
      <c r="K5193" s="1">
        <v>0</v>
      </c>
    </row>
    <row r="5194" spans="1:11" x14ac:dyDescent="0.25">
      <c r="A5194" s="2">
        <v>321</v>
      </c>
      <c r="B5194" t="s">
        <v>230</v>
      </c>
      <c r="C5194" t="s">
        <v>34</v>
      </c>
      <c r="D5194">
        <v>3</v>
      </c>
      <c r="E5194" s="1">
        <v>341497</v>
      </c>
      <c r="F5194" s="1">
        <v>341497</v>
      </c>
      <c r="G5194" s="1">
        <v>0</v>
      </c>
      <c r="H5194" s="1">
        <v>0</v>
      </c>
      <c r="I5194" s="1">
        <v>0</v>
      </c>
      <c r="J5194" s="1">
        <v>0</v>
      </c>
      <c r="K5194" s="1">
        <v>0</v>
      </c>
    </row>
    <row r="5195" spans="1:11" x14ac:dyDescent="0.25">
      <c r="A5195" s="2">
        <v>321</v>
      </c>
      <c r="B5195" t="s">
        <v>230</v>
      </c>
      <c r="C5195" t="s">
        <v>35</v>
      </c>
      <c r="D5195">
        <v>3</v>
      </c>
      <c r="E5195" s="1">
        <v>341497</v>
      </c>
      <c r="F5195" s="1">
        <v>341497</v>
      </c>
      <c r="G5195" s="1">
        <v>0</v>
      </c>
      <c r="H5195" s="1">
        <v>0</v>
      </c>
      <c r="I5195" s="1">
        <v>0</v>
      </c>
      <c r="J5195" s="1">
        <v>0</v>
      </c>
      <c r="K5195" s="1">
        <v>0</v>
      </c>
    </row>
    <row r="5196" spans="1:11" x14ac:dyDescent="0.25">
      <c r="A5196" s="2">
        <v>321</v>
      </c>
      <c r="B5196" t="s">
        <v>230</v>
      </c>
      <c r="C5196" t="s">
        <v>26</v>
      </c>
      <c r="D5196">
        <v>4</v>
      </c>
      <c r="E5196" s="1">
        <v>455330</v>
      </c>
      <c r="F5196" s="1">
        <v>455330</v>
      </c>
      <c r="G5196" s="1">
        <v>0</v>
      </c>
      <c r="H5196" s="1">
        <v>0</v>
      </c>
      <c r="I5196" s="1">
        <v>0</v>
      </c>
      <c r="J5196" s="1">
        <v>0</v>
      </c>
      <c r="K5196" s="1">
        <v>0</v>
      </c>
    </row>
    <row r="5197" spans="1:11" x14ac:dyDescent="0.25">
      <c r="A5197" s="2">
        <v>321</v>
      </c>
      <c r="B5197" t="s">
        <v>230</v>
      </c>
      <c r="C5197" t="s">
        <v>25</v>
      </c>
      <c r="D5197">
        <v>3</v>
      </c>
      <c r="E5197" s="1">
        <v>341497</v>
      </c>
      <c r="F5197" s="1">
        <v>341497</v>
      </c>
      <c r="G5197" s="1">
        <v>0</v>
      </c>
      <c r="H5197" s="1">
        <v>0</v>
      </c>
      <c r="I5197" s="1">
        <v>0</v>
      </c>
      <c r="J5197" s="1">
        <v>0</v>
      </c>
      <c r="K5197" s="1">
        <v>0</v>
      </c>
    </row>
    <row r="5198" spans="1:11" x14ac:dyDescent="0.25">
      <c r="A5198" s="2">
        <v>321</v>
      </c>
      <c r="B5198" t="s">
        <v>230</v>
      </c>
      <c r="C5198" t="s">
        <v>28</v>
      </c>
      <c r="D5198">
        <v>4</v>
      </c>
      <c r="E5198" s="1">
        <v>455330</v>
      </c>
      <c r="F5198" s="1">
        <v>455330</v>
      </c>
      <c r="G5198" s="1">
        <v>0</v>
      </c>
      <c r="H5198" s="1">
        <v>0</v>
      </c>
      <c r="I5198" s="1">
        <v>0</v>
      </c>
      <c r="J5198" s="1">
        <v>0</v>
      </c>
      <c r="K5198" s="1">
        <v>0</v>
      </c>
    </row>
    <row r="5199" spans="1:11" x14ac:dyDescent="0.25">
      <c r="A5199" s="2">
        <v>321</v>
      </c>
      <c r="B5199" t="s">
        <v>230</v>
      </c>
      <c r="C5199" t="s">
        <v>99</v>
      </c>
      <c r="D5199">
        <v>1</v>
      </c>
      <c r="E5199" s="1">
        <v>113832</v>
      </c>
      <c r="F5199" s="1">
        <v>113832</v>
      </c>
      <c r="G5199" s="1">
        <v>0</v>
      </c>
      <c r="H5199" s="1">
        <v>0</v>
      </c>
      <c r="I5199" s="1">
        <v>0</v>
      </c>
      <c r="J5199" s="1">
        <v>0</v>
      </c>
      <c r="K5199" s="1">
        <v>0</v>
      </c>
    </row>
    <row r="5200" spans="1:11" x14ac:dyDescent="0.25">
      <c r="A5200" s="2">
        <v>321</v>
      </c>
      <c r="B5200" t="s">
        <v>230</v>
      </c>
      <c r="C5200" t="s">
        <v>46</v>
      </c>
      <c r="D5200">
        <v>1</v>
      </c>
      <c r="E5200" s="1">
        <v>113831</v>
      </c>
      <c r="F5200" s="1">
        <v>113831</v>
      </c>
      <c r="G5200" s="1">
        <v>0</v>
      </c>
      <c r="H5200" s="1">
        <v>0</v>
      </c>
      <c r="I5200" s="1">
        <v>0</v>
      </c>
      <c r="J5200" s="1">
        <v>0</v>
      </c>
      <c r="K5200" s="1">
        <v>0</v>
      </c>
    </row>
    <row r="5201" spans="1:11" x14ac:dyDescent="0.25">
      <c r="A5201" s="2">
        <v>321</v>
      </c>
      <c r="B5201" t="s">
        <v>230</v>
      </c>
      <c r="C5201" t="s">
        <v>24</v>
      </c>
      <c r="D5201">
        <v>1</v>
      </c>
      <c r="E5201" s="1">
        <v>113832</v>
      </c>
      <c r="F5201" s="1">
        <v>113832</v>
      </c>
      <c r="G5201" s="1">
        <v>0</v>
      </c>
      <c r="H5201" s="1">
        <v>0</v>
      </c>
      <c r="I5201" s="1">
        <v>0</v>
      </c>
      <c r="J5201" s="1">
        <v>0</v>
      </c>
      <c r="K5201" s="1">
        <v>0</v>
      </c>
    </row>
    <row r="5202" spans="1:11" x14ac:dyDescent="0.25">
      <c r="A5202" s="2">
        <v>321</v>
      </c>
      <c r="B5202" t="s">
        <v>230</v>
      </c>
      <c r="C5202" t="s">
        <v>30</v>
      </c>
      <c r="D5202">
        <v>1</v>
      </c>
      <c r="E5202" s="1">
        <v>113832</v>
      </c>
      <c r="F5202" s="1">
        <v>113832</v>
      </c>
      <c r="G5202" s="1">
        <v>0</v>
      </c>
      <c r="H5202" s="1">
        <v>0</v>
      </c>
      <c r="I5202" s="1">
        <v>0</v>
      </c>
      <c r="J5202" s="1">
        <v>0</v>
      </c>
      <c r="K5202" s="1">
        <v>0</v>
      </c>
    </row>
    <row r="5203" spans="1:11" x14ac:dyDescent="0.25">
      <c r="A5203" s="2">
        <v>321</v>
      </c>
      <c r="B5203" t="s">
        <v>230</v>
      </c>
      <c r="C5203" t="s">
        <v>39</v>
      </c>
      <c r="D5203">
        <v>1</v>
      </c>
      <c r="E5203" s="1">
        <v>113832</v>
      </c>
      <c r="F5203" s="1">
        <v>22766</v>
      </c>
      <c r="G5203" s="1">
        <v>91066</v>
      </c>
      <c r="H5203" s="1">
        <v>0</v>
      </c>
      <c r="I5203" s="1">
        <v>0</v>
      </c>
      <c r="J5203" s="1">
        <v>0</v>
      </c>
      <c r="K5203" s="1">
        <v>0</v>
      </c>
    </row>
    <row r="5204" spans="1:11" x14ac:dyDescent="0.25">
      <c r="A5204" s="2">
        <v>321</v>
      </c>
      <c r="B5204" t="s">
        <v>230</v>
      </c>
      <c r="C5204" t="s">
        <v>14</v>
      </c>
      <c r="D5204">
        <v>3</v>
      </c>
      <c r="E5204" s="1">
        <v>341497</v>
      </c>
      <c r="F5204" s="1">
        <v>341497</v>
      </c>
      <c r="G5204" s="1">
        <v>0</v>
      </c>
      <c r="H5204" s="1">
        <v>0</v>
      </c>
      <c r="I5204" s="1">
        <v>0</v>
      </c>
      <c r="J5204" s="1">
        <v>0</v>
      </c>
      <c r="K5204" s="1">
        <v>0</v>
      </c>
    </row>
    <row r="5205" spans="1:11" x14ac:dyDescent="0.25">
      <c r="A5205" s="2">
        <v>321</v>
      </c>
      <c r="B5205" t="s">
        <v>230</v>
      </c>
      <c r="C5205" t="s">
        <v>81</v>
      </c>
      <c r="D5205">
        <v>4</v>
      </c>
      <c r="E5205" s="1">
        <v>455330</v>
      </c>
      <c r="F5205" s="1">
        <v>21524</v>
      </c>
      <c r="G5205" s="1">
        <v>0</v>
      </c>
      <c r="H5205" s="1">
        <v>433806</v>
      </c>
      <c r="I5205" s="1">
        <v>0</v>
      </c>
      <c r="J5205" s="1">
        <v>0</v>
      </c>
      <c r="K5205" s="1">
        <v>0</v>
      </c>
    </row>
    <row r="5206" spans="1:11" x14ac:dyDescent="0.25">
      <c r="A5206" s="2">
        <v>321</v>
      </c>
      <c r="B5206" t="s">
        <v>230</v>
      </c>
      <c r="C5206" t="s">
        <v>23</v>
      </c>
      <c r="D5206">
        <v>1</v>
      </c>
      <c r="E5206" s="1">
        <v>39166</v>
      </c>
      <c r="F5206" s="1">
        <v>39166</v>
      </c>
      <c r="G5206" s="1">
        <v>0</v>
      </c>
      <c r="H5206" s="1">
        <v>0</v>
      </c>
      <c r="I5206" s="1">
        <v>0</v>
      </c>
      <c r="J5206" s="1">
        <v>0</v>
      </c>
      <c r="K5206" s="1">
        <v>0</v>
      </c>
    </row>
    <row r="5207" spans="1:11" x14ac:dyDescent="0.25">
      <c r="A5207" s="2">
        <v>321</v>
      </c>
      <c r="B5207" t="s">
        <v>230</v>
      </c>
      <c r="C5207" t="s">
        <v>19</v>
      </c>
      <c r="D5207">
        <v>1</v>
      </c>
      <c r="E5207" s="1">
        <v>113832</v>
      </c>
      <c r="F5207" s="1">
        <v>113832</v>
      </c>
      <c r="G5207" s="1">
        <v>0</v>
      </c>
      <c r="H5207" s="1">
        <v>0</v>
      </c>
      <c r="I5207" s="1">
        <v>0</v>
      </c>
      <c r="J5207" s="1">
        <v>0</v>
      </c>
      <c r="K5207" s="1">
        <v>0</v>
      </c>
    </row>
    <row r="5208" spans="1:11" x14ac:dyDescent="0.25">
      <c r="A5208" s="2">
        <v>321</v>
      </c>
      <c r="B5208" t="s">
        <v>230</v>
      </c>
      <c r="C5208" t="s">
        <v>7</v>
      </c>
      <c r="D5208">
        <v>1</v>
      </c>
      <c r="E5208" s="1">
        <v>113832</v>
      </c>
      <c r="F5208" s="1">
        <v>113832</v>
      </c>
      <c r="G5208" s="1">
        <v>0</v>
      </c>
      <c r="H5208" s="1">
        <v>0</v>
      </c>
      <c r="I5208" s="1">
        <v>0</v>
      </c>
      <c r="J5208" s="1">
        <v>0</v>
      </c>
      <c r="K5208" s="1">
        <v>0</v>
      </c>
    </row>
    <row r="5209" spans="1:11" x14ac:dyDescent="0.25">
      <c r="A5209" s="2">
        <v>321</v>
      </c>
      <c r="B5209" t="s">
        <v>230</v>
      </c>
      <c r="C5209" t="s">
        <v>37</v>
      </c>
      <c r="D5209">
        <v>1</v>
      </c>
      <c r="E5209" s="1">
        <v>113832</v>
      </c>
      <c r="F5209" s="1">
        <v>113832</v>
      </c>
      <c r="G5209" s="1">
        <v>0</v>
      </c>
      <c r="H5209" s="1">
        <v>0</v>
      </c>
      <c r="I5209" s="1">
        <v>0</v>
      </c>
      <c r="J5209" s="1">
        <v>0</v>
      </c>
      <c r="K5209" s="1">
        <v>0</v>
      </c>
    </row>
    <row r="5210" spans="1:11" x14ac:dyDescent="0.25">
      <c r="A5210" s="2">
        <v>321</v>
      </c>
      <c r="B5210" t="s">
        <v>230</v>
      </c>
      <c r="C5210" t="s">
        <v>12</v>
      </c>
      <c r="D5210">
        <v>1</v>
      </c>
      <c r="E5210" s="1">
        <v>113832</v>
      </c>
      <c r="F5210" s="1">
        <v>113832</v>
      </c>
      <c r="G5210" s="1">
        <v>0</v>
      </c>
      <c r="H5210" s="1">
        <v>0</v>
      </c>
      <c r="I5210" s="1">
        <v>0</v>
      </c>
      <c r="J5210" s="1">
        <v>0</v>
      </c>
      <c r="K5210" s="1">
        <v>0</v>
      </c>
    </row>
    <row r="5211" spans="1:11" x14ac:dyDescent="0.25">
      <c r="A5211" s="2">
        <v>321</v>
      </c>
      <c r="B5211" t="s">
        <v>230</v>
      </c>
      <c r="C5211" t="s">
        <v>103</v>
      </c>
      <c r="D5211">
        <v>5</v>
      </c>
      <c r="E5211" s="1">
        <v>195832</v>
      </c>
      <c r="F5211" s="1">
        <v>195832</v>
      </c>
      <c r="G5211" s="1">
        <v>0</v>
      </c>
      <c r="H5211" s="1">
        <v>0</v>
      </c>
      <c r="I5211" s="1">
        <v>0</v>
      </c>
      <c r="J5211" s="1">
        <v>0</v>
      </c>
      <c r="K5211" s="1">
        <v>0</v>
      </c>
    </row>
    <row r="5212" spans="1:11" x14ac:dyDescent="0.25">
      <c r="A5212" s="2">
        <v>321</v>
      </c>
      <c r="B5212" t="s">
        <v>230</v>
      </c>
      <c r="C5212" t="s">
        <v>32</v>
      </c>
      <c r="D5212">
        <v>4</v>
      </c>
      <c r="E5212" s="1">
        <v>156666</v>
      </c>
      <c r="F5212" s="1">
        <v>156666</v>
      </c>
      <c r="G5212" s="1">
        <v>0</v>
      </c>
      <c r="H5212" s="1">
        <v>0</v>
      </c>
      <c r="I5212" s="1">
        <v>0</v>
      </c>
      <c r="J5212" s="1">
        <v>0</v>
      </c>
      <c r="K5212" s="1">
        <v>0</v>
      </c>
    </row>
    <row r="5213" spans="1:11" x14ac:dyDescent="0.25">
      <c r="A5213" s="2">
        <v>321</v>
      </c>
      <c r="B5213" t="s">
        <v>230</v>
      </c>
      <c r="C5213" t="s">
        <v>45</v>
      </c>
      <c r="D5213">
        <v>1</v>
      </c>
      <c r="E5213" s="1">
        <v>70672</v>
      </c>
      <c r="F5213" s="1">
        <v>70672</v>
      </c>
      <c r="G5213" s="1">
        <v>0</v>
      </c>
      <c r="H5213" s="1">
        <v>0</v>
      </c>
      <c r="I5213" s="1">
        <v>0</v>
      </c>
      <c r="J5213" s="1">
        <v>0</v>
      </c>
      <c r="K5213" s="1">
        <v>0</v>
      </c>
    </row>
    <row r="5214" spans="1:11" x14ac:dyDescent="0.25">
      <c r="A5214" s="2">
        <v>321</v>
      </c>
      <c r="B5214" t="s">
        <v>230</v>
      </c>
      <c r="C5214" t="s">
        <v>21</v>
      </c>
      <c r="D5214">
        <v>1</v>
      </c>
      <c r="E5214" s="1">
        <v>113832</v>
      </c>
      <c r="F5214" s="1">
        <v>113832</v>
      </c>
      <c r="G5214" s="1">
        <v>0</v>
      </c>
      <c r="H5214" s="1">
        <v>0</v>
      </c>
      <c r="I5214" s="1">
        <v>0</v>
      </c>
      <c r="J5214" s="1">
        <v>0</v>
      </c>
      <c r="K5214" s="1">
        <v>0</v>
      </c>
    </row>
    <row r="5215" spans="1:11" x14ac:dyDescent="0.25">
      <c r="A5215" s="2">
        <v>321</v>
      </c>
      <c r="B5215" t="s">
        <v>230</v>
      </c>
      <c r="C5215" t="s">
        <v>122</v>
      </c>
      <c r="D5215">
        <v>1</v>
      </c>
      <c r="E5215" s="1">
        <v>113832</v>
      </c>
      <c r="F5215" s="1">
        <v>82382</v>
      </c>
      <c r="G5215" s="1">
        <v>0</v>
      </c>
      <c r="H5215" s="1">
        <v>31451</v>
      </c>
      <c r="I5215" s="1">
        <v>0</v>
      </c>
      <c r="J5215" s="1">
        <v>0</v>
      </c>
      <c r="K5215" s="1">
        <v>0</v>
      </c>
    </row>
    <row r="5216" spans="1:11" x14ac:dyDescent="0.25">
      <c r="A5216" s="2">
        <v>321</v>
      </c>
      <c r="B5216" t="s">
        <v>230</v>
      </c>
      <c r="C5216" t="s">
        <v>16</v>
      </c>
      <c r="D5216">
        <v>1</v>
      </c>
      <c r="E5216" s="1">
        <v>113832</v>
      </c>
      <c r="F5216" s="1">
        <v>113832</v>
      </c>
      <c r="G5216" s="1">
        <v>0</v>
      </c>
      <c r="H5216" s="1">
        <v>0</v>
      </c>
      <c r="I5216" s="1">
        <v>0</v>
      </c>
      <c r="J5216" s="1">
        <v>0</v>
      </c>
      <c r="K5216" s="1">
        <v>0</v>
      </c>
    </row>
    <row r="5217" spans="1:12" x14ac:dyDescent="0.25">
      <c r="A5217" s="2">
        <v>321</v>
      </c>
      <c r="B5217" t="s">
        <v>230</v>
      </c>
      <c r="C5217" t="s">
        <v>17</v>
      </c>
      <c r="D5217">
        <v>1</v>
      </c>
      <c r="E5217" s="1">
        <v>79025</v>
      </c>
      <c r="F5217" s="1">
        <v>79025</v>
      </c>
      <c r="G5217" s="1">
        <v>0</v>
      </c>
      <c r="H5217" s="1">
        <v>0</v>
      </c>
      <c r="I5217" s="1">
        <v>0</v>
      </c>
      <c r="J5217" s="1">
        <v>0</v>
      </c>
      <c r="K5217" s="1">
        <v>0</v>
      </c>
    </row>
    <row r="5218" spans="1:12" x14ac:dyDescent="0.25">
      <c r="A5218" s="2">
        <v>321</v>
      </c>
      <c r="B5218" t="s">
        <v>230</v>
      </c>
      <c r="C5218" t="s">
        <v>22</v>
      </c>
      <c r="D5218">
        <v>1</v>
      </c>
      <c r="E5218" s="1">
        <v>51187</v>
      </c>
      <c r="F5218" s="1">
        <v>51187</v>
      </c>
      <c r="G5218" s="1">
        <v>0</v>
      </c>
      <c r="H5218" s="1">
        <v>0</v>
      </c>
      <c r="I5218" s="1">
        <v>0</v>
      </c>
      <c r="J5218" s="1">
        <v>0</v>
      </c>
      <c r="K5218" s="1">
        <v>0</v>
      </c>
    </row>
    <row r="5219" spans="1:12" x14ac:dyDescent="0.25">
      <c r="A5219" s="2">
        <v>321</v>
      </c>
      <c r="B5219" t="s">
        <v>230</v>
      </c>
      <c r="C5219" t="s">
        <v>20</v>
      </c>
      <c r="D5219">
        <v>2</v>
      </c>
      <c r="E5219" s="1">
        <v>120118</v>
      </c>
      <c r="F5219" s="1">
        <v>120118</v>
      </c>
      <c r="G5219" s="1">
        <v>0</v>
      </c>
      <c r="H5219" s="1">
        <v>0</v>
      </c>
      <c r="I5219" s="1">
        <v>0</v>
      </c>
      <c r="J5219" s="1">
        <v>0</v>
      </c>
      <c r="K5219" s="1">
        <v>0</v>
      </c>
    </row>
    <row r="5220" spans="1:12" x14ac:dyDescent="0.25">
      <c r="A5220" s="2">
        <v>321</v>
      </c>
      <c r="B5220" t="s">
        <v>230</v>
      </c>
      <c r="C5220" t="s">
        <v>55</v>
      </c>
      <c r="D5220">
        <v>1</v>
      </c>
      <c r="E5220" s="1">
        <v>71444</v>
      </c>
      <c r="F5220" s="1">
        <v>71444</v>
      </c>
      <c r="G5220" s="1">
        <v>0</v>
      </c>
      <c r="H5220" s="1">
        <v>0</v>
      </c>
      <c r="I5220" s="1">
        <v>0</v>
      </c>
      <c r="J5220" s="1">
        <v>0</v>
      </c>
      <c r="K5220" s="1">
        <v>0</v>
      </c>
    </row>
    <row r="5221" spans="1:12" x14ac:dyDescent="0.25">
      <c r="A5221" s="2">
        <v>321</v>
      </c>
      <c r="B5221" t="s">
        <v>230</v>
      </c>
      <c r="C5221" t="s">
        <v>8</v>
      </c>
      <c r="D5221">
        <v>1</v>
      </c>
      <c r="E5221" s="1">
        <v>116262</v>
      </c>
      <c r="F5221" s="1">
        <v>116262</v>
      </c>
      <c r="G5221" s="1">
        <v>0</v>
      </c>
      <c r="H5221" s="1">
        <v>0</v>
      </c>
      <c r="I5221" s="1">
        <v>0</v>
      </c>
      <c r="J5221" s="1">
        <v>0</v>
      </c>
      <c r="K5221" s="1">
        <v>0</v>
      </c>
    </row>
    <row r="5222" spans="1:12" x14ac:dyDescent="0.25">
      <c r="A5222" s="2">
        <v>321</v>
      </c>
      <c r="B5222" t="s">
        <v>230</v>
      </c>
      <c r="C5222" t="s">
        <v>251</v>
      </c>
      <c r="D5222">
        <v>0</v>
      </c>
      <c r="E5222" s="1">
        <v>9436</v>
      </c>
      <c r="F5222" s="1">
        <v>9436</v>
      </c>
      <c r="G5222" s="1">
        <v>0</v>
      </c>
      <c r="H5222" s="1">
        <v>0</v>
      </c>
      <c r="I5222" s="1">
        <v>0</v>
      </c>
      <c r="J5222" s="1">
        <v>0</v>
      </c>
      <c r="K5222" s="1">
        <v>0</v>
      </c>
    </row>
    <row r="5223" spans="1:12" x14ac:dyDescent="0.25">
      <c r="A5223" s="2">
        <v>321</v>
      </c>
      <c r="B5223" t="s">
        <v>230</v>
      </c>
      <c r="C5223" t="s">
        <v>252</v>
      </c>
      <c r="D5223">
        <v>0</v>
      </c>
      <c r="E5223" s="1">
        <v>18500</v>
      </c>
      <c r="F5223" s="1">
        <v>18500</v>
      </c>
      <c r="G5223" s="1">
        <v>0</v>
      </c>
      <c r="H5223" s="1">
        <v>0</v>
      </c>
      <c r="I5223" s="1">
        <v>0</v>
      </c>
      <c r="J5223" s="1">
        <v>0</v>
      </c>
      <c r="K5223" s="1">
        <v>0</v>
      </c>
    </row>
    <row r="5224" spans="1:12" x14ac:dyDescent="0.25">
      <c r="A5224" s="2">
        <v>321</v>
      </c>
      <c r="B5224" t="s">
        <v>230</v>
      </c>
      <c r="C5224" t="s">
        <v>266</v>
      </c>
      <c r="D5224">
        <v>0</v>
      </c>
      <c r="E5224" s="1">
        <v>15000</v>
      </c>
      <c r="F5224" s="1">
        <v>15000</v>
      </c>
      <c r="G5224" s="1">
        <v>0</v>
      </c>
      <c r="H5224" s="1">
        <v>0</v>
      </c>
      <c r="I5224" s="1">
        <v>0</v>
      </c>
      <c r="J5224" s="1">
        <v>0</v>
      </c>
      <c r="K5224" s="1">
        <v>0</v>
      </c>
    </row>
    <row r="5225" spans="1:12" x14ac:dyDescent="0.25">
      <c r="A5225" s="2">
        <v>321</v>
      </c>
      <c r="B5225" t="s">
        <v>230</v>
      </c>
      <c r="C5225" t="s">
        <v>286</v>
      </c>
      <c r="D5225">
        <v>0</v>
      </c>
      <c r="E5225" s="1">
        <v>5500</v>
      </c>
      <c r="F5225" s="1">
        <v>5500</v>
      </c>
      <c r="G5225" s="1">
        <v>0</v>
      </c>
      <c r="H5225" s="1">
        <v>0</v>
      </c>
      <c r="I5225" s="1">
        <v>0</v>
      </c>
      <c r="J5225" s="1">
        <v>0</v>
      </c>
      <c r="K5225" s="1">
        <v>0</v>
      </c>
    </row>
    <row r="5226" spans="1:12" x14ac:dyDescent="0.25">
      <c r="A5226" s="2">
        <v>321</v>
      </c>
      <c r="B5226" t="s">
        <v>230</v>
      </c>
      <c r="C5226" t="s">
        <v>265</v>
      </c>
      <c r="D5226">
        <v>0</v>
      </c>
      <c r="E5226" s="1">
        <v>50148</v>
      </c>
      <c r="F5226" s="1">
        <v>50009</v>
      </c>
      <c r="G5226" s="1">
        <v>139</v>
      </c>
      <c r="H5226" s="1">
        <v>0</v>
      </c>
      <c r="I5226" s="1">
        <v>0</v>
      </c>
      <c r="J5226" s="1">
        <v>0</v>
      </c>
      <c r="K5226" s="1">
        <v>0</v>
      </c>
    </row>
    <row r="5227" spans="1:12" x14ac:dyDescent="0.25">
      <c r="A5227" s="2">
        <v>321</v>
      </c>
      <c r="B5227" t="s">
        <v>230</v>
      </c>
      <c r="C5227" t="s">
        <v>262</v>
      </c>
      <c r="D5227">
        <v>0</v>
      </c>
      <c r="E5227" s="1">
        <v>8000</v>
      </c>
      <c r="F5227" s="1">
        <v>8000</v>
      </c>
      <c r="G5227" s="1">
        <v>0</v>
      </c>
      <c r="H5227" s="1">
        <v>0</v>
      </c>
      <c r="I5227" s="1">
        <v>0</v>
      </c>
      <c r="J5227" s="1">
        <v>0</v>
      </c>
      <c r="K5227" s="1">
        <v>0</v>
      </c>
    </row>
    <row r="5228" spans="1:12" x14ac:dyDescent="0.25">
      <c r="A5228" s="2">
        <v>321</v>
      </c>
      <c r="B5228" t="s">
        <v>230</v>
      </c>
      <c r="C5228" t="s">
        <v>248</v>
      </c>
      <c r="D5228">
        <v>0</v>
      </c>
      <c r="E5228" s="1">
        <v>2084</v>
      </c>
      <c r="F5228" s="1">
        <v>2084</v>
      </c>
      <c r="G5228" s="1">
        <v>0</v>
      </c>
      <c r="H5228" s="1">
        <v>0</v>
      </c>
      <c r="I5228" s="1">
        <v>0</v>
      </c>
      <c r="J5228" s="1">
        <v>0</v>
      </c>
      <c r="K5228" s="1">
        <v>0</v>
      </c>
    </row>
    <row r="5229" spans="1:12" x14ac:dyDescent="0.25">
      <c r="A5229" s="2">
        <v>321</v>
      </c>
      <c r="B5229" t="s">
        <v>230</v>
      </c>
      <c r="C5229" t="s">
        <v>261</v>
      </c>
      <c r="D5229">
        <v>0</v>
      </c>
      <c r="E5229" s="1">
        <v>25907</v>
      </c>
      <c r="F5229" s="1">
        <v>25907</v>
      </c>
      <c r="G5229" s="1">
        <v>0</v>
      </c>
      <c r="H5229" s="1">
        <v>0</v>
      </c>
      <c r="I5229" s="1">
        <v>0</v>
      </c>
      <c r="J5229" s="1">
        <v>0</v>
      </c>
      <c r="K5229" s="1">
        <v>0</v>
      </c>
    </row>
    <row r="5230" spans="1:12" x14ac:dyDescent="0.25">
      <c r="A5230" s="2">
        <v>321</v>
      </c>
      <c r="B5230" t="s">
        <v>230</v>
      </c>
      <c r="C5230" t="s">
        <v>247</v>
      </c>
      <c r="D5230">
        <v>0</v>
      </c>
      <c r="E5230" s="1">
        <v>7641</v>
      </c>
      <c r="F5230" s="1">
        <v>7641</v>
      </c>
      <c r="G5230" s="1">
        <v>0</v>
      </c>
      <c r="H5230" s="1">
        <v>0</v>
      </c>
      <c r="I5230" s="1">
        <v>0</v>
      </c>
      <c r="J5230" s="1">
        <v>0</v>
      </c>
      <c r="K5230" s="1">
        <v>0</v>
      </c>
    </row>
    <row r="5231" spans="1:12" x14ac:dyDescent="0.25">
      <c r="A5231" s="2">
        <v>321</v>
      </c>
      <c r="B5231" t="s">
        <v>230</v>
      </c>
      <c r="C5231" t="s">
        <v>284</v>
      </c>
      <c r="D5231">
        <v>0</v>
      </c>
      <c r="E5231" s="1">
        <v>11425</v>
      </c>
      <c r="F5231" s="1">
        <v>0</v>
      </c>
      <c r="G5231" s="1">
        <v>0</v>
      </c>
      <c r="H5231" s="1">
        <v>0</v>
      </c>
      <c r="I5231" s="1">
        <v>0</v>
      </c>
      <c r="J5231" s="1">
        <v>11425</v>
      </c>
      <c r="K5231" s="1">
        <v>0</v>
      </c>
    </row>
    <row r="5232" spans="1:12" x14ac:dyDescent="0.25">
      <c r="A5232" s="2">
        <v>321</v>
      </c>
      <c r="B5232" t="s">
        <v>230</v>
      </c>
      <c r="C5232" s="1" t="s">
        <v>320</v>
      </c>
      <c r="E5232" s="1">
        <v>40576</v>
      </c>
      <c r="F5232" s="1"/>
      <c r="G5232" s="1"/>
      <c r="H5232" s="1"/>
      <c r="I5232" s="1"/>
      <c r="J5232" s="1"/>
      <c r="K5232" s="1"/>
      <c r="L5232" s="1">
        <v>40576</v>
      </c>
    </row>
    <row r="5233" spans="1:11" x14ac:dyDescent="0.25">
      <c r="A5233" s="2">
        <v>428</v>
      </c>
      <c r="B5233" t="s">
        <v>231</v>
      </c>
      <c r="C5233" t="s">
        <v>48</v>
      </c>
      <c r="D5233">
        <v>1</v>
      </c>
      <c r="E5233" s="1">
        <v>158560</v>
      </c>
      <c r="F5233" s="1">
        <v>158560</v>
      </c>
      <c r="G5233" s="1">
        <v>0</v>
      </c>
      <c r="H5233" s="1">
        <v>0</v>
      </c>
      <c r="I5233" s="1">
        <v>0</v>
      </c>
      <c r="J5233" s="1">
        <v>0</v>
      </c>
      <c r="K5233" s="1">
        <v>0</v>
      </c>
    </row>
    <row r="5234" spans="1:11" x14ac:dyDescent="0.25">
      <c r="A5234" s="2">
        <v>428</v>
      </c>
      <c r="B5234" t="s">
        <v>231</v>
      </c>
      <c r="C5234" t="s">
        <v>6</v>
      </c>
      <c r="D5234">
        <v>1</v>
      </c>
      <c r="E5234" s="1">
        <v>158559</v>
      </c>
      <c r="F5234" s="1">
        <v>50754</v>
      </c>
      <c r="G5234" s="1">
        <v>107805</v>
      </c>
      <c r="H5234" s="1">
        <v>0</v>
      </c>
      <c r="I5234" s="1">
        <v>0</v>
      </c>
      <c r="J5234" s="1">
        <v>0</v>
      </c>
      <c r="K5234" s="1">
        <v>0</v>
      </c>
    </row>
    <row r="5235" spans="1:11" x14ac:dyDescent="0.25">
      <c r="A5235" s="2">
        <v>428</v>
      </c>
      <c r="B5235" t="s">
        <v>231</v>
      </c>
      <c r="C5235" t="s">
        <v>77</v>
      </c>
      <c r="D5235">
        <v>1</v>
      </c>
      <c r="E5235" s="1">
        <v>120467</v>
      </c>
      <c r="F5235" s="1">
        <v>120467</v>
      </c>
      <c r="G5235" s="1">
        <v>0</v>
      </c>
      <c r="H5235" s="1">
        <v>0</v>
      </c>
      <c r="I5235" s="1">
        <v>0</v>
      </c>
      <c r="J5235" s="1">
        <v>0</v>
      </c>
      <c r="K5235" s="1">
        <v>0</v>
      </c>
    </row>
    <row r="5236" spans="1:11" x14ac:dyDescent="0.25">
      <c r="A5236" s="2">
        <v>428</v>
      </c>
      <c r="B5236" t="s">
        <v>231</v>
      </c>
      <c r="C5236" t="s">
        <v>31</v>
      </c>
      <c r="D5236">
        <v>1</v>
      </c>
      <c r="E5236" s="1">
        <v>198942</v>
      </c>
      <c r="F5236" s="1">
        <v>198942</v>
      </c>
      <c r="G5236" s="1">
        <v>0</v>
      </c>
      <c r="H5236" s="1">
        <v>0</v>
      </c>
      <c r="I5236" s="1">
        <v>0</v>
      </c>
      <c r="J5236" s="1">
        <v>0</v>
      </c>
      <c r="K5236" s="1">
        <v>0</v>
      </c>
    </row>
    <row r="5237" spans="1:11" x14ac:dyDescent="0.25">
      <c r="A5237" s="2">
        <v>428</v>
      </c>
      <c r="B5237" t="s">
        <v>231</v>
      </c>
      <c r="C5237" t="s">
        <v>74</v>
      </c>
      <c r="D5237">
        <v>6</v>
      </c>
      <c r="E5237" s="1">
        <v>682993</v>
      </c>
      <c r="F5237" s="1">
        <v>541853</v>
      </c>
      <c r="G5237" s="1">
        <v>0</v>
      </c>
      <c r="H5237" s="1">
        <v>0</v>
      </c>
      <c r="I5237" s="1">
        <v>141140</v>
      </c>
      <c r="J5237" s="1">
        <v>0</v>
      </c>
      <c r="K5237" s="1">
        <v>0</v>
      </c>
    </row>
    <row r="5238" spans="1:11" x14ac:dyDescent="0.25">
      <c r="A5238" s="2">
        <v>428</v>
      </c>
      <c r="B5238" t="s">
        <v>231</v>
      </c>
      <c r="C5238" t="s">
        <v>41</v>
      </c>
      <c r="D5238">
        <v>5</v>
      </c>
      <c r="E5238" s="1">
        <v>569162</v>
      </c>
      <c r="F5238" s="1">
        <v>426872</v>
      </c>
      <c r="G5238" s="1">
        <v>142291</v>
      </c>
      <c r="H5238" s="1">
        <v>0</v>
      </c>
      <c r="I5238" s="1">
        <v>0</v>
      </c>
      <c r="J5238" s="1">
        <v>0</v>
      </c>
      <c r="K5238" s="1">
        <v>0</v>
      </c>
    </row>
    <row r="5239" spans="1:11" x14ac:dyDescent="0.25">
      <c r="A5239" s="2">
        <v>428</v>
      </c>
      <c r="B5239" t="s">
        <v>231</v>
      </c>
      <c r="C5239" t="s">
        <v>109</v>
      </c>
      <c r="D5239">
        <v>1</v>
      </c>
      <c r="E5239" s="1">
        <v>113832</v>
      </c>
      <c r="F5239" s="1">
        <v>102574</v>
      </c>
      <c r="G5239" s="1">
        <v>11258</v>
      </c>
      <c r="H5239" s="1">
        <v>0</v>
      </c>
      <c r="I5239" s="1">
        <v>0</v>
      </c>
      <c r="J5239" s="1">
        <v>0</v>
      </c>
      <c r="K5239" s="1">
        <v>0</v>
      </c>
    </row>
    <row r="5240" spans="1:11" x14ac:dyDescent="0.25">
      <c r="A5240" s="2">
        <v>428</v>
      </c>
      <c r="B5240" t="s">
        <v>231</v>
      </c>
      <c r="C5240" t="s">
        <v>95</v>
      </c>
      <c r="D5240">
        <v>1</v>
      </c>
      <c r="E5240" s="1">
        <v>113832</v>
      </c>
      <c r="F5240" s="1">
        <v>113832</v>
      </c>
      <c r="G5240" s="1">
        <v>0</v>
      </c>
      <c r="H5240" s="1">
        <v>0</v>
      </c>
      <c r="I5240" s="1">
        <v>0</v>
      </c>
      <c r="J5240" s="1">
        <v>0</v>
      </c>
      <c r="K5240" s="1">
        <v>0</v>
      </c>
    </row>
    <row r="5241" spans="1:11" x14ac:dyDescent="0.25">
      <c r="A5241" s="2">
        <v>428</v>
      </c>
      <c r="B5241" t="s">
        <v>231</v>
      </c>
      <c r="C5241" t="s">
        <v>46</v>
      </c>
      <c r="D5241">
        <v>4</v>
      </c>
      <c r="E5241" s="1">
        <v>455330</v>
      </c>
      <c r="F5241" s="1">
        <v>455330</v>
      </c>
      <c r="G5241" s="1">
        <v>0</v>
      </c>
      <c r="H5241" s="1">
        <v>0</v>
      </c>
      <c r="I5241" s="1">
        <v>0</v>
      </c>
      <c r="J5241" s="1">
        <v>0</v>
      </c>
      <c r="K5241" s="1">
        <v>0</v>
      </c>
    </row>
    <row r="5242" spans="1:11" x14ac:dyDescent="0.25">
      <c r="A5242" s="2">
        <v>428</v>
      </c>
      <c r="B5242" t="s">
        <v>231</v>
      </c>
      <c r="C5242" t="s">
        <v>66</v>
      </c>
      <c r="D5242">
        <v>3</v>
      </c>
      <c r="E5242" s="1">
        <v>341497</v>
      </c>
      <c r="F5242" s="1">
        <v>341497</v>
      </c>
      <c r="G5242" s="1">
        <v>0</v>
      </c>
      <c r="H5242" s="1">
        <v>0</v>
      </c>
      <c r="I5242" s="1">
        <v>0</v>
      </c>
      <c r="J5242" s="1">
        <v>0</v>
      </c>
      <c r="K5242" s="1">
        <v>0</v>
      </c>
    </row>
    <row r="5243" spans="1:11" x14ac:dyDescent="0.25">
      <c r="A5243" s="2">
        <v>428</v>
      </c>
      <c r="B5243" t="s">
        <v>231</v>
      </c>
      <c r="C5243" t="s">
        <v>72</v>
      </c>
      <c r="D5243">
        <v>1</v>
      </c>
      <c r="E5243" s="1">
        <v>113832</v>
      </c>
      <c r="F5243" s="1">
        <v>113832</v>
      </c>
      <c r="G5243" s="1">
        <v>0</v>
      </c>
      <c r="H5243" s="1">
        <v>0</v>
      </c>
      <c r="I5243" s="1">
        <v>0</v>
      </c>
      <c r="J5243" s="1">
        <v>0</v>
      </c>
      <c r="K5243" s="1">
        <v>0</v>
      </c>
    </row>
    <row r="5244" spans="1:11" x14ac:dyDescent="0.25">
      <c r="A5244" s="2">
        <v>428</v>
      </c>
      <c r="B5244" t="s">
        <v>231</v>
      </c>
      <c r="C5244" t="s">
        <v>62</v>
      </c>
      <c r="D5244">
        <v>1</v>
      </c>
      <c r="E5244" s="1">
        <v>119483</v>
      </c>
      <c r="F5244" s="1">
        <v>107348</v>
      </c>
      <c r="G5244" s="1">
        <v>12135</v>
      </c>
      <c r="H5244" s="1">
        <v>0</v>
      </c>
      <c r="I5244" s="1">
        <v>0</v>
      </c>
      <c r="J5244" s="1">
        <v>0</v>
      </c>
      <c r="K5244" s="1">
        <v>0</v>
      </c>
    </row>
    <row r="5245" spans="1:11" x14ac:dyDescent="0.25">
      <c r="A5245" s="2">
        <v>428</v>
      </c>
      <c r="B5245" t="s">
        <v>231</v>
      </c>
      <c r="C5245" t="s">
        <v>24</v>
      </c>
      <c r="D5245">
        <v>0.5</v>
      </c>
      <c r="E5245" s="1">
        <v>56916</v>
      </c>
      <c r="F5245" s="1">
        <v>56916</v>
      </c>
      <c r="G5245" s="1">
        <v>0</v>
      </c>
      <c r="H5245" s="1">
        <v>0</v>
      </c>
      <c r="I5245" s="1">
        <v>0</v>
      </c>
      <c r="J5245" s="1">
        <v>0</v>
      </c>
      <c r="K5245" s="1">
        <v>0</v>
      </c>
    </row>
    <row r="5246" spans="1:11" x14ac:dyDescent="0.25">
      <c r="A5246" s="2">
        <v>428</v>
      </c>
      <c r="B5246" t="s">
        <v>231</v>
      </c>
      <c r="C5246" t="s">
        <v>40</v>
      </c>
      <c r="D5246">
        <v>0.5</v>
      </c>
      <c r="E5246" s="1">
        <v>56916</v>
      </c>
      <c r="F5246" s="1">
        <v>56916</v>
      </c>
      <c r="G5246" s="1">
        <v>0</v>
      </c>
      <c r="H5246" s="1">
        <v>0</v>
      </c>
      <c r="I5246" s="1">
        <v>0</v>
      </c>
      <c r="J5246" s="1">
        <v>0</v>
      </c>
      <c r="K5246" s="1">
        <v>0</v>
      </c>
    </row>
    <row r="5247" spans="1:11" x14ac:dyDescent="0.25">
      <c r="A5247" s="2">
        <v>428</v>
      </c>
      <c r="B5247" t="s">
        <v>231</v>
      </c>
      <c r="C5247" t="s">
        <v>30</v>
      </c>
      <c r="D5247">
        <v>1</v>
      </c>
      <c r="E5247" s="1">
        <v>113832</v>
      </c>
      <c r="F5247" s="1">
        <v>113832</v>
      </c>
      <c r="G5247" s="1">
        <v>0</v>
      </c>
      <c r="H5247" s="1">
        <v>0</v>
      </c>
      <c r="I5247" s="1">
        <v>0</v>
      </c>
      <c r="J5247" s="1">
        <v>0</v>
      </c>
      <c r="K5247" s="1">
        <v>0</v>
      </c>
    </row>
    <row r="5248" spans="1:11" x14ac:dyDescent="0.25">
      <c r="A5248" s="2">
        <v>428</v>
      </c>
      <c r="B5248" t="s">
        <v>231</v>
      </c>
      <c r="C5248" t="s">
        <v>15</v>
      </c>
      <c r="D5248">
        <v>3</v>
      </c>
      <c r="E5248" s="1">
        <v>117499</v>
      </c>
      <c r="F5248" s="1">
        <v>117499</v>
      </c>
      <c r="G5248" s="1">
        <v>0</v>
      </c>
      <c r="H5248" s="1">
        <v>0</v>
      </c>
      <c r="I5248" s="1">
        <v>0</v>
      </c>
      <c r="J5248" s="1">
        <v>0</v>
      </c>
      <c r="K5248" s="1">
        <v>0</v>
      </c>
    </row>
    <row r="5249" spans="1:11" x14ac:dyDescent="0.25">
      <c r="A5249" s="2">
        <v>428</v>
      </c>
      <c r="B5249" t="s">
        <v>231</v>
      </c>
      <c r="C5249" t="s">
        <v>52</v>
      </c>
      <c r="D5249">
        <v>1</v>
      </c>
      <c r="E5249" s="1">
        <v>113832</v>
      </c>
      <c r="F5249" s="1">
        <v>113832</v>
      </c>
      <c r="G5249" s="1">
        <v>0</v>
      </c>
      <c r="H5249" s="1">
        <v>0</v>
      </c>
      <c r="I5249" s="1">
        <v>0</v>
      </c>
      <c r="J5249" s="1">
        <v>0</v>
      </c>
      <c r="K5249" s="1">
        <v>0</v>
      </c>
    </row>
    <row r="5250" spans="1:11" x14ac:dyDescent="0.25">
      <c r="A5250" s="2">
        <v>428</v>
      </c>
      <c r="B5250" t="s">
        <v>231</v>
      </c>
      <c r="C5250" t="s">
        <v>14</v>
      </c>
      <c r="D5250">
        <v>6</v>
      </c>
      <c r="E5250" s="1">
        <v>682995</v>
      </c>
      <c r="F5250" s="1">
        <v>682995</v>
      </c>
      <c r="G5250" s="1">
        <v>0</v>
      </c>
      <c r="H5250" s="1">
        <v>0</v>
      </c>
      <c r="I5250" s="1">
        <v>0</v>
      </c>
      <c r="J5250" s="1">
        <v>0</v>
      </c>
      <c r="K5250" s="1">
        <v>0</v>
      </c>
    </row>
    <row r="5251" spans="1:11" x14ac:dyDescent="0.25">
      <c r="A5251" s="2">
        <v>428</v>
      </c>
      <c r="B5251" t="s">
        <v>231</v>
      </c>
      <c r="C5251" t="s">
        <v>70</v>
      </c>
      <c r="D5251">
        <v>1</v>
      </c>
      <c r="E5251" s="1">
        <v>113832</v>
      </c>
      <c r="F5251" s="1">
        <v>113832</v>
      </c>
      <c r="G5251" s="1">
        <v>0</v>
      </c>
      <c r="H5251" s="1">
        <v>0</v>
      </c>
      <c r="I5251" s="1">
        <v>0</v>
      </c>
      <c r="J5251" s="1">
        <v>0</v>
      </c>
      <c r="K5251" s="1">
        <v>0</v>
      </c>
    </row>
    <row r="5252" spans="1:11" x14ac:dyDescent="0.25">
      <c r="A5252" s="2">
        <v>428</v>
      </c>
      <c r="B5252" t="s">
        <v>231</v>
      </c>
      <c r="C5252" t="s">
        <v>313</v>
      </c>
      <c r="D5252">
        <v>0.23</v>
      </c>
      <c r="E5252" s="1">
        <v>35141</v>
      </c>
      <c r="F5252" s="1">
        <v>0</v>
      </c>
      <c r="G5252" s="1">
        <v>0</v>
      </c>
      <c r="H5252" s="1">
        <v>35141</v>
      </c>
      <c r="I5252" s="1">
        <v>0</v>
      </c>
      <c r="J5252" s="1">
        <v>0</v>
      </c>
      <c r="K5252" s="1">
        <v>0</v>
      </c>
    </row>
    <row r="5253" spans="1:11" x14ac:dyDescent="0.25">
      <c r="A5253" s="2">
        <v>428</v>
      </c>
      <c r="B5253" t="s">
        <v>231</v>
      </c>
      <c r="C5253" t="s">
        <v>7</v>
      </c>
      <c r="D5253">
        <v>1</v>
      </c>
      <c r="E5253" s="1">
        <v>113832</v>
      </c>
      <c r="F5253" s="1">
        <v>113832</v>
      </c>
      <c r="G5253" s="1">
        <v>0</v>
      </c>
      <c r="H5253" s="1">
        <v>0</v>
      </c>
      <c r="I5253" s="1">
        <v>0</v>
      </c>
      <c r="J5253" s="1">
        <v>0</v>
      </c>
      <c r="K5253" s="1">
        <v>0</v>
      </c>
    </row>
    <row r="5254" spans="1:11" x14ac:dyDescent="0.25">
      <c r="A5254" s="2">
        <v>428</v>
      </c>
      <c r="B5254" t="s">
        <v>231</v>
      </c>
      <c r="C5254" t="s">
        <v>37</v>
      </c>
      <c r="D5254">
        <v>2</v>
      </c>
      <c r="E5254" s="1">
        <v>227665</v>
      </c>
      <c r="F5254" s="1">
        <v>227665</v>
      </c>
      <c r="G5254" s="1">
        <v>0</v>
      </c>
      <c r="H5254" s="1">
        <v>0</v>
      </c>
      <c r="I5254" s="1">
        <v>0</v>
      </c>
      <c r="J5254" s="1">
        <v>0</v>
      </c>
      <c r="K5254" s="1">
        <v>0</v>
      </c>
    </row>
    <row r="5255" spans="1:11" x14ac:dyDescent="0.25">
      <c r="A5255" s="2">
        <v>428</v>
      </c>
      <c r="B5255" t="s">
        <v>231</v>
      </c>
      <c r="C5255" t="s">
        <v>12</v>
      </c>
      <c r="D5255">
        <v>1</v>
      </c>
      <c r="E5255" s="1">
        <v>113832</v>
      </c>
      <c r="F5255" s="1">
        <v>113832</v>
      </c>
      <c r="G5255" s="1">
        <v>0</v>
      </c>
      <c r="H5255" s="1">
        <v>0</v>
      </c>
      <c r="I5255" s="1">
        <v>0</v>
      </c>
      <c r="J5255" s="1">
        <v>0</v>
      </c>
      <c r="K5255" s="1">
        <v>0</v>
      </c>
    </row>
    <row r="5256" spans="1:11" x14ac:dyDescent="0.25">
      <c r="A5256" s="2">
        <v>428</v>
      </c>
      <c r="B5256" t="s">
        <v>231</v>
      </c>
      <c r="C5256" t="s">
        <v>60</v>
      </c>
      <c r="D5256">
        <v>2</v>
      </c>
      <c r="E5256" s="1">
        <v>227665</v>
      </c>
      <c r="F5256" s="1">
        <v>227665</v>
      </c>
      <c r="G5256" s="1">
        <v>0</v>
      </c>
      <c r="H5256" s="1">
        <v>0</v>
      </c>
      <c r="I5256" s="1">
        <v>0</v>
      </c>
      <c r="J5256" s="1">
        <v>0</v>
      </c>
      <c r="K5256" s="1">
        <v>0</v>
      </c>
    </row>
    <row r="5257" spans="1:11" x14ac:dyDescent="0.25">
      <c r="A5257" s="2">
        <v>428</v>
      </c>
      <c r="B5257" t="s">
        <v>231</v>
      </c>
      <c r="C5257" t="s">
        <v>45</v>
      </c>
      <c r="D5257">
        <v>1</v>
      </c>
      <c r="E5257" s="1">
        <v>70672</v>
      </c>
      <c r="F5257" s="1">
        <v>0</v>
      </c>
      <c r="G5257" s="1">
        <v>70672</v>
      </c>
      <c r="H5257" s="1">
        <v>0</v>
      </c>
      <c r="I5257" s="1">
        <v>0</v>
      </c>
      <c r="J5257" s="1">
        <v>0</v>
      </c>
      <c r="K5257" s="1">
        <v>0</v>
      </c>
    </row>
    <row r="5258" spans="1:11" x14ac:dyDescent="0.25">
      <c r="A5258" s="2">
        <v>428</v>
      </c>
      <c r="B5258" t="s">
        <v>231</v>
      </c>
      <c r="C5258" t="s">
        <v>11</v>
      </c>
      <c r="D5258">
        <v>2</v>
      </c>
      <c r="E5258" s="1">
        <v>115116</v>
      </c>
      <c r="F5258" s="1">
        <v>0</v>
      </c>
      <c r="G5258" s="1">
        <v>115116</v>
      </c>
      <c r="H5258" s="1">
        <v>0</v>
      </c>
      <c r="I5258" s="1">
        <v>0</v>
      </c>
      <c r="J5258" s="1">
        <v>0</v>
      </c>
      <c r="K5258" s="1">
        <v>0</v>
      </c>
    </row>
    <row r="5259" spans="1:11" x14ac:dyDescent="0.25">
      <c r="A5259" s="2">
        <v>428</v>
      </c>
      <c r="B5259" t="s">
        <v>231</v>
      </c>
      <c r="C5259" t="s">
        <v>42</v>
      </c>
      <c r="D5259">
        <v>1</v>
      </c>
      <c r="E5259" s="1">
        <v>71590</v>
      </c>
      <c r="F5259" s="1">
        <v>71590</v>
      </c>
      <c r="G5259" s="1">
        <v>0</v>
      </c>
      <c r="H5259" s="1">
        <v>0</v>
      </c>
      <c r="I5259" s="1">
        <v>0</v>
      </c>
      <c r="J5259" s="1">
        <v>0</v>
      </c>
      <c r="K5259" s="1">
        <v>0</v>
      </c>
    </row>
    <row r="5260" spans="1:11" x14ac:dyDescent="0.25">
      <c r="A5260" s="2">
        <v>428</v>
      </c>
      <c r="B5260" t="s">
        <v>231</v>
      </c>
      <c r="C5260" t="s">
        <v>21</v>
      </c>
      <c r="D5260">
        <v>1</v>
      </c>
      <c r="E5260" s="1">
        <v>113832</v>
      </c>
      <c r="F5260" s="1">
        <v>113832</v>
      </c>
      <c r="G5260" s="1">
        <v>0</v>
      </c>
      <c r="H5260" s="1">
        <v>0</v>
      </c>
      <c r="I5260" s="1">
        <v>0</v>
      </c>
      <c r="J5260" s="1">
        <v>0</v>
      </c>
      <c r="K5260" s="1">
        <v>0</v>
      </c>
    </row>
    <row r="5261" spans="1:11" x14ac:dyDescent="0.25">
      <c r="A5261" s="2">
        <v>428</v>
      </c>
      <c r="B5261" t="s">
        <v>231</v>
      </c>
      <c r="C5261" t="s">
        <v>122</v>
      </c>
      <c r="D5261">
        <v>2</v>
      </c>
      <c r="E5261" s="1">
        <v>227665</v>
      </c>
      <c r="F5261" s="1">
        <v>227665</v>
      </c>
      <c r="G5261" s="1">
        <v>0</v>
      </c>
      <c r="H5261" s="1">
        <v>0</v>
      </c>
      <c r="I5261" s="1">
        <v>0</v>
      </c>
      <c r="J5261" s="1">
        <v>0</v>
      </c>
      <c r="K5261" s="1">
        <v>0</v>
      </c>
    </row>
    <row r="5262" spans="1:11" x14ac:dyDescent="0.25">
      <c r="A5262" s="2">
        <v>428</v>
      </c>
      <c r="B5262" t="s">
        <v>231</v>
      </c>
      <c r="C5262" t="s">
        <v>16</v>
      </c>
      <c r="D5262">
        <v>1.5</v>
      </c>
      <c r="E5262" s="1">
        <v>170749</v>
      </c>
      <c r="F5262" s="1">
        <v>170749</v>
      </c>
      <c r="G5262" s="1">
        <v>0</v>
      </c>
      <c r="H5262" s="1">
        <v>0</v>
      </c>
      <c r="I5262" s="1">
        <v>0</v>
      </c>
      <c r="J5262" s="1">
        <v>0</v>
      </c>
      <c r="K5262" s="1">
        <v>0</v>
      </c>
    </row>
    <row r="5263" spans="1:11" x14ac:dyDescent="0.25">
      <c r="A5263" s="2">
        <v>428</v>
      </c>
      <c r="B5263" t="s">
        <v>231</v>
      </c>
      <c r="C5263" t="s">
        <v>17</v>
      </c>
      <c r="D5263">
        <v>1</v>
      </c>
      <c r="E5263" s="1">
        <v>79025</v>
      </c>
      <c r="F5263" s="1">
        <v>79025</v>
      </c>
      <c r="G5263" s="1">
        <v>0</v>
      </c>
      <c r="H5263" s="1">
        <v>0</v>
      </c>
      <c r="I5263" s="1">
        <v>0</v>
      </c>
      <c r="J5263" s="1">
        <v>0</v>
      </c>
      <c r="K5263" s="1">
        <v>0</v>
      </c>
    </row>
    <row r="5264" spans="1:11" x14ac:dyDescent="0.25">
      <c r="A5264" s="2">
        <v>428</v>
      </c>
      <c r="B5264" t="s">
        <v>231</v>
      </c>
      <c r="C5264" t="s">
        <v>22</v>
      </c>
      <c r="D5264">
        <v>2.5</v>
      </c>
      <c r="E5264" s="1">
        <v>127968</v>
      </c>
      <c r="F5264" s="1">
        <v>127968</v>
      </c>
      <c r="G5264" s="1">
        <v>0</v>
      </c>
      <c r="H5264" s="1">
        <v>0</v>
      </c>
      <c r="I5264" s="1">
        <v>0</v>
      </c>
      <c r="J5264" s="1">
        <v>0</v>
      </c>
      <c r="K5264" s="1">
        <v>0</v>
      </c>
    </row>
    <row r="5265" spans="1:11" x14ac:dyDescent="0.25">
      <c r="A5265" s="2">
        <v>428</v>
      </c>
      <c r="B5265" t="s">
        <v>231</v>
      </c>
      <c r="C5265" t="s">
        <v>20</v>
      </c>
      <c r="D5265">
        <v>1</v>
      </c>
      <c r="E5265" s="1">
        <v>60059</v>
      </c>
      <c r="F5265" s="1">
        <v>60059</v>
      </c>
      <c r="G5265" s="1">
        <v>0</v>
      </c>
      <c r="H5265" s="1">
        <v>0</v>
      </c>
      <c r="I5265" s="1">
        <v>0</v>
      </c>
      <c r="J5265" s="1">
        <v>0</v>
      </c>
      <c r="K5265" s="1">
        <v>0</v>
      </c>
    </row>
    <row r="5266" spans="1:11" x14ac:dyDescent="0.25">
      <c r="A5266" s="2">
        <v>428</v>
      </c>
      <c r="B5266" t="s">
        <v>231</v>
      </c>
      <c r="C5266" t="s">
        <v>55</v>
      </c>
      <c r="D5266">
        <v>1</v>
      </c>
      <c r="E5266" s="1">
        <v>71444</v>
      </c>
      <c r="F5266" s="1">
        <v>71444</v>
      </c>
      <c r="G5266" s="1">
        <v>0</v>
      </c>
      <c r="H5266" s="1">
        <v>0</v>
      </c>
      <c r="I5266" s="1">
        <v>0</v>
      </c>
      <c r="J5266" s="1">
        <v>0</v>
      </c>
      <c r="K5266" s="1">
        <v>0</v>
      </c>
    </row>
    <row r="5267" spans="1:11" x14ac:dyDescent="0.25">
      <c r="A5267" s="2">
        <v>428</v>
      </c>
      <c r="B5267" t="s">
        <v>231</v>
      </c>
      <c r="C5267" t="s">
        <v>58</v>
      </c>
      <c r="D5267">
        <v>1</v>
      </c>
      <c r="E5267" s="1">
        <v>147879</v>
      </c>
      <c r="F5267" s="1">
        <v>147879</v>
      </c>
      <c r="G5267" s="1">
        <v>0</v>
      </c>
      <c r="H5267" s="1">
        <v>0</v>
      </c>
      <c r="I5267" s="1">
        <v>0</v>
      </c>
      <c r="J5267" s="1">
        <v>0</v>
      </c>
      <c r="K5267" s="1">
        <v>0</v>
      </c>
    </row>
    <row r="5268" spans="1:11" x14ac:dyDescent="0.25">
      <c r="A5268" s="2">
        <v>428</v>
      </c>
      <c r="B5268" t="s">
        <v>231</v>
      </c>
      <c r="C5268" t="s">
        <v>251</v>
      </c>
      <c r="D5268">
        <v>0</v>
      </c>
      <c r="E5268" s="1">
        <v>22485</v>
      </c>
      <c r="F5268" s="1">
        <v>22485</v>
      </c>
      <c r="G5268" s="1">
        <v>0</v>
      </c>
      <c r="H5268" s="1">
        <v>0</v>
      </c>
      <c r="I5268" s="1">
        <v>0</v>
      </c>
      <c r="J5268" s="1">
        <v>0</v>
      </c>
      <c r="K5268" s="1">
        <v>0</v>
      </c>
    </row>
    <row r="5269" spans="1:11" x14ac:dyDescent="0.25">
      <c r="A5269" s="2">
        <v>428</v>
      </c>
      <c r="B5269" t="s">
        <v>231</v>
      </c>
      <c r="C5269" t="s">
        <v>252</v>
      </c>
      <c r="D5269">
        <v>0</v>
      </c>
      <c r="E5269" s="1">
        <v>9852</v>
      </c>
      <c r="F5269" s="1">
        <v>9852</v>
      </c>
      <c r="G5269" s="1">
        <v>0</v>
      </c>
      <c r="H5269" s="1">
        <v>0</v>
      </c>
      <c r="I5269" s="1">
        <v>0</v>
      </c>
      <c r="J5269" s="1">
        <v>0</v>
      </c>
      <c r="K5269" s="1">
        <v>0</v>
      </c>
    </row>
    <row r="5270" spans="1:11" x14ac:dyDescent="0.25">
      <c r="A5270" s="2">
        <v>428</v>
      </c>
      <c r="B5270" t="s">
        <v>231</v>
      </c>
      <c r="C5270" t="s">
        <v>263</v>
      </c>
      <c r="D5270">
        <v>0</v>
      </c>
      <c r="E5270" s="1">
        <v>97850</v>
      </c>
      <c r="F5270" s="1">
        <v>97850</v>
      </c>
      <c r="G5270" s="1">
        <v>0</v>
      </c>
      <c r="H5270" s="1">
        <v>0</v>
      </c>
      <c r="I5270" s="1">
        <v>0</v>
      </c>
      <c r="J5270" s="1">
        <v>0</v>
      </c>
      <c r="K5270" s="1">
        <v>0</v>
      </c>
    </row>
    <row r="5271" spans="1:11" x14ac:dyDescent="0.25">
      <c r="A5271" s="2">
        <v>428</v>
      </c>
      <c r="B5271" t="s">
        <v>231</v>
      </c>
      <c r="C5271" t="s">
        <v>266</v>
      </c>
      <c r="D5271">
        <v>0</v>
      </c>
      <c r="E5271" s="1">
        <v>8906</v>
      </c>
      <c r="F5271" s="1">
        <v>8906</v>
      </c>
      <c r="G5271" s="1">
        <v>0</v>
      </c>
      <c r="H5271" s="1">
        <v>0</v>
      </c>
      <c r="I5271" s="1">
        <v>0</v>
      </c>
      <c r="J5271" s="1">
        <v>0</v>
      </c>
      <c r="K5271" s="1">
        <v>0</v>
      </c>
    </row>
    <row r="5272" spans="1:11" x14ac:dyDescent="0.25">
      <c r="A5272" s="2">
        <v>428</v>
      </c>
      <c r="B5272" t="s">
        <v>231</v>
      </c>
      <c r="C5272" t="s">
        <v>265</v>
      </c>
      <c r="D5272">
        <v>0</v>
      </c>
      <c r="E5272" s="1">
        <v>27154</v>
      </c>
      <c r="F5272" s="1">
        <v>27154</v>
      </c>
      <c r="G5272" s="1">
        <v>0</v>
      </c>
      <c r="H5272" s="1">
        <v>0</v>
      </c>
      <c r="I5272" s="1">
        <v>0</v>
      </c>
      <c r="J5272" s="1">
        <v>0</v>
      </c>
      <c r="K5272" s="1">
        <v>0</v>
      </c>
    </row>
    <row r="5273" spans="1:11" x14ac:dyDescent="0.25">
      <c r="A5273" s="2">
        <v>428</v>
      </c>
      <c r="B5273" t="s">
        <v>231</v>
      </c>
      <c r="C5273" t="s">
        <v>248</v>
      </c>
      <c r="D5273">
        <v>0</v>
      </c>
      <c r="E5273" s="1">
        <v>2312</v>
      </c>
      <c r="F5273" s="1">
        <v>2312</v>
      </c>
      <c r="G5273" s="1">
        <v>0</v>
      </c>
      <c r="H5273" s="1">
        <v>0</v>
      </c>
      <c r="I5273" s="1">
        <v>0</v>
      </c>
      <c r="J5273" s="1">
        <v>0</v>
      </c>
      <c r="K5273" s="1">
        <v>0</v>
      </c>
    </row>
    <row r="5274" spans="1:11" x14ac:dyDescent="0.25">
      <c r="A5274" s="2">
        <v>428</v>
      </c>
      <c r="B5274" t="s">
        <v>231</v>
      </c>
      <c r="C5274" t="s">
        <v>290</v>
      </c>
      <c r="D5274">
        <v>0</v>
      </c>
      <c r="E5274" s="1">
        <v>1500</v>
      </c>
      <c r="F5274" s="1">
        <v>0</v>
      </c>
      <c r="G5274" s="1">
        <v>1500</v>
      </c>
      <c r="H5274" s="1">
        <v>0</v>
      </c>
      <c r="I5274" s="1">
        <v>0</v>
      </c>
      <c r="J5274" s="1">
        <v>0</v>
      </c>
      <c r="K5274" s="1">
        <v>0</v>
      </c>
    </row>
    <row r="5275" spans="1:11" x14ac:dyDescent="0.25">
      <c r="A5275" s="2">
        <v>428</v>
      </c>
      <c r="B5275" t="s">
        <v>231</v>
      </c>
      <c r="C5275" t="s">
        <v>264</v>
      </c>
      <c r="D5275">
        <v>0</v>
      </c>
      <c r="E5275" s="1">
        <v>1465</v>
      </c>
      <c r="F5275" s="1">
        <v>0</v>
      </c>
      <c r="G5275" s="1">
        <v>1465</v>
      </c>
      <c r="H5275" s="1">
        <v>0</v>
      </c>
      <c r="I5275" s="1">
        <v>0</v>
      </c>
      <c r="J5275" s="1">
        <v>0</v>
      </c>
      <c r="K5275" s="1">
        <v>0</v>
      </c>
    </row>
    <row r="5276" spans="1:11" x14ac:dyDescent="0.25">
      <c r="A5276" s="2">
        <v>428</v>
      </c>
      <c r="B5276" t="s">
        <v>231</v>
      </c>
      <c r="C5276" t="s">
        <v>261</v>
      </c>
      <c r="D5276">
        <v>0</v>
      </c>
      <c r="E5276" s="1">
        <v>14116</v>
      </c>
      <c r="F5276" s="1">
        <v>14116</v>
      </c>
      <c r="G5276" s="1">
        <v>0</v>
      </c>
      <c r="H5276" s="1">
        <v>0</v>
      </c>
      <c r="I5276" s="1">
        <v>0</v>
      </c>
      <c r="J5276" s="1">
        <v>0</v>
      </c>
      <c r="K5276" s="1">
        <v>0</v>
      </c>
    </row>
    <row r="5277" spans="1:11" x14ac:dyDescent="0.25">
      <c r="A5277" s="2">
        <v>428</v>
      </c>
      <c r="B5277" t="s">
        <v>231</v>
      </c>
      <c r="C5277" t="s">
        <v>278</v>
      </c>
      <c r="D5277">
        <v>0</v>
      </c>
      <c r="E5277" s="1">
        <v>3000</v>
      </c>
      <c r="F5277" s="1">
        <v>0</v>
      </c>
      <c r="G5277" s="1">
        <v>3000</v>
      </c>
      <c r="H5277" s="1">
        <v>0</v>
      </c>
      <c r="I5277" s="1">
        <v>0</v>
      </c>
      <c r="J5277" s="1">
        <v>0</v>
      </c>
      <c r="K5277" s="1">
        <v>0</v>
      </c>
    </row>
    <row r="5278" spans="1:11" x14ac:dyDescent="0.25">
      <c r="A5278" s="2">
        <v>428</v>
      </c>
      <c r="B5278" t="s">
        <v>231</v>
      </c>
      <c r="C5278" t="s">
        <v>247</v>
      </c>
      <c r="D5278">
        <v>0</v>
      </c>
      <c r="E5278" s="1">
        <v>8477</v>
      </c>
      <c r="F5278" s="1">
        <v>8477</v>
      </c>
      <c r="G5278" s="1">
        <v>0</v>
      </c>
      <c r="H5278" s="1">
        <v>0</v>
      </c>
      <c r="I5278" s="1">
        <v>0</v>
      </c>
      <c r="J5278" s="1">
        <v>0</v>
      </c>
      <c r="K5278" s="1">
        <v>0</v>
      </c>
    </row>
    <row r="5279" spans="1:11" x14ac:dyDescent="0.25">
      <c r="A5279" s="2">
        <v>428</v>
      </c>
      <c r="B5279" t="s">
        <v>231</v>
      </c>
      <c r="C5279" t="s">
        <v>270</v>
      </c>
      <c r="D5279">
        <v>0</v>
      </c>
      <c r="E5279" s="1">
        <v>5000</v>
      </c>
      <c r="F5279" s="1">
        <v>5000</v>
      </c>
      <c r="G5279" s="1">
        <v>0</v>
      </c>
      <c r="H5279" s="1">
        <v>0</v>
      </c>
      <c r="I5279" s="1">
        <v>0</v>
      </c>
      <c r="J5279" s="1">
        <v>0</v>
      </c>
      <c r="K5279" s="1">
        <v>0</v>
      </c>
    </row>
    <row r="5280" spans="1:11" x14ac:dyDescent="0.25">
      <c r="A5280" s="2">
        <v>428</v>
      </c>
      <c r="B5280" t="s">
        <v>231</v>
      </c>
      <c r="C5280" t="s">
        <v>267</v>
      </c>
      <c r="D5280">
        <v>0</v>
      </c>
      <c r="E5280" s="1">
        <v>8000</v>
      </c>
      <c r="F5280" s="1">
        <v>5304</v>
      </c>
      <c r="G5280" s="1">
        <v>2696</v>
      </c>
      <c r="H5280" s="1">
        <v>0</v>
      </c>
      <c r="I5280" s="1">
        <v>0</v>
      </c>
      <c r="J5280" s="1">
        <v>0</v>
      </c>
      <c r="K5280" s="1">
        <v>0</v>
      </c>
    </row>
    <row r="5281" spans="1:12" x14ac:dyDescent="0.25">
      <c r="A5281" s="2">
        <v>428</v>
      </c>
      <c r="B5281" t="s">
        <v>231</v>
      </c>
      <c r="C5281" t="s">
        <v>280</v>
      </c>
      <c r="D5281">
        <v>0</v>
      </c>
      <c r="E5281" s="1">
        <v>18000</v>
      </c>
      <c r="F5281" s="1">
        <v>18000</v>
      </c>
      <c r="G5281" s="1">
        <v>0</v>
      </c>
      <c r="H5281" s="1">
        <v>0</v>
      </c>
      <c r="I5281" s="1">
        <v>0</v>
      </c>
      <c r="J5281" s="1">
        <v>0</v>
      </c>
      <c r="K5281" s="1">
        <v>0</v>
      </c>
    </row>
    <row r="5282" spans="1:12" x14ac:dyDescent="0.25">
      <c r="A5282" s="2">
        <v>428</v>
      </c>
      <c r="B5282" t="s">
        <v>231</v>
      </c>
      <c r="C5282" t="s">
        <v>258</v>
      </c>
      <c r="D5282">
        <v>0</v>
      </c>
      <c r="E5282" s="1">
        <v>1500</v>
      </c>
      <c r="F5282" s="1">
        <v>0</v>
      </c>
      <c r="G5282" s="1">
        <v>1500</v>
      </c>
      <c r="H5282" s="1">
        <v>0</v>
      </c>
      <c r="I5282" s="1">
        <v>0</v>
      </c>
      <c r="J5282" s="1">
        <v>0</v>
      </c>
      <c r="K5282" s="1">
        <v>0</v>
      </c>
    </row>
    <row r="5283" spans="1:12" x14ac:dyDescent="0.25">
      <c r="A5283" s="2">
        <v>428</v>
      </c>
      <c r="B5283" t="s">
        <v>231</v>
      </c>
      <c r="C5283" t="s">
        <v>269</v>
      </c>
      <c r="D5283">
        <v>0</v>
      </c>
      <c r="E5283" s="1">
        <v>2273</v>
      </c>
      <c r="F5283" s="1">
        <v>0</v>
      </c>
      <c r="G5283" s="1">
        <v>0</v>
      </c>
      <c r="H5283" s="1">
        <v>0</v>
      </c>
      <c r="I5283" s="1">
        <v>2273</v>
      </c>
      <c r="J5283" s="1">
        <v>0</v>
      </c>
      <c r="K5283" s="1">
        <v>0</v>
      </c>
    </row>
    <row r="5284" spans="1:12" x14ac:dyDescent="0.25">
      <c r="A5284" s="2">
        <v>428</v>
      </c>
      <c r="B5284" t="s">
        <v>231</v>
      </c>
      <c r="C5284" s="1" t="s">
        <v>320</v>
      </c>
      <c r="E5284" s="1">
        <v>86100</v>
      </c>
      <c r="F5284" s="1"/>
      <c r="G5284" s="1"/>
      <c r="H5284" s="1"/>
      <c r="I5284" s="1"/>
      <c r="J5284" s="1"/>
      <c r="K5284" s="1"/>
      <c r="L5284" s="1">
        <v>86100</v>
      </c>
    </row>
    <row r="5285" spans="1:12" x14ac:dyDescent="0.25">
      <c r="A5285" s="2">
        <v>324</v>
      </c>
      <c r="B5285" t="s">
        <v>232</v>
      </c>
      <c r="C5285" t="s">
        <v>68</v>
      </c>
      <c r="D5285">
        <v>1</v>
      </c>
      <c r="E5285" s="1">
        <v>158560</v>
      </c>
      <c r="F5285" s="1">
        <v>158560</v>
      </c>
      <c r="G5285" s="1">
        <v>0</v>
      </c>
      <c r="H5285" s="1">
        <v>0</v>
      </c>
      <c r="I5285" s="1">
        <v>0</v>
      </c>
      <c r="J5285" s="1">
        <v>0</v>
      </c>
      <c r="K5285" s="1">
        <v>0</v>
      </c>
    </row>
    <row r="5286" spans="1:12" x14ac:dyDescent="0.25">
      <c r="A5286" s="2">
        <v>324</v>
      </c>
      <c r="B5286" t="s">
        <v>232</v>
      </c>
      <c r="C5286" t="s">
        <v>31</v>
      </c>
      <c r="D5286">
        <v>1</v>
      </c>
      <c r="E5286" s="1">
        <v>198942</v>
      </c>
      <c r="F5286" s="1">
        <v>198942</v>
      </c>
      <c r="G5286" s="1">
        <v>0</v>
      </c>
      <c r="H5286" s="1">
        <v>0</v>
      </c>
      <c r="I5286" s="1">
        <v>0</v>
      </c>
      <c r="J5286" s="1">
        <v>0</v>
      </c>
      <c r="K5286" s="1">
        <v>0</v>
      </c>
    </row>
    <row r="5287" spans="1:12" x14ac:dyDescent="0.25">
      <c r="A5287" s="2">
        <v>324</v>
      </c>
      <c r="B5287" t="s">
        <v>232</v>
      </c>
      <c r="C5287" t="s">
        <v>33</v>
      </c>
      <c r="D5287">
        <v>4</v>
      </c>
      <c r="E5287" s="1">
        <v>455330</v>
      </c>
      <c r="F5287" s="1">
        <v>325446</v>
      </c>
      <c r="G5287" s="1">
        <v>0</v>
      </c>
      <c r="H5287" s="1">
        <v>0</v>
      </c>
      <c r="I5287" s="1">
        <v>129883</v>
      </c>
      <c r="J5287" s="1">
        <v>0</v>
      </c>
      <c r="K5287" s="1">
        <v>0</v>
      </c>
    </row>
    <row r="5288" spans="1:12" x14ac:dyDescent="0.25">
      <c r="A5288" s="2">
        <v>324</v>
      </c>
      <c r="B5288" t="s">
        <v>232</v>
      </c>
      <c r="C5288" t="s">
        <v>34</v>
      </c>
      <c r="D5288">
        <v>3</v>
      </c>
      <c r="E5288" s="1">
        <v>341497</v>
      </c>
      <c r="F5288" s="1">
        <v>341497</v>
      </c>
      <c r="G5288" s="1">
        <v>0</v>
      </c>
      <c r="H5288" s="1">
        <v>0</v>
      </c>
      <c r="I5288" s="1">
        <v>0</v>
      </c>
      <c r="J5288" s="1">
        <v>0</v>
      </c>
      <c r="K5288" s="1">
        <v>0</v>
      </c>
    </row>
    <row r="5289" spans="1:12" x14ac:dyDescent="0.25">
      <c r="A5289" s="2">
        <v>324</v>
      </c>
      <c r="B5289" t="s">
        <v>232</v>
      </c>
      <c r="C5289" t="s">
        <v>35</v>
      </c>
      <c r="D5289">
        <v>2</v>
      </c>
      <c r="E5289" s="1">
        <v>227665</v>
      </c>
      <c r="F5289" s="1">
        <v>227665</v>
      </c>
      <c r="G5289" s="1">
        <v>0</v>
      </c>
      <c r="H5289" s="1">
        <v>0</v>
      </c>
      <c r="I5289" s="1">
        <v>0</v>
      </c>
      <c r="J5289" s="1">
        <v>0</v>
      </c>
      <c r="K5289" s="1">
        <v>0</v>
      </c>
    </row>
    <row r="5290" spans="1:12" x14ac:dyDescent="0.25">
      <c r="A5290" s="2">
        <v>324</v>
      </c>
      <c r="B5290" t="s">
        <v>232</v>
      </c>
      <c r="C5290" t="s">
        <v>26</v>
      </c>
      <c r="D5290">
        <v>2</v>
      </c>
      <c r="E5290" s="1">
        <v>227665</v>
      </c>
      <c r="F5290" s="1">
        <v>227665</v>
      </c>
      <c r="G5290" s="1">
        <v>0</v>
      </c>
      <c r="H5290" s="1">
        <v>0</v>
      </c>
      <c r="I5290" s="1">
        <v>0</v>
      </c>
      <c r="J5290" s="1">
        <v>0</v>
      </c>
      <c r="K5290" s="1">
        <v>0</v>
      </c>
    </row>
    <row r="5291" spans="1:12" x14ac:dyDescent="0.25">
      <c r="A5291" s="2">
        <v>324</v>
      </c>
      <c r="B5291" t="s">
        <v>232</v>
      </c>
      <c r="C5291" t="s">
        <v>25</v>
      </c>
      <c r="D5291">
        <v>2</v>
      </c>
      <c r="E5291" s="1">
        <v>227665</v>
      </c>
      <c r="F5291" s="1">
        <v>227665</v>
      </c>
      <c r="G5291" s="1">
        <v>0</v>
      </c>
      <c r="H5291" s="1">
        <v>0</v>
      </c>
      <c r="I5291" s="1">
        <v>0</v>
      </c>
      <c r="J5291" s="1">
        <v>0</v>
      </c>
      <c r="K5291" s="1">
        <v>0</v>
      </c>
    </row>
    <row r="5292" spans="1:12" x14ac:dyDescent="0.25">
      <c r="A5292" s="2">
        <v>324</v>
      </c>
      <c r="B5292" t="s">
        <v>232</v>
      </c>
      <c r="C5292" t="s">
        <v>28</v>
      </c>
      <c r="D5292">
        <v>4</v>
      </c>
      <c r="E5292" s="1">
        <v>455330</v>
      </c>
      <c r="F5292" s="1">
        <v>455330</v>
      </c>
      <c r="G5292" s="1">
        <v>0</v>
      </c>
      <c r="H5292" s="1">
        <v>0</v>
      </c>
      <c r="I5292" s="1">
        <v>0</v>
      </c>
      <c r="J5292" s="1">
        <v>0</v>
      </c>
      <c r="K5292" s="1">
        <v>0</v>
      </c>
    </row>
    <row r="5293" spans="1:12" x14ac:dyDescent="0.25">
      <c r="A5293" s="2">
        <v>324</v>
      </c>
      <c r="B5293" t="s">
        <v>232</v>
      </c>
      <c r="C5293" t="s">
        <v>44</v>
      </c>
      <c r="D5293">
        <v>2</v>
      </c>
      <c r="E5293" s="1">
        <v>227665</v>
      </c>
      <c r="F5293" s="1">
        <v>77654</v>
      </c>
      <c r="G5293" s="1">
        <v>113832</v>
      </c>
      <c r="H5293" s="1">
        <v>36178</v>
      </c>
      <c r="I5293" s="1">
        <v>0</v>
      </c>
      <c r="J5293" s="1">
        <v>0</v>
      </c>
      <c r="K5293" s="1">
        <v>0</v>
      </c>
    </row>
    <row r="5294" spans="1:12" x14ac:dyDescent="0.25">
      <c r="A5294" s="2">
        <v>324</v>
      </c>
      <c r="B5294" t="s">
        <v>232</v>
      </c>
      <c r="C5294" t="s">
        <v>24</v>
      </c>
      <c r="D5294">
        <v>1</v>
      </c>
      <c r="E5294" s="1">
        <v>113832</v>
      </c>
      <c r="F5294" s="1">
        <v>113832</v>
      </c>
      <c r="G5294" s="1">
        <v>0</v>
      </c>
      <c r="H5294" s="1">
        <v>0</v>
      </c>
      <c r="I5294" s="1">
        <v>0</v>
      </c>
      <c r="J5294" s="1">
        <v>0</v>
      </c>
      <c r="K5294" s="1">
        <v>0</v>
      </c>
    </row>
    <row r="5295" spans="1:12" x14ac:dyDescent="0.25">
      <c r="A5295" s="2">
        <v>324</v>
      </c>
      <c r="B5295" t="s">
        <v>232</v>
      </c>
      <c r="C5295" t="s">
        <v>40</v>
      </c>
      <c r="D5295">
        <v>1</v>
      </c>
      <c r="E5295" s="1">
        <v>113832</v>
      </c>
      <c r="F5295" s="1">
        <v>0</v>
      </c>
      <c r="G5295" s="1">
        <v>113832</v>
      </c>
      <c r="H5295" s="1">
        <v>0</v>
      </c>
      <c r="I5295" s="1">
        <v>0</v>
      </c>
      <c r="J5295" s="1">
        <v>0</v>
      </c>
      <c r="K5295" s="1">
        <v>0</v>
      </c>
    </row>
    <row r="5296" spans="1:12" x14ac:dyDescent="0.25">
      <c r="A5296" s="2">
        <v>324</v>
      </c>
      <c r="B5296" t="s">
        <v>232</v>
      </c>
      <c r="C5296" t="s">
        <v>112</v>
      </c>
      <c r="D5296">
        <v>2</v>
      </c>
      <c r="E5296" s="1">
        <v>227665</v>
      </c>
      <c r="F5296" s="1">
        <v>227665</v>
      </c>
      <c r="G5296" s="1">
        <v>0</v>
      </c>
      <c r="H5296" s="1">
        <v>0</v>
      </c>
      <c r="I5296" s="1">
        <v>0</v>
      </c>
      <c r="J5296" s="1">
        <v>0</v>
      </c>
      <c r="K5296" s="1">
        <v>0</v>
      </c>
    </row>
    <row r="5297" spans="1:11" x14ac:dyDescent="0.25">
      <c r="A5297" s="2">
        <v>324</v>
      </c>
      <c r="B5297" t="s">
        <v>232</v>
      </c>
      <c r="C5297" t="s">
        <v>30</v>
      </c>
      <c r="D5297">
        <v>1</v>
      </c>
      <c r="E5297" s="1">
        <v>113832</v>
      </c>
      <c r="F5297" s="1">
        <v>113832</v>
      </c>
      <c r="G5297" s="1">
        <v>0</v>
      </c>
      <c r="H5297" s="1">
        <v>0</v>
      </c>
      <c r="I5297" s="1">
        <v>0</v>
      </c>
      <c r="J5297" s="1">
        <v>0</v>
      </c>
      <c r="K5297" s="1">
        <v>0</v>
      </c>
    </row>
    <row r="5298" spans="1:11" x14ac:dyDescent="0.25">
      <c r="A5298" s="2">
        <v>324</v>
      </c>
      <c r="B5298" t="s">
        <v>232</v>
      </c>
      <c r="C5298" t="s">
        <v>15</v>
      </c>
      <c r="D5298">
        <v>8</v>
      </c>
      <c r="E5298" s="1">
        <v>313331</v>
      </c>
      <c r="F5298" s="1">
        <v>313331</v>
      </c>
      <c r="G5298" s="1">
        <v>0</v>
      </c>
      <c r="H5298" s="1">
        <v>0</v>
      </c>
      <c r="I5298" s="1">
        <v>0</v>
      </c>
      <c r="J5298" s="1">
        <v>0</v>
      </c>
      <c r="K5298" s="1">
        <v>0</v>
      </c>
    </row>
    <row r="5299" spans="1:11" x14ac:dyDescent="0.25">
      <c r="A5299" s="2">
        <v>324</v>
      </c>
      <c r="B5299" t="s">
        <v>232</v>
      </c>
      <c r="C5299" t="s">
        <v>162</v>
      </c>
      <c r="D5299">
        <v>1</v>
      </c>
      <c r="E5299" s="1">
        <v>119483</v>
      </c>
      <c r="F5299" s="1">
        <v>119483</v>
      </c>
      <c r="G5299" s="1">
        <v>0</v>
      </c>
      <c r="H5299" s="1">
        <v>0</v>
      </c>
      <c r="I5299" s="1">
        <v>0</v>
      </c>
      <c r="J5299" s="1">
        <v>0</v>
      </c>
      <c r="K5299" s="1">
        <v>0</v>
      </c>
    </row>
    <row r="5300" spans="1:11" x14ac:dyDescent="0.25">
      <c r="A5300" s="2">
        <v>324</v>
      </c>
      <c r="B5300" t="s">
        <v>232</v>
      </c>
      <c r="C5300" t="s">
        <v>52</v>
      </c>
      <c r="D5300">
        <v>2</v>
      </c>
      <c r="E5300" s="1">
        <v>227665</v>
      </c>
      <c r="F5300" s="1">
        <v>227665</v>
      </c>
      <c r="G5300" s="1">
        <v>0</v>
      </c>
      <c r="H5300" s="1">
        <v>0</v>
      </c>
      <c r="I5300" s="1">
        <v>0</v>
      </c>
      <c r="J5300" s="1">
        <v>0</v>
      </c>
      <c r="K5300" s="1">
        <v>0</v>
      </c>
    </row>
    <row r="5301" spans="1:11" x14ac:dyDescent="0.25">
      <c r="A5301" s="2">
        <v>324</v>
      </c>
      <c r="B5301" t="s">
        <v>232</v>
      </c>
      <c r="C5301" t="s">
        <v>219</v>
      </c>
      <c r="D5301">
        <v>1</v>
      </c>
      <c r="E5301" s="1">
        <v>113832</v>
      </c>
      <c r="F5301" s="1">
        <v>113832</v>
      </c>
      <c r="G5301" s="1">
        <v>0</v>
      </c>
      <c r="H5301" s="1">
        <v>0</v>
      </c>
      <c r="I5301" s="1">
        <v>0</v>
      </c>
      <c r="J5301" s="1">
        <v>0</v>
      </c>
      <c r="K5301" s="1">
        <v>0</v>
      </c>
    </row>
    <row r="5302" spans="1:11" x14ac:dyDescent="0.25">
      <c r="A5302" s="2">
        <v>324</v>
      </c>
      <c r="B5302" t="s">
        <v>232</v>
      </c>
      <c r="C5302" t="s">
        <v>50</v>
      </c>
      <c r="D5302">
        <v>1</v>
      </c>
      <c r="E5302" s="1">
        <v>113832</v>
      </c>
      <c r="F5302" s="1">
        <v>113832</v>
      </c>
      <c r="G5302" s="1">
        <v>0</v>
      </c>
      <c r="H5302" s="1">
        <v>0</v>
      </c>
      <c r="I5302" s="1">
        <v>0</v>
      </c>
      <c r="J5302" s="1">
        <v>0</v>
      </c>
      <c r="K5302" s="1">
        <v>0</v>
      </c>
    </row>
    <row r="5303" spans="1:11" x14ac:dyDescent="0.25">
      <c r="A5303" s="2">
        <v>324</v>
      </c>
      <c r="B5303" t="s">
        <v>232</v>
      </c>
      <c r="C5303" t="s">
        <v>14</v>
      </c>
      <c r="D5303">
        <v>4</v>
      </c>
      <c r="E5303" s="1">
        <v>455330</v>
      </c>
      <c r="F5303" s="1">
        <v>455330</v>
      </c>
      <c r="G5303" s="1">
        <v>0</v>
      </c>
      <c r="H5303" s="1">
        <v>0</v>
      </c>
      <c r="I5303" s="1">
        <v>0</v>
      </c>
      <c r="J5303" s="1">
        <v>0</v>
      </c>
      <c r="K5303" s="1">
        <v>0</v>
      </c>
    </row>
    <row r="5304" spans="1:11" x14ac:dyDescent="0.25">
      <c r="A5304" s="2">
        <v>324</v>
      </c>
      <c r="B5304" t="s">
        <v>232</v>
      </c>
      <c r="C5304" t="s">
        <v>315</v>
      </c>
      <c r="D5304">
        <v>1</v>
      </c>
      <c r="E5304" s="1">
        <v>113832</v>
      </c>
      <c r="F5304" s="1">
        <v>5381</v>
      </c>
      <c r="G5304" s="1">
        <v>0</v>
      </c>
      <c r="H5304" s="1">
        <v>108451</v>
      </c>
      <c r="I5304" s="1">
        <v>0</v>
      </c>
      <c r="J5304" s="1">
        <v>0</v>
      </c>
      <c r="K5304" s="1">
        <v>0</v>
      </c>
    </row>
    <row r="5305" spans="1:11" x14ac:dyDescent="0.25">
      <c r="A5305" s="2">
        <v>324</v>
      </c>
      <c r="B5305" t="s">
        <v>232</v>
      </c>
      <c r="C5305" t="s">
        <v>81</v>
      </c>
      <c r="D5305">
        <v>8</v>
      </c>
      <c r="E5305" s="1">
        <v>910660</v>
      </c>
      <c r="F5305" s="1">
        <v>43048</v>
      </c>
      <c r="G5305" s="1">
        <v>0</v>
      </c>
      <c r="H5305" s="1">
        <v>867612</v>
      </c>
      <c r="I5305" s="1">
        <v>0</v>
      </c>
      <c r="J5305" s="1">
        <v>0</v>
      </c>
      <c r="K5305" s="1">
        <v>0</v>
      </c>
    </row>
    <row r="5306" spans="1:11" x14ac:dyDescent="0.25">
      <c r="A5306" s="2">
        <v>324</v>
      </c>
      <c r="B5306" t="s">
        <v>232</v>
      </c>
      <c r="C5306" t="s">
        <v>23</v>
      </c>
      <c r="D5306">
        <v>6</v>
      </c>
      <c r="E5306" s="1">
        <v>234999</v>
      </c>
      <c r="F5306" s="1">
        <v>234999</v>
      </c>
      <c r="G5306" s="1">
        <v>0</v>
      </c>
      <c r="H5306" s="1">
        <v>0</v>
      </c>
      <c r="I5306" s="1">
        <v>0</v>
      </c>
      <c r="J5306" s="1">
        <v>0</v>
      </c>
      <c r="K5306" s="1">
        <v>0</v>
      </c>
    </row>
    <row r="5307" spans="1:11" x14ac:dyDescent="0.25">
      <c r="A5307" s="2">
        <v>324</v>
      </c>
      <c r="B5307" t="s">
        <v>232</v>
      </c>
      <c r="C5307" t="s">
        <v>18</v>
      </c>
      <c r="D5307">
        <v>2</v>
      </c>
      <c r="E5307" s="1">
        <v>227665</v>
      </c>
      <c r="F5307" s="1">
        <v>227665</v>
      </c>
      <c r="G5307" s="1">
        <v>0</v>
      </c>
      <c r="H5307" s="1">
        <v>0</v>
      </c>
      <c r="I5307" s="1">
        <v>0</v>
      </c>
      <c r="J5307" s="1">
        <v>0</v>
      </c>
      <c r="K5307" s="1">
        <v>0</v>
      </c>
    </row>
    <row r="5308" spans="1:11" x14ac:dyDescent="0.25">
      <c r="A5308" s="2">
        <v>324</v>
      </c>
      <c r="B5308" t="s">
        <v>232</v>
      </c>
      <c r="C5308" t="s">
        <v>49</v>
      </c>
      <c r="D5308">
        <v>2</v>
      </c>
      <c r="E5308" s="1">
        <v>227665</v>
      </c>
      <c r="F5308" s="1">
        <v>227665</v>
      </c>
      <c r="G5308" s="1">
        <v>0</v>
      </c>
      <c r="H5308" s="1">
        <v>0</v>
      </c>
      <c r="I5308" s="1">
        <v>0</v>
      </c>
      <c r="J5308" s="1">
        <v>0</v>
      </c>
      <c r="K5308" s="1">
        <v>0</v>
      </c>
    </row>
    <row r="5309" spans="1:11" x14ac:dyDescent="0.25">
      <c r="A5309" s="2">
        <v>324</v>
      </c>
      <c r="B5309" t="s">
        <v>232</v>
      </c>
      <c r="C5309" t="s">
        <v>19</v>
      </c>
      <c r="D5309">
        <v>2</v>
      </c>
      <c r="E5309" s="1">
        <v>227665</v>
      </c>
      <c r="F5309" s="1">
        <v>227665</v>
      </c>
      <c r="G5309" s="1">
        <v>0</v>
      </c>
      <c r="H5309" s="1">
        <v>0</v>
      </c>
      <c r="I5309" s="1">
        <v>0</v>
      </c>
      <c r="J5309" s="1">
        <v>0</v>
      </c>
      <c r="K5309" s="1">
        <v>0</v>
      </c>
    </row>
    <row r="5310" spans="1:11" x14ac:dyDescent="0.25">
      <c r="A5310" s="2">
        <v>324</v>
      </c>
      <c r="B5310" t="s">
        <v>232</v>
      </c>
      <c r="C5310" t="s">
        <v>7</v>
      </c>
      <c r="D5310">
        <v>1</v>
      </c>
      <c r="E5310" s="1">
        <v>113832</v>
      </c>
      <c r="F5310" s="1">
        <v>0</v>
      </c>
      <c r="G5310" s="1">
        <v>113832</v>
      </c>
      <c r="H5310" s="1">
        <v>0</v>
      </c>
      <c r="I5310" s="1">
        <v>0</v>
      </c>
      <c r="J5310" s="1">
        <v>0</v>
      </c>
      <c r="K5310" s="1">
        <v>0</v>
      </c>
    </row>
    <row r="5311" spans="1:11" x14ac:dyDescent="0.25">
      <c r="A5311" s="2">
        <v>324</v>
      </c>
      <c r="B5311" t="s">
        <v>232</v>
      </c>
      <c r="C5311" t="s">
        <v>37</v>
      </c>
      <c r="D5311">
        <v>1</v>
      </c>
      <c r="E5311" s="1">
        <v>113832</v>
      </c>
      <c r="F5311" s="1">
        <v>0</v>
      </c>
      <c r="G5311" s="1">
        <v>113832</v>
      </c>
      <c r="H5311" s="1">
        <v>0</v>
      </c>
      <c r="I5311" s="1">
        <v>0</v>
      </c>
      <c r="J5311" s="1">
        <v>0</v>
      </c>
      <c r="K5311" s="1">
        <v>0</v>
      </c>
    </row>
    <row r="5312" spans="1:11" x14ac:dyDescent="0.25">
      <c r="A5312" s="2">
        <v>324</v>
      </c>
      <c r="B5312" t="s">
        <v>232</v>
      </c>
      <c r="C5312" t="s">
        <v>12</v>
      </c>
      <c r="D5312">
        <v>1</v>
      </c>
      <c r="E5312" s="1">
        <v>113832</v>
      </c>
      <c r="F5312" s="1">
        <v>113832</v>
      </c>
      <c r="G5312" s="1">
        <v>0</v>
      </c>
      <c r="H5312" s="1">
        <v>0</v>
      </c>
      <c r="I5312" s="1">
        <v>0</v>
      </c>
      <c r="J5312" s="1">
        <v>0</v>
      </c>
      <c r="K5312" s="1">
        <v>0</v>
      </c>
    </row>
    <row r="5313" spans="1:11" x14ac:dyDescent="0.25">
      <c r="A5313" s="2">
        <v>324</v>
      </c>
      <c r="B5313" t="s">
        <v>232</v>
      </c>
      <c r="C5313" t="s">
        <v>56</v>
      </c>
      <c r="D5313">
        <v>1</v>
      </c>
      <c r="E5313" s="1">
        <v>113832</v>
      </c>
      <c r="F5313" s="1">
        <v>113832</v>
      </c>
      <c r="G5313" s="1">
        <v>0</v>
      </c>
      <c r="H5313" s="1">
        <v>0</v>
      </c>
      <c r="I5313" s="1">
        <v>0</v>
      </c>
      <c r="J5313" s="1">
        <v>0</v>
      </c>
      <c r="K5313" s="1">
        <v>0</v>
      </c>
    </row>
    <row r="5314" spans="1:11" x14ac:dyDescent="0.25">
      <c r="A5314" s="2">
        <v>324</v>
      </c>
      <c r="B5314" t="s">
        <v>232</v>
      </c>
      <c r="C5314" t="s">
        <v>60</v>
      </c>
      <c r="D5314">
        <v>1</v>
      </c>
      <c r="E5314" s="1">
        <v>113832</v>
      </c>
      <c r="F5314" s="1">
        <v>113832</v>
      </c>
      <c r="G5314" s="1">
        <v>0</v>
      </c>
      <c r="H5314" s="1">
        <v>0</v>
      </c>
      <c r="I5314" s="1">
        <v>0</v>
      </c>
      <c r="J5314" s="1">
        <v>0</v>
      </c>
      <c r="K5314" s="1">
        <v>0</v>
      </c>
    </row>
    <row r="5315" spans="1:11" x14ac:dyDescent="0.25">
      <c r="A5315" s="2">
        <v>324</v>
      </c>
      <c r="B5315" t="s">
        <v>232</v>
      </c>
      <c r="C5315" t="s">
        <v>32</v>
      </c>
      <c r="D5315">
        <v>2</v>
      </c>
      <c r="E5315" s="1">
        <v>78333</v>
      </c>
      <c r="F5315" s="1">
        <v>78333</v>
      </c>
      <c r="G5315" s="1">
        <v>0</v>
      </c>
      <c r="H5315" s="1">
        <v>0</v>
      </c>
      <c r="I5315" s="1">
        <v>0</v>
      </c>
      <c r="J5315" s="1">
        <v>0</v>
      </c>
      <c r="K5315" s="1">
        <v>0</v>
      </c>
    </row>
    <row r="5316" spans="1:11" x14ac:dyDescent="0.25">
      <c r="A5316" s="2">
        <v>324</v>
      </c>
      <c r="B5316" t="s">
        <v>232</v>
      </c>
      <c r="C5316" t="s">
        <v>96</v>
      </c>
      <c r="D5316">
        <v>2</v>
      </c>
      <c r="E5316" s="1">
        <v>73150</v>
      </c>
      <c r="F5316" s="1">
        <v>73150</v>
      </c>
      <c r="G5316" s="1">
        <v>0</v>
      </c>
      <c r="H5316" s="1">
        <v>0</v>
      </c>
      <c r="I5316" s="1">
        <v>0</v>
      </c>
      <c r="J5316" s="1">
        <v>0</v>
      </c>
      <c r="K5316" s="1">
        <v>0</v>
      </c>
    </row>
    <row r="5317" spans="1:11" x14ac:dyDescent="0.25">
      <c r="A5317" s="2">
        <v>324</v>
      </c>
      <c r="B5317" t="s">
        <v>232</v>
      </c>
      <c r="C5317" t="s">
        <v>45</v>
      </c>
      <c r="D5317">
        <v>1</v>
      </c>
      <c r="E5317" s="1">
        <v>70672</v>
      </c>
      <c r="F5317" s="1">
        <v>4256</v>
      </c>
      <c r="G5317" s="1">
        <v>0</v>
      </c>
      <c r="H5317" s="1">
        <v>66416</v>
      </c>
      <c r="I5317" s="1">
        <v>0</v>
      </c>
      <c r="J5317" s="1">
        <v>0</v>
      </c>
      <c r="K5317" s="1">
        <v>0</v>
      </c>
    </row>
    <row r="5318" spans="1:11" x14ac:dyDescent="0.25">
      <c r="A5318" s="2">
        <v>324</v>
      </c>
      <c r="B5318" t="s">
        <v>232</v>
      </c>
      <c r="C5318" t="s">
        <v>11</v>
      </c>
      <c r="D5318">
        <v>1</v>
      </c>
      <c r="E5318" s="1">
        <v>57558</v>
      </c>
      <c r="F5318" s="1">
        <v>57558</v>
      </c>
      <c r="G5318" s="1">
        <v>0</v>
      </c>
      <c r="H5318" s="1">
        <v>0</v>
      </c>
      <c r="I5318" s="1">
        <v>0</v>
      </c>
      <c r="J5318" s="1">
        <v>0</v>
      </c>
      <c r="K5318" s="1">
        <v>0</v>
      </c>
    </row>
    <row r="5319" spans="1:11" x14ac:dyDescent="0.25">
      <c r="A5319" s="2">
        <v>324</v>
      </c>
      <c r="B5319" t="s">
        <v>232</v>
      </c>
      <c r="C5319" t="s">
        <v>21</v>
      </c>
      <c r="D5319">
        <v>1</v>
      </c>
      <c r="E5319" s="1">
        <v>113832</v>
      </c>
      <c r="F5319" s="1">
        <v>113832</v>
      </c>
      <c r="G5319" s="1">
        <v>0</v>
      </c>
      <c r="H5319" s="1">
        <v>0</v>
      </c>
      <c r="I5319" s="1">
        <v>0</v>
      </c>
      <c r="J5319" s="1">
        <v>0</v>
      </c>
      <c r="K5319" s="1">
        <v>0</v>
      </c>
    </row>
    <row r="5320" spans="1:11" x14ac:dyDescent="0.25">
      <c r="A5320" s="2">
        <v>324</v>
      </c>
      <c r="B5320" t="s">
        <v>232</v>
      </c>
      <c r="C5320" t="s">
        <v>16</v>
      </c>
      <c r="D5320">
        <v>1</v>
      </c>
      <c r="E5320" s="1">
        <v>113832</v>
      </c>
      <c r="F5320" s="1">
        <v>113832</v>
      </c>
      <c r="G5320" s="1">
        <v>0</v>
      </c>
      <c r="H5320" s="1">
        <v>0</v>
      </c>
      <c r="I5320" s="1">
        <v>0</v>
      </c>
      <c r="J5320" s="1">
        <v>0</v>
      </c>
      <c r="K5320" s="1">
        <v>0</v>
      </c>
    </row>
    <row r="5321" spans="1:11" x14ac:dyDescent="0.25">
      <c r="A5321" s="2">
        <v>324</v>
      </c>
      <c r="B5321" t="s">
        <v>232</v>
      </c>
      <c r="C5321" t="s">
        <v>17</v>
      </c>
      <c r="D5321">
        <v>1</v>
      </c>
      <c r="E5321" s="1">
        <v>79025</v>
      </c>
      <c r="F5321" s="1">
        <v>79025</v>
      </c>
      <c r="G5321" s="1">
        <v>0</v>
      </c>
      <c r="H5321" s="1">
        <v>0</v>
      </c>
      <c r="I5321" s="1">
        <v>0</v>
      </c>
      <c r="J5321" s="1">
        <v>0</v>
      </c>
      <c r="K5321" s="1">
        <v>0</v>
      </c>
    </row>
    <row r="5322" spans="1:11" x14ac:dyDescent="0.25">
      <c r="A5322" s="2">
        <v>324</v>
      </c>
      <c r="B5322" t="s">
        <v>232</v>
      </c>
      <c r="C5322" t="s">
        <v>22</v>
      </c>
      <c r="D5322">
        <v>3</v>
      </c>
      <c r="E5322" s="1">
        <v>153562</v>
      </c>
      <c r="F5322" s="1">
        <v>153562</v>
      </c>
      <c r="G5322" s="1">
        <v>0</v>
      </c>
      <c r="H5322" s="1">
        <v>0</v>
      </c>
      <c r="I5322" s="1">
        <v>0</v>
      </c>
      <c r="J5322" s="1">
        <v>0</v>
      </c>
      <c r="K5322" s="1">
        <v>0</v>
      </c>
    </row>
    <row r="5323" spans="1:11" x14ac:dyDescent="0.25">
      <c r="A5323" s="2">
        <v>324</v>
      </c>
      <c r="B5323" t="s">
        <v>232</v>
      </c>
      <c r="C5323" t="s">
        <v>20</v>
      </c>
      <c r="D5323">
        <v>1</v>
      </c>
      <c r="E5323" s="1">
        <v>60059</v>
      </c>
      <c r="F5323" s="1">
        <v>60059</v>
      </c>
      <c r="G5323" s="1">
        <v>0</v>
      </c>
      <c r="H5323" s="1">
        <v>0</v>
      </c>
      <c r="I5323" s="1">
        <v>0</v>
      </c>
      <c r="J5323" s="1">
        <v>0</v>
      </c>
      <c r="K5323" s="1">
        <v>0</v>
      </c>
    </row>
    <row r="5324" spans="1:11" x14ac:dyDescent="0.25">
      <c r="A5324" s="2">
        <v>324</v>
      </c>
      <c r="B5324" t="s">
        <v>232</v>
      </c>
      <c r="C5324" t="s">
        <v>55</v>
      </c>
      <c r="D5324">
        <v>2</v>
      </c>
      <c r="E5324" s="1">
        <v>142889</v>
      </c>
      <c r="F5324" s="1">
        <v>142889</v>
      </c>
      <c r="G5324" s="1">
        <v>0</v>
      </c>
      <c r="H5324" s="1">
        <v>0</v>
      </c>
      <c r="I5324" s="1">
        <v>0</v>
      </c>
      <c r="J5324" s="1">
        <v>0</v>
      </c>
      <c r="K5324" s="1">
        <v>0</v>
      </c>
    </row>
    <row r="5325" spans="1:11" x14ac:dyDescent="0.25">
      <c r="A5325" s="2">
        <v>324</v>
      </c>
      <c r="B5325" t="s">
        <v>232</v>
      </c>
      <c r="C5325" t="s">
        <v>8</v>
      </c>
      <c r="D5325">
        <v>1</v>
      </c>
      <c r="E5325" s="1">
        <v>116262</v>
      </c>
      <c r="F5325" s="1">
        <v>116262</v>
      </c>
      <c r="G5325" s="1">
        <v>0</v>
      </c>
      <c r="H5325" s="1">
        <v>0</v>
      </c>
      <c r="I5325" s="1">
        <v>0</v>
      </c>
      <c r="J5325" s="1">
        <v>0</v>
      </c>
      <c r="K5325" s="1">
        <v>0</v>
      </c>
    </row>
    <row r="5326" spans="1:11" x14ac:dyDescent="0.25">
      <c r="A5326" s="2">
        <v>324</v>
      </c>
      <c r="B5326" t="s">
        <v>232</v>
      </c>
      <c r="C5326" t="s">
        <v>108</v>
      </c>
      <c r="D5326">
        <v>1</v>
      </c>
      <c r="E5326" s="1">
        <v>101351</v>
      </c>
      <c r="F5326" s="1">
        <v>101351</v>
      </c>
      <c r="G5326" s="1">
        <v>0</v>
      </c>
      <c r="H5326" s="1">
        <v>0</v>
      </c>
      <c r="I5326" s="1">
        <v>0</v>
      </c>
      <c r="J5326" s="1">
        <v>0</v>
      </c>
      <c r="K5326" s="1">
        <v>0</v>
      </c>
    </row>
    <row r="5327" spans="1:11" x14ac:dyDescent="0.25">
      <c r="A5327" s="2">
        <v>324</v>
      </c>
      <c r="B5327" t="s">
        <v>232</v>
      </c>
      <c r="C5327" t="s">
        <v>251</v>
      </c>
      <c r="D5327">
        <v>0</v>
      </c>
      <c r="E5327" s="1">
        <v>12581</v>
      </c>
      <c r="F5327" s="1">
        <v>12581</v>
      </c>
      <c r="G5327" s="1">
        <v>0</v>
      </c>
      <c r="H5327" s="1">
        <v>0</v>
      </c>
      <c r="I5327" s="1">
        <v>0</v>
      </c>
      <c r="J5327" s="1">
        <v>0</v>
      </c>
      <c r="K5327" s="1">
        <v>0</v>
      </c>
    </row>
    <row r="5328" spans="1:11" x14ac:dyDescent="0.25">
      <c r="A5328" s="2">
        <v>324</v>
      </c>
      <c r="B5328" t="s">
        <v>232</v>
      </c>
      <c r="C5328" t="s">
        <v>314</v>
      </c>
      <c r="D5328">
        <v>0</v>
      </c>
      <c r="E5328" s="1">
        <v>74800</v>
      </c>
      <c r="F5328" s="1">
        <v>20400</v>
      </c>
      <c r="G5328" s="1">
        <v>0</v>
      </c>
      <c r="H5328" s="1">
        <v>0</v>
      </c>
      <c r="I5328" s="1">
        <v>0</v>
      </c>
      <c r="J5328" s="1">
        <v>0</v>
      </c>
      <c r="K5328" s="1">
        <v>54400</v>
      </c>
    </row>
    <row r="5329" spans="1:12" x14ac:dyDescent="0.25">
      <c r="A5329" s="2">
        <v>324</v>
      </c>
      <c r="B5329" t="s">
        <v>232</v>
      </c>
      <c r="C5329" t="s">
        <v>257</v>
      </c>
      <c r="D5329">
        <v>0</v>
      </c>
      <c r="E5329" s="1">
        <v>74800</v>
      </c>
      <c r="F5329" s="1">
        <v>20400</v>
      </c>
      <c r="G5329" s="1">
        <v>0</v>
      </c>
      <c r="H5329" s="1">
        <v>0</v>
      </c>
      <c r="I5329" s="1">
        <v>0</v>
      </c>
      <c r="J5329" s="1">
        <v>0</v>
      </c>
      <c r="K5329" s="1">
        <v>54400</v>
      </c>
    </row>
    <row r="5330" spans="1:12" x14ac:dyDescent="0.25">
      <c r="A5330" s="2">
        <v>324</v>
      </c>
      <c r="B5330" t="s">
        <v>232</v>
      </c>
      <c r="C5330" t="s">
        <v>252</v>
      </c>
      <c r="D5330">
        <v>0</v>
      </c>
      <c r="E5330" s="1">
        <v>14553</v>
      </c>
      <c r="F5330" s="1">
        <v>14553</v>
      </c>
      <c r="G5330" s="1">
        <v>0</v>
      </c>
      <c r="H5330" s="1">
        <v>0</v>
      </c>
      <c r="I5330" s="1">
        <v>0</v>
      </c>
      <c r="J5330" s="1">
        <v>0</v>
      </c>
      <c r="K5330" s="1">
        <v>0</v>
      </c>
    </row>
    <row r="5331" spans="1:12" x14ac:dyDescent="0.25">
      <c r="A5331" s="2">
        <v>324</v>
      </c>
      <c r="B5331" t="s">
        <v>232</v>
      </c>
      <c r="C5331" t="s">
        <v>263</v>
      </c>
      <c r="D5331">
        <v>0</v>
      </c>
      <c r="E5331" s="1">
        <v>10000</v>
      </c>
      <c r="F5331" s="1">
        <v>10000</v>
      </c>
      <c r="G5331" s="1">
        <v>0</v>
      </c>
      <c r="H5331" s="1">
        <v>0</v>
      </c>
      <c r="I5331" s="1">
        <v>0</v>
      </c>
      <c r="J5331" s="1">
        <v>0</v>
      </c>
      <c r="K5331" s="1">
        <v>0</v>
      </c>
    </row>
    <row r="5332" spans="1:12" x14ac:dyDescent="0.25">
      <c r="A5332" s="2">
        <v>324</v>
      </c>
      <c r="B5332" t="s">
        <v>232</v>
      </c>
      <c r="C5332" t="s">
        <v>266</v>
      </c>
      <c r="D5332">
        <v>0</v>
      </c>
      <c r="E5332" s="1">
        <v>12481</v>
      </c>
      <c r="F5332" s="1">
        <v>12481</v>
      </c>
      <c r="G5332" s="1">
        <v>0</v>
      </c>
      <c r="H5332" s="1">
        <v>0</v>
      </c>
      <c r="I5332" s="1">
        <v>0</v>
      </c>
      <c r="J5332" s="1">
        <v>0</v>
      </c>
      <c r="K5332" s="1">
        <v>0</v>
      </c>
    </row>
    <row r="5333" spans="1:12" x14ac:dyDescent="0.25">
      <c r="A5333" s="2">
        <v>324</v>
      </c>
      <c r="B5333" t="s">
        <v>232</v>
      </c>
      <c r="C5333" t="s">
        <v>265</v>
      </c>
      <c r="D5333">
        <v>0</v>
      </c>
      <c r="E5333" s="1">
        <v>20086</v>
      </c>
      <c r="F5333" s="1">
        <v>20086</v>
      </c>
      <c r="G5333" s="1">
        <v>0</v>
      </c>
      <c r="H5333" s="1">
        <v>0</v>
      </c>
      <c r="I5333" s="1">
        <v>0</v>
      </c>
      <c r="J5333" s="1">
        <v>0</v>
      </c>
      <c r="K5333" s="1">
        <v>0</v>
      </c>
    </row>
    <row r="5334" spans="1:12" x14ac:dyDescent="0.25">
      <c r="A5334" s="2">
        <v>324</v>
      </c>
      <c r="B5334" t="s">
        <v>232</v>
      </c>
      <c r="C5334" t="s">
        <v>248</v>
      </c>
      <c r="D5334">
        <v>0</v>
      </c>
      <c r="E5334" s="1">
        <v>1884</v>
      </c>
      <c r="F5334" s="1">
        <v>1884</v>
      </c>
      <c r="G5334" s="1">
        <v>0</v>
      </c>
      <c r="H5334" s="1">
        <v>0</v>
      </c>
      <c r="I5334" s="1">
        <v>0</v>
      </c>
      <c r="J5334" s="1">
        <v>0</v>
      </c>
      <c r="K5334" s="1">
        <v>0</v>
      </c>
    </row>
    <row r="5335" spans="1:12" x14ac:dyDescent="0.25">
      <c r="A5335" s="2">
        <v>324</v>
      </c>
      <c r="B5335" t="s">
        <v>232</v>
      </c>
      <c r="C5335" t="s">
        <v>283</v>
      </c>
      <c r="D5335">
        <v>0</v>
      </c>
      <c r="E5335" s="1">
        <v>2500</v>
      </c>
      <c r="F5335" s="1">
        <v>2500</v>
      </c>
      <c r="G5335" s="1">
        <v>0</v>
      </c>
      <c r="H5335" s="1">
        <v>0</v>
      </c>
      <c r="I5335" s="1">
        <v>0</v>
      </c>
      <c r="J5335" s="1">
        <v>0</v>
      </c>
      <c r="K5335" s="1">
        <v>0</v>
      </c>
    </row>
    <row r="5336" spans="1:12" x14ac:dyDescent="0.25">
      <c r="A5336" s="2">
        <v>324</v>
      </c>
      <c r="B5336" t="s">
        <v>232</v>
      </c>
      <c r="C5336" t="s">
        <v>261</v>
      </c>
      <c r="D5336">
        <v>0</v>
      </c>
      <c r="E5336" s="1">
        <v>12466</v>
      </c>
      <c r="F5336" s="1">
        <v>12466</v>
      </c>
      <c r="G5336" s="1">
        <v>0</v>
      </c>
      <c r="H5336" s="1">
        <v>0</v>
      </c>
      <c r="I5336" s="1">
        <v>0</v>
      </c>
      <c r="J5336" s="1">
        <v>0</v>
      </c>
      <c r="K5336" s="1">
        <v>0</v>
      </c>
    </row>
    <row r="5337" spans="1:12" x14ac:dyDescent="0.25">
      <c r="A5337" s="2">
        <v>324</v>
      </c>
      <c r="B5337" t="s">
        <v>232</v>
      </c>
      <c r="C5337" t="s">
        <v>247</v>
      </c>
      <c r="D5337">
        <v>0</v>
      </c>
      <c r="E5337" s="1">
        <v>6905</v>
      </c>
      <c r="F5337" s="1">
        <v>6905</v>
      </c>
      <c r="G5337" s="1">
        <v>0</v>
      </c>
      <c r="H5337" s="1">
        <v>0</v>
      </c>
      <c r="I5337" s="1">
        <v>0</v>
      </c>
      <c r="J5337" s="1">
        <v>0</v>
      </c>
      <c r="K5337" s="1">
        <v>0</v>
      </c>
    </row>
    <row r="5338" spans="1:12" x14ac:dyDescent="0.25">
      <c r="A5338" s="2">
        <v>324</v>
      </c>
      <c r="B5338" t="s">
        <v>232</v>
      </c>
      <c r="C5338" t="s">
        <v>267</v>
      </c>
      <c r="D5338">
        <v>0</v>
      </c>
      <c r="E5338" s="1">
        <v>13000</v>
      </c>
      <c r="F5338" s="1">
        <v>13000</v>
      </c>
      <c r="G5338" s="1">
        <v>0</v>
      </c>
      <c r="H5338" s="1">
        <v>0</v>
      </c>
      <c r="I5338" s="1">
        <v>0</v>
      </c>
      <c r="J5338" s="1">
        <v>0</v>
      </c>
      <c r="K5338" s="1">
        <v>0</v>
      </c>
    </row>
    <row r="5339" spans="1:12" x14ac:dyDescent="0.25">
      <c r="A5339" s="2">
        <v>324</v>
      </c>
      <c r="B5339" t="s">
        <v>232</v>
      </c>
      <c r="C5339" t="s">
        <v>277</v>
      </c>
      <c r="D5339">
        <v>0</v>
      </c>
      <c r="E5339" s="1">
        <v>4000</v>
      </c>
      <c r="F5339" s="1">
        <v>4000</v>
      </c>
      <c r="G5339" s="1">
        <v>0</v>
      </c>
      <c r="H5339" s="1">
        <v>0</v>
      </c>
      <c r="I5339" s="1">
        <v>0</v>
      </c>
      <c r="J5339" s="1">
        <v>0</v>
      </c>
      <c r="K5339" s="1">
        <v>0</v>
      </c>
    </row>
    <row r="5340" spans="1:12" x14ac:dyDescent="0.25">
      <c r="A5340" s="2">
        <v>324</v>
      </c>
      <c r="B5340" t="s">
        <v>232</v>
      </c>
      <c r="C5340" t="s">
        <v>258</v>
      </c>
      <c r="D5340">
        <v>0</v>
      </c>
      <c r="E5340" s="1">
        <v>23771</v>
      </c>
      <c r="F5340" s="1">
        <v>20392</v>
      </c>
      <c r="G5340" s="1">
        <v>3378</v>
      </c>
      <c r="H5340" s="1">
        <v>0</v>
      </c>
      <c r="I5340" s="1">
        <v>0</v>
      </c>
      <c r="J5340" s="1">
        <v>0</v>
      </c>
      <c r="K5340" s="1">
        <v>0</v>
      </c>
    </row>
    <row r="5341" spans="1:12" x14ac:dyDescent="0.25">
      <c r="A5341" s="2">
        <v>324</v>
      </c>
      <c r="B5341" t="s">
        <v>232</v>
      </c>
      <c r="C5341" t="s">
        <v>268</v>
      </c>
      <c r="D5341">
        <v>0</v>
      </c>
      <c r="E5341" s="1">
        <v>2000</v>
      </c>
      <c r="F5341" s="1">
        <v>2000</v>
      </c>
      <c r="G5341" s="1">
        <v>0</v>
      </c>
      <c r="H5341" s="1">
        <v>0</v>
      </c>
      <c r="I5341" s="1">
        <v>0</v>
      </c>
      <c r="J5341" s="1">
        <v>0</v>
      </c>
      <c r="K5341" s="1">
        <v>0</v>
      </c>
    </row>
    <row r="5342" spans="1:12" x14ac:dyDescent="0.25">
      <c r="A5342" s="2">
        <v>324</v>
      </c>
      <c r="B5342" t="s">
        <v>232</v>
      </c>
      <c r="C5342" t="s">
        <v>269</v>
      </c>
      <c r="D5342">
        <v>0</v>
      </c>
      <c r="E5342" s="1">
        <v>2092</v>
      </c>
      <c r="F5342" s="1">
        <v>0</v>
      </c>
      <c r="G5342" s="1">
        <v>0</v>
      </c>
      <c r="H5342" s="1">
        <v>0</v>
      </c>
      <c r="I5342" s="1">
        <v>2092</v>
      </c>
      <c r="J5342" s="1">
        <v>0</v>
      </c>
      <c r="K5342" s="1">
        <v>0</v>
      </c>
    </row>
    <row r="5343" spans="1:12" x14ac:dyDescent="0.25">
      <c r="A5343" s="2">
        <v>324</v>
      </c>
      <c r="B5343" t="s">
        <v>232</v>
      </c>
      <c r="C5343" s="1" t="s">
        <v>320</v>
      </c>
      <c r="E5343" s="1">
        <v>30511</v>
      </c>
      <c r="F5343" s="1"/>
      <c r="G5343" s="1"/>
      <c r="H5343" s="1"/>
      <c r="I5343" s="1"/>
      <c r="J5343" s="1"/>
      <c r="K5343" s="1"/>
      <c r="L5343" s="1">
        <v>30511</v>
      </c>
    </row>
    <row r="5344" spans="1:12" x14ac:dyDescent="0.25">
      <c r="A5344" s="2">
        <v>325</v>
      </c>
      <c r="B5344" t="s">
        <v>233</v>
      </c>
      <c r="C5344" t="s">
        <v>6</v>
      </c>
      <c r="D5344">
        <v>1</v>
      </c>
      <c r="E5344" s="1">
        <v>158560</v>
      </c>
      <c r="F5344" s="1">
        <v>158560</v>
      </c>
      <c r="G5344" s="1">
        <v>0</v>
      </c>
      <c r="H5344" s="1">
        <v>0</v>
      </c>
      <c r="I5344" s="1">
        <v>0</v>
      </c>
      <c r="J5344" s="1">
        <v>0</v>
      </c>
      <c r="K5344" s="1">
        <v>0</v>
      </c>
    </row>
    <row r="5345" spans="1:11" x14ac:dyDescent="0.25">
      <c r="A5345" s="2">
        <v>325</v>
      </c>
      <c r="B5345" t="s">
        <v>233</v>
      </c>
      <c r="C5345" t="s">
        <v>31</v>
      </c>
      <c r="D5345">
        <v>1</v>
      </c>
      <c r="E5345" s="1">
        <v>198942</v>
      </c>
      <c r="F5345" s="1">
        <v>198942</v>
      </c>
      <c r="G5345" s="1">
        <v>0</v>
      </c>
      <c r="H5345" s="1">
        <v>0</v>
      </c>
      <c r="I5345" s="1">
        <v>0</v>
      </c>
      <c r="J5345" s="1">
        <v>0</v>
      </c>
      <c r="K5345" s="1">
        <v>0</v>
      </c>
    </row>
    <row r="5346" spans="1:11" x14ac:dyDescent="0.25">
      <c r="A5346" s="2">
        <v>325</v>
      </c>
      <c r="B5346" t="s">
        <v>233</v>
      </c>
      <c r="C5346" t="s">
        <v>33</v>
      </c>
      <c r="D5346">
        <v>2</v>
      </c>
      <c r="E5346" s="1">
        <v>227665</v>
      </c>
      <c r="F5346" s="1">
        <v>72346</v>
      </c>
      <c r="G5346" s="1">
        <v>0</v>
      </c>
      <c r="H5346" s="1">
        <v>0</v>
      </c>
      <c r="I5346" s="1">
        <v>155319</v>
      </c>
      <c r="J5346" s="1">
        <v>0</v>
      </c>
      <c r="K5346" s="1">
        <v>0</v>
      </c>
    </row>
    <row r="5347" spans="1:11" x14ac:dyDescent="0.25">
      <c r="A5347" s="2">
        <v>325</v>
      </c>
      <c r="B5347" t="s">
        <v>233</v>
      </c>
      <c r="C5347" t="s">
        <v>34</v>
      </c>
      <c r="D5347">
        <v>2</v>
      </c>
      <c r="E5347" s="1">
        <v>227665</v>
      </c>
      <c r="F5347" s="1">
        <v>227665</v>
      </c>
      <c r="G5347" s="1">
        <v>0</v>
      </c>
      <c r="H5347" s="1">
        <v>0</v>
      </c>
      <c r="I5347" s="1">
        <v>0</v>
      </c>
      <c r="J5347" s="1">
        <v>0</v>
      </c>
      <c r="K5347" s="1">
        <v>0</v>
      </c>
    </row>
    <row r="5348" spans="1:11" x14ac:dyDescent="0.25">
      <c r="A5348" s="2">
        <v>325</v>
      </c>
      <c r="B5348" t="s">
        <v>233</v>
      </c>
      <c r="C5348" t="s">
        <v>35</v>
      </c>
      <c r="D5348">
        <v>2</v>
      </c>
      <c r="E5348" s="1">
        <v>227665</v>
      </c>
      <c r="F5348" s="1">
        <v>227665</v>
      </c>
      <c r="G5348" s="1">
        <v>0</v>
      </c>
      <c r="H5348" s="1">
        <v>0</v>
      </c>
      <c r="I5348" s="1">
        <v>0</v>
      </c>
      <c r="J5348" s="1">
        <v>0</v>
      </c>
      <c r="K5348" s="1">
        <v>0</v>
      </c>
    </row>
    <row r="5349" spans="1:11" x14ac:dyDescent="0.25">
      <c r="A5349" s="2">
        <v>325</v>
      </c>
      <c r="B5349" t="s">
        <v>233</v>
      </c>
      <c r="C5349" t="s">
        <v>26</v>
      </c>
      <c r="D5349">
        <v>2</v>
      </c>
      <c r="E5349" s="1">
        <v>227665</v>
      </c>
      <c r="F5349" s="1">
        <v>227665</v>
      </c>
      <c r="G5349" s="1">
        <v>0</v>
      </c>
      <c r="H5349" s="1">
        <v>0</v>
      </c>
      <c r="I5349" s="1">
        <v>0</v>
      </c>
      <c r="J5349" s="1">
        <v>0</v>
      </c>
      <c r="K5349" s="1">
        <v>0</v>
      </c>
    </row>
    <row r="5350" spans="1:11" x14ac:dyDescent="0.25">
      <c r="A5350" s="2">
        <v>325</v>
      </c>
      <c r="B5350" t="s">
        <v>233</v>
      </c>
      <c r="C5350" t="s">
        <v>25</v>
      </c>
      <c r="D5350">
        <v>2</v>
      </c>
      <c r="E5350" s="1">
        <v>227665</v>
      </c>
      <c r="F5350" s="1">
        <v>227665</v>
      </c>
      <c r="G5350" s="1">
        <v>0</v>
      </c>
      <c r="H5350" s="1">
        <v>0</v>
      </c>
      <c r="I5350" s="1">
        <v>0</v>
      </c>
      <c r="J5350" s="1">
        <v>0</v>
      </c>
      <c r="K5350" s="1">
        <v>0</v>
      </c>
    </row>
    <row r="5351" spans="1:11" x14ac:dyDescent="0.25">
      <c r="A5351" s="2">
        <v>325</v>
      </c>
      <c r="B5351" t="s">
        <v>233</v>
      </c>
      <c r="C5351" t="s">
        <v>28</v>
      </c>
      <c r="D5351">
        <v>2</v>
      </c>
      <c r="E5351" s="1">
        <v>227665</v>
      </c>
      <c r="F5351" s="1">
        <v>227665</v>
      </c>
      <c r="G5351" s="1">
        <v>0</v>
      </c>
      <c r="H5351" s="1">
        <v>0</v>
      </c>
      <c r="I5351" s="1">
        <v>0</v>
      </c>
      <c r="J5351" s="1">
        <v>0</v>
      </c>
      <c r="K5351" s="1">
        <v>0</v>
      </c>
    </row>
    <row r="5352" spans="1:11" x14ac:dyDescent="0.25">
      <c r="A5352" s="2">
        <v>325</v>
      </c>
      <c r="B5352" t="s">
        <v>233</v>
      </c>
      <c r="C5352" t="s">
        <v>72</v>
      </c>
      <c r="D5352">
        <v>1</v>
      </c>
      <c r="E5352" s="1">
        <v>113832</v>
      </c>
      <c r="F5352" s="1">
        <v>113832</v>
      </c>
      <c r="G5352" s="1">
        <v>0</v>
      </c>
      <c r="H5352" s="1">
        <v>0</v>
      </c>
      <c r="I5352" s="1">
        <v>0</v>
      </c>
      <c r="J5352" s="1">
        <v>0</v>
      </c>
      <c r="K5352" s="1">
        <v>0</v>
      </c>
    </row>
    <row r="5353" spans="1:11" x14ac:dyDescent="0.25">
      <c r="A5353" s="2">
        <v>325</v>
      </c>
      <c r="B5353" t="s">
        <v>233</v>
      </c>
      <c r="C5353" t="s">
        <v>61</v>
      </c>
      <c r="D5353">
        <v>1</v>
      </c>
      <c r="E5353" s="1">
        <v>52454</v>
      </c>
      <c r="F5353" s="1">
        <v>1958</v>
      </c>
      <c r="G5353" s="1">
        <v>50496</v>
      </c>
      <c r="H5353" s="1">
        <v>0</v>
      </c>
      <c r="I5353" s="1">
        <v>0</v>
      </c>
      <c r="J5353" s="1">
        <v>0</v>
      </c>
      <c r="K5353" s="1">
        <v>0</v>
      </c>
    </row>
    <row r="5354" spans="1:11" x14ac:dyDescent="0.25">
      <c r="A5354" s="2">
        <v>325</v>
      </c>
      <c r="B5354" t="s">
        <v>233</v>
      </c>
      <c r="C5354" t="s">
        <v>24</v>
      </c>
      <c r="D5354">
        <v>1</v>
      </c>
      <c r="E5354" s="1">
        <v>113832</v>
      </c>
      <c r="F5354" s="1">
        <v>0</v>
      </c>
      <c r="G5354" s="1">
        <v>113832</v>
      </c>
      <c r="H5354" s="1">
        <v>0</v>
      </c>
      <c r="I5354" s="1">
        <v>0</v>
      </c>
      <c r="J5354" s="1">
        <v>0</v>
      </c>
      <c r="K5354" s="1">
        <v>0</v>
      </c>
    </row>
    <row r="5355" spans="1:11" x14ac:dyDescent="0.25">
      <c r="A5355" s="2">
        <v>325</v>
      </c>
      <c r="B5355" t="s">
        <v>233</v>
      </c>
      <c r="C5355" t="s">
        <v>40</v>
      </c>
      <c r="D5355">
        <v>1</v>
      </c>
      <c r="E5355" s="1">
        <v>113832</v>
      </c>
      <c r="F5355" s="1">
        <v>0</v>
      </c>
      <c r="G5355" s="1">
        <v>113832</v>
      </c>
      <c r="H5355" s="1">
        <v>0</v>
      </c>
      <c r="I5355" s="1">
        <v>0</v>
      </c>
      <c r="J5355" s="1">
        <v>0</v>
      </c>
      <c r="K5355" s="1">
        <v>0</v>
      </c>
    </row>
    <row r="5356" spans="1:11" x14ac:dyDescent="0.25">
      <c r="A5356" s="2">
        <v>325</v>
      </c>
      <c r="B5356" t="s">
        <v>233</v>
      </c>
      <c r="C5356" t="s">
        <v>30</v>
      </c>
      <c r="D5356">
        <v>1</v>
      </c>
      <c r="E5356" s="1">
        <v>113832</v>
      </c>
      <c r="F5356" s="1">
        <v>113832</v>
      </c>
      <c r="G5356" s="1">
        <v>0</v>
      </c>
      <c r="H5356" s="1">
        <v>0</v>
      </c>
      <c r="I5356" s="1">
        <v>0</v>
      </c>
      <c r="J5356" s="1">
        <v>0</v>
      </c>
      <c r="K5356" s="1">
        <v>0</v>
      </c>
    </row>
    <row r="5357" spans="1:11" x14ac:dyDescent="0.25">
      <c r="A5357" s="2">
        <v>325</v>
      </c>
      <c r="B5357" t="s">
        <v>233</v>
      </c>
      <c r="C5357" t="s">
        <v>39</v>
      </c>
      <c r="D5357">
        <v>1</v>
      </c>
      <c r="E5357" s="1">
        <v>113832</v>
      </c>
      <c r="F5357" s="1">
        <v>5381</v>
      </c>
      <c r="G5357" s="1">
        <v>0</v>
      </c>
      <c r="H5357" s="1">
        <v>0</v>
      </c>
      <c r="I5357" s="1">
        <v>108451</v>
      </c>
      <c r="J5357" s="1">
        <v>0</v>
      </c>
      <c r="K5357" s="1">
        <v>0</v>
      </c>
    </row>
    <row r="5358" spans="1:11" x14ac:dyDescent="0.25">
      <c r="A5358" s="2">
        <v>325</v>
      </c>
      <c r="B5358" t="s">
        <v>233</v>
      </c>
      <c r="C5358" t="s">
        <v>15</v>
      </c>
      <c r="D5358">
        <v>5</v>
      </c>
      <c r="E5358" s="1">
        <v>195832</v>
      </c>
      <c r="F5358" s="1">
        <v>195832</v>
      </c>
      <c r="G5358" s="1">
        <v>0</v>
      </c>
      <c r="H5358" s="1">
        <v>0</v>
      </c>
      <c r="I5358" s="1">
        <v>0</v>
      </c>
      <c r="J5358" s="1">
        <v>0</v>
      </c>
      <c r="K5358" s="1">
        <v>0</v>
      </c>
    </row>
    <row r="5359" spans="1:11" x14ac:dyDescent="0.25">
      <c r="A5359" s="2">
        <v>325</v>
      </c>
      <c r="B5359" t="s">
        <v>233</v>
      </c>
      <c r="C5359" t="s">
        <v>104</v>
      </c>
      <c r="D5359">
        <v>2</v>
      </c>
      <c r="E5359" s="1">
        <v>227665</v>
      </c>
      <c r="F5359" s="1">
        <v>227665</v>
      </c>
      <c r="G5359" s="1">
        <v>0</v>
      </c>
      <c r="H5359" s="1">
        <v>0</v>
      </c>
      <c r="I5359" s="1">
        <v>0</v>
      </c>
      <c r="J5359" s="1">
        <v>0</v>
      </c>
      <c r="K5359" s="1">
        <v>0</v>
      </c>
    </row>
    <row r="5360" spans="1:11" x14ac:dyDescent="0.25">
      <c r="A5360" s="2">
        <v>325</v>
      </c>
      <c r="B5360" t="s">
        <v>233</v>
      </c>
      <c r="C5360" t="s">
        <v>14</v>
      </c>
      <c r="D5360">
        <v>2</v>
      </c>
      <c r="E5360" s="1">
        <v>227665</v>
      </c>
      <c r="F5360" s="1">
        <v>227665</v>
      </c>
      <c r="G5360" s="1">
        <v>0</v>
      </c>
      <c r="H5360" s="1">
        <v>0</v>
      </c>
      <c r="I5360" s="1">
        <v>0</v>
      </c>
      <c r="J5360" s="1">
        <v>0</v>
      </c>
      <c r="K5360" s="1">
        <v>0</v>
      </c>
    </row>
    <row r="5361" spans="1:11" x14ac:dyDescent="0.25">
      <c r="A5361" s="2">
        <v>325</v>
      </c>
      <c r="B5361" t="s">
        <v>233</v>
      </c>
      <c r="C5361" t="s">
        <v>70</v>
      </c>
      <c r="D5361">
        <v>1</v>
      </c>
      <c r="E5361" s="1">
        <v>113832</v>
      </c>
      <c r="F5361" s="1">
        <v>113832</v>
      </c>
      <c r="G5361" s="1">
        <v>0</v>
      </c>
      <c r="H5361" s="1">
        <v>0</v>
      </c>
      <c r="I5361" s="1">
        <v>0</v>
      </c>
      <c r="J5361" s="1">
        <v>0</v>
      </c>
      <c r="K5361" s="1">
        <v>0</v>
      </c>
    </row>
    <row r="5362" spans="1:11" x14ac:dyDescent="0.25">
      <c r="A5362" s="2">
        <v>325</v>
      </c>
      <c r="B5362" t="s">
        <v>233</v>
      </c>
      <c r="C5362" t="s">
        <v>313</v>
      </c>
      <c r="D5362">
        <v>0.09</v>
      </c>
      <c r="E5362" s="1">
        <v>13829</v>
      </c>
      <c r="F5362" s="1">
        <v>4068</v>
      </c>
      <c r="G5362" s="1">
        <v>0</v>
      </c>
      <c r="H5362" s="1">
        <v>9761</v>
      </c>
      <c r="I5362" s="1">
        <v>0</v>
      </c>
      <c r="J5362" s="1">
        <v>0</v>
      </c>
      <c r="K5362" s="1">
        <v>0</v>
      </c>
    </row>
    <row r="5363" spans="1:11" x14ac:dyDescent="0.25">
      <c r="A5363" s="2">
        <v>325</v>
      </c>
      <c r="B5363" t="s">
        <v>233</v>
      </c>
      <c r="C5363" t="s">
        <v>23</v>
      </c>
      <c r="D5363">
        <v>5</v>
      </c>
      <c r="E5363" s="1">
        <v>195832</v>
      </c>
      <c r="F5363" s="1">
        <v>195832</v>
      </c>
      <c r="G5363" s="1">
        <v>0</v>
      </c>
      <c r="H5363" s="1">
        <v>0</v>
      </c>
      <c r="I5363" s="1">
        <v>0</v>
      </c>
      <c r="J5363" s="1">
        <v>0</v>
      </c>
      <c r="K5363" s="1">
        <v>0</v>
      </c>
    </row>
    <row r="5364" spans="1:11" x14ac:dyDescent="0.25">
      <c r="A5364" s="2">
        <v>325</v>
      </c>
      <c r="B5364" t="s">
        <v>233</v>
      </c>
      <c r="C5364" t="s">
        <v>18</v>
      </c>
      <c r="D5364">
        <v>2</v>
      </c>
      <c r="E5364" s="1">
        <v>227665</v>
      </c>
      <c r="F5364" s="1">
        <v>227665</v>
      </c>
      <c r="G5364" s="1">
        <v>0</v>
      </c>
      <c r="H5364" s="1">
        <v>0</v>
      </c>
      <c r="I5364" s="1">
        <v>0</v>
      </c>
      <c r="J5364" s="1">
        <v>0</v>
      </c>
      <c r="K5364" s="1">
        <v>0</v>
      </c>
    </row>
    <row r="5365" spans="1:11" x14ac:dyDescent="0.25">
      <c r="A5365" s="2">
        <v>325</v>
      </c>
      <c r="B5365" t="s">
        <v>233</v>
      </c>
      <c r="C5365" t="s">
        <v>49</v>
      </c>
      <c r="D5365">
        <v>2</v>
      </c>
      <c r="E5365" s="1">
        <v>227665</v>
      </c>
      <c r="F5365" s="1">
        <v>227665</v>
      </c>
      <c r="G5365" s="1">
        <v>0</v>
      </c>
      <c r="H5365" s="1">
        <v>0</v>
      </c>
      <c r="I5365" s="1">
        <v>0</v>
      </c>
      <c r="J5365" s="1">
        <v>0</v>
      </c>
      <c r="K5365" s="1">
        <v>0</v>
      </c>
    </row>
    <row r="5366" spans="1:11" x14ac:dyDescent="0.25">
      <c r="A5366" s="2">
        <v>325</v>
      </c>
      <c r="B5366" t="s">
        <v>233</v>
      </c>
      <c r="C5366" t="s">
        <v>19</v>
      </c>
      <c r="D5366">
        <v>1</v>
      </c>
      <c r="E5366" s="1">
        <v>113832</v>
      </c>
      <c r="F5366" s="1">
        <v>113832</v>
      </c>
      <c r="G5366" s="1">
        <v>0</v>
      </c>
      <c r="H5366" s="1">
        <v>0</v>
      </c>
      <c r="I5366" s="1">
        <v>0</v>
      </c>
      <c r="J5366" s="1">
        <v>0</v>
      </c>
      <c r="K5366" s="1">
        <v>0</v>
      </c>
    </row>
    <row r="5367" spans="1:11" x14ac:dyDescent="0.25">
      <c r="A5367" s="2">
        <v>325</v>
      </c>
      <c r="B5367" t="s">
        <v>233</v>
      </c>
      <c r="C5367" t="s">
        <v>7</v>
      </c>
      <c r="D5367">
        <v>1</v>
      </c>
      <c r="E5367" s="1">
        <v>113832</v>
      </c>
      <c r="F5367" s="1">
        <v>0</v>
      </c>
      <c r="G5367" s="1">
        <v>113832</v>
      </c>
      <c r="H5367" s="1">
        <v>0</v>
      </c>
      <c r="I5367" s="1">
        <v>0</v>
      </c>
      <c r="J5367" s="1">
        <v>0</v>
      </c>
      <c r="K5367" s="1">
        <v>0</v>
      </c>
    </row>
    <row r="5368" spans="1:11" x14ac:dyDescent="0.25">
      <c r="A5368" s="2">
        <v>325</v>
      </c>
      <c r="B5368" t="s">
        <v>233</v>
      </c>
      <c r="C5368" t="s">
        <v>37</v>
      </c>
      <c r="D5368">
        <v>1</v>
      </c>
      <c r="E5368" s="1">
        <v>113832</v>
      </c>
      <c r="F5368" s="1">
        <v>0</v>
      </c>
      <c r="G5368" s="1">
        <v>113832</v>
      </c>
      <c r="H5368" s="1">
        <v>0</v>
      </c>
      <c r="I5368" s="1">
        <v>0</v>
      </c>
      <c r="J5368" s="1">
        <v>0</v>
      </c>
      <c r="K5368" s="1">
        <v>0</v>
      </c>
    </row>
    <row r="5369" spans="1:11" x14ac:dyDescent="0.25">
      <c r="A5369" s="2">
        <v>325</v>
      </c>
      <c r="B5369" t="s">
        <v>233</v>
      </c>
      <c r="C5369" t="s">
        <v>12</v>
      </c>
      <c r="D5369">
        <v>1</v>
      </c>
      <c r="E5369" s="1">
        <v>113832</v>
      </c>
      <c r="F5369" s="1">
        <v>0</v>
      </c>
      <c r="G5369" s="1">
        <v>113832</v>
      </c>
      <c r="H5369" s="1">
        <v>0</v>
      </c>
      <c r="I5369" s="1">
        <v>0</v>
      </c>
      <c r="J5369" s="1">
        <v>0</v>
      </c>
      <c r="K5369" s="1">
        <v>0</v>
      </c>
    </row>
    <row r="5370" spans="1:11" x14ac:dyDescent="0.25">
      <c r="A5370" s="2">
        <v>325</v>
      </c>
      <c r="B5370" t="s">
        <v>233</v>
      </c>
      <c r="C5370" t="s">
        <v>103</v>
      </c>
      <c r="D5370">
        <v>6</v>
      </c>
      <c r="E5370" s="1">
        <v>234999</v>
      </c>
      <c r="F5370" s="1">
        <v>234999</v>
      </c>
      <c r="G5370" s="1">
        <v>0</v>
      </c>
      <c r="H5370" s="1">
        <v>0</v>
      </c>
      <c r="I5370" s="1">
        <v>0</v>
      </c>
      <c r="J5370" s="1">
        <v>0</v>
      </c>
      <c r="K5370" s="1">
        <v>0</v>
      </c>
    </row>
    <row r="5371" spans="1:11" x14ac:dyDescent="0.25">
      <c r="A5371" s="2">
        <v>325</v>
      </c>
      <c r="B5371" t="s">
        <v>233</v>
      </c>
      <c r="C5371" t="s">
        <v>42</v>
      </c>
      <c r="D5371">
        <v>1</v>
      </c>
      <c r="E5371" s="1">
        <v>71590</v>
      </c>
      <c r="F5371" s="1">
        <v>71590</v>
      </c>
      <c r="G5371" s="1">
        <v>0</v>
      </c>
      <c r="H5371" s="1">
        <v>0</v>
      </c>
      <c r="I5371" s="1">
        <v>0</v>
      </c>
      <c r="J5371" s="1">
        <v>0</v>
      </c>
      <c r="K5371" s="1">
        <v>0</v>
      </c>
    </row>
    <row r="5372" spans="1:11" x14ac:dyDescent="0.25">
      <c r="A5372" s="2">
        <v>325</v>
      </c>
      <c r="B5372" t="s">
        <v>233</v>
      </c>
      <c r="C5372" t="s">
        <v>21</v>
      </c>
      <c r="D5372">
        <v>1</v>
      </c>
      <c r="E5372" s="1">
        <v>113832</v>
      </c>
      <c r="F5372" s="1">
        <v>113832</v>
      </c>
      <c r="G5372" s="1">
        <v>0</v>
      </c>
      <c r="H5372" s="1">
        <v>0</v>
      </c>
      <c r="I5372" s="1">
        <v>0</v>
      </c>
      <c r="J5372" s="1">
        <v>0</v>
      </c>
      <c r="K5372" s="1">
        <v>0</v>
      </c>
    </row>
    <row r="5373" spans="1:11" x14ac:dyDescent="0.25">
      <c r="A5373" s="2">
        <v>325</v>
      </c>
      <c r="B5373" t="s">
        <v>233</v>
      </c>
      <c r="C5373" t="s">
        <v>16</v>
      </c>
      <c r="D5373">
        <v>1</v>
      </c>
      <c r="E5373" s="1">
        <v>113832</v>
      </c>
      <c r="F5373" s="1">
        <v>113832</v>
      </c>
      <c r="G5373" s="1">
        <v>0</v>
      </c>
      <c r="H5373" s="1">
        <v>0</v>
      </c>
      <c r="I5373" s="1">
        <v>0</v>
      </c>
      <c r="J5373" s="1">
        <v>0</v>
      </c>
      <c r="K5373" s="1">
        <v>0</v>
      </c>
    </row>
    <row r="5374" spans="1:11" x14ac:dyDescent="0.25">
      <c r="A5374" s="2">
        <v>325</v>
      </c>
      <c r="B5374" t="s">
        <v>233</v>
      </c>
      <c r="C5374" t="s">
        <v>17</v>
      </c>
      <c r="D5374">
        <v>1</v>
      </c>
      <c r="E5374" s="1">
        <v>79025</v>
      </c>
      <c r="F5374" s="1">
        <v>79025</v>
      </c>
      <c r="G5374" s="1">
        <v>0</v>
      </c>
      <c r="H5374" s="1">
        <v>0</v>
      </c>
      <c r="I5374" s="1">
        <v>0</v>
      </c>
      <c r="J5374" s="1">
        <v>0</v>
      </c>
      <c r="K5374" s="1">
        <v>0</v>
      </c>
    </row>
    <row r="5375" spans="1:11" x14ac:dyDescent="0.25">
      <c r="A5375" s="2">
        <v>325</v>
      </c>
      <c r="B5375" t="s">
        <v>233</v>
      </c>
      <c r="C5375" t="s">
        <v>22</v>
      </c>
      <c r="D5375">
        <v>1</v>
      </c>
      <c r="E5375" s="1">
        <v>51187</v>
      </c>
      <c r="F5375" s="1">
        <v>51187</v>
      </c>
      <c r="G5375" s="1">
        <v>0</v>
      </c>
      <c r="H5375" s="1">
        <v>0</v>
      </c>
      <c r="I5375" s="1">
        <v>0</v>
      </c>
      <c r="J5375" s="1">
        <v>0</v>
      </c>
      <c r="K5375" s="1">
        <v>0</v>
      </c>
    </row>
    <row r="5376" spans="1:11" x14ac:dyDescent="0.25">
      <c r="A5376" s="2">
        <v>325</v>
      </c>
      <c r="B5376" t="s">
        <v>233</v>
      </c>
      <c r="C5376" t="s">
        <v>20</v>
      </c>
      <c r="D5376">
        <v>2</v>
      </c>
      <c r="E5376" s="1">
        <v>120118</v>
      </c>
      <c r="F5376" s="1">
        <v>120118</v>
      </c>
      <c r="G5376" s="1">
        <v>0</v>
      </c>
      <c r="H5376" s="1">
        <v>0</v>
      </c>
      <c r="I5376" s="1">
        <v>0</v>
      </c>
      <c r="J5376" s="1">
        <v>0</v>
      </c>
      <c r="K5376" s="1">
        <v>0</v>
      </c>
    </row>
    <row r="5377" spans="1:11" x14ac:dyDescent="0.25">
      <c r="A5377" s="2">
        <v>325</v>
      </c>
      <c r="B5377" t="s">
        <v>233</v>
      </c>
      <c r="C5377" t="s">
        <v>55</v>
      </c>
      <c r="D5377">
        <v>1</v>
      </c>
      <c r="E5377" s="1">
        <v>71444</v>
      </c>
      <c r="F5377" s="1">
        <v>71444</v>
      </c>
      <c r="G5377" s="1">
        <v>0</v>
      </c>
      <c r="H5377" s="1">
        <v>0</v>
      </c>
      <c r="I5377" s="1">
        <v>0</v>
      </c>
      <c r="J5377" s="1">
        <v>0</v>
      </c>
      <c r="K5377" s="1">
        <v>0</v>
      </c>
    </row>
    <row r="5378" spans="1:11" x14ac:dyDescent="0.25">
      <c r="A5378" s="2">
        <v>325</v>
      </c>
      <c r="B5378" t="s">
        <v>233</v>
      </c>
      <c r="C5378" t="s">
        <v>8</v>
      </c>
      <c r="D5378">
        <v>1.01</v>
      </c>
      <c r="E5378" s="1">
        <v>116262</v>
      </c>
      <c r="F5378" s="1">
        <v>116262</v>
      </c>
      <c r="G5378" s="1">
        <v>0</v>
      </c>
      <c r="H5378" s="1">
        <v>0</v>
      </c>
      <c r="I5378" s="1">
        <v>0</v>
      </c>
      <c r="J5378" s="1">
        <v>0</v>
      </c>
      <c r="K5378" s="1">
        <v>0</v>
      </c>
    </row>
    <row r="5379" spans="1:11" x14ac:dyDescent="0.25">
      <c r="A5379" s="2">
        <v>325</v>
      </c>
      <c r="B5379" t="s">
        <v>233</v>
      </c>
      <c r="C5379" t="s">
        <v>251</v>
      </c>
      <c r="D5379">
        <v>0</v>
      </c>
      <c r="E5379" s="1">
        <v>10774</v>
      </c>
      <c r="F5379" s="1">
        <v>10774</v>
      </c>
      <c r="G5379" s="1">
        <v>0</v>
      </c>
      <c r="H5379" s="1">
        <v>0</v>
      </c>
      <c r="I5379" s="1">
        <v>0</v>
      </c>
      <c r="J5379" s="1">
        <v>0</v>
      </c>
      <c r="K5379" s="1">
        <v>0</v>
      </c>
    </row>
    <row r="5380" spans="1:11" x14ac:dyDescent="0.25">
      <c r="A5380" s="2">
        <v>325</v>
      </c>
      <c r="B5380" t="s">
        <v>233</v>
      </c>
      <c r="C5380" t="s">
        <v>314</v>
      </c>
      <c r="D5380">
        <v>0</v>
      </c>
      <c r="E5380" s="1">
        <v>44200</v>
      </c>
      <c r="F5380" s="1">
        <v>20400</v>
      </c>
      <c r="G5380" s="1">
        <v>0</v>
      </c>
      <c r="H5380" s="1">
        <v>0</v>
      </c>
      <c r="I5380" s="1">
        <v>0</v>
      </c>
      <c r="J5380" s="1">
        <v>0</v>
      </c>
      <c r="K5380" s="1">
        <v>23800</v>
      </c>
    </row>
    <row r="5381" spans="1:11" x14ac:dyDescent="0.25">
      <c r="A5381" s="2">
        <v>325</v>
      </c>
      <c r="B5381" t="s">
        <v>233</v>
      </c>
      <c r="C5381" t="s">
        <v>257</v>
      </c>
      <c r="D5381">
        <v>0</v>
      </c>
      <c r="E5381" s="1">
        <v>34000</v>
      </c>
      <c r="F5381" s="1">
        <v>20400</v>
      </c>
      <c r="G5381" s="1">
        <v>0</v>
      </c>
      <c r="H5381" s="1">
        <v>0</v>
      </c>
      <c r="I5381" s="1">
        <v>0</v>
      </c>
      <c r="J5381" s="1">
        <v>0</v>
      </c>
      <c r="K5381" s="1">
        <v>13600</v>
      </c>
    </row>
    <row r="5382" spans="1:11" x14ac:dyDescent="0.25">
      <c r="A5382" s="2">
        <v>325</v>
      </c>
      <c r="B5382" t="s">
        <v>233</v>
      </c>
      <c r="C5382" t="s">
        <v>252</v>
      </c>
      <c r="D5382">
        <v>0</v>
      </c>
      <c r="E5382" s="1">
        <v>6193</v>
      </c>
      <c r="F5382" s="1">
        <v>6193</v>
      </c>
      <c r="G5382" s="1">
        <v>0</v>
      </c>
      <c r="H5382" s="1">
        <v>0</v>
      </c>
      <c r="I5382" s="1">
        <v>0</v>
      </c>
      <c r="J5382" s="1">
        <v>0</v>
      </c>
      <c r="K5382" s="1">
        <v>0</v>
      </c>
    </row>
    <row r="5383" spans="1:11" x14ac:dyDescent="0.25">
      <c r="A5383" s="2">
        <v>325</v>
      </c>
      <c r="B5383" t="s">
        <v>233</v>
      </c>
      <c r="C5383" t="s">
        <v>246</v>
      </c>
      <c r="D5383">
        <v>0</v>
      </c>
      <c r="E5383" s="1">
        <v>15325</v>
      </c>
      <c r="F5383" s="1">
        <v>15325</v>
      </c>
      <c r="G5383" s="1">
        <v>0</v>
      </c>
      <c r="H5383" s="1">
        <v>0</v>
      </c>
      <c r="I5383" s="1">
        <v>0</v>
      </c>
      <c r="J5383" s="1">
        <v>0</v>
      </c>
      <c r="K5383" s="1">
        <v>0</v>
      </c>
    </row>
    <row r="5384" spans="1:11" x14ac:dyDescent="0.25">
      <c r="A5384" s="2">
        <v>325</v>
      </c>
      <c r="B5384" t="s">
        <v>233</v>
      </c>
      <c r="C5384" t="s">
        <v>266</v>
      </c>
      <c r="D5384">
        <v>0</v>
      </c>
      <c r="E5384" s="1">
        <v>6531</v>
      </c>
      <c r="F5384" s="1">
        <v>6531</v>
      </c>
      <c r="G5384" s="1">
        <v>0</v>
      </c>
      <c r="H5384" s="1">
        <v>0</v>
      </c>
      <c r="I5384" s="1">
        <v>0</v>
      </c>
      <c r="J5384" s="1">
        <v>0</v>
      </c>
      <c r="K5384" s="1">
        <v>0</v>
      </c>
    </row>
    <row r="5385" spans="1:11" x14ac:dyDescent="0.25">
      <c r="A5385" s="2">
        <v>325</v>
      </c>
      <c r="B5385" t="s">
        <v>233</v>
      </c>
      <c r="C5385" t="s">
        <v>279</v>
      </c>
      <c r="D5385">
        <v>0</v>
      </c>
      <c r="E5385" s="1">
        <v>12199</v>
      </c>
      <c r="F5385" s="1">
        <v>12199</v>
      </c>
      <c r="G5385" s="1">
        <v>0</v>
      </c>
      <c r="H5385" s="1">
        <v>0</v>
      </c>
      <c r="I5385" s="1">
        <v>0</v>
      </c>
      <c r="J5385" s="1">
        <v>0</v>
      </c>
      <c r="K5385" s="1">
        <v>0</v>
      </c>
    </row>
    <row r="5386" spans="1:11" x14ac:dyDescent="0.25">
      <c r="A5386" s="2">
        <v>325</v>
      </c>
      <c r="B5386" t="s">
        <v>233</v>
      </c>
      <c r="C5386" t="s">
        <v>265</v>
      </c>
      <c r="D5386">
        <v>0</v>
      </c>
      <c r="E5386" s="1">
        <v>13427</v>
      </c>
      <c r="F5386" s="1">
        <v>13427</v>
      </c>
      <c r="G5386" s="1">
        <v>0</v>
      </c>
      <c r="H5386" s="1">
        <v>0</v>
      </c>
      <c r="I5386" s="1">
        <v>0</v>
      </c>
      <c r="J5386" s="1">
        <v>0</v>
      </c>
      <c r="K5386" s="1">
        <v>0</v>
      </c>
    </row>
    <row r="5387" spans="1:11" x14ac:dyDescent="0.25">
      <c r="A5387" s="2">
        <v>325</v>
      </c>
      <c r="B5387" t="s">
        <v>233</v>
      </c>
      <c r="C5387" t="s">
        <v>248</v>
      </c>
      <c r="D5387">
        <v>0</v>
      </c>
      <c r="E5387" s="1">
        <v>1309</v>
      </c>
      <c r="F5387" s="1">
        <v>1309</v>
      </c>
      <c r="G5387" s="1">
        <v>0</v>
      </c>
      <c r="H5387" s="1">
        <v>0</v>
      </c>
      <c r="I5387" s="1">
        <v>0</v>
      </c>
      <c r="J5387" s="1">
        <v>0</v>
      </c>
      <c r="K5387" s="1">
        <v>0</v>
      </c>
    </row>
    <row r="5388" spans="1:11" x14ac:dyDescent="0.25">
      <c r="A5388" s="2">
        <v>325</v>
      </c>
      <c r="B5388" t="s">
        <v>233</v>
      </c>
      <c r="C5388" t="s">
        <v>247</v>
      </c>
      <c r="D5388">
        <v>0</v>
      </c>
      <c r="E5388" s="1">
        <v>4799</v>
      </c>
      <c r="F5388" s="1">
        <v>4799</v>
      </c>
      <c r="G5388" s="1">
        <v>0</v>
      </c>
      <c r="H5388" s="1">
        <v>0</v>
      </c>
      <c r="I5388" s="1">
        <v>0</v>
      </c>
      <c r="J5388" s="1">
        <v>0</v>
      </c>
      <c r="K5388" s="1">
        <v>0</v>
      </c>
    </row>
    <row r="5389" spans="1:11" x14ac:dyDescent="0.25">
      <c r="A5389" s="2">
        <v>325</v>
      </c>
      <c r="B5389" t="s">
        <v>233</v>
      </c>
      <c r="C5389" t="s">
        <v>267</v>
      </c>
      <c r="D5389">
        <v>0</v>
      </c>
      <c r="E5389" s="1">
        <v>10000</v>
      </c>
      <c r="F5389" s="1">
        <v>10000</v>
      </c>
      <c r="G5389" s="1">
        <v>0</v>
      </c>
      <c r="H5389" s="1">
        <v>0</v>
      </c>
      <c r="I5389" s="1">
        <v>0</v>
      </c>
      <c r="J5389" s="1">
        <v>0</v>
      </c>
      <c r="K5389" s="1">
        <v>0</v>
      </c>
    </row>
    <row r="5390" spans="1:11" x14ac:dyDescent="0.25">
      <c r="A5390" s="2">
        <v>325</v>
      </c>
      <c r="B5390" t="s">
        <v>233</v>
      </c>
      <c r="C5390" t="s">
        <v>258</v>
      </c>
      <c r="D5390">
        <v>0</v>
      </c>
      <c r="E5390" s="1">
        <v>10000</v>
      </c>
      <c r="F5390" s="1">
        <v>10000</v>
      </c>
      <c r="G5390" s="1">
        <v>0</v>
      </c>
      <c r="H5390" s="1">
        <v>0</v>
      </c>
      <c r="I5390" s="1">
        <v>0</v>
      </c>
      <c r="J5390" s="1">
        <v>0</v>
      </c>
      <c r="K5390" s="1">
        <v>0</v>
      </c>
    </row>
    <row r="5391" spans="1:11" x14ac:dyDescent="0.25">
      <c r="A5391" s="2">
        <v>325</v>
      </c>
      <c r="B5391" t="s">
        <v>233</v>
      </c>
      <c r="C5391" t="s">
        <v>269</v>
      </c>
      <c r="D5391">
        <v>0</v>
      </c>
      <c r="E5391" s="1">
        <v>2502</v>
      </c>
      <c r="F5391" s="1">
        <v>0</v>
      </c>
      <c r="G5391" s="1">
        <v>0</v>
      </c>
      <c r="H5391" s="1">
        <v>0</v>
      </c>
      <c r="I5391" s="1">
        <v>2502</v>
      </c>
      <c r="J5391" s="1">
        <v>0</v>
      </c>
      <c r="K5391" s="1">
        <v>0</v>
      </c>
    </row>
    <row r="5392" spans="1:11" x14ac:dyDescent="0.25">
      <c r="A5392" s="2">
        <v>326</v>
      </c>
      <c r="B5392" t="s">
        <v>234</v>
      </c>
      <c r="C5392" t="s">
        <v>68</v>
      </c>
      <c r="D5392">
        <v>1</v>
      </c>
      <c r="E5392" s="1">
        <v>158560</v>
      </c>
      <c r="F5392" s="1">
        <v>158560</v>
      </c>
      <c r="G5392" s="1">
        <v>0</v>
      </c>
      <c r="H5392" s="1">
        <v>0</v>
      </c>
      <c r="I5392" s="1">
        <v>0</v>
      </c>
      <c r="J5392" s="1">
        <v>0</v>
      </c>
      <c r="K5392" s="1">
        <v>0</v>
      </c>
    </row>
    <row r="5393" spans="1:11" x14ac:dyDescent="0.25">
      <c r="A5393" s="2">
        <v>326</v>
      </c>
      <c r="B5393" t="s">
        <v>234</v>
      </c>
      <c r="C5393" t="s">
        <v>31</v>
      </c>
      <c r="D5393">
        <v>1</v>
      </c>
      <c r="E5393" s="1">
        <v>198942</v>
      </c>
      <c r="F5393" s="1">
        <v>198942</v>
      </c>
      <c r="G5393" s="1">
        <v>0</v>
      </c>
      <c r="H5393" s="1">
        <v>0</v>
      </c>
      <c r="I5393" s="1">
        <v>0</v>
      </c>
      <c r="J5393" s="1">
        <v>0</v>
      </c>
      <c r="K5393" s="1">
        <v>0</v>
      </c>
    </row>
    <row r="5394" spans="1:11" x14ac:dyDescent="0.25">
      <c r="A5394" s="2">
        <v>326</v>
      </c>
      <c r="B5394" t="s">
        <v>234</v>
      </c>
      <c r="C5394" t="s">
        <v>33</v>
      </c>
      <c r="D5394">
        <v>2</v>
      </c>
      <c r="E5394" s="1">
        <v>227665</v>
      </c>
      <c r="F5394" s="1">
        <v>140210</v>
      </c>
      <c r="G5394" s="1">
        <v>0</v>
      </c>
      <c r="H5394" s="1">
        <v>0</v>
      </c>
      <c r="I5394" s="1">
        <v>87455</v>
      </c>
      <c r="J5394" s="1">
        <v>0</v>
      </c>
      <c r="K5394" s="1">
        <v>0</v>
      </c>
    </row>
    <row r="5395" spans="1:11" x14ac:dyDescent="0.25">
      <c r="A5395" s="2">
        <v>326</v>
      </c>
      <c r="B5395" t="s">
        <v>234</v>
      </c>
      <c r="C5395" t="s">
        <v>34</v>
      </c>
      <c r="D5395">
        <v>2</v>
      </c>
      <c r="E5395" s="1">
        <v>227665</v>
      </c>
      <c r="F5395" s="1">
        <v>227665</v>
      </c>
      <c r="G5395" s="1">
        <v>0</v>
      </c>
      <c r="H5395" s="1">
        <v>0</v>
      </c>
      <c r="I5395" s="1">
        <v>0</v>
      </c>
      <c r="J5395" s="1">
        <v>0</v>
      </c>
      <c r="K5395" s="1">
        <v>0</v>
      </c>
    </row>
    <row r="5396" spans="1:11" x14ac:dyDescent="0.25">
      <c r="A5396" s="2">
        <v>326</v>
      </c>
      <c r="B5396" t="s">
        <v>234</v>
      </c>
      <c r="C5396" t="s">
        <v>35</v>
      </c>
      <c r="D5396">
        <v>1</v>
      </c>
      <c r="E5396" s="1">
        <v>113832</v>
      </c>
      <c r="F5396" s="1">
        <v>113832</v>
      </c>
      <c r="G5396" s="1">
        <v>0</v>
      </c>
      <c r="H5396" s="1">
        <v>0</v>
      </c>
      <c r="I5396" s="1">
        <v>0</v>
      </c>
      <c r="J5396" s="1">
        <v>0</v>
      </c>
      <c r="K5396" s="1">
        <v>0</v>
      </c>
    </row>
    <row r="5397" spans="1:11" x14ac:dyDescent="0.25">
      <c r="A5397" s="2">
        <v>326</v>
      </c>
      <c r="B5397" t="s">
        <v>234</v>
      </c>
      <c r="C5397" t="s">
        <v>26</v>
      </c>
      <c r="D5397">
        <v>2</v>
      </c>
      <c r="E5397" s="1">
        <v>227665</v>
      </c>
      <c r="F5397" s="1">
        <v>227665</v>
      </c>
      <c r="G5397" s="1">
        <v>0</v>
      </c>
      <c r="H5397" s="1">
        <v>0</v>
      </c>
      <c r="I5397" s="1">
        <v>0</v>
      </c>
      <c r="J5397" s="1">
        <v>0</v>
      </c>
      <c r="K5397" s="1">
        <v>0</v>
      </c>
    </row>
    <row r="5398" spans="1:11" x14ac:dyDescent="0.25">
      <c r="A5398" s="2">
        <v>326</v>
      </c>
      <c r="B5398" t="s">
        <v>234</v>
      </c>
      <c r="C5398" t="s">
        <v>25</v>
      </c>
      <c r="D5398">
        <v>2</v>
      </c>
      <c r="E5398" s="1">
        <v>227665</v>
      </c>
      <c r="F5398" s="1">
        <v>227665</v>
      </c>
      <c r="G5398" s="1">
        <v>0</v>
      </c>
      <c r="H5398" s="1">
        <v>0</v>
      </c>
      <c r="I5398" s="1">
        <v>0</v>
      </c>
      <c r="J5398" s="1">
        <v>0</v>
      </c>
      <c r="K5398" s="1">
        <v>0</v>
      </c>
    </row>
    <row r="5399" spans="1:11" x14ac:dyDescent="0.25">
      <c r="A5399" s="2">
        <v>326</v>
      </c>
      <c r="B5399" t="s">
        <v>234</v>
      </c>
      <c r="C5399" t="s">
        <v>28</v>
      </c>
      <c r="D5399">
        <v>2</v>
      </c>
      <c r="E5399" s="1">
        <v>227665</v>
      </c>
      <c r="F5399" s="1">
        <v>227665</v>
      </c>
      <c r="G5399" s="1">
        <v>0</v>
      </c>
      <c r="H5399" s="1">
        <v>0</v>
      </c>
      <c r="I5399" s="1">
        <v>0</v>
      </c>
      <c r="J5399" s="1">
        <v>0</v>
      </c>
      <c r="K5399" s="1">
        <v>0</v>
      </c>
    </row>
    <row r="5400" spans="1:11" x14ac:dyDescent="0.25">
      <c r="A5400" s="2">
        <v>326</v>
      </c>
      <c r="B5400" t="s">
        <v>234</v>
      </c>
      <c r="C5400" t="s">
        <v>117</v>
      </c>
      <c r="D5400">
        <v>1</v>
      </c>
      <c r="E5400" s="1">
        <v>119483</v>
      </c>
      <c r="F5400" s="1">
        <v>119483</v>
      </c>
      <c r="G5400" s="1">
        <v>0</v>
      </c>
      <c r="H5400" s="1">
        <v>0</v>
      </c>
      <c r="I5400" s="1">
        <v>0</v>
      </c>
      <c r="J5400" s="1">
        <v>0</v>
      </c>
      <c r="K5400" s="1">
        <v>0</v>
      </c>
    </row>
    <row r="5401" spans="1:11" x14ac:dyDescent="0.25">
      <c r="A5401" s="2">
        <v>326</v>
      </c>
      <c r="B5401" t="s">
        <v>234</v>
      </c>
      <c r="C5401" t="s">
        <v>24</v>
      </c>
      <c r="D5401">
        <v>1</v>
      </c>
      <c r="E5401" s="1">
        <v>113832</v>
      </c>
      <c r="F5401" s="1">
        <v>5381</v>
      </c>
      <c r="G5401" s="1">
        <v>0</v>
      </c>
      <c r="H5401" s="1">
        <v>108451</v>
      </c>
      <c r="I5401" s="1">
        <v>0</v>
      </c>
      <c r="J5401" s="1">
        <v>0</v>
      </c>
      <c r="K5401" s="1">
        <v>0</v>
      </c>
    </row>
    <row r="5402" spans="1:11" x14ac:dyDescent="0.25">
      <c r="A5402" s="2">
        <v>326</v>
      </c>
      <c r="B5402" t="s">
        <v>234</v>
      </c>
      <c r="C5402" t="s">
        <v>30</v>
      </c>
      <c r="D5402">
        <v>1</v>
      </c>
      <c r="E5402" s="1">
        <v>113832</v>
      </c>
      <c r="F5402" s="1">
        <v>113832</v>
      </c>
      <c r="G5402" s="1">
        <v>0</v>
      </c>
      <c r="H5402" s="1">
        <v>0</v>
      </c>
      <c r="I5402" s="1">
        <v>0</v>
      </c>
      <c r="J5402" s="1">
        <v>0</v>
      </c>
      <c r="K5402" s="1">
        <v>0</v>
      </c>
    </row>
    <row r="5403" spans="1:11" x14ac:dyDescent="0.25">
      <c r="A5403" s="2">
        <v>326</v>
      </c>
      <c r="B5403" t="s">
        <v>234</v>
      </c>
      <c r="C5403" t="s">
        <v>15</v>
      </c>
      <c r="D5403">
        <v>1</v>
      </c>
      <c r="E5403" s="1">
        <v>39166</v>
      </c>
      <c r="F5403" s="1">
        <v>39166</v>
      </c>
      <c r="G5403" s="1">
        <v>0</v>
      </c>
      <c r="H5403" s="1">
        <v>0</v>
      </c>
      <c r="I5403" s="1">
        <v>0</v>
      </c>
      <c r="J5403" s="1">
        <v>0</v>
      </c>
      <c r="K5403" s="1">
        <v>0</v>
      </c>
    </row>
    <row r="5404" spans="1:11" x14ac:dyDescent="0.25">
      <c r="A5404" s="2">
        <v>326</v>
      </c>
      <c r="B5404" t="s">
        <v>234</v>
      </c>
      <c r="C5404" t="s">
        <v>14</v>
      </c>
      <c r="D5404">
        <v>3</v>
      </c>
      <c r="E5404" s="1">
        <v>341497</v>
      </c>
      <c r="F5404" s="1">
        <v>341497</v>
      </c>
      <c r="G5404" s="1">
        <v>0</v>
      </c>
      <c r="H5404" s="1">
        <v>0</v>
      </c>
      <c r="I5404" s="1">
        <v>0</v>
      </c>
      <c r="J5404" s="1">
        <v>0</v>
      </c>
      <c r="K5404" s="1">
        <v>0</v>
      </c>
    </row>
    <row r="5405" spans="1:11" x14ac:dyDescent="0.25">
      <c r="A5405" s="2">
        <v>326</v>
      </c>
      <c r="B5405" t="s">
        <v>234</v>
      </c>
      <c r="C5405" t="s">
        <v>101</v>
      </c>
      <c r="D5405">
        <v>1</v>
      </c>
      <c r="E5405" s="1">
        <v>39166</v>
      </c>
      <c r="F5405" s="1">
        <v>2871</v>
      </c>
      <c r="G5405" s="1">
        <v>0</v>
      </c>
      <c r="H5405" s="1">
        <v>36295</v>
      </c>
      <c r="I5405" s="1">
        <v>0</v>
      </c>
      <c r="J5405" s="1">
        <v>0</v>
      </c>
      <c r="K5405" s="1">
        <v>0</v>
      </c>
    </row>
    <row r="5406" spans="1:11" x14ac:dyDescent="0.25">
      <c r="A5406" s="2">
        <v>326</v>
      </c>
      <c r="B5406" t="s">
        <v>234</v>
      </c>
      <c r="C5406" t="s">
        <v>315</v>
      </c>
      <c r="D5406">
        <v>1</v>
      </c>
      <c r="E5406" s="1">
        <v>113832</v>
      </c>
      <c r="F5406" s="1">
        <v>5381</v>
      </c>
      <c r="G5406" s="1">
        <v>0</v>
      </c>
      <c r="H5406" s="1">
        <v>108451</v>
      </c>
      <c r="I5406" s="1">
        <v>0</v>
      </c>
      <c r="J5406" s="1">
        <v>0</v>
      </c>
      <c r="K5406" s="1">
        <v>0</v>
      </c>
    </row>
    <row r="5407" spans="1:11" x14ac:dyDescent="0.25">
      <c r="A5407" s="2">
        <v>326</v>
      </c>
      <c r="B5407" t="s">
        <v>234</v>
      </c>
      <c r="C5407" t="s">
        <v>81</v>
      </c>
      <c r="D5407">
        <v>6</v>
      </c>
      <c r="E5407" s="1">
        <v>682995</v>
      </c>
      <c r="F5407" s="1">
        <v>32286</v>
      </c>
      <c r="G5407" s="1">
        <v>0</v>
      </c>
      <c r="H5407" s="1">
        <v>650709</v>
      </c>
      <c r="I5407" s="1">
        <v>0</v>
      </c>
      <c r="J5407" s="1">
        <v>0</v>
      </c>
      <c r="K5407" s="1">
        <v>0</v>
      </c>
    </row>
    <row r="5408" spans="1:11" x14ac:dyDescent="0.25">
      <c r="A5408" s="2">
        <v>326</v>
      </c>
      <c r="B5408" t="s">
        <v>234</v>
      </c>
      <c r="C5408" t="s">
        <v>23</v>
      </c>
      <c r="D5408">
        <v>5</v>
      </c>
      <c r="E5408" s="1">
        <v>195832</v>
      </c>
      <c r="F5408" s="1">
        <v>195832</v>
      </c>
      <c r="G5408" s="1">
        <v>0</v>
      </c>
      <c r="H5408" s="1">
        <v>0</v>
      </c>
      <c r="I5408" s="1">
        <v>0</v>
      </c>
      <c r="J5408" s="1">
        <v>0</v>
      </c>
      <c r="K5408" s="1">
        <v>0</v>
      </c>
    </row>
    <row r="5409" spans="1:11" x14ac:dyDescent="0.25">
      <c r="A5409" s="2">
        <v>326</v>
      </c>
      <c r="B5409" t="s">
        <v>234</v>
      </c>
      <c r="C5409" t="s">
        <v>49</v>
      </c>
      <c r="D5409">
        <v>5</v>
      </c>
      <c r="E5409" s="1">
        <v>569162</v>
      </c>
      <c r="F5409" s="1">
        <v>569162</v>
      </c>
      <c r="G5409" s="1">
        <v>0</v>
      </c>
      <c r="H5409" s="1">
        <v>0</v>
      </c>
      <c r="I5409" s="1">
        <v>0</v>
      </c>
      <c r="J5409" s="1">
        <v>0</v>
      </c>
      <c r="K5409" s="1">
        <v>0</v>
      </c>
    </row>
    <row r="5410" spans="1:11" x14ac:dyDescent="0.25">
      <c r="A5410" s="2">
        <v>326</v>
      </c>
      <c r="B5410" t="s">
        <v>234</v>
      </c>
      <c r="C5410" t="s">
        <v>7</v>
      </c>
      <c r="D5410">
        <v>1</v>
      </c>
      <c r="E5410" s="1">
        <v>113832</v>
      </c>
      <c r="F5410" s="1">
        <v>87454</v>
      </c>
      <c r="G5410" s="1">
        <v>26378</v>
      </c>
      <c r="H5410" s="1">
        <v>0</v>
      </c>
      <c r="I5410" s="1">
        <v>0</v>
      </c>
      <c r="J5410" s="1">
        <v>0</v>
      </c>
      <c r="K5410" s="1">
        <v>0</v>
      </c>
    </row>
    <row r="5411" spans="1:11" x14ac:dyDescent="0.25">
      <c r="A5411" s="2">
        <v>326</v>
      </c>
      <c r="B5411" t="s">
        <v>234</v>
      </c>
      <c r="C5411" t="s">
        <v>37</v>
      </c>
      <c r="D5411">
        <v>1</v>
      </c>
      <c r="E5411" s="1">
        <v>113832</v>
      </c>
      <c r="F5411" s="1">
        <v>0</v>
      </c>
      <c r="G5411" s="1">
        <v>113832</v>
      </c>
      <c r="H5411" s="1">
        <v>0</v>
      </c>
      <c r="I5411" s="1">
        <v>0</v>
      </c>
      <c r="J5411" s="1">
        <v>0</v>
      </c>
      <c r="K5411" s="1">
        <v>0</v>
      </c>
    </row>
    <row r="5412" spans="1:11" x14ac:dyDescent="0.25">
      <c r="A5412" s="2">
        <v>326</v>
      </c>
      <c r="B5412" t="s">
        <v>234</v>
      </c>
      <c r="C5412" t="s">
        <v>12</v>
      </c>
      <c r="D5412">
        <v>0.5</v>
      </c>
      <c r="E5412" s="1">
        <v>56916</v>
      </c>
      <c r="F5412" s="1">
        <v>0</v>
      </c>
      <c r="G5412" s="1">
        <v>56916</v>
      </c>
      <c r="H5412" s="1">
        <v>0</v>
      </c>
      <c r="I5412" s="1">
        <v>0</v>
      </c>
      <c r="J5412" s="1">
        <v>0</v>
      </c>
      <c r="K5412" s="1">
        <v>0</v>
      </c>
    </row>
    <row r="5413" spans="1:11" x14ac:dyDescent="0.25">
      <c r="A5413" s="2">
        <v>326</v>
      </c>
      <c r="B5413" t="s">
        <v>234</v>
      </c>
      <c r="C5413" t="s">
        <v>60</v>
      </c>
      <c r="D5413">
        <v>1</v>
      </c>
      <c r="E5413" s="1">
        <v>113832</v>
      </c>
      <c r="F5413" s="1">
        <v>113832</v>
      </c>
      <c r="G5413" s="1">
        <v>0</v>
      </c>
      <c r="H5413" s="1">
        <v>0</v>
      </c>
      <c r="I5413" s="1">
        <v>0</v>
      </c>
      <c r="J5413" s="1">
        <v>0</v>
      </c>
      <c r="K5413" s="1">
        <v>0</v>
      </c>
    </row>
    <row r="5414" spans="1:11" x14ac:dyDescent="0.25">
      <c r="A5414" s="2">
        <v>326</v>
      </c>
      <c r="B5414" t="s">
        <v>234</v>
      </c>
      <c r="C5414" t="s">
        <v>103</v>
      </c>
      <c r="D5414">
        <v>1</v>
      </c>
      <c r="E5414" s="1">
        <v>39166</v>
      </c>
      <c r="F5414" s="1">
        <v>12056</v>
      </c>
      <c r="G5414" s="1">
        <v>27110</v>
      </c>
      <c r="H5414" s="1">
        <v>0</v>
      </c>
      <c r="I5414" s="1">
        <v>0</v>
      </c>
      <c r="J5414" s="1">
        <v>0</v>
      </c>
      <c r="K5414" s="1">
        <v>0</v>
      </c>
    </row>
    <row r="5415" spans="1:11" x14ac:dyDescent="0.25">
      <c r="A5415" s="2">
        <v>326</v>
      </c>
      <c r="B5415" t="s">
        <v>234</v>
      </c>
      <c r="C5415" t="s">
        <v>32</v>
      </c>
      <c r="D5415">
        <v>2</v>
      </c>
      <c r="E5415" s="1">
        <v>78333</v>
      </c>
      <c r="F5415" s="1">
        <v>0</v>
      </c>
      <c r="G5415" s="1">
        <v>78333</v>
      </c>
      <c r="H5415" s="1">
        <v>0</v>
      </c>
      <c r="I5415" s="1">
        <v>0</v>
      </c>
      <c r="J5415" s="1">
        <v>0</v>
      </c>
      <c r="K5415" s="1">
        <v>0</v>
      </c>
    </row>
    <row r="5416" spans="1:11" x14ac:dyDescent="0.25">
      <c r="A5416" s="2">
        <v>326</v>
      </c>
      <c r="B5416" t="s">
        <v>234</v>
      </c>
      <c r="C5416" t="s">
        <v>21</v>
      </c>
      <c r="D5416">
        <v>0.5</v>
      </c>
      <c r="E5416" s="1">
        <v>56916</v>
      </c>
      <c r="F5416" s="1">
        <v>56916</v>
      </c>
      <c r="G5416" s="1">
        <v>0</v>
      </c>
      <c r="H5416" s="1">
        <v>0</v>
      </c>
      <c r="I5416" s="1">
        <v>0</v>
      </c>
      <c r="J5416" s="1">
        <v>0</v>
      </c>
      <c r="K5416" s="1">
        <v>0</v>
      </c>
    </row>
    <row r="5417" spans="1:11" x14ac:dyDescent="0.25">
      <c r="A5417" s="2">
        <v>326</v>
      </c>
      <c r="B5417" t="s">
        <v>234</v>
      </c>
      <c r="C5417" t="s">
        <v>16</v>
      </c>
      <c r="D5417">
        <v>2</v>
      </c>
      <c r="E5417" s="1">
        <v>227665</v>
      </c>
      <c r="F5417" s="1">
        <v>227665</v>
      </c>
      <c r="G5417" s="1">
        <v>0</v>
      </c>
      <c r="H5417" s="1">
        <v>0</v>
      </c>
      <c r="I5417" s="1">
        <v>0</v>
      </c>
      <c r="J5417" s="1">
        <v>0</v>
      </c>
      <c r="K5417" s="1">
        <v>0</v>
      </c>
    </row>
    <row r="5418" spans="1:11" x14ac:dyDescent="0.25">
      <c r="A5418" s="2">
        <v>326</v>
      </c>
      <c r="B5418" t="s">
        <v>234</v>
      </c>
      <c r="C5418" t="s">
        <v>17</v>
      </c>
      <c r="D5418">
        <v>1</v>
      </c>
      <c r="E5418" s="1">
        <v>79025</v>
      </c>
      <c r="F5418" s="1">
        <v>79025</v>
      </c>
      <c r="G5418" s="1">
        <v>0</v>
      </c>
      <c r="H5418" s="1">
        <v>0</v>
      </c>
      <c r="I5418" s="1">
        <v>0</v>
      </c>
      <c r="J5418" s="1">
        <v>0</v>
      </c>
      <c r="K5418" s="1">
        <v>0</v>
      </c>
    </row>
    <row r="5419" spans="1:11" x14ac:dyDescent="0.25">
      <c r="A5419" s="2">
        <v>326</v>
      </c>
      <c r="B5419" t="s">
        <v>234</v>
      </c>
      <c r="C5419" t="s">
        <v>22</v>
      </c>
      <c r="D5419">
        <v>1</v>
      </c>
      <c r="E5419" s="1">
        <v>51187</v>
      </c>
      <c r="F5419" s="1">
        <v>51187</v>
      </c>
      <c r="G5419" s="1">
        <v>0</v>
      </c>
      <c r="H5419" s="1">
        <v>0</v>
      </c>
      <c r="I5419" s="1">
        <v>0</v>
      </c>
      <c r="J5419" s="1">
        <v>0</v>
      </c>
      <c r="K5419" s="1">
        <v>0</v>
      </c>
    </row>
    <row r="5420" spans="1:11" x14ac:dyDescent="0.25">
      <c r="A5420" s="2">
        <v>326</v>
      </c>
      <c r="B5420" t="s">
        <v>234</v>
      </c>
      <c r="C5420" t="s">
        <v>20</v>
      </c>
      <c r="D5420">
        <v>1</v>
      </c>
      <c r="E5420" s="1">
        <v>60059</v>
      </c>
      <c r="F5420" s="1">
        <v>60059</v>
      </c>
      <c r="G5420" s="1">
        <v>0</v>
      </c>
      <c r="H5420" s="1">
        <v>0</v>
      </c>
      <c r="I5420" s="1">
        <v>0</v>
      </c>
      <c r="J5420" s="1">
        <v>0</v>
      </c>
      <c r="K5420" s="1">
        <v>0</v>
      </c>
    </row>
    <row r="5421" spans="1:11" x14ac:dyDescent="0.25">
      <c r="A5421" s="2">
        <v>326</v>
      </c>
      <c r="B5421" t="s">
        <v>234</v>
      </c>
      <c r="C5421" t="s">
        <v>4</v>
      </c>
      <c r="D5421">
        <v>2</v>
      </c>
      <c r="E5421" s="1">
        <v>143922</v>
      </c>
      <c r="F5421" s="1">
        <v>143922</v>
      </c>
      <c r="G5421" s="1">
        <v>0</v>
      </c>
      <c r="H5421" s="1">
        <v>0</v>
      </c>
      <c r="I5421" s="1">
        <v>0</v>
      </c>
      <c r="J5421" s="1">
        <v>0</v>
      </c>
      <c r="K5421" s="1">
        <v>0</v>
      </c>
    </row>
    <row r="5422" spans="1:11" x14ac:dyDescent="0.25">
      <c r="A5422" s="2">
        <v>326</v>
      </c>
      <c r="B5422" t="s">
        <v>234</v>
      </c>
      <c r="C5422" t="s">
        <v>251</v>
      </c>
      <c r="D5422">
        <v>0</v>
      </c>
      <c r="E5422" s="1">
        <v>13000</v>
      </c>
      <c r="F5422" s="1">
        <v>13000</v>
      </c>
      <c r="G5422" s="1">
        <v>0</v>
      </c>
      <c r="H5422" s="1">
        <v>0</v>
      </c>
      <c r="I5422" s="1">
        <v>0</v>
      </c>
      <c r="J5422" s="1">
        <v>0</v>
      </c>
      <c r="K5422" s="1">
        <v>0</v>
      </c>
    </row>
    <row r="5423" spans="1:11" x14ac:dyDescent="0.25">
      <c r="A5423" s="2">
        <v>326</v>
      </c>
      <c r="B5423" t="s">
        <v>234</v>
      </c>
      <c r="C5423" t="s">
        <v>314</v>
      </c>
      <c r="D5423">
        <v>0</v>
      </c>
      <c r="E5423" s="1">
        <v>68000</v>
      </c>
      <c r="F5423" s="1">
        <v>23800</v>
      </c>
      <c r="G5423" s="1">
        <v>0</v>
      </c>
      <c r="H5423" s="1">
        <v>0</v>
      </c>
      <c r="I5423" s="1">
        <v>0</v>
      </c>
      <c r="J5423" s="1">
        <v>0</v>
      </c>
      <c r="K5423" s="1">
        <v>44200</v>
      </c>
    </row>
    <row r="5424" spans="1:11" x14ac:dyDescent="0.25">
      <c r="A5424" s="2">
        <v>326</v>
      </c>
      <c r="B5424" t="s">
        <v>234</v>
      </c>
      <c r="C5424" t="s">
        <v>257</v>
      </c>
      <c r="D5424">
        <v>0</v>
      </c>
      <c r="E5424" s="1">
        <v>51000</v>
      </c>
      <c r="F5424" s="1">
        <v>23800</v>
      </c>
      <c r="G5424" s="1">
        <v>0</v>
      </c>
      <c r="H5424" s="1">
        <v>0</v>
      </c>
      <c r="I5424" s="1">
        <v>0</v>
      </c>
      <c r="J5424" s="1">
        <v>0</v>
      </c>
      <c r="K5424" s="1">
        <v>27200</v>
      </c>
    </row>
    <row r="5425" spans="1:11" x14ac:dyDescent="0.25">
      <c r="A5425" s="2">
        <v>326</v>
      </c>
      <c r="B5425" t="s">
        <v>234</v>
      </c>
      <c r="C5425" t="s">
        <v>252</v>
      </c>
      <c r="D5425">
        <v>0</v>
      </c>
      <c r="E5425" s="1">
        <v>9000</v>
      </c>
      <c r="F5425" s="1">
        <v>9000</v>
      </c>
      <c r="G5425" s="1">
        <v>0</v>
      </c>
      <c r="H5425" s="1">
        <v>0</v>
      </c>
      <c r="I5425" s="1">
        <v>0</v>
      </c>
      <c r="J5425" s="1">
        <v>0</v>
      </c>
      <c r="K5425" s="1">
        <v>0</v>
      </c>
    </row>
    <row r="5426" spans="1:11" x14ac:dyDescent="0.25">
      <c r="A5426" s="2">
        <v>326</v>
      </c>
      <c r="B5426" t="s">
        <v>234</v>
      </c>
      <c r="C5426" t="s">
        <v>266</v>
      </c>
      <c r="D5426">
        <v>0</v>
      </c>
      <c r="E5426" s="1">
        <v>15000</v>
      </c>
      <c r="F5426" s="1">
        <v>15000</v>
      </c>
      <c r="G5426" s="1">
        <v>0</v>
      </c>
      <c r="H5426" s="1">
        <v>0</v>
      </c>
      <c r="I5426" s="1">
        <v>0</v>
      </c>
      <c r="J5426" s="1">
        <v>0</v>
      </c>
      <c r="K5426" s="1">
        <v>0</v>
      </c>
    </row>
    <row r="5427" spans="1:11" x14ac:dyDescent="0.25">
      <c r="A5427" s="2">
        <v>326</v>
      </c>
      <c r="B5427" t="s">
        <v>234</v>
      </c>
      <c r="C5427" t="s">
        <v>265</v>
      </c>
      <c r="D5427">
        <v>0</v>
      </c>
      <c r="E5427" s="1">
        <v>16122</v>
      </c>
      <c r="F5427" s="1">
        <v>16122</v>
      </c>
      <c r="G5427" s="1">
        <v>0</v>
      </c>
      <c r="H5427" s="1">
        <v>0</v>
      </c>
      <c r="I5427" s="1">
        <v>0</v>
      </c>
      <c r="J5427" s="1">
        <v>0</v>
      </c>
      <c r="K5427" s="1">
        <v>0</v>
      </c>
    </row>
    <row r="5428" spans="1:11" x14ac:dyDescent="0.25">
      <c r="A5428" s="2">
        <v>326</v>
      </c>
      <c r="B5428" t="s">
        <v>234</v>
      </c>
      <c r="C5428" t="s">
        <v>248</v>
      </c>
      <c r="D5428">
        <v>0</v>
      </c>
      <c r="E5428" s="1">
        <v>1282</v>
      </c>
      <c r="F5428" s="1">
        <v>1282</v>
      </c>
      <c r="G5428" s="1">
        <v>0</v>
      </c>
      <c r="H5428" s="1">
        <v>0</v>
      </c>
      <c r="I5428" s="1">
        <v>0</v>
      </c>
      <c r="J5428" s="1">
        <v>0</v>
      </c>
      <c r="K5428" s="1">
        <v>0</v>
      </c>
    </row>
    <row r="5429" spans="1:11" x14ac:dyDescent="0.25">
      <c r="A5429" s="2">
        <v>326</v>
      </c>
      <c r="B5429" t="s">
        <v>234</v>
      </c>
      <c r="C5429" t="s">
        <v>264</v>
      </c>
      <c r="D5429">
        <v>0</v>
      </c>
      <c r="E5429" s="1">
        <v>8600</v>
      </c>
      <c r="F5429" s="1">
        <v>0</v>
      </c>
      <c r="G5429" s="1">
        <v>8600</v>
      </c>
      <c r="H5429" s="1">
        <v>0</v>
      </c>
      <c r="I5429" s="1">
        <v>0</v>
      </c>
      <c r="J5429" s="1">
        <v>0</v>
      </c>
      <c r="K5429" s="1">
        <v>0</v>
      </c>
    </row>
    <row r="5430" spans="1:11" x14ac:dyDescent="0.25">
      <c r="A5430" s="2">
        <v>326</v>
      </c>
      <c r="B5430" t="s">
        <v>234</v>
      </c>
      <c r="C5430" t="s">
        <v>260</v>
      </c>
      <c r="D5430">
        <v>0</v>
      </c>
      <c r="E5430" s="1">
        <v>324</v>
      </c>
      <c r="F5430" s="1">
        <v>324</v>
      </c>
      <c r="G5430" s="1">
        <v>0</v>
      </c>
      <c r="H5430" s="1">
        <v>0</v>
      </c>
      <c r="I5430" s="1">
        <v>0</v>
      </c>
      <c r="J5430" s="1">
        <v>0</v>
      </c>
      <c r="K5430" s="1">
        <v>0</v>
      </c>
    </row>
    <row r="5431" spans="1:11" x14ac:dyDescent="0.25">
      <c r="A5431" s="2">
        <v>326</v>
      </c>
      <c r="B5431" t="s">
        <v>234</v>
      </c>
      <c r="C5431" t="s">
        <v>296</v>
      </c>
      <c r="D5431">
        <v>0</v>
      </c>
      <c r="E5431" s="1">
        <v>8570</v>
      </c>
      <c r="F5431" s="1">
        <v>8570</v>
      </c>
      <c r="G5431" s="1">
        <v>0</v>
      </c>
      <c r="H5431" s="1">
        <v>0</v>
      </c>
      <c r="I5431" s="1">
        <v>0</v>
      </c>
      <c r="J5431" s="1">
        <v>0</v>
      </c>
      <c r="K5431" s="1">
        <v>0</v>
      </c>
    </row>
    <row r="5432" spans="1:11" x14ac:dyDescent="0.25">
      <c r="A5432" s="2">
        <v>326</v>
      </c>
      <c r="B5432" t="s">
        <v>234</v>
      </c>
      <c r="C5432" t="s">
        <v>297</v>
      </c>
      <c r="D5432">
        <v>0</v>
      </c>
      <c r="E5432" s="1">
        <v>1787</v>
      </c>
      <c r="F5432" s="1">
        <v>1787</v>
      </c>
      <c r="G5432" s="1">
        <v>0</v>
      </c>
      <c r="H5432" s="1">
        <v>0</v>
      </c>
      <c r="I5432" s="1">
        <v>0</v>
      </c>
      <c r="J5432" s="1">
        <v>0</v>
      </c>
      <c r="K5432" s="1">
        <v>0</v>
      </c>
    </row>
    <row r="5433" spans="1:11" x14ac:dyDescent="0.25">
      <c r="A5433" s="2">
        <v>326</v>
      </c>
      <c r="B5433" t="s">
        <v>234</v>
      </c>
      <c r="C5433" t="s">
        <v>292</v>
      </c>
      <c r="D5433">
        <v>0</v>
      </c>
      <c r="E5433" s="1">
        <v>4900</v>
      </c>
      <c r="F5433" s="1">
        <v>4900</v>
      </c>
      <c r="G5433" s="1">
        <v>0</v>
      </c>
      <c r="H5433" s="1">
        <v>0</v>
      </c>
      <c r="I5433" s="1">
        <v>0</v>
      </c>
      <c r="J5433" s="1">
        <v>0</v>
      </c>
      <c r="K5433" s="1">
        <v>0</v>
      </c>
    </row>
    <row r="5434" spans="1:11" x14ac:dyDescent="0.25">
      <c r="A5434" s="2">
        <v>326</v>
      </c>
      <c r="B5434" t="s">
        <v>234</v>
      </c>
      <c r="C5434" t="s">
        <v>295</v>
      </c>
      <c r="D5434">
        <v>0</v>
      </c>
      <c r="E5434" s="1">
        <v>3398</v>
      </c>
      <c r="F5434" s="1">
        <v>3398</v>
      </c>
      <c r="G5434" s="1">
        <v>0</v>
      </c>
      <c r="H5434" s="1">
        <v>0</v>
      </c>
      <c r="I5434" s="1">
        <v>0</v>
      </c>
      <c r="J5434" s="1">
        <v>0</v>
      </c>
      <c r="K5434" s="1">
        <v>0</v>
      </c>
    </row>
    <row r="5435" spans="1:11" x14ac:dyDescent="0.25">
      <c r="A5435" s="2">
        <v>326</v>
      </c>
      <c r="B5435" t="s">
        <v>234</v>
      </c>
      <c r="C5435" t="s">
        <v>291</v>
      </c>
      <c r="D5435">
        <v>0</v>
      </c>
      <c r="E5435" s="1">
        <v>300</v>
      </c>
      <c r="F5435" s="1">
        <v>300</v>
      </c>
      <c r="G5435" s="1">
        <v>0</v>
      </c>
      <c r="H5435" s="1">
        <v>0</v>
      </c>
      <c r="I5435" s="1">
        <v>0</v>
      </c>
      <c r="J5435" s="1">
        <v>0</v>
      </c>
      <c r="K5435" s="1">
        <v>0</v>
      </c>
    </row>
    <row r="5436" spans="1:11" x14ac:dyDescent="0.25">
      <c r="A5436" s="2">
        <v>326</v>
      </c>
      <c r="B5436" t="s">
        <v>234</v>
      </c>
      <c r="C5436" t="s">
        <v>261</v>
      </c>
      <c r="D5436">
        <v>0</v>
      </c>
      <c r="E5436" s="1">
        <v>13000</v>
      </c>
      <c r="F5436" s="1">
        <v>13000</v>
      </c>
      <c r="G5436" s="1">
        <v>0</v>
      </c>
      <c r="H5436" s="1">
        <v>0</v>
      </c>
      <c r="I5436" s="1">
        <v>0</v>
      </c>
      <c r="J5436" s="1">
        <v>0</v>
      </c>
      <c r="K5436" s="1">
        <v>0</v>
      </c>
    </row>
    <row r="5437" spans="1:11" x14ac:dyDescent="0.25">
      <c r="A5437" s="2">
        <v>326</v>
      </c>
      <c r="B5437" t="s">
        <v>234</v>
      </c>
      <c r="C5437" t="s">
        <v>247</v>
      </c>
      <c r="D5437">
        <v>0</v>
      </c>
      <c r="E5437" s="1">
        <v>4698</v>
      </c>
      <c r="F5437" s="1">
        <v>4698</v>
      </c>
      <c r="G5437" s="1">
        <v>0</v>
      </c>
      <c r="H5437" s="1">
        <v>0</v>
      </c>
      <c r="I5437" s="1">
        <v>0</v>
      </c>
      <c r="J5437" s="1">
        <v>0</v>
      </c>
      <c r="K5437" s="1">
        <v>0</v>
      </c>
    </row>
    <row r="5438" spans="1:11" x14ac:dyDescent="0.25">
      <c r="A5438" s="2">
        <v>326</v>
      </c>
      <c r="B5438" t="s">
        <v>234</v>
      </c>
      <c r="C5438" t="s">
        <v>267</v>
      </c>
      <c r="D5438">
        <v>0</v>
      </c>
      <c r="E5438" s="1">
        <v>10000</v>
      </c>
      <c r="F5438" s="1">
        <v>10000</v>
      </c>
      <c r="G5438" s="1">
        <v>0</v>
      </c>
      <c r="H5438" s="1">
        <v>0</v>
      </c>
      <c r="I5438" s="1">
        <v>0</v>
      </c>
      <c r="J5438" s="1">
        <v>0</v>
      </c>
      <c r="K5438" s="1">
        <v>0</v>
      </c>
    </row>
    <row r="5439" spans="1:11" x14ac:dyDescent="0.25">
      <c r="A5439" s="2">
        <v>326</v>
      </c>
      <c r="B5439" t="s">
        <v>234</v>
      </c>
      <c r="C5439" t="s">
        <v>287</v>
      </c>
      <c r="D5439">
        <v>0</v>
      </c>
      <c r="E5439" s="1">
        <v>1200</v>
      </c>
      <c r="F5439" s="1">
        <v>1200</v>
      </c>
      <c r="G5439" s="1">
        <v>0</v>
      </c>
      <c r="H5439" s="1">
        <v>0</v>
      </c>
      <c r="I5439" s="1">
        <v>0</v>
      </c>
      <c r="J5439" s="1">
        <v>0</v>
      </c>
      <c r="K5439" s="1">
        <v>0</v>
      </c>
    </row>
    <row r="5440" spans="1:11" x14ac:dyDescent="0.25">
      <c r="A5440" s="2">
        <v>326</v>
      </c>
      <c r="B5440" t="s">
        <v>234</v>
      </c>
      <c r="C5440" t="s">
        <v>288</v>
      </c>
      <c r="D5440">
        <v>0</v>
      </c>
      <c r="E5440" s="1">
        <v>10000</v>
      </c>
      <c r="F5440" s="1">
        <v>10000</v>
      </c>
      <c r="G5440" s="1">
        <v>0</v>
      </c>
      <c r="H5440" s="1">
        <v>0</v>
      </c>
      <c r="I5440" s="1">
        <v>0</v>
      </c>
      <c r="J5440" s="1">
        <v>0</v>
      </c>
      <c r="K5440" s="1">
        <v>0</v>
      </c>
    </row>
    <row r="5441" spans="1:12" x14ac:dyDescent="0.25">
      <c r="A5441" s="2">
        <v>326</v>
      </c>
      <c r="B5441" t="s">
        <v>234</v>
      </c>
      <c r="C5441" t="s">
        <v>269</v>
      </c>
      <c r="D5441">
        <v>0</v>
      </c>
      <c r="E5441" s="1">
        <v>1409</v>
      </c>
      <c r="F5441" s="1">
        <v>0</v>
      </c>
      <c r="G5441" s="1">
        <v>0</v>
      </c>
      <c r="H5441" s="1">
        <v>0</v>
      </c>
      <c r="I5441" s="1">
        <v>1409</v>
      </c>
      <c r="J5441" s="1">
        <v>0</v>
      </c>
      <c r="K5441" s="1">
        <v>0</v>
      </c>
    </row>
    <row r="5442" spans="1:12" x14ac:dyDescent="0.25">
      <c r="A5442" s="2">
        <v>326</v>
      </c>
      <c r="B5442" t="s">
        <v>234</v>
      </c>
      <c r="C5442" s="1" t="s">
        <v>320</v>
      </c>
      <c r="E5442" s="1">
        <v>25078</v>
      </c>
      <c r="F5442" s="1"/>
      <c r="G5442" s="1"/>
      <c r="H5442" s="1"/>
      <c r="I5442" s="1"/>
      <c r="J5442" s="1"/>
      <c r="K5442" s="1"/>
      <c r="L5442" s="1">
        <v>25078</v>
      </c>
    </row>
    <row r="5443" spans="1:12" x14ac:dyDescent="0.25">
      <c r="A5443" s="2">
        <v>327</v>
      </c>
      <c r="B5443" t="s">
        <v>235</v>
      </c>
      <c r="C5443" t="s">
        <v>6</v>
      </c>
      <c r="D5443">
        <v>2</v>
      </c>
      <c r="E5443" s="1">
        <v>317120</v>
      </c>
      <c r="F5443" s="1">
        <v>0</v>
      </c>
      <c r="G5443" s="1">
        <v>317120</v>
      </c>
      <c r="H5443" s="1">
        <v>0</v>
      </c>
      <c r="I5443" s="1">
        <v>0</v>
      </c>
      <c r="J5443" s="1">
        <v>0</v>
      </c>
      <c r="K5443" s="1">
        <v>0</v>
      </c>
    </row>
    <row r="5444" spans="1:12" x14ac:dyDescent="0.25">
      <c r="A5444" s="2">
        <v>327</v>
      </c>
      <c r="B5444" t="s">
        <v>235</v>
      </c>
      <c r="C5444" t="s">
        <v>31</v>
      </c>
      <c r="D5444">
        <v>1</v>
      </c>
      <c r="E5444" s="1">
        <v>198942</v>
      </c>
      <c r="F5444" s="1">
        <v>198942</v>
      </c>
      <c r="G5444" s="1">
        <v>0</v>
      </c>
      <c r="H5444" s="1">
        <v>0</v>
      </c>
      <c r="I5444" s="1">
        <v>0</v>
      </c>
      <c r="J5444" s="1">
        <v>0</v>
      </c>
      <c r="K5444" s="1">
        <v>0</v>
      </c>
    </row>
    <row r="5445" spans="1:12" x14ac:dyDescent="0.25">
      <c r="A5445" s="2">
        <v>327</v>
      </c>
      <c r="B5445" t="s">
        <v>235</v>
      </c>
      <c r="C5445" t="s">
        <v>33</v>
      </c>
      <c r="D5445">
        <v>3</v>
      </c>
      <c r="E5445" s="1">
        <v>341497</v>
      </c>
      <c r="F5445" s="1">
        <v>207284</v>
      </c>
      <c r="G5445" s="1">
        <v>0</v>
      </c>
      <c r="H5445" s="1">
        <v>0</v>
      </c>
      <c r="I5445" s="1">
        <v>134213</v>
      </c>
      <c r="J5445" s="1">
        <v>0</v>
      </c>
      <c r="K5445" s="1">
        <v>0</v>
      </c>
    </row>
    <row r="5446" spans="1:12" x14ac:dyDescent="0.25">
      <c r="A5446" s="2">
        <v>327</v>
      </c>
      <c r="B5446" t="s">
        <v>235</v>
      </c>
      <c r="C5446" t="s">
        <v>34</v>
      </c>
      <c r="D5446">
        <v>3</v>
      </c>
      <c r="E5446" s="1">
        <v>341497</v>
      </c>
      <c r="F5446" s="1">
        <v>341497</v>
      </c>
      <c r="G5446" s="1">
        <v>0</v>
      </c>
      <c r="H5446" s="1">
        <v>0</v>
      </c>
      <c r="I5446" s="1">
        <v>0</v>
      </c>
      <c r="J5446" s="1">
        <v>0</v>
      </c>
      <c r="K5446" s="1">
        <v>0</v>
      </c>
    </row>
    <row r="5447" spans="1:12" x14ac:dyDescent="0.25">
      <c r="A5447" s="2">
        <v>327</v>
      </c>
      <c r="B5447" t="s">
        <v>235</v>
      </c>
      <c r="C5447" t="s">
        <v>35</v>
      </c>
      <c r="D5447">
        <v>3</v>
      </c>
      <c r="E5447" s="1">
        <v>341497</v>
      </c>
      <c r="F5447" s="1">
        <v>167498</v>
      </c>
      <c r="G5447" s="1">
        <v>173999</v>
      </c>
      <c r="H5447" s="1">
        <v>0</v>
      </c>
      <c r="I5447" s="1">
        <v>0</v>
      </c>
      <c r="J5447" s="1">
        <v>0</v>
      </c>
      <c r="K5447" s="1">
        <v>0</v>
      </c>
    </row>
    <row r="5448" spans="1:12" x14ac:dyDescent="0.25">
      <c r="A5448" s="2">
        <v>327</v>
      </c>
      <c r="B5448" t="s">
        <v>235</v>
      </c>
      <c r="C5448" t="s">
        <v>26</v>
      </c>
      <c r="D5448">
        <v>3</v>
      </c>
      <c r="E5448" s="1">
        <v>341497</v>
      </c>
      <c r="F5448" s="1">
        <v>341497</v>
      </c>
      <c r="G5448" s="1">
        <v>0</v>
      </c>
      <c r="H5448" s="1">
        <v>0</v>
      </c>
      <c r="I5448" s="1">
        <v>0</v>
      </c>
      <c r="J5448" s="1">
        <v>0</v>
      </c>
      <c r="K5448" s="1">
        <v>0</v>
      </c>
    </row>
    <row r="5449" spans="1:12" x14ac:dyDescent="0.25">
      <c r="A5449" s="2">
        <v>327</v>
      </c>
      <c r="B5449" t="s">
        <v>235</v>
      </c>
      <c r="C5449" t="s">
        <v>25</v>
      </c>
      <c r="D5449">
        <v>3</v>
      </c>
      <c r="E5449" s="1">
        <v>341497</v>
      </c>
      <c r="F5449" s="1">
        <v>341497</v>
      </c>
      <c r="G5449" s="1">
        <v>0</v>
      </c>
      <c r="H5449" s="1">
        <v>0</v>
      </c>
      <c r="I5449" s="1">
        <v>0</v>
      </c>
      <c r="J5449" s="1">
        <v>0</v>
      </c>
      <c r="K5449" s="1">
        <v>0</v>
      </c>
    </row>
    <row r="5450" spans="1:12" x14ac:dyDescent="0.25">
      <c r="A5450" s="2">
        <v>327</v>
      </c>
      <c r="B5450" t="s">
        <v>235</v>
      </c>
      <c r="C5450" t="s">
        <v>28</v>
      </c>
      <c r="D5450">
        <v>3</v>
      </c>
      <c r="E5450" s="1">
        <v>341497</v>
      </c>
      <c r="F5450" s="1">
        <v>341497</v>
      </c>
      <c r="G5450" s="1">
        <v>0</v>
      </c>
      <c r="H5450" s="1">
        <v>0</v>
      </c>
      <c r="I5450" s="1">
        <v>0</v>
      </c>
      <c r="J5450" s="1">
        <v>0</v>
      </c>
      <c r="K5450" s="1">
        <v>0</v>
      </c>
    </row>
    <row r="5451" spans="1:12" x14ac:dyDescent="0.25">
      <c r="A5451" s="2">
        <v>327</v>
      </c>
      <c r="B5451" t="s">
        <v>235</v>
      </c>
      <c r="C5451" t="s">
        <v>62</v>
      </c>
      <c r="D5451">
        <v>1</v>
      </c>
      <c r="E5451" s="1">
        <v>119483</v>
      </c>
      <c r="F5451" s="1">
        <v>119483</v>
      </c>
      <c r="G5451" s="1">
        <v>0</v>
      </c>
      <c r="H5451" s="1">
        <v>0</v>
      </c>
      <c r="I5451" s="1">
        <v>0</v>
      </c>
      <c r="J5451" s="1">
        <v>0</v>
      </c>
      <c r="K5451" s="1">
        <v>0</v>
      </c>
    </row>
    <row r="5452" spans="1:12" x14ac:dyDescent="0.25">
      <c r="A5452" s="2">
        <v>327</v>
      </c>
      <c r="B5452" t="s">
        <v>235</v>
      </c>
      <c r="C5452" t="s">
        <v>44</v>
      </c>
      <c r="D5452">
        <v>1</v>
      </c>
      <c r="E5452" s="1">
        <v>113832</v>
      </c>
      <c r="F5452" s="1">
        <v>5381</v>
      </c>
      <c r="G5452" s="1">
        <v>0</v>
      </c>
      <c r="H5452" s="1">
        <v>108451</v>
      </c>
      <c r="I5452" s="1">
        <v>0</v>
      </c>
      <c r="J5452" s="1">
        <v>0</v>
      </c>
      <c r="K5452" s="1">
        <v>0</v>
      </c>
    </row>
    <row r="5453" spans="1:12" x14ac:dyDescent="0.25">
      <c r="A5453" s="2">
        <v>327</v>
      </c>
      <c r="B5453" t="s">
        <v>235</v>
      </c>
      <c r="C5453" t="s">
        <v>24</v>
      </c>
      <c r="D5453">
        <v>2</v>
      </c>
      <c r="E5453" s="1">
        <v>227665</v>
      </c>
      <c r="F5453" s="1">
        <v>113832</v>
      </c>
      <c r="G5453" s="1">
        <v>113832</v>
      </c>
      <c r="H5453" s="1">
        <v>0</v>
      </c>
      <c r="I5453" s="1">
        <v>0</v>
      </c>
      <c r="J5453" s="1">
        <v>0</v>
      </c>
      <c r="K5453" s="1">
        <v>0</v>
      </c>
    </row>
    <row r="5454" spans="1:12" x14ac:dyDescent="0.25">
      <c r="A5454" s="2">
        <v>327</v>
      </c>
      <c r="B5454" t="s">
        <v>235</v>
      </c>
      <c r="C5454" t="s">
        <v>40</v>
      </c>
      <c r="D5454">
        <v>1</v>
      </c>
      <c r="E5454" s="1">
        <v>113832</v>
      </c>
      <c r="F5454" s="1">
        <v>37428</v>
      </c>
      <c r="G5454" s="1">
        <v>76404</v>
      </c>
      <c r="H5454" s="1">
        <v>0</v>
      </c>
      <c r="I5454" s="1">
        <v>0</v>
      </c>
      <c r="J5454" s="1">
        <v>0</v>
      </c>
      <c r="K5454" s="1">
        <v>0</v>
      </c>
    </row>
    <row r="5455" spans="1:12" x14ac:dyDescent="0.25">
      <c r="A5455" s="2">
        <v>327</v>
      </c>
      <c r="B5455" t="s">
        <v>235</v>
      </c>
      <c r="C5455" t="s">
        <v>30</v>
      </c>
      <c r="D5455">
        <v>1</v>
      </c>
      <c r="E5455" s="1">
        <v>113832</v>
      </c>
      <c r="F5455" s="1">
        <v>113832</v>
      </c>
      <c r="G5455" s="1">
        <v>0</v>
      </c>
      <c r="H5455" s="1">
        <v>0</v>
      </c>
      <c r="I5455" s="1">
        <v>0</v>
      </c>
      <c r="J5455" s="1">
        <v>0</v>
      </c>
      <c r="K5455" s="1">
        <v>0</v>
      </c>
    </row>
    <row r="5456" spans="1:12" x14ac:dyDescent="0.25">
      <c r="A5456" s="2">
        <v>327</v>
      </c>
      <c r="B5456" t="s">
        <v>235</v>
      </c>
      <c r="C5456" t="s">
        <v>15</v>
      </c>
      <c r="D5456">
        <v>1</v>
      </c>
      <c r="E5456" s="1">
        <v>39166</v>
      </c>
      <c r="F5456" s="1">
        <v>39166</v>
      </c>
      <c r="G5456" s="1">
        <v>0</v>
      </c>
      <c r="H5456" s="1">
        <v>0</v>
      </c>
      <c r="I5456" s="1">
        <v>0</v>
      </c>
      <c r="J5456" s="1">
        <v>0</v>
      </c>
      <c r="K5456" s="1">
        <v>0</v>
      </c>
    </row>
    <row r="5457" spans="1:11" x14ac:dyDescent="0.25">
      <c r="A5457" s="2">
        <v>327</v>
      </c>
      <c r="B5457" t="s">
        <v>235</v>
      </c>
      <c r="C5457" t="s">
        <v>13</v>
      </c>
      <c r="D5457">
        <v>1</v>
      </c>
      <c r="E5457" s="1">
        <v>57558</v>
      </c>
      <c r="F5457" s="1">
        <v>57558</v>
      </c>
      <c r="G5457" s="1">
        <v>0</v>
      </c>
      <c r="H5457" s="1">
        <v>0</v>
      </c>
      <c r="I5457" s="1">
        <v>0</v>
      </c>
      <c r="J5457" s="1">
        <v>0</v>
      </c>
      <c r="K5457" s="1">
        <v>0</v>
      </c>
    </row>
    <row r="5458" spans="1:11" x14ac:dyDescent="0.25">
      <c r="A5458" s="2">
        <v>327</v>
      </c>
      <c r="B5458" t="s">
        <v>235</v>
      </c>
      <c r="C5458" t="s">
        <v>29</v>
      </c>
      <c r="D5458">
        <v>1</v>
      </c>
      <c r="E5458" s="1">
        <v>113832</v>
      </c>
      <c r="F5458" s="1">
        <v>113832</v>
      </c>
      <c r="G5458" s="1">
        <v>0</v>
      </c>
      <c r="H5458" s="1">
        <v>0</v>
      </c>
      <c r="I5458" s="1">
        <v>0</v>
      </c>
      <c r="J5458" s="1">
        <v>0</v>
      </c>
      <c r="K5458" s="1">
        <v>0</v>
      </c>
    </row>
    <row r="5459" spans="1:11" x14ac:dyDescent="0.25">
      <c r="A5459" s="2">
        <v>327</v>
      </c>
      <c r="B5459" t="s">
        <v>235</v>
      </c>
      <c r="C5459" t="s">
        <v>14</v>
      </c>
      <c r="D5459">
        <v>4</v>
      </c>
      <c r="E5459" s="1">
        <v>455330</v>
      </c>
      <c r="F5459" s="1">
        <v>455330</v>
      </c>
      <c r="G5459" s="1">
        <v>0</v>
      </c>
      <c r="H5459" s="1">
        <v>0</v>
      </c>
      <c r="I5459" s="1">
        <v>0</v>
      </c>
      <c r="J5459" s="1">
        <v>0</v>
      </c>
      <c r="K5459" s="1">
        <v>0</v>
      </c>
    </row>
    <row r="5460" spans="1:11" x14ac:dyDescent="0.25">
      <c r="A5460" s="2">
        <v>327</v>
      </c>
      <c r="B5460" t="s">
        <v>235</v>
      </c>
      <c r="C5460" t="s">
        <v>101</v>
      </c>
      <c r="D5460">
        <v>2</v>
      </c>
      <c r="E5460" s="1">
        <v>78333</v>
      </c>
      <c r="F5460" s="1">
        <v>5742</v>
      </c>
      <c r="G5460" s="1">
        <v>0</v>
      </c>
      <c r="H5460" s="1">
        <v>72591</v>
      </c>
      <c r="I5460" s="1">
        <v>0</v>
      </c>
      <c r="J5460" s="1">
        <v>0</v>
      </c>
      <c r="K5460" s="1">
        <v>0</v>
      </c>
    </row>
    <row r="5461" spans="1:11" x14ac:dyDescent="0.25">
      <c r="A5461" s="2">
        <v>327</v>
      </c>
      <c r="B5461" t="s">
        <v>235</v>
      </c>
      <c r="C5461" t="s">
        <v>315</v>
      </c>
      <c r="D5461">
        <v>3</v>
      </c>
      <c r="E5461" s="1">
        <v>341497</v>
      </c>
      <c r="F5461" s="1">
        <v>16143</v>
      </c>
      <c r="G5461" s="1">
        <v>0</v>
      </c>
      <c r="H5461" s="1">
        <v>325354</v>
      </c>
      <c r="I5461" s="1">
        <v>0</v>
      </c>
      <c r="J5461" s="1">
        <v>0</v>
      </c>
      <c r="K5461" s="1">
        <v>0</v>
      </c>
    </row>
    <row r="5462" spans="1:11" x14ac:dyDescent="0.25">
      <c r="A5462" s="2">
        <v>327</v>
      </c>
      <c r="B5462" t="s">
        <v>235</v>
      </c>
      <c r="C5462" t="s">
        <v>81</v>
      </c>
      <c r="D5462">
        <v>14</v>
      </c>
      <c r="E5462" s="1">
        <v>1593654.3000000003</v>
      </c>
      <c r="F5462" s="1">
        <v>75334</v>
      </c>
      <c r="G5462" s="1">
        <v>0</v>
      </c>
      <c r="H5462" s="1">
        <v>1518320.3000000003</v>
      </c>
      <c r="I5462" s="1">
        <v>0</v>
      </c>
      <c r="J5462" s="1">
        <v>0</v>
      </c>
      <c r="K5462" s="1">
        <v>0</v>
      </c>
    </row>
    <row r="5463" spans="1:11" x14ac:dyDescent="0.25">
      <c r="A5463" s="2">
        <v>327</v>
      </c>
      <c r="B5463" t="s">
        <v>235</v>
      </c>
      <c r="C5463" t="s">
        <v>23</v>
      </c>
      <c r="D5463">
        <v>3</v>
      </c>
      <c r="E5463" s="1">
        <v>117499</v>
      </c>
      <c r="F5463" s="1">
        <v>117499</v>
      </c>
      <c r="G5463" s="1">
        <v>0</v>
      </c>
      <c r="H5463" s="1">
        <v>0</v>
      </c>
      <c r="I5463" s="1">
        <v>0</v>
      </c>
      <c r="J5463" s="1">
        <v>0</v>
      </c>
      <c r="K5463" s="1">
        <v>0</v>
      </c>
    </row>
    <row r="5464" spans="1:11" x14ac:dyDescent="0.25">
      <c r="A5464" s="2">
        <v>327</v>
      </c>
      <c r="B5464" t="s">
        <v>235</v>
      </c>
      <c r="C5464" t="s">
        <v>18</v>
      </c>
      <c r="D5464">
        <v>3</v>
      </c>
      <c r="E5464" s="1">
        <v>341497</v>
      </c>
      <c r="F5464" s="1">
        <v>341497</v>
      </c>
      <c r="G5464" s="1">
        <v>0</v>
      </c>
      <c r="H5464" s="1">
        <v>0</v>
      </c>
      <c r="I5464" s="1">
        <v>0</v>
      </c>
      <c r="J5464" s="1">
        <v>0</v>
      </c>
      <c r="K5464" s="1">
        <v>0</v>
      </c>
    </row>
    <row r="5465" spans="1:11" x14ac:dyDescent="0.25">
      <c r="A5465" s="2">
        <v>327</v>
      </c>
      <c r="B5465" t="s">
        <v>235</v>
      </c>
      <c r="C5465" t="s">
        <v>49</v>
      </c>
      <c r="D5465">
        <v>1</v>
      </c>
      <c r="E5465" s="1">
        <v>113832</v>
      </c>
      <c r="F5465" s="1">
        <v>113832</v>
      </c>
      <c r="G5465" s="1">
        <v>0</v>
      </c>
      <c r="H5465" s="1">
        <v>0</v>
      </c>
      <c r="I5465" s="1">
        <v>0</v>
      </c>
      <c r="J5465" s="1">
        <v>0</v>
      </c>
      <c r="K5465" s="1">
        <v>0</v>
      </c>
    </row>
    <row r="5466" spans="1:11" x14ac:dyDescent="0.25">
      <c r="A5466" s="2">
        <v>327</v>
      </c>
      <c r="B5466" t="s">
        <v>235</v>
      </c>
      <c r="C5466" t="s">
        <v>19</v>
      </c>
      <c r="D5466">
        <v>3</v>
      </c>
      <c r="E5466" s="1">
        <v>341497</v>
      </c>
      <c r="F5466" s="1">
        <v>341497</v>
      </c>
      <c r="G5466" s="1">
        <v>0</v>
      </c>
      <c r="H5466" s="1">
        <v>0</v>
      </c>
      <c r="I5466" s="1">
        <v>0</v>
      </c>
      <c r="J5466" s="1">
        <v>0</v>
      </c>
      <c r="K5466" s="1">
        <v>0</v>
      </c>
    </row>
    <row r="5467" spans="1:11" x14ac:dyDescent="0.25">
      <c r="A5467" s="2">
        <v>327</v>
      </c>
      <c r="B5467" t="s">
        <v>235</v>
      </c>
      <c r="C5467" t="s">
        <v>7</v>
      </c>
      <c r="D5467">
        <v>1</v>
      </c>
      <c r="E5467" s="1">
        <v>113832</v>
      </c>
      <c r="F5467" s="1">
        <v>113832</v>
      </c>
      <c r="G5467" s="1">
        <v>0</v>
      </c>
      <c r="H5467" s="1">
        <v>0</v>
      </c>
      <c r="I5467" s="1">
        <v>0</v>
      </c>
      <c r="J5467" s="1">
        <v>0</v>
      </c>
      <c r="K5467" s="1">
        <v>0</v>
      </c>
    </row>
    <row r="5468" spans="1:11" x14ac:dyDescent="0.25">
      <c r="A5468" s="2">
        <v>327</v>
      </c>
      <c r="B5468" t="s">
        <v>235</v>
      </c>
      <c r="C5468" t="s">
        <v>37</v>
      </c>
      <c r="D5468">
        <v>1</v>
      </c>
      <c r="E5468" s="1">
        <v>113832</v>
      </c>
      <c r="F5468" s="1">
        <v>113832</v>
      </c>
      <c r="G5468" s="1">
        <v>0</v>
      </c>
      <c r="H5468" s="1">
        <v>0</v>
      </c>
      <c r="I5468" s="1">
        <v>0</v>
      </c>
      <c r="J5468" s="1">
        <v>0</v>
      </c>
      <c r="K5468" s="1">
        <v>0</v>
      </c>
    </row>
    <row r="5469" spans="1:11" x14ac:dyDescent="0.25">
      <c r="A5469" s="2">
        <v>327</v>
      </c>
      <c r="B5469" t="s">
        <v>235</v>
      </c>
      <c r="C5469" t="s">
        <v>12</v>
      </c>
      <c r="D5469">
        <v>1</v>
      </c>
      <c r="E5469" s="1">
        <v>113832</v>
      </c>
      <c r="F5469" s="1">
        <v>113832</v>
      </c>
      <c r="G5469" s="1">
        <v>0</v>
      </c>
      <c r="H5469" s="1">
        <v>0</v>
      </c>
      <c r="I5469" s="1">
        <v>0</v>
      </c>
      <c r="J5469" s="1">
        <v>0</v>
      </c>
      <c r="K5469" s="1">
        <v>0</v>
      </c>
    </row>
    <row r="5470" spans="1:11" x14ac:dyDescent="0.25">
      <c r="A5470" s="2">
        <v>327</v>
      </c>
      <c r="B5470" t="s">
        <v>235</v>
      </c>
      <c r="C5470" t="s">
        <v>56</v>
      </c>
      <c r="D5470">
        <v>1</v>
      </c>
      <c r="E5470" s="1">
        <v>113832</v>
      </c>
      <c r="F5470" s="1">
        <v>113832</v>
      </c>
      <c r="G5470" s="1">
        <v>0</v>
      </c>
      <c r="H5470" s="1">
        <v>0</v>
      </c>
      <c r="I5470" s="1">
        <v>0</v>
      </c>
      <c r="J5470" s="1">
        <v>0</v>
      </c>
      <c r="K5470" s="1">
        <v>0</v>
      </c>
    </row>
    <row r="5471" spans="1:11" x14ac:dyDescent="0.25">
      <c r="A5471" s="2">
        <v>327</v>
      </c>
      <c r="B5471" t="s">
        <v>235</v>
      </c>
      <c r="C5471" t="s">
        <v>60</v>
      </c>
      <c r="D5471">
        <v>1</v>
      </c>
      <c r="E5471" s="1">
        <v>113832</v>
      </c>
      <c r="F5471" s="1">
        <v>113832</v>
      </c>
      <c r="G5471" s="1">
        <v>0</v>
      </c>
      <c r="H5471" s="1">
        <v>0</v>
      </c>
      <c r="I5471" s="1">
        <v>0</v>
      </c>
      <c r="J5471" s="1">
        <v>0</v>
      </c>
      <c r="K5471" s="1">
        <v>0</v>
      </c>
    </row>
    <row r="5472" spans="1:11" x14ac:dyDescent="0.25">
      <c r="A5472" s="2">
        <v>327</v>
      </c>
      <c r="B5472" t="s">
        <v>235</v>
      </c>
      <c r="C5472" t="s">
        <v>103</v>
      </c>
      <c r="D5472">
        <v>1</v>
      </c>
      <c r="E5472" s="1">
        <v>39166</v>
      </c>
      <c r="F5472" s="1">
        <v>39166</v>
      </c>
      <c r="G5472" s="1">
        <v>0</v>
      </c>
      <c r="H5472" s="1">
        <v>0</v>
      </c>
      <c r="I5472" s="1">
        <v>0</v>
      </c>
      <c r="J5472" s="1">
        <v>0</v>
      </c>
      <c r="K5472" s="1">
        <v>0</v>
      </c>
    </row>
    <row r="5473" spans="1:11" x14ac:dyDescent="0.25">
      <c r="A5473" s="2">
        <v>327</v>
      </c>
      <c r="B5473" t="s">
        <v>235</v>
      </c>
      <c r="C5473" t="s">
        <v>32</v>
      </c>
      <c r="D5473">
        <v>1</v>
      </c>
      <c r="E5473" s="1">
        <v>39166</v>
      </c>
      <c r="F5473" s="1">
        <v>39166</v>
      </c>
      <c r="G5473" s="1">
        <v>0</v>
      </c>
      <c r="H5473" s="1">
        <v>0</v>
      </c>
      <c r="I5473" s="1">
        <v>0</v>
      </c>
      <c r="J5473" s="1">
        <v>0</v>
      </c>
      <c r="K5473" s="1">
        <v>0</v>
      </c>
    </row>
    <row r="5474" spans="1:11" x14ac:dyDescent="0.25">
      <c r="A5474" s="2">
        <v>327</v>
      </c>
      <c r="B5474" t="s">
        <v>235</v>
      </c>
      <c r="C5474" t="s">
        <v>96</v>
      </c>
      <c r="D5474">
        <v>5</v>
      </c>
      <c r="E5474" s="1">
        <v>182875</v>
      </c>
      <c r="F5474" s="1">
        <v>182875</v>
      </c>
      <c r="G5474" s="1">
        <v>0</v>
      </c>
      <c r="H5474" s="1">
        <v>0</v>
      </c>
      <c r="I5474" s="1">
        <v>0</v>
      </c>
      <c r="J5474" s="1">
        <v>0</v>
      </c>
      <c r="K5474" s="1">
        <v>0</v>
      </c>
    </row>
    <row r="5475" spans="1:11" x14ac:dyDescent="0.25">
      <c r="A5475" s="2">
        <v>327</v>
      </c>
      <c r="B5475" t="s">
        <v>235</v>
      </c>
      <c r="C5475" t="s">
        <v>21</v>
      </c>
      <c r="D5475">
        <v>1</v>
      </c>
      <c r="E5475" s="1">
        <v>113832</v>
      </c>
      <c r="F5475" s="1">
        <v>113832</v>
      </c>
      <c r="G5475" s="1">
        <v>0</v>
      </c>
      <c r="H5475" s="1">
        <v>0</v>
      </c>
      <c r="I5475" s="1">
        <v>0</v>
      </c>
      <c r="J5475" s="1">
        <v>0</v>
      </c>
      <c r="K5475" s="1">
        <v>0</v>
      </c>
    </row>
    <row r="5476" spans="1:11" x14ac:dyDescent="0.25">
      <c r="A5476" s="2">
        <v>327</v>
      </c>
      <c r="B5476" t="s">
        <v>235</v>
      </c>
      <c r="C5476" t="s">
        <v>16</v>
      </c>
      <c r="D5476">
        <v>2</v>
      </c>
      <c r="E5476" s="1">
        <v>227665</v>
      </c>
      <c r="F5476" s="1">
        <v>227665</v>
      </c>
      <c r="G5476" s="1">
        <v>0</v>
      </c>
      <c r="H5476" s="1">
        <v>0</v>
      </c>
      <c r="I5476" s="1">
        <v>0</v>
      </c>
      <c r="J5476" s="1">
        <v>0</v>
      </c>
      <c r="K5476" s="1">
        <v>0</v>
      </c>
    </row>
    <row r="5477" spans="1:11" x14ac:dyDescent="0.25">
      <c r="A5477" s="2">
        <v>327</v>
      </c>
      <c r="B5477" t="s">
        <v>235</v>
      </c>
      <c r="C5477" t="s">
        <v>17</v>
      </c>
      <c r="D5477">
        <v>1</v>
      </c>
      <c r="E5477" s="1">
        <v>79025</v>
      </c>
      <c r="F5477" s="1">
        <v>79025</v>
      </c>
      <c r="G5477" s="1">
        <v>0</v>
      </c>
      <c r="H5477" s="1">
        <v>0</v>
      </c>
      <c r="I5477" s="1">
        <v>0</v>
      </c>
      <c r="J5477" s="1">
        <v>0</v>
      </c>
      <c r="K5477" s="1">
        <v>0</v>
      </c>
    </row>
    <row r="5478" spans="1:11" x14ac:dyDescent="0.25">
      <c r="A5478" s="2">
        <v>327</v>
      </c>
      <c r="B5478" t="s">
        <v>235</v>
      </c>
      <c r="C5478" t="s">
        <v>22</v>
      </c>
      <c r="D5478">
        <v>1</v>
      </c>
      <c r="E5478" s="1">
        <v>51187</v>
      </c>
      <c r="F5478" s="1">
        <v>51187</v>
      </c>
      <c r="G5478" s="1">
        <v>0</v>
      </c>
      <c r="H5478" s="1">
        <v>0</v>
      </c>
      <c r="I5478" s="1">
        <v>0</v>
      </c>
      <c r="J5478" s="1">
        <v>0</v>
      </c>
      <c r="K5478" s="1">
        <v>0</v>
      </c>
    </row>
    <row r="5479" spans="1:11" x14ac:dyDescent="0.25">
      <c r="A5479" s="2">
        <v>327</v>
      </c>
      <c r="B5479" t="s">
        <v>235</v>
      </c>
      <c r="C5479" t="s">
        <v>20</v>
      </c>
      <c r="D5479">
        <v>2</v>
      </c>
      <c r="E5479" s="1">
        <v>120118</v>
      </c>
      <c r="F5479" s="1">
        <v>120118</v>
      </c>
      <c r="G5479" s="1">
        <v>0</v>
      </c>
      <c r="H5479" s="1">
        <v>0</v>
      </c>
      <c r="I5479" s="1">
        <v>0</v>
      </c>
      <c r="J5479" s="1">
        <v>0</v>
      </c>
      <c r="K5479" s="1">
        <v>0</v>
      </c>
    </row>
    <row r="5480" spans="1:11" x14ac:dyDescent="0.25">
      <c r="A5480" s="2">
        <v>327</v>
      </c>
      <c r="B5480" t="s">
        <v>235</v>
      </c>
      <c r="C5480" t="s">
        <v>57</v>
      </c>
      <c r="D5480">
        <v>1</v>
      </c>
      <c r="E5480" s="1">
        <v>105009</v>
      </c>
      <c r="F5480" s="1">
        <v>105009</v>
      </c>
      <c r="G5480" s="1">
        <v>0</v>
      </c>
      <c r="H5480" s="1">
        <v>0</v>
      </c>
      <c r="I5480" s="1">
        <v>0</v>
      </c>
      <c r="J5480" s="1">
        <v>0</v>
      </c>
      <c r="K5480" s="1">
        <v>0</v>
      </c>
    </row>
    <row r="5481" spans="1:11" x14ac:dyDescent="0.25">
      <c r="A5481" s="2">
        <v>327</v>
      </c>
      <c r="B5481" t="s">
        <v>235</v>
      </c>
      <c r="C5481" t="s">
        <v>4</v>
      </c>
      <c r="D5481">
        <v>1</v>
      </c>
      <c r="E5481" s="1">
        <v>71961</v>
      </c>
      <c r="F5481" s="1">
        <v>71961</v>
      </c>
      <c r="G5481" s="1">
        <v>0</v>
      </c>
      <c r="H5481" s="1">
        <v>0</v>
      </c>
      <c r="I5481" s="1">
        <v>0</v>
      </c>
      <c r="J5481" s="1">
        <v>0</v>
      </c>
      <c r="K5481" s="1">
        <v>0</v>
      </c>
    </row>
    <row r="5482" spans="1:11" x14ac:dyDescent="0.25">
      <c r="A5482" s="2">
        <v>327</v>
      </c>
      <c r="B5482" t="s">
        <v>235</v>
      </c>
      <c r="C5482" t="s">
        <v>8</v>
      </c>
      <c r="D5482">
        <v>1</v>
      </c>
      <c r="E5482" s="1">
        <v>116262</v>
      </c>
      <c r="F5482" s="1">
        <v>116262</v>
      </c>
      <c r="G5482" s="1">
        <v>0</v>
      </c>
      <c r="H5482" s="1">
        <v>0</v>
      </c>
      <c r="I5482" s="1">
        <v>0</v>
      </c>
      <c r="J5482" s="1">
        <v>0</v>
      </c>
      <c r="K5482" s="1">
        <v>0</v>
      </c>
    </row>
    <row r="5483" spans="1:11" x14ac:dyDescent="0.25">
      <c r="A5483" s="2">
        <v>327</v>
      </c>
      <c r="B5483" t="s">
        <v>235</v>
      </c>
      <c r="C5483" t="s">
        <v>78</v>
      </c>
      <c r="D5483">
        <v>1</v>
      </c>
      <c r="E5483" s="1">
        <v>58500</v>
      </c>
      <c r="F5483" s="1">
        <v>58500</v>
      </c>
      <c r="G5483" s="1">
        <v>0</v>
      </c>
      <c r="H5483" s="1">
        <v>0</v>
      </c>
      <c r="I5483" s="1">
        <v>0</v>
      </c>
      <c r="J5483" s="1">
        <v>0</v>
      </c>
      <c r="K5483" s="1">
        <v>0</v>
      </c>
    </row>
    <row r="5484" spans="1:11" x14ac:dyDescent="0.25">
      <c r="A5484" s="2">
        <v>327</v>
      </c>
      <c r="B5484" t="s">
        <v>235</v>
      </c>
      <c r="C5484" t="s">
        <v>251</v>
      </c>
      <c r="D5484">
        <v>0</v>
      </c>
      <c r="E5484" s="1">
        <v>71491</v>
      </c>
      <c r="F5484" s="1">
        <v>71491</v>
      </c>
      <c r="G5484" s="1">
        <v>0</v>
      </c>
      <c r="H5484" s="1">
        <v>0</v>
      </c>
      <c r="I5484" s="1">
        <v>0</v>
      </c>
      <c r="J5484" s="1">
        <v>0</v>
      </c>
      <c r="K5484" s="1">
        <v>0</v>
      </c>
    </row>
    <row r="5485" spans="1:11" x14ac:dyDescent="0.25">
      <c r="A5485" s="2">
        <v>327</v>
      </c>
      <c r="B5485" t="s">
        <v>235</v>
      </c>
      <c r="C5485" t="s">
        <v>314</v>
      </c>
      <c r="D5485">
        <v>0</v>
      </c>
      <c r="E5485" s="1">
        <v>68000</v>
      </c>
      <c r="F5485" s="1">
        <v>23800</v>
      </c>
      <c r="G5485" s="1">
        <v>0</v>
      </c>
      <c r="H5485" s="1">
        <v>0</v>
      </c>
      <c r="I5485" s="1">
        <v>0</v>
      </c>
      <c r="J5485" s="1">
        <v>0</v>
      </c>
      <c r="K5485" s="1">
        <v>44200</v>
      </c>
    </row>
    <row r="5486" spans="1:11" x14ac:dyDescent="0.25">
      <c r="A5486" s="2">
        <v>327</v>
      </c>
      <c r="B5486" t="s">
        <v>235</v>
      </c>
      <c r="C5486" t="s">
        <v>257</v>
      </c>
      <c r="D5486">
        <v>0</v>
      </c>
      <c r="E5486" s="1">
        <v>51000</v>
      </c>
      <c r="F5486" s="1">
        <v>23800</v>
      </c>
      <c r="G5486" s="1">
        <v>0</v>
      </c>
      <c r="H5486" s="1">
        <v>0</v>
      </c>
      <c r="I5486" s="1">
        <v>0</v>
      </c>
      <c r="J5486" s="1">
        <v>0</v>
      </c>
      <c r="K5486" s="1">
        <v>27200</v>
      </c>
    </row>
    <row r="5487" spans="1:11" x14ac:dyDescent="0.25">
      <c r="A5487" s="2">
        <v>327</v>
      </c>
      <c r="B5487" t="s">
        <v>235</v>
      </c>
      <c r="C5487" t="s">
        <v>252</v>
      </c>
      <c r="D5487">
        <v>0</v>
      </c>
      <c r="E5487" s="1">
        <v>500</v>
      </c>
      <c r="F5487" s="1">
        <v>500</v>
      </c>
      <c r="G5487" s="1">
        <v>0</v>
      </c>
      <c r="H5487" s="1">
        <v>0</v>
      </c>
      <c r="I5487" s="1">
        <v>0</v>
      </c>
      <c r="J5487" s="1">
        <v>0</v>
      </c>
      <c r="K5487" s="1">
        <v>0</v>
      </c>
    </row>
    <row r="5488" spans="1:11" x14ac:dyDescent="0.25">
      <c r="A5488" s="2">
        <v>327</v>
      </c>
      <c r="B5488" t="s">
        <v>235</v>
      </c>
      <c r="C5488" t="s">
        <v>308</v>
      </c>
      <c r="D5488">
        <v>0</v>
      </c>
      <c r="E5488" s="1">
        <v>800</v>
      </c>
      <c r="F5488" s="1">
        <v>800</v>
      </c>
      <c r="G5488" s="1">
        <v>0</v>
      </c>
      <c r="H5488" s="1">
        <v>0</v>
      </c>
      <c r="I5488" s="1">
        <v>0</v>
      </c>
      <c r="J5488" s="1">
        <v>0</v>
      </c>
      <c r="K5488" s="1">
        <v>0</v>
      </c>
    </row>
    <row r="5489" spans="1:11" x14ac:dyDescent="0.25">
      <c r="A5489" s="2">
        <v>327</v>
      </c>
      <c r="B5489" t="s">
        <v>235</v>
      </c>
      <c r="C5489" t="s">
        <v>259</v>
      </c>
      <c r="D5489">
        <v>0</v>
      </c>
      <c r="E5489" s="1">
        <v>6766</v>
      </c>
      <c r="F5489" s="1">
        <v>6766</v>
      </c>
      <c r="G5489" s="1">
        <v>0</v>
      </c>
      <c r="H5489" s="1">
        <v>0</v>
      </c>
      <c r="I5489" s="1">
        <v>0</v>
      </c>
      <c r="J5489" s="1">
        <v>0</v>
      </c>
      <c r="K5489" s="1">
        <v>0</v>
      </c>
    </row>
    <row r="5490" spans="1:11" x14ac:dyDescent="0.25">
      <c r="A5490" s="2">
        <v>327</v>
      </c>
      <c r="B5490" t="s">
        <v>235</v>
      </c>
      <c r="C5490" t="s">
        <v>263</v>
      </c>
      <c r="D5490">
        <v>0</v>
      </c>
      <c r="E5490" s="1">
        <v>137240</v>
      </c>
      <c r="F5490" s="1">
        <v>137240</v>
      </c>
      <c r="G5490" s="1">
        <v>0</v>
      </c>
      <c r="H5490" s="1">
        <v>0</v>
      </c>
      <c r="I5490" s="1">
        <v>0</v>
      </c>
      <c r="J5490" s="1">
        <v>0</v>
      </c>
      <c r="K5490" s="1">
        <v>0</v>
      </c>
    </row>
    <row r="5491" spans="1:11" x14ac:dyDescent="0.25">
      <c r="A5491" s="2">
        <v>327</v>
      </c>
      <c r="B5491" t="s">
        <v>235</v>
      </c>
      <c r="C5491" t="s">
        <v>266</v>
      </c>
      <c r="D5491">
        <v>0</v>
      </c>
      <c r="E5491" s="1">
        <v>20000</v>
      </c>
      <c r="F5491" s="1">
        <v>20000</v>
      </c>
      <c r="G5491" s="1">
        <v>0</v>
      </c>
      <c r="H5491" s="1">
        <v>0</v>
      </c>
      <c r="I5491" s="1">
        <v>0</v>
      </c>
      <c r="J5491" s="1">
        <v>0</v>
      </c>
      <c r="K5491" s="1">
        <v>0</v>
      </c>
    </row>
    <row r="5492" spans="1:11" x14ac:dyDescent="0.25">
      <c r="A5492" s="2">
        <v>327</v>
      </c>
      <c r="B5492" t="s">
        <v>235</v>
      </c>
      <c r="C5492" t="s">
        <v>286</v>
      </c>
      <c r="D5492">
        <v>0</v>
      </c>
      <c r="E5492" s="1">
        <v>3800</v>
      </c>
      <c r="F5492" s="1">
        <v>3800</v>
      </c>
      <c r="G5492" s="1">
        <v>0</v>
      </c>
      <c r="H5492" s="1">
        <v>0</v>
      </c>
      <c r="I5492" s="1">
        <v>0</v>
      </c>
      <c r="J5492" s="1">
        <v>0</v>
      </c>
      <c r="K5492" s="1">
        <v>0</v>
      </c>
    </row>
    <row r="5493" spans="1:11" x14ac:dyDescent="0.25">
      <c r="A5493" s="2">
        <v>327</v>
      </c>
      <c r="B5493" t="s">
        <v>235</v>
      </c>
      <c r="C5493" t="s">
        <v>265</v>
      </c>
      <c r="D5493">
        <v>0</v>
      </c>
      <c r="E5493" s="1">
        <v>49575</v>
      </c>
      <c r="F5493" s="1">
        <v>49575</v>
      </c>
      <c r="G5493" s="1">
        <v>0</v>
      </c>
      <c r="H5493" s="1">
        <v>0</v>
      </c>
      <c r="I5493" s="1">
        <v>0</v>
      </c>
      <c r="J5493" s="1">
        <v>0</v>
      </c>
      <c r="K5493" s="1">
        <v>0</v>
      </c>
    </row>
    <row r="5494" spans="1:11" x14ac:dyDescent="0.25">
      <c r="A5494" s="2">
        <v>327</v>
      </c>
      <c r="B5494" t="s">
        <v>235</v>
      </c>
      <c r="C5494" t="s">
        <v>262</v>
      </c>
      <c r="D5494">
        <v>0</v>
      </c>
      <c r="E5494" s="1">
        <v>8000</v>
      </c>
      <c r="F5494" s="1">
        <v>8000</v>
      </c>
      <c r="G5494" s="1">
        <v>0</v>
      </c>
      <c r="H5494" s="1">
        <v>0</v>
      </c>
      <c r="I5494" s="1">
        <v>0</v>
      </c>
      <c r="J5494" s="1">
        <v>0</v>
      </c>
      <c r="K5494" s="1">
        <v>0</v>
      </c>
    </row>
    <row r="5495" spans="1:11" x14ac:dyDescent="0.25">
      <c r="A5495" s="2">
        <v>327</v>
      </c>
      <c r="B5495" t="s">
        <v>235</v>
      </c>
      <c r="C5495" t="s">
        <v>248</v>
      </c>
      <c r="D5495">
        <v>0</v>
      </c>
      <c r="E5495" s="1">
        <v>2025</v>
      </c>
      <c r="F5495" s="1">
        <v>2025</v>
      </c>
      <c r="G5495" s="1">
        <v>0</v>
      </c>
      <c r="H5495" s="1">
        <v>0</v>
      </c>
      <c r="I5495" s="1">
        <v>0</v>
      </c>
      <c r="J5495" s="1">
        <v>0</v>
      </c>
      <c r="K5495" s="1">
        <v>0</v>
      </c>
    </row>
    <row r="5496" spans="1:11" x14ac:dyDescent="0.25">
      <c r="A5496" s="2">
        <v>327</v>
      </c>
      <c r="B5496" t="s">
        <v>235</v>
      </c>
      <c r="C5496" t="s">
        <v>283</v>
      </c>
      <c r="D5496">
        <v>0</v>
      </c>
      <c r="E5496" s="1">
        <v>3000</v>
      </c>
      <c r="F5496" s="1">
        <v>3000</v>
      </c>
      <c r="G5496" s="1">
        <v>0</v>
      </c>
      <c r="H5496" s="1">
        <v>0</v>
      </c>
      <c r="I5496" s="1">
        <v>0</v>
      </c>
      <c r="J5496" s="1">
        <v>0</v>
      </c>
      <c r="K5496" s="1">
        <v>0</v>
      </c>
    </row>
    <row r="5497" spans="1:11" x14ac:dyDescent="0.25">
      <c r="A5497" s="2">
        <v>327</v>
      </c>
      <c r="B5497" t="s">
        <v>235</v>
      </c>
      <c r="C5497" t="s">
        <v>290</v>
      </c>
      <c r="D5497">
        <v>0</v>
      </c>
      <c r="E5497" s="1">
        <v>6000</v>
      </c>
      <c r="F5497" s="1">
        <v>6000</v>
      </c>
      <c r="G5497" s="1">
        <v>0</v>
      </c>
      <c r="H5497" s="1">
        <v>0</v>
      </c>
      <c r="I5497" s="1">
        <v>0</v>
      </c>
      <c r="J5497" s="1">
        <v>0</v>
      </c>
      <c r="K5497" s="1">
        <v>0</v>
      </c>
    </row>
    <row r="5498" spans="1:11" x14ac:dyDescent="0.25">
      <c r="A5498" s="2">
        <v>327</v>
      </c>
      <c r="B5498" t="s">
        <v>235</v>
      </c>
      <c r="C5498" t="s">
        <v>300</v>
      </c>
      <c r="D5498">
        <v>0</v>
      </c>
      <c r="E5498" s="1">
        <v>8425</v>
      </c>
      <c r="F5498" s="1">
        <v>8425</v>
      </c>
      <c r="G5498" s="1">
        <v>0</v>
      </c>
      <c r="H5498" s="1">
        <v>0</v>
      </c>
      <c r="I5498" s="1">
        <v>0</v>
      </c>
      <c r="J5498" s="1">
        <v>0</v>
      </c>
      <c r="K5498" s="1">
        <v>0</v>
      </c>
    </row>
    <row r="5499" spans="1:11" x14ac:dyDescent="0.25">
      <c r="A5499" s="2">
        <v>327</v>
      </c>
      <c r="B5499" t="s">
        <v>235</v>
      </c>
      <c r="C5499" t="s">
        <v>264</v>
      </c>
      <c r="D5499">
        <v>0</v>
      </c>
      <c r="E5499" s="1">
        <v>11098</v>
      </c>
      <c r="F5499" s="1">
        <v>11098</v>
      </c>
      <c r="G5499" s="1">
        <v>0</v>
      </c>
      <c r="H5499" s="1">
        <v>0</v>
      </c>
      <c r="I5499" s="1">
        <v>0</v>
      </c>
      <c r="J5499" s="1">
        <v>0</v>
      </c>
      <c r="K5499" s="1">
        <v>0</v>
      </c>
    </row>
    <row r="5500" spans="1:11" x14ac:dyDescent="0.25">
      <c r="A5500" s="2">
        <v>327</v>
      </c>
      <c r="B5500" t="s">
        <v>235</v>
      </c>
      <c r="C5500" t="s">
        <v>260</v>
      </c>
      <c r="D5500">
        <v>0</v>
      </c>
      <c r="E5500" s="1">
        <v>500</v>
      </c>
      <c r="F5500" s="1">
        <v>500</v>
      </c>
      <c r="G5500" s="1">
        <v>0</v>
      </c>
      <c r="H5500" s="1">
        <v>0</v>
      </c>
      <c r="I5500" s="1">
        <v>0</v>
      </c>
      <c r="J5500" s="1">
        <v>0</v>
      </c>
      <c r="K5500" s="1">
        <v>0</v>
      </c>
    </row>
    <row r="5501" spans="1:11" x14ac:dyDescent="0.25">
      <c r="A5501" s="2">
        <v>327</v>
      </c>
      <c r="B5501" t="s">
        <v>235</v>
      </c>
      <c r="C5501" t="s">
        <v>261</v>
      </c>
      <c r="D5501">
        <v>0</v>
      </c>
      <c r="E5501" s="1">
        <v>10000</v>
      </c>
      <c r="F5501" s="1">
        <v>10000</v>
      </c>
      <c r="G5501" s="1">
        <v>0</v>
      </c>
      <c r="H5501" s="1">
        <v>0</v>
      </c>
      <c r="I5501" s="1">
        <v>0</v>
      </c>
      <c r="J5501" s="1">
        <v>0</v>
      </c>
      <c r="K5501" s="1">
        <v>0</v>
      </c>
    </row>
    <row r="5502" spans="1:11" x14ac:dyDescent="0.25">
      <c r="A5502" s="2">
        <v>327</v>
      </c>
      <c r="B5502" t="s">
        <v>235</v>
      </c>
      <c r="C5502" t="s">
        <v>247</v>
      </c>
      <c r="D5502">
        <v>0</v>
      </c>
      <c r="E5502" s="1">
        <v>7424</v>
      </c>
      <c r="F5502" s="1">
        <v>7424</v>
      </c>
      <c r="G5502" s="1">
        <v>0</v>
      </c>
      <c r="H5502" s="1">
        <v>0</v>
      </c>
      <c r="I5502" s="1">
        <v>0</v>
      </c>
      <c r="J5502" s="1">
        <v>0</v>
      </c>
      <c r="K5502" s="1">
        <v>0</v>
      </c>
    </row>
    <row r="5503" spans="1:11" x14ac:dyDescent="0.25">
      <c r="A5503" s="2">
        <v>327</v>
      </c>
      <c r="B5503" t="s">
        <v>235</v>
      </c>
      <c r="C5503" t="s">
        <v>270</v>
      </c>
      <c r="D5503">
        <v>0</v>
      </c>
      <c r="E5503" s="1">
        <v>33000</v>
      </c>
      <c r="F5503" s="1">
        <v>33000</v>
      </c>
      <c r="G5503" s="1">
        <v>0</v>
      </c>
      <c r="H5503" s="1">
        <v>0</v>
      </c>
      <c r="I5503" s="1">
        <v>0</v>
      </c>
      <c r="J5503" s="1">
        <v>0</v>
      </c>
      <c r="K5503" s="1">
        <v>0</v>
      </c>
    </row>
    <row r="5504" spans="1:11" x14ac:dyDescent="0.25">
      <c r="A5504" s="2">
        <v>327</v>
      </c>
      <c r="B5504" t="s">
        <v>235</v>
      </c>
      <c r="C5504" t="s">
        <v>267</v>
      </c>
      <c r="D5504">
        <v>0</v>
      </c>
      <c r="E5504" s="1">
        <v>3000</v>
      </c>
      <c r="F5504" s="1">
        <v>3000</v>
      </c>
      <c r="G5504" s="1">
        <v>0</v>
      </c>
      <c r="H5504" s="1">
        <v>0</v>
      </c>
      <c r="I5504" s="1">
        <v>0</v>
      </c>
      <c r="J5504" s="1">
        <v>0</v>
      </c>
      <c r="K5504" s="1">
        <v>0</v>
      </c>
    </row>
    <row r="5505" spans="1:12" x14ac:dyDescent="0.25">
      <c r="A5505" s="2">
        <v>327</v>
      </c>
      <c r="B5505" t="s">
        <v>235</v>
      </c>
      <c r="C5505" t="s">
        <v>289</v>
      </c>
      <c r="D5505">
        <v>0</v>
      </c>
      <c r="E5505" s="1">
        <v>1000</v>
      </c>
      <c r="F5505" s="1">
        <v>1000</v>
      </c>
      <c r="G5505" s="1">
        <v>0</v>
      </c>
      <c r="H5505" s="1">
        <v>0</v>
      </c>
      <c r="I5505" s="1">
        <v>0</v>
      </c>
      <c r="J5505" s="1">
        <v>0</v>
      </c>
      <c r="K5505" s="1">
        <v>0</v>
      </c>
    </row>
    <row r="5506" spans="1:12" x14ac:dyDescent="0.25">
      <c r="A5506" s="2">
        <v>327</v>
      </c>
      <c r="B5506" t="s">
        <v>235</v>
      </c>
      <c r="C5506" t="s">
        <v>280</v>
      </c>
      <c r="D5506">
        <v>0</v>
      </c>
      <c r="E5506" s="1">
        <v>4000</v>
      </c>
      <c r="F5506" s="1">
        <v>4000</v>
      </c>
      <c r="G5506" s="1">
        <v>0</v>
      </c>
      <c r="H5506" s="1">
        <v>0</v>
      </c>
      <c r="I5506" s="1">
        <v>0</v>
      </c>
      <c r="J5506" s="1">
        <v>0</v>
      </c>
      <c r="K5506" s="1">
        <v>0</v>
      </c>
    </row>
    <row r="5507" spans="1:12" x14ac:dyDescent="0.25">
      <c r="A5507" s="2">
        <v>327</v>
      </c>
      <c r="B5507" t="s">
        <v>235</v>
      </c>
      <c r="C5507" t="s">
        <v>281</v>
      </c>
      <c r="D5507">
        <v>0</v>
      </c>
      <c r="E5507" s="1">
        <v>4000</v>
      </c>
      <c r="F5507" s="1">
        <v>4000</v>
      </c>
      <c r="G5507" s="1">
        <v>0</v>
      </c>
      <c r="H5507" s="1">
        <v>0</v>
      </c>
      <c r="I5507" s="1">
        <v>0</v>
      </c>
      <c r="J5507" s="1">
        <v>0</v>
      </c>
      <c r="K5507" s="1">
        <v>0</v>
      </c>
    </row>
    <row r="5508" spans="1:12" x14ac:dyDescent="0.25">
      <c r="A5508" s="2">
        <v>327</v>
      </c>
      <c r="B5508" t="s">
        <v>235</v>
      </c>
      <c r="C5508" t="s">
        <v>258</v>
      </c>
      <c r="D5508">
        <v>0</v>
      </c>
      <c r="E5508" s="1">
        <v>60500</v>
      </c>
      <c r="F5508" s="1">
        <v>60500</v>
      </c>
      <c r="G5508" s="1">
        <v>0</v>
      </c>
      <c r="H5508" s="1">
        <v>0</v>
      </c>
      <c r="I5508" s="1">
        <v>0</v>
      </c>
      <c r="J5508" s="1">
        <v>0</v>
      </c>
      <c r="K5508" s="1">
        <v>0</v>
      </c>
    </row>
    <row r="5509" spans="1:12" x14ac:dyDescent="0.25">
      <c r="A5509" s="2">
        <v>327</v>
      </c>
      <c r="B5509" t="s">
        <v>235</v>
      </c>
      <c r="C5509" t="s">
        <v>268</v>
      </c>
      <c r="D5509">
        <v>0</v>
      </c>
      <c r="E5509" s="1">
        <v>10000</v>
      </c>
      <c r="F5509" s="1">
        <v>10000</v>
      </c>
      <c r="G5509" s="1">
        <v>0</v>
      </c>
      <c r="H5509" s="1">
        <v>0</v>
      </c>
      <c r="I5509" s="1">
        <v>0</v>
      </c>
      <c r="J5509" s="1">
        <v>0</v>
      </c>
      <c r="K5509" s="1">
        <v>0</v>
      </c>
    </row>
    <row r="5510" spans="1:12" x14ac:dyDescent="0.25">
      <c r="A5510" s="2">
        <v>327</v>
      </c>
      <c r="B5510" t="s">
        <v>235</v>
      </c>
      <c r="C5510" t="s">
        <v>269</v>
      </c>
      <c r="D5510">
        <v>0</v>
      </c>
      <c r="E5510" s="1">
        <v>2162</v>
      </c>
      <c r="F5510" s="1">
        <v>0</v>
      </c>
      <c r="G5510" s="1">
        <v>0</v>
      </c>
      <c r="H5510" s="1">
        <v>0</v>
      </c>
      <c r="I5510" s="1">
        <v>2162</v>
      </c>
      <c r="J5510" s="1">
        <v>0</v>
      </c>
      <c r="K5510" s="1">
        <v>0</v>
      </c>
    </row>
    <row r="5511" spans="1:12" x14ac:dyDescent="0.25">
      <c r="A5511" s="2">
        <v>327</v>
      </c>
      <c r="B5511" t="s">
        <v>235</v>
      </c>
      <c r="C5511" s="1" t="s">
        <v>320</v>
      </c>
      <c r="E5511" s="1">
        <v>60000</v>
      </c>
      <c r="F5511" s="1"/>
      <c r="G5511" s="1"/>
      <c r="H5511" s="1"/>
      <c r="I5511" s="1"/>
      <c r="J5511" s="1"/>
      <c r="K5511" s="1"/>
      <c r="L5511" s="1">
        <v>60000</v>
      </c>
    </row>
    <row r="5512" spans="1:12" x14ac:dyDescent="0.25">
      <c r="A5512" s="2">
        <v>328</v>
      </c>
      <c r="B5512" t="s">
        <v>236</v>
      </c>
      <c r="C5512" t="s">
        <v>68</v>
      </c>
      <c r="D5512">
        <v>2</v>
      </c>
      <c r="E5512" s="1">
        <v>317120</v>
      </c>
      <c r="F5512" s="1">
        <v>317120</v>
      </c>
      <c r="G5512" s="1">
        <v>0</v>
      </c>
      <c r="H5512" s="1">
        <v>0</v>
      </c>
      <c r="I5512" s="1">
        <v>0</v>
      </c>
      <c r="J5512" s="1">
        <v>0</v>
      </c>
      <c r="K5512" s="1">
        <v>0</v>
      </c>
    </row>
    <row r="5513" spans="1:12" x14ac:dyDescent="0.25">
      <c r="A5513" s="2">
        <v>328</v>
      </c>
      <c r="B5513" t="s">
        <v>236</v>
      </c>
      <c r="C5513" t="s">
        <v>31</v>
      </c>
      <c r="D5513">
        <v>1</v>
      </c>
      <c r="E5513" s="1">
        <v>198942</v>
      </c>
      <c r="F5513" s="1">
        <v>198942</v>
      </c>
      <c r="G5513" s="1">
        <v>0</v>
      </c>
      <c r="H5513" s="1">
        <v>0</v>
      </c>
      <c r="I5513" s="1">
        <v>0</v>
      </c>
      <c r="J5513" s="1">
        <v>0</v>
      </c>
      <c r="K5513" s="1">
        <v>0</v>
      </c>
    </row>
    <row r="5514" spans="1:12" x14ac:dyDescent="0.25">
      <c r="A5514" s="2">
        <v>328</v>
      </c>
      <c r="B5514" t="s">
        <v>236</v>
      </c>
      <c r="C5514" t="s">
        <v>33</v>
      </c>
      <c r="D5514">
        <v>4</v>
      </c>
      <c r="E5514" s="1">
        <v>455330</v>
      </c>
      <c r="F5514" s="1">
        <v>9742</v>
      </c>
      <c r="G5514" s="1">
        <v>249242</v>
      </c>
      <c r="H5514" s="1">
        <v>0</v>
      </c>
      <c r="I5514" s="1">
        <v>196346</v>
      </c>
      <c r="J5514" s="1">
        <v>0</v>
      </c>
      <c r="K5514" s="1">
        <v>0</v>
      </c>
    </row>
    <row r="5515" spans="1:12" x14ac:dyDescent="0.25">
      <c r="A5515" s="2">
        <v>328</v>
      </c>
      <c r="B5515" t="s">
        <v>236</v>
      </c>
      <c r="C5515" t="s">
        <v>34</v>
      </c>
      <c r="D5515">
        <v>4</v>
      </c>
      <c r="E5515" s="1">
        <v>455330</v>
      </c>
      <c r="F5515" s="1">
        <v>342151</v>
      </c>
      <c r="G5515" s="1">
        <v>0</v>
      </c>
      <c r="H5515" s="1">
        <v>80064</v>
      </c>
      <c r="I5515" s="1">
        <v>33115</v>
      </c>
      <c r="J5515" s="1">
        <v>0</v>
      </c>
      <c r="K5515" s="1">
        <v>0</v>
      </c>
    </row>
    <row r="5516" spans="1:12" x14ac:dyDescent="0.25">
      <c r="A5516" s="2">
        <v>328</v>
      </c>
      <c r="B5516" t="s">
        <v>236</v>
      </c>
      <c r="C5516" t="s">
        <v>35</v>
      </c>
      <c r="D5516">
        <v>4</v>
      </c>
      <c r="E5516" s="1">
        <v>455330</v>
      </c>
      <c r="F5516" s="1">
        <v>455330</v>
      </c>
      <c r="G5516" s="1">
        <v>0</v>
      </c>
      <c r="H5516" s="1">
        <v>0</v>
      </c>
      <c r="I5516" s="1">
        <v>0</v>
      </c>
      <c r="J5516" s="1">
        <v>0</v>
      </c>
      <c r="K5516" s="1">
        <v>0</v>
      </c>
    </row>
    <row r="5517" spans="1:12" x14ac:dyDescent="0.25">
      <c r="A5517" s="2">
        <v>328</v>
      </c>
      <c r="B5517" t="s">
        <v>236</v>
      </c>
      <c r="C5517" t="s">
        <v>26</v>
      </c>
      <c r="D5517">
        <v>4</v>
      </c>
      <c r="E5517" s="1">
        <v>455330</v>
      </c>
      <c r="F5517" s="1">
        <v>455330</v>
      </c>
      <c r="G5517" s="1">
        <v>0</v>
      </c>
      <c r="H5517" s="1">
        <v>0</v>
      </c>
      <c r="I5517" s="1">
        <v>0</v>
      </c>
      <c r="J5517" s="1">
        <v>0</v>
      </c>
      <c r="K5517" s="1">
        <v>0</v>
      </c>
    </row>
    <row r="5518" spans="1:12" x14ac:dyDescent="0.25">
      <c r="A5518" s="2">
        <v>328</v>
      </c>
      <c r="B5518" t="s">
        <v>236</v>
      </c>
      <c r="C5518" t="s">
        <v>25</v>
      </c>
      <c r="D5518">
        <v>4</v>
      </c>
      <c r="E5518" s="1">
        <v>455330</v>
      </c>
      <c r="F5518" s="1">
        <v>455330</v>
      </c>
      <c r="G5518" s="1">
        <v>0</v>
      </c>
      <c r="H5518" s="1">
        <v>0</v>
      </c>
      <c r="I5518" s="1">
        <v>0</v>
      </c>
      <c r="J5518" s="1">
        <v>0</v>
      </c>
      <c r="K5518" s="1">
        <v>0</v>
      </c>
    </row>
    <row r="5519" spans="1:12" x14ac:dyDescent="0.25">
      <c r="A5519" s="2">
        <v>328</v>
      </c>
      <c r="B5519" t="s">
        <v>236</v>
      </c>
      <c r="C5519" t="s">
        <v>28</v>
      </c>
      <c r="D5519">
        <v>4</v>
      </c>
      <c r="E5519" s="1">
        <v>455330</v>
      </c>
      <c r="F5519" s="1">
        <v>240138</v>
      </c>
      <c r="G5519" s="1">
        <v>0</v>
      </c>
      <c r="H5519" s="1">
        <v>215192</v>
      </c>
      <c r="I5519" s="1">
        <v>0</v>
      </c>
      <c r="J5519" s="1">
        <v>0</v>
      </c>
      <c r="K5519" s="1">
        <v>0</v>
      </c>
    </row>
    <row r="5520" spans="1:12" x14ac:dyDescent="0.25">
      <c r="A5520" s="2">
        <v>328</v>
      </c>
      <c r="B5520" t="s">
        <v>236</v>
      </c>
      <c r="C5520" t="s">
        <v>86</v>
      </c>
      <c r="D5520">
        <v>1</v>
      </c>
      <c r="E5520" s="1">
        <v>113832</v>
      </c>
      <c r="F5520" s="1">
        <v>113832</v>
      </c>
      <c r="G5520" s="1">
        <v>0</v>
      </c>
      <c r="H5520" s="1">
        <v>0</v>
      </c>
      <c r="I5520" s="1">
        <v>0</v>
      </c>
      <c r="J5520" s="1">
        <v>0</v>
      </c>
      <c r="K5520" s="1">
        <v>0</v>
      </c>
    </row>
    <row r="5521" spans="1:11" x14ac:dyDescent="0.25">
      <c r="A5521" s="2">
        <v>328</v>
      </c>
      <c r="B5521" t="s">
        <v>236</v>
      </c>
      <c r="C5521" t="s">
        <v>72</v>
      </c>
      <c r="D5521">
        <v>1</v>
      </c>
      <c r="E5521" s="1">
        <v>113832</v>
      </c>
      <c r="F5521" s="1">
        <v>0</v>
      </c>
      <c r="G5521" s="1">
        <v>113832</v>
      </c>
      <c r="H5521" s="1">
        <v>0</v>
      </c>
      <c r="I5521" s="1">
        <v>0</v>
      </c>
      <c r="J5521" s="1">
        <v>0</v>
      </c>
      <c r="K5521" s="1">
        <v>0</v>
      </c>
    </row>
    <row r="5522" spans="1:11" x14ac:dyDescent="0.25">
      <c r="A5522" s="2">
        <v>328</v>
      </c>
      <c r="B5522" t="s">
        <v>236</v>
      </c>
      <c r="C5522" t="s">
        <v>76</v>
      </c>
      <c r="D5522">
        <v>1</v>
      </c>
      <c r="E5522" s="1">
        <v>59075</v>
      </c>
      <c r="F5522" s="1">
        <v>59075</v>
      </c>
      <c r="G5522" s="1">
        <v>0</v>
      </c>
      <c r="H5522" s="1">
        <v>0</v>
      </c>
      <c r="I5522" s="1">
        <v>0</v>
      </c>
      <c r="J5522" s="1">
        <v>0</v>
      </c>
      <c r="K5522" s="1">
        <v>0</v>
      </c>
    </row>
    <row r="5523" spans="1:11" x14ac:dyDescent="0.25">
      <c r="A5523" s="2">
        <v>328</v>
      </c>
      <c r="B5523" t="s">
        <v>236</v>
      </c>
      <c r="C5523" t="s">
        <v>24</v>
      </c>
      <c r="D5523">
        <v>2</v>
      </c>
      <c r="E5523" s="1">
        <v>227665</v>
      </c>
      <c r="F5523" s="1">
        <v>0</v>
      </c>
      <c r="G5523" s="1">
        <v>227665</v>
      </c>
      <c r="H5523" s="1">
        <v>0</v>
      </c>
      <c r="I5523" s="1">
        <v>0</v>
      </c>
      <c r="J5523" s="1">
        <v>0</v>
      </c>
      <c r="K5523" s="1">
        <v>0</v>
      </c>
    </row>
    <row r="5524" spans="1:11" x14ac:dyDescent="0.25">
      <c r="A5524" s="2">
        <v>328</v>
      </c>
      <c r="B5524" t="s">
        <v>236</v>
      </c>
      <c r="C5524" t="s">
        <v>40</v>
      </c>
      <c r="D5524">
        <v>1</v>
      </c>
      <c r="E5524" s="1">
        <v>113832</v>
      </c>
      <c r="F5524" s="1">
        <v>0</v>
      </c>
      <c r="G5524" s="1">
        <v>113832</v>
      </c>
      <c r="H5524" s="1">
        <v>0</v>
      </c>
      <c r="I5524" s="1">
        <v>0</v>
      </c>
      <c r="J5524" s="1">
        <v>0</v>
      </c>
      <c r="K5524" s="1">
        <v>0</v>
      </c>
    </row>
    <row r="5525" spans="1:11" x14ac:dyDescent="0.25">
      <c r="A5525" s="2">
        <v>328</v>
      </c>
      <c r="B5525" t="s">
        <v>236</v>
      </c>
      <c r="C5525" t="s">
        <v>30</v>
      </c>
      <c r="D5525">
        <v>1</v>
      </c>
      <c r="E5525" s="1">
        <v>113832</v>
      </c>
      <c r="F5525" s="1">
        <v>113832</v>
      </c>
      <c r="G5525" s="1">
        <v>0</v>
      </c>
      <c r="H5525" s="1">
        <v>0</v>
      </c>
      <c r="I5525" s="1">
        <v>0</v>
      </c>
      <c r="J5525" s="1">
        <v>0</v>
      </c>
      <c r="K5525" s="1">
        <v>0</v>
      </c>
    </row>
    <row r="5526" spans="1:11" x14ac:dyDescent="0.25">
      <c r="A5526" s="2">
        <v>328</v>
      </c>
      <c r="B5526" t="s">
        <v>236</v>
      </c>
      <c r="C5526" t="s">
        <v>15</v>
      </c>
      <c r="D5526">
        <v>6</v>
      </c>
      <c r="E5526" s="1">
        <v>234999</v>
      </c>
      <c r="F5526" s="1">
        <v>234999</v>
      </c>
      <c r="G5526" s="1">
        <v>0</v>
      </c>
      <c r="H5526" s="1">
        <v>0</v>
      </c>
      <c r="I5526" s="1">
        <v>0</v>
      </c>
      <c r="J5526" s="1">
        <v>0</v>
      </c>
      <c r="K5526" s="1">
        <v>0</v>
      </c>
    </row>
    <row r="5527" spans="1:11" x14ac:dyDescent="0.25">
      <c r="A5527" s="2">
        <v>328</v>
      </c>
      <c r="B5527" t="s">
        <v>236</v>
      </c>
      <c r="C5527" t="s">
        <v>104</v>
      </c>
      <c r="D5527">
        <v>2</v>
      </c>
      <c r="E5527" s="1">
        <v>227665</v>
      </c>
      <c r="F5527" s="1">
        <v>227665</v>
      </c>
      <c r="G5527" s="1">
        <v>0</v>
      </c>
      <c r="H5527" s="1">
        <v>0</v>
      </c>
      <c r="I5527" s="1">
        <v>0</v>
      </c>
      <c r="J5527" s="1">
        <v>0</v>
      </c>
      <c r="K5527" s="1">
        <v>0</v>
      </c>
    </row>
    <row r="5528" spans="1:11" x14ac:dyDescent="0.25">
      <c r="A5528" s="2">
        <v>328</v>
      </c>
      <c r="B5528" t="s">
        <v>236</v>
      </c>
      <c r="C5528" t="s">
        <v>14</v>
      </c>
      <c r="D5528">
        <v>8</v>
      </c>
      <c r="E5528" s="1">
        <v>910660</v>
      </c>
      <c r="F5528" s="1">
        <v>910660</v>
      </c>
      <c r="G5528" s="1">
        <v>0</v>
      </c>
      <c r="H5528" s="1">
        <v>0</v>
      </c>
      <c r="I5528" s="1">
        <v>0</v>
      </c>
      <c r="J5528" s="1">
        <v>0</v>
      </c>
      <c r="K5528" s="1">
        <v>0</v>
      </c>
    </row>
    <row r="5529" spans="1:11" x14ac:dyDescent="0.25">
      <c r="A5529" s="2">
        <v>328</v>
      </c>
      <c r="B5529" t="s">
        <v>236</v>
      </c>
      <c r="C5529" t="s">
        <v>70</v>
      </c>
      <c r="D5529">
        <v>1</v>
      </c>
      <c r="E5529" s="1">
        <v>113832</v>
      </c>
      <c r="F5529" s="1">
        <v>113832</v>
      </c>
      <c r="G5529" s="1">
        <v>0</v>
      </c>
      <c r="H5529" s="1">
        <v>0</v>
      </c>
      <c r="I5529" s="1">
        <v>0</v>
      </c>
      <c r="J5529" s="1">
        <v>0</v>
      </c>
      <c r="K5529" s="1">
        <v>0</v>
      </c>
    </row>
    <row r="5530" spans="1:11" x14ac:dyDescent="0.25">
      <c r="A5530" s="2">
        <v>328</v>
      </c>
      <c r="B5530" t="s">
        <v>236</v>
      </c>
      <c r="C5530" t="s">
        <v>71</v>
      </c>
      <c r="D5530">
        <v>1</v>
      </c>
      <c r="E5530" s="1">
        <v>113832</v>
      </c>
      <c r="F5530" s="1">
        <v>113832</v>
      </c>
      <c r="G5530" s="1">
        <v>0</v>
      </c>
      <c r="H5530" s="1">
        <v>0</v>
      </c>
      <c r="I5530" s="1">
        <v>0</v>
      </c>
      <c r="J5530" s="1">
        <v>0</v>
      </c>
      <c r="K5530" s="1">
        <v>0</v>
      </c>
    </row>
    <row r="5531" spans="1:11" x14ac:dyDescent="0.25">
      <c r="A5531" s="2">
        <v>328</v>
      </c>
      <c r="B5531" t="s">
        <v>236</v>
      </c>
      <c r="C5531" t="s">
        <v>315</v>
      </c>
      <c r="D5531">
        <v>2</v>
      </c>
      <c r="E5531" s="1">
        <v>227665</v>
      </c>
      <c r="F5531" s="1">
        <v>10762</v>
      </c>
      <c r="G5531" s="1">
        <v>0</v>
      </c>
      <c r="H5531" s="1">
        <v>216903</v>
      </c>
      <c r="I5531" s="1">
        <v>0</v>
      </c>
      <c r="J5531" s="1">
        <v>0</v>
      </c>
      <c r="K5531" s="1">
        <v>0</v>
      </c>
    </row>
    <row r="5532" spans="1:11" x14ac:dyDescent="0.25">
      <c r="A5532" s="2">
        <v>328</v>
      </c>
      <c r="B5532" t="s">
        <v>236</v>
      </c>
      <c r="C5532" t="s">
        <v>81</v>
      </c>
      <c r="D5532">
        <v>15</v>
      </c>
      <c r="E5532" s="1">
        <v>1707486.7500000002</v>
      </c>
      <c r="F5532" s="1">
        <v>151850</v>
      </c>
      <c r="G5532" s="1">
        <v>0</v>
      </c>
      <c r="H5532" s="1">
        <v>1555636.7500000002</v>
      </c>
      <c r="I5532" s="1">
        <v>0</v>
      </c>
      <c r="J5532" s="1">
        <v>0</v>
      </c>
      <c r="K5532" s="1">
        <v>0</v>
      </c>
    </row>
    <row r="5533" spans="1:11" x14ac:dyDescent="0.25">
      <c r="A5533" s="2">
        <v>328</v>
      </c>
      <c r="B5533" t="s">
        <v>236</v>
      </c>
      <c r="C5533" t="s">
        <v>23</v>
      </c>
      <c r="D5533">
        <v>4</v>
      </c>
      <c r="E5533" s="1">
        <v>156666</v>
      </c>
      <c r="F5533" s="1">
        <v>156666</v>
      </c>
      <c r="G5533" s="1">
        <v>0</v>
      </c>
      <c r="H5533" s="1">
        <v>0</v>
      </c>
      <c r="I5533" s="1">
        <v>0</v>
      </c>
      <c r="J5533" s="1">
        <v>0</v>
      </c>
      <c r="K5533" s="1">
        <v>0</v>
      </c>
    </row>
    <row r="5534" spans="1:11" x14ac:dyDescent="0.25">
      <c r="A5534" s="2">
        <v>328</v>
      </c>
      <c r="B5534" t="s">
        <v>236</v>
      </c>
      <c r="C5534" t="s">
        <v>49</v>
      </c>
      <c r="D5534">
        <v>4</v>
      </c>
      <c r="E5534" s="1">
        <v>455330</v>
      </c>
      <c r="F5534" s="1">
        <v>455330</v>
      </c>
      <c r="G5534" s="1">
        <v>0</v>
      </c>
      <c r="H5534" s="1">
        <v>0</v>
      </c>
      <c r="I5534" s="1">
        <v>0</v>
      </c>
      <c r="J5534" s="1">
        <v>0</v>
      </c>
      <c r="K5534" s="1">
        <v>0</v>
      </c>
    </row>
    <row r="5535" spans="1:11" x14ac:dyDescent="0.25">
      <c r="A5535" s="2">
        <v>328</v>
      </c>
      <c r="B5535" t="s">
        <v>236</v>
      </c>
      <c r="C5535" t="s">
        <v>7</v>
      </c>
      <c r="D5535">
        <v>1</v>
      </c>
      <c r="E5535" s="1">
        <v>113832</v>
      </c>
      <c r="F5535" s="1">
        <v>113832</v>
      </c>
      <c r="G5535" s="1">
        <v>0</v>
      </c>
      <c r="H5535" s="1">
        <v>0</v>
      </c>
      <c r="I5535" s="1">
        <v>0</v>
      </c>
      <c r="J5535" s="1">
        <v>0</v>
      </c>
      <c r="K5535" s="1">
        <v>0</v>
      </c>
    </row>
    <row r="5536" spans="1:11" x14ac:dyDescent="0.25">
      <c r="A5536" s="2">
        <v>328</v>
      </c>
      <c r="B5536" t="s">
        <v>236</v>
      </c>
      <c r="C5536" t="s">
        <v>37</v>
      </c>
      <c r="D5536">
        <v>2</v>
      </c>
      <c r="E5536" s="1">
        <v>227665</v>
      </c>
      <c r="F5536" s="1">
        <v>227665</v>
      </c>
      <c r="G5536" s="1">
        <v>0</v>
      </c>
      <c r="H5536" s="1">
        <v>0</v>
      </c>
      <c r="I5536" s="1">
        <v>0</v>
      </c>
      <c r="J5536" s="1">
        <v>0</v>
      </c>
      <c r="K5536" s="1">
        <v>0</v>
      </c>
    </row>
    <row r="5537" spans="1:11" x14ac:dyDescent="0.25">
      <c r="A5537" s="2">
        <v>328</v>
      </c>
      <c r="B5537" t="s">
        <v>236</v>
      </c>
      <c r="C5537" t="s">
        <v>12</v>
      </c>
      <c r="D5537">
        <v>1</v>
      </c>
      <c r="E5537" s="1">
        <v>113832</v>
      </c>
      <c r="F5537" s="1">
        <v>113832</v>
      </c>
      <c r="G5537" s="1">
        <v>0</v>
      </c>
      <c r="H5537" s="1">
        <v>0</v>
      </c>
      <c r="I5537" s="1">
        <v>0</v>
      </c>
      <c r="J5537" s="1">
        <v>0</v>
      </c>
      <c r="K5537" s="1">
        <v>0</v>
      </c>
    </row>
    <row r="5538" spans="1:11" x14ac:dyDescent="0.25">
      <c r="A5538" s="2">
        <v>328</v>
      </c>
      <c r="B5538" t="s">
        <v>236</v>
      </c>
      <c r="C5538" t="s">
        <v>103</v>
      </c>
      <c r="D5538">
        <v>1</v>
      </c>
      <c r="E5538" s="1">
        <v>39166</v>
      </c>
      <c r="F5538" s="1">
        <v>39166</v>
      </c>
      <c r="G5538" s="1">
        <v>0</v>
      </c>
      <c r="H5538" s="1">
        <v>0</v>
      </c>
      <c r="I5538" s="1">
        <v>0</v>
      </c>
      <c r="J5538" s="1">
        <v>0</v>
      </c>
      <c r="K5538" s="1">
        <v>0</v>
      </c>
    </row>
    <row r="5539" spans="1:11" x14ac:dyDescent="0.25">
      <c r="A5539" s="2">
        <v>328</v>
      </c>
      <c r="B5539" t="s">
        <v>236</v>
      </c>
      <c r="C5539" t="s">
        <v>32</v>
      </c>
      <c r="D5539">
        <v>2</v>
      </c>
      <c r="E5539" s="1">
        <v>78333</v>
      </c>
      <c r="F5539" s="1">
        <v>78333</v>
      </c>
      <c r="G5539" s="1">
        <v>0</v>
      </c>
      <c r="H5539" s="1">
        <v>0</v>
      </c>
      <c r="I5539" s="1">
        <v>0</v>
      </c>
      <c r="J5539" s="1">
        <v>0</v>
      </c>
      <c r="K5539" s="1">
        <v>0</v>
      </c>
    </row>
    <row r="5540" spans="1:11" x14ac:dyDescent="0.25">
      <c r="A5540" s="2">
        <v>328</v>
      </c>
      <c r="B5540" t="s">
        <v>236</v>
      </c>
      <c r="C5540" t="s">
        <v>45</v>
      </c>
      <c r="D5540">
        <v>1</v>
      </c>
      <c r="E5540" s="1">
        <v>70672</v>
      </c>
      <c r="F5540" s="1">
        <v>0</v>
      </c>
      <c r="G5540" s="1">
        <v>70672</v>
      </c>
      <c r="H5540" s="1">
        <v>0</v>
      </c>
      <c r="I5540" s="1">
        <v>0</v>
      </c>
      <c r="J5540" s="1">
        <v>0</v>
      </c>
      <c r="K5540" s="1">
        <v>0</v>
      </c>
    </row>
    <row r="5541" spans="1:11" x14ac:dyDescent="0.25">
      <c r="A5541" s="2">
        <v>328</v>
      </c>
      <c r="B5541" t="s">
        <v>236</v>
      </c>
      <c r="C5541" t="s">
        <v>11</v>
      </c>
      <c r="D5541">
        <v>1</v>
      </c>
      <c r="E5541" s="1">
        <v>57558</v>
      </c>
      <c r="F5541" s="1">
        <v>57558</v>
      </c>
      <c r="G5541" s="1">
        <v>0</v>
      </c>
      <c r="H5541" s="1">
        <v>0</v>
      </c>
      <c r="I5541" s="1">
        <v>0</v>
      </c>
      <c r="J5541" s="1">
        <v>0</v>
      </c>
      <c r="K5541" s="1">
        <v>0</v>
      </c>
    </row>
    <row r="5542" spans="1:11" x14ac:dyDescent="0.25">
      <c r="A5542" s="2">
        <v>328</v>
      </c>
      <c r="B5542" t="s">
        <v>236</v>
      </c>
      <c r="C5542" t="s">
        <v>21</v>
      </c>
      <c r="D5542">
        <v>1</v>
      </c>
      <c r="E5542" s="1">
        <v>113832</v>
      </c>
      <c r="F5542" s="1">
        <v>113832</v>
      </c>
      <c r="G5542" s="1">
        <v>0</v>
      </c>
      <c r="H5542" s="1">
        <v>0</v>
      </c>
      <c r="I5542" s="1">
        <v>0</v>
      </c>
      <c r="J5542" s="1">
        <v>0</v>
      </c>
      <c r="K5542" s="1">
        <v>0</v>
      </c>
    </row>
    <row r="5543" spans="1:11" x14ac:dyDescent="0.25">
      <c r="A5543" s="2">
        <v>328</v>
      </c>
      <c r="B5543" t="s">
        <v>236</v>
      </c>
      <c r="C5543" t="s">
        <v>16</v>
      </c>
      <c r="D5543">
        <v>3</v>
      </c>
      <c r="E5543" s="1">
        <v>341497</v>
      </c>
      <c r="F5543" s="1">
        <v>341497</v>
      </c>
      <c r="G5543" s="1">
        <v>0</v>
      </c>
      <c r="H5543" s="1">
        <v>0</v>
      </c>
      <c r="I5543" s="1">
        <v>0</v>
      </c>
      <c r="J5543" s="1">
        <v>0</v>
      </c>
      <c r="K5543" s="1">
        <v>0</v>
      </c>
    </row>
    <row r="5544" spans="1:11" x14ac:dyDescent="0.25">
      <c r="A5544" s="2">
        <v>328</v>
      </c>
      <c r="B5544" t="s">
        <v>236</v>
      </c>
      <c r="C5544" t="s">
        <v>17</v>
      </c>
      <c r="D5544">
        <v>1</v>
      </c>
      <c r="E5544" s="1">
        <v>79025</v>
      </c>
      <c r="F5544" s="1">
        <v>79025</v>
      </c>
      <c r="G5544" s="1">
        <v>0</v>
      </c>
      <c r="H5544" s="1">
        <v>0</v>
      </c>
      <c r="I5544" s="1">
        <v>0</v>
      </c>
      <c r="J5544" s="1">
        <v>0</v>
      </c>
      <c r="K5544" s="1">
        <v>0</v>
      </c>
    </row>
    <row r="5545" spans="1:11" x14ac:dyDescent="0.25">
      <c r="A5545" s="2">
        <v>328</v>
      </c>
      <c r="B5545" t="s">
        <v>236</v>
      </c>
      <c r="C5545" t="s">
        <v>22</v>
      </c>
      <c r="D5545">
        <v>3</v>
      </c>
      <c r="E5545" s="1">
        <v>153562</v>
      </c>
      <c r="F5545" s="1">
        <v>153562</v>
      </c>
      <c r="G5545" s="1">
        <v>0</v>
      </c>
      <c r="H5545" s="1">
        <v>0</v>
      </c>
      <c r="I5545" s="1">
        <v>0</v>
      </c>
      <c r="J5545" s="1">
        <v>0</v>
      </c>
      <c r="K5545" s="1">
        <v>0</v>
      </c>
    </row>
    <row r="5546" spans="1:11" x14ac:dyDescent="0.25">
      <c r="A5546" s="2">
        <v>328</v>
      </c>
      <c r="B5546" t="s">
        <v>236</v>
      </c>
      <c r="C5546" t="s">
        <v>20</v>
      </c>
      <c r="D5546">
        <v>1</v>
      </c>
      <c r="E5546" s="1">
        <v>60059</v>
      </c>
      <c r="F5546" s="1">
        <v>60059</v>
      </c>
      <c r="G5546" s="1">
        <v>0</v>
      </c>
      <c r="H5546" s="1">
        <v>0</v>
      </c>
      <c r="I5546" s="1">
        <v>0</v>
      </c>
      <c r="J5546" s="1">
        <v>0</v>
      </c>
      <c r="K5546" s="1">
        <v>0</v>
      </c>
    </row>
    <row r="5547" spans="1:11" x14ac:dyDescent="0.25">
      <c r="A5547" s="2">
        <v>328</v>
      </c>
      <c r="B5547" t="s">
        <v>236</v>
      </c>
      <c r="C5547" t="s">
        <v>57</v>
      </c>
      <c r="D5547">
        <v>1</v>
      </c>
      <c r="E5547" s="1">
        <v>105009</v>
      </c>
      <c r="F5547" s="1">
        <v>105009</v>
      </c>
      <c r="G5547" s="1">
        <v>0</v>
      </c>
      <c r="H5547" s="1">
        <v>0</v>
      </c>
      <c r="I5547" s="1">
        <v>0</v>
      </c>
      <c r="J5547" s="1">
        <v>0</v>
      </c>
      <c r="K5547" s="1">
        <v>0</v>
      </c>
    </row>
    <row r="5548" spans="1:11" x14ac:dyDescent="0.25">
      <c r="A5548" s="2">
        <v>328</v>
      </c>
      <c r="B5548" t="s">
        <v>236</v>
      </c>
      <c r="C5548" t="s">
        <v>4</v>
      </c>
      <c r="D5548">
        <v>1</v>
      </c>
      <c r="E5548" s="1">
        <v>71961</v>
      </c>
      <c r="F5548" s="1">
        <v>71961</v>
      </c>
      <c r="G5548" s="1">
        <v>0</v>
      </c>
      <c r="H5548" s="1">
        <v>0</v>
      </c>
      <c r="I5548" s="1">
        <v>0</v>
      </c>
      <c r="J5548" s="1">
        <v>0</v>
      </c>
      <c r="K5548" s="1">
        <v>0</v>
      </c>
    </row>
    <row r="5549" spans="1:11" x14ac:dyDescent="0.25">
      <c r="A5549" s="2">
        <v>328</v>
      </c>
      <c r="B5549" t="s">
        <v>236</v>
      </c>
      <c r="C5549" t="s">
        <v>47</v>
      </c>
      <c r="D5549">
        <v>1</v>
      </c>
      <c r="E5549" s="1">
        <v>92386</v>
      </c>
      <c r="F5549" s="1">
        <v>92386</v>
      </c>
      <c r="G5549" s="1">
        <v>0</v>
      </c>
      <c r="H5549" s="1">
        <v>0</v>
      </c>
      <c r="I5549" s="1">
        <v>0</v>
      </c>
      <c r="J5549" s="1">
        <v>0</v>
      </c>
      <c r="K5549" s="1">
        <v>0</v>
      </c>
    </row>
    <row r="5550" spans="1:11" x14ac:dyDescent="0.25">
      <c r="A5550" s="2">
        <v>328</v>
      </c>
      <c r="B5550" t="s">
        <v>236</v>
      </c>
      <c r="C5550" t="s">
        <v>79</v>
      </c>
      <c r="D5550">
        <v>1</v>
      </c>
      <c r="E5550" s="1">
        <v>53629</v>
      </c>
      <c r="F5550" s="1">
        <v>53629</v>
      </c>
      <c r="G5550" s="1">
        <v>0</v>
      </c>
      <c r="H5550" s="1">
        <v>0</v>
      </c>
      <c r="I5550" s="1">
        <v>0</v>
      </c>
      <c r="J5550" s="1">
        <v>0</v>
      </c>
      <c r="K5550" s="1">
        <v>0</v>
      </c>
    </row>
    <row r="5551" spans="1:11" x14ac:dyDescent="0.25">
      <c r="A5551" s="2">
        <v>328</v>
      </c>
      <c r="B5551" t="s">
        <v>236</v>
      </c>
      <c r="C5551" t="s">
        <v>252</v>
      </c>
      <c r="D5551">
        <v>0</v>
      </c>
      <c r="E5551" s="1">
        <v>5000</v>
      </c>
      <c r="F5551" s="1">
        <v>5000</v>
      </c>
      <c r="G5551" s="1">
        <v>0</v>
      </c>
      <c r="H5551" s="1">
        <v>0</v>
      </c>
      <c r="I5551" s="1">
        <v>0</v>
      </c>
      <c r="J5551" s="1">
        <v>0</v>
      </c>
      <c r="K5551" s="1">
        <v>0</v>
      </c>
    </row>
    <row r="5552" spans="1:11" x14ac:dyDescent="0.25">
      <c r="A5552" s="2">
        <v>328</v>
      </c>
      <c r="B5552" t="s">
        <v>236</v>
      </c>
      <c r="C5552" t="s">
        <v>266</v>
      </c>
      <c r="D5552">
        <v>0</v>
      </c>
      <c r="E5552" s="1">
        <v>15000</v>
      </c>
      <c r="F5552" s="1">
        <v>15000</v>
      </c>
      <c r="G5552" s="1">
        <v>0</v>
      </c>
      <c r="H5552" s="1">
        <v>0</v>
      </c>
      <c r="I5552" s="1">
        <v>0</v>
      </c>
      <c r="J5552" s="1">
        <v>0</v>
      </c>
      <c r="K5552" s="1">
        <v>0</v>
      </c>
    </row>
    <row r="5553" spans="1:11" x14ac:dyDescent="0.25">
      <c r="A5553" s="2">
        <v>328</v>
      </c>
      <c r="B5553" t="s">
        <v>236</v>
      </c>
      <c r="C5553" t="s">
        <v>286</v>
      </c>
      <c r="D5553">
        <v>0</v>
      </c>
      <c r="E5553" s="1">
        <v>1600</v>
      </c>
      <c r="F5553" s="1">
        <v>1600</v>
      </c>
      <c r="G5553" s="1">
        <v>0</v>
      </c>
      <c r="H5553" s="1">
        <v>0</v>
      </c>
      <c r="I5553" s="1">
        <v>0</v>
      </c>
      <c r="J5553" s="1">
        <v>0</v>
      </c>
      <c r="K5553" s="1">
        <v>0</v>
      </c>
    </row>
    <row r="5554" spans="1:11" x14ac:dyDescent="0.25">
      <c r="A5554" s="2">
        <v>328</v>
      </c>
      <c r="B5554" t="s">
        <v>236</v>
      </c>
      <c r="C5554" t="s">
        <v>265</v>
      </c>
      <c r="D5554">
        <v>0</v>
      </c>
      <c r="E5554" s="1">
        <v>20716</v>
      </c>
      <c r="F5554" s="1">
        <v>20716</v>
      </c>
      <c r="G5554" s="1">
        <v>0</v>
      </c>
      <c r="H5554" s="1">
        <v>0</v>
      </c>
      <c r="I5554" s="1">
        <v>0</v>
      </c>
      <c r="J5554" s="1">
        <v>0</v>
      </c>
      <c r="K5554" s="1">
        <v>0</v>
      </c>
    </row>
    <row r="5555" spans="1:11" x14ac:dyDescent="0.25">
      <c r="A5555" s="2">
        <v>328</v>
      </c>
      <c r="B5555" t="s">
        <v>236</v>
      </c>
      <c r="C5555" t="s">
        <v>262</v>
      </c>
      <c r="D5555">
        <v>0</v>
      </c>
      <c r="E5555" s="1">
        <v>3000</v>
      </c>
      <c r="F5555" s="1">
        <v>3000</v>
      </c>
      <c r="G5555" s="1">
        <v>0</v>
      </c>
      <c r="H5555" s="1">
        <v>0</v>
      </c>
      <c r="I5555" s="1">
        <v>0</v>
      </c>
      <c r="J5555" s="1">
        <v>0</v>
      </c>
      <c r="K5555" s="1">
        <v>0</v>
      </c>
    </row>
    <row r="5556" spans="1:11" x14ac:dyDescent="0.25">
      <c r="A5556" s="2">
        <v>328</v>
      </c>
      <c r="B5556" t="s">
        <v>236</v>
      </c>
      <c r="C5556" t="s">
        <v>248</v>
      </c>
      <c r="D5556">
        <v>0</v>
      </c>
      <c r="E5556" s="1">
        <v>2458</v>
      </c>
      <c r="F5556" s="1">
        <v>2458</v>
      </c>
      <c r="G5556" s="1">
        <v>0</v>
      </c>
      <c r="H5556" s="1">
        <v>0</v>
      </c>
      <c r="I5556" s="1">
        <v>0</v>
      </c>
      <c r="J5556" s="1">
        <v>0</v>
      </c>
      <c r="K5556" s="1">
        <v>0</v>
      </c>
    </row>
    <row r="5557" spans="1:11" x14ac:dyDescent="0.25">
      <c r="A5557" s="2">
        <v>328</v>
      </c>
      <c r="B5557" t="s">
        <v>236</v>
      </c>
      <c r="C5557" t="s">
        <v>260</v>
      </c>
      <c r="D5557">
        <v>0</v>
      </c>
      <c r="E5557" s="1">
        <v>400</v>
      </c>
      <c r="F5557" s="1">
        <v>400</v>
      </c>
      <c r="G5557" s="1">
        <v>0</v>
      </c>
      <c r="H5557" s="1">
        <v>0</v>
      </c>
      <c r="I5557" s="1">
        <v>0</v>
      </c>
      <c r="J5557" s="1">
        <v>0</v>
      </c>
      <c r="K5557" s="1">
        <v>0</v>
      </c>
    </row>
    <row r="5558" spans="1:11" x14ac:dyDescent="0.25">
      <c r="A5558" s="2">
        <v>328</v>
      </c>
      <c r="B5558" t="s">
        <v>236</v>
      </c>
      <c r="C5558" t="s">
        <v>247</v>
      </c>
      <c r="D5558">
        <v>0</v>
      </c>
      <c r="E5558" s="1">
        <v>9012</v>
      </c>
      <c r="F5558" s="1">
        <v>9012</v>
      </c>
      <c r="G5558" s="1">
        <v>0</v>
      </c>
      <c r="H5558" s="1">
        <v>0</v>
      </c>
      <c r="I5558" s="1">
        <v>0</v>
      </c>
      <c r="J5558" s="1">
        <v>0</v>
      </c>
      <c r="K5558" s="1">
        <v>0</v>
      </c>
    </row>
    <row r="5559" spans="1:11" x14ac:dyDescent="0.25">
      <c r="A5559" s="2">
        <v>328</v>
      </c>
      <c r="B5559" t="s">
        <v>236</v>
      </c>
      <c r="C5559" t="s">
        <v>270</v>
      </c>
      <c r="D5559">
        <v>0</v>
      </c>
      <c r="E5559" s="1">
        <v>12000</v>
      </c>
      <c r="F5559" s="1">
        <v>12000</v>
      </c>
      <c r="G5559" s="1">
        <v>0</v>
      </c>
      <c r="H5559" s="1">
        <v>0</v>
      </c>
      <c r="I5559" s="1">
        <v>0</v>
      </c>
      <c r="J5559" s="1">
        <v>0</v>
      </c>
      <c r="K5559" s="1">
        <v>0</v>
      </c>
    </row>
    <row r="5560" spans="1:11" x14ac:dyDescent="0.25">
      <c r="A5560" s="2">
        <v>328</v>
      </c>
      <c r="B5560" t="s">
        <v>236</v>
      </c>
      <c r="C5560" t="s">
        <v>267</v>
      </c>
      <c r="D5560">
        <v>0</v>
      </c>
      <c r="E5560" s="1">
        <v>300</v>
      </c>
      <c r="F5560" s="1">
        <v>300</v>
      </c>
      <c r="G5560" s="1">
        <v>0</v>
      </c>
      <c r="H5560" s="1">
        <v>0</v>
      </c>
      <c r="I5560" s="1">
        <v>0</v>
      </c>
      <c r="J5560" s="1">
        <v>0</v>
      </c>
      <c r="K5560" s="1">
        <v>0</v>
      </c>
    </row>
    <row r="5561" spans="1:11" x14ac:dyDescent="0.25">
      <c r="A5561" s="2">
        <v>328</v>
      </c>
      <c r="B5561" t="s">
        <v>236</v>
      </c>
      <c r="C5561" t="s">
        <v>277</v>
      </c>
      <c r="D5561">
        <v>0</v>
      </c>
      <c r="E5561" s="1">
        <v>400</v>
      </c>
      <c r="F5561" s="1">
        <v>400</v>
      </c>
      <c r="G5561" s="1">
        <v>0</v>
      </c>
      <c r="H5561" s="1">
        <v>0</v>
      </c>
      <c r="I5561" s="1">
        <v>0</v>
      </c>
      <c r="J5561" s="1">
        <v>0</v>
      </c>
      <c r="K5561" s="1">
        <v>0</v>
      </c>
    </row>
    <row r="5562" spans="1:11" x14ac:dyDescent="0.25">
      <c r="A5562" s="2">
        <v>328</v>
      </c>
      <c r="B5562" t="s">
        <v>236</v>
      </c>
      <c r="C5562" t="s">
        <v>269</v>
      </c>
      <c r="D5562">
        <v>0</v>
      </c>
      <c r="E5562" s="1">
        <v>3696</v>
      </c>
      <c r="F5562" s="1">
        <v>0</v>
      </c>
      <c r="G5562" s="1">
        <v>0</v>
      </c>
      <c r="H5562" s="1">
        <v>0</v>
      </c>
      <c r="I5562" s="1">
        <v>3696</v>
      </c>
      <c r="J5562" s="1">
        <v>0</v>
      </c>
      <c r="K5562" s="1">
        <v>0</v>
      </c>
    </row>
    <row r="5563" spans="1:11" x14ac:dyDescent="0.25">
      <c r="A5563" s="2">
        <v>329</v>
      </c>
      <c r="B5563" t="s">
        <v>237</v>
      </c>
      <c r="C5563" t="s">
        <v>68</v>
      </c>
      <c r="D5563">
        <v>2</v>
      </c>
      <c r="E5563" s="1">
        <v>317120</v>
      </c>
      <c r="F5563" s="1">
        <v>158560</v>
      </c>
      <c r="G5563" s="1">
        <v>158560</v>
      </c>
      <c r="H5563" s="1">
        <v>0</v>
      </c>
      <c r="I5563" s="1">
        <v>0</v>
      </c>
      <c r="J5563" s="1">
        <v>0</v>
      </c>
      <c r="K5563" s="1">
        <v>0</v>
      </c>
    </row>
    <row r="5564" spans="1:11" x14ac:dyDescent="0.25">
      <c r="A5564" s="2">
        <v>329</v>
      </c>
      <c r="B5564" t="s">
        <v>237</v>
      </c>
      <c r="C5564" t="s">
        <v>31</v>
      </c>
      <c r="D5564">
        <v>1</v>
      </c>
      <c r="E5564" s="1">
        <v>198942</v>
      </c>
      <c r="F5564" s="1">
        <v>198942</v>
      </c>
      <c r="G5564" s="1">
        <v>0</v>
      </c>
      <c r="H5564" s="1">
        <v>0</v>
      </c>
      <c r="I5564" s="1">
        <v>0</v>
      </c>
      <c r="J5564" s="1">
        <v>0</v>
      </c>
      <c r="K5564" s="1">
        <v>0</v>
      </c>
    </row>
    <row r="5565" spans="1:11" x14ac:dyDescent="0.25">
      <c r="A5565" s="2">
        <v>329</v>
      </c>
      <c r="B5565" t="s">
        <v>237</v>
      </c>
      <c r="C5565" t="s">
        <v>33</v>
      </c>
      <c r="D5565">
        <v>4</v>
      </c>
      <c r="E5565" s="1">
        <v>455329</v>
      </c>
      <c r="F5565" s="1">
        <v>177162</v>
      </c>
      <c r="G5565" s="1">
        <v>0</v>
      </c>
      <c r="H5565" s="1">
        <v>0</v>
      </c>
      <c r="I5565" s="1">
        <v>278167</v>
      </c>
      <c r="J5565" s="1">
        <v>0</v>
      </c>
      <c r="K5565" s="1">
        <v>0</v>
      </c>
    </row>
    <row r="5566" spans="1:11" x14ac:dyDescent="0.25">
      <c r="A5566" s="2">
        <v>329</v>
      </c>
      <c r="B5566" t="s">
        <v>237</v>
      </c>
      <c r="C5566" t="s">
        <v>34</v>
      </c>
      <c r="D5566">
        <v>3</v>
      </c>
      <c r="E5566" s="1">
        <v>341497</v>
      </c>
      <c r="F5566" s="1">
        <v>341497</v>
      </c>
      <c r="G5566" s="1">
        <v>0</v>
      </c>
      <c r="H5566" s="1">
        <v>0</v>
      </c>
      <c r="I5566" s="1">
        <v>0</v>
      </c>
      <c r="J5566" s="1">
        <v>0</v>
      </c>
      <c r="K5566" s="1">
        <v>0</v>
      </c>
    </row>
    <row r="5567" spans="1:11" x14ac:dyDescent="0.25">
      <c r="A5567" s="2">
        <v>329</v>
      </c>
      <c r="B5567" t="s">
        <v>237</v>
      </c>
      <c r="C5567" t="s">
        <v>35</v>
      </c>
      <c r="D5567">
        <v>3</v>
      </c>
      <c r="E5567" s="1">
        <v>341497</v>
      </c>
      <c r="F5567" s="1">
        <v>341497</v>
      </c>
      <c r="G5567" s="1">
        <v>0</v>
      </c>
      <c r="H5567" s="1">
        <v>0</v>
      </c>
      <c r="I5567" s="1">
        <v>0</v>
      </c>
      <c r="J5567" s="1">
        <v>0</v>
      </c>
      <c r="K5567" s="1">
        <v>0</v>
      </c>
    </row>
    <row r="5568" spans="1:11" x14ac:dyDescent="0.25">
      <c r="A5568" s="2">
        <v>329</v>
      </c>
      <c r="B5568" t="s">
        <v>237</v>
      </c>
      <c r="C5568" t="s">
        <v>26</v>
      </c>
      <c r="D5568">
        <v>3</v>
      </c>
      <c r="E5568" s="1">
        <v>341497</v>
      </c>
      <c r="F5568" s="1">
        <v>341497</v>
      </c>
      <c r="G5568" s="1">
        <v>0</v>
      </c>
      <c r="H5568" s="1">
        <v>0</v>
      </c>
      <c r="I5568" s="1">
        <v>0</v>
      </c>
      <c r="J5568" s="1">
        <v>0</v>
      </c>
      <c r="K5568" s="1">
        <v>0</v>
      </c>
    </row>
    <row r="5569" spans="1:11" x14ac:dyDescent="0.25">
      <c r="A5569" s="2">
        <v>329</v>
      </c>
      <c r="B5569" t="s">
        <v>237</v>
      </c>
      <c r="C5569" t="s">
        <v>25</v>
      </c>
      <c r="D5569">
        <v>3</v>
      </c>
      <c r="E5569" s="1">
        <v>341497</v>
      </c>
      <c r="F5569" s="1">
        <v>341497</v>
      </c>
      <c r="G5569" s="1">
        <v>0</v>
      </c>
      <c r="H5569" s="1">
        <v>0</v>
      </c>
      <c r="I5569" s="1">
        <v>0</v>
      </c>
      <c r="J5569" s="1">
        <v>0</v>
      </c>
      <c r="K5569" s="1">
        <v>0</v>
      </c>
    </row>
    <row r="5570" spans="1:11" x14ac:dyDescent="0.25">
      <c r="A5570" s="2">
        <v>329</v>
      </c>
      <c r="B5570" t="s">
        <v>237</v>
      </c>
      <c r="C5570" t="s">
        <v>28</v>
      </c>
      <c r="D5570">
        <v>3</v>
      </c>
      <c r="E5570" s="1">
        <v>341497</v>
      </c>
      <c r="F5570" s="1">
        <v>341497</v>
      </c>
      <c r="G5570" s="1">
        <v>0</v>
      </c>
      <c r="H5570" s="1">
        <v>0</v>
      </c>
      <c r="I5570" s="1">
        <v>0</v>
      </c>
      <c r="J5570" s="1">
        <v>0</v>
      </c>
      <c r="K5570" s="1">
        <v>0</v>
      </c>
    </row>
    <row r="5571" spans="1:11" x14ac:dyDescent="0.25">
      <c r="A5571" s="2">
        <v>329</v>
      </c>
      <c r="B5571" t="s">
        <v>237</v>
      </c>
      <c r="C5571" t="s">
        <v>76</v>
      </c>
      <c r="D5571">
        <v>1</v>
      </c>
      <c r="E5571" s="1">
        <v>59075</v>
      </c>
      <c r="F5571" s="1">
        <v>0</v>
      </c>
      <c r="G5571" s="1">
        <v>59075</v>
      </c>
      <c r="H5571" s="1">
        <v>0</v>
      </c>
      <c r="I5571" s="1">
        <v>0</v>
      </c>
      <c r="J5571" s="1">
        <v>0</v>
      </c>
      <c r="K5571" s="1">
        <v>0</v>
      </c>
    </row>
    <row r="5572" spans="1:11" x14ac:dyDescent="0.25">
      <c r="A5572" s="2">
        <v>329</v>
      </c>
      <c r="B5572" t="s">
        <v>237</v>
      </c>
      <c r="C5572" t="s">
        <v>117</v>
      </c>
      <c r="D5572">
        <v>1</v>
      </c>
      <c r="E5572" s="1">
        <v>119483</v>
      </c>
      <c r="F5572" s="1">
        <v>119483</v>
      </c>
      <c r="G5572" s="1">
        <v>0</v>
      </c>
      <c r="H5572" s="1">
        <v>0</v>
      </c>
      <c r="I5572" s="1">
        <v>0</v>
      </c>
      <c r="J5572" s="1">
        <v>0</v>
      </c>
      <c r="K5572" s="1">
        <v>0</v>
      </c>
    </row>
    <row r="5573" spans="1:11" x14ac:dyDescent="0.25">
      <c r="A5573" s="2">
        <v>329</v>
      </c>
      <c r="B5573" t="s">
        <v>237</v>
      </c>
      <c r="C5573" t="s">
        <v>24</v>
      </c>
      <c r="D5573">
        <v>1</v>
      </c>
      <c r="E5573" s="1">
        <v>113832</v>
      </c>
      <c r="F5573" s="1">
        <v>113832</v>
      </c>
      <c r="G5573" s="1">
        <v>0</v>
      </c>
      <c r="H5573" s="1">
        <v>0</v>
      </c>
      <c r="I5573" s="1">
        <v>0</v>
      </c>
      <c r="J5573" s="1">
        <v>0</v>
      </c>
      <c r="K5573" s="1">
        <v>0</v>
      </c>
    </row>
    <row r="5574" spans="1:11" x14ac:dyDescent="0.25">
      <c r="A5574" s="2">
        <v>329</v>
      </c>
      <c r="B5574" t="s">
        <v>237</v>
      </c>
      <c r="C5574" t="s">
        <v>40</v>
      </c>
      <c r="D5574">
        <v>1</v>
      </c>
      <c r="E5574" s="1">
        <v>113832</v>
      </c>
      <c r="F5574" s="1">
        <v>0</v>
      </c>
      <c r="G5574" s="1">
        <v>113832</v>
      </c>
      <c r="H5574" s="1">
        <v>0</v>
      </c>
      <c r="I5574" s="1">
        <v>0</v>
      </c>
      <c r="J5574" s="1">
        <v>0</v>
      </c>
      <c r="K5574" s="1">
        <v>0</v>
      </c>
    </row>
    <row r="5575" spans="1:11" x14ac:dyDescent="0.25">
      <c r="A5575" s="2">
        <v>329</v>
      </c>
      <c r="B5575" t="s">
        <v>237</v>
      </c>
      <c r="C5575" t="s">
        <v>30</v>
      </c>
      <c r="D5575">
        <v>1</v>
      </c>
      <c r="E5575" s="1">
        <v>113832</v>
      </c>
      <c r="F5575" s="1">
        <v>113832</v>
      </c>
      <c r="G5575" s="1">
        <v>0</v>
      </c>
      <c r="H5575" s="1">
        <v>0</v>
      </c>
      <c r="I5575" s="1">
        <v>0</v>
      </c>
      <c r="J5575" s="1">
        <v>0</v>
      </c>
      <c r="K5575" s="1">
        <v>0</v>
      </c>
    </row>
    <row r="5576" spans="1:11" x14ac:dyDescent="0.25">
      <c r="A5576" s="2">
        <v>329</v>
      </c>
      <c r="B5576" t="s">
        <v>237</v>
      </c>
      <c r="C5576" t="s">
        <v>39</v>
      </c>
      <c r="D5576">
        <v>1</v>
      </c>
      <c r="E5576" s="1">
        <v>113832</v>
      </c>
      <c r="F5576" s="1">
        <v>113832</v>
      </c>
      <c r="G5576" s="1">
        <v>0</v>
      </c>
      <c r="H5576" s="1">
        <v>0</v>
      </c>
      <c r="I5576" s="1">
        <v>0</v>
      </c>
      <c r="J5576" s="1">
        <v>0</v>
      </c>
      <c r="K5576" s="1">
        <v>0</v>
      </c>
    </row>
    <row r="5577" spans="1:11" x14ac:dyDescent="0.25">
      <c r="A5577" s="2">
        <v>329</v>
      </c>
      <c r="B5577" t="s">
        <v>237</v>
      </c>
      <c r="C5577" t="s">
        <v>15</v>
      </c>
      <c r="D5577">
        <v>10</v>
      </c>
      <c r="E5577" s="1">
        <v>391664</v>
      </c>
      <c r="F5577" s="1">
        <v>391664</v>
      </c>
      <c r="G5577" s="1">
        <v>0</v>
      </c>
      <c r="H5577" s="1">
        <v>0</v>
      </c>
      <c r="I5577" s="1">
        <v>0</v>
      </c>
      <c r="J5577" s="1">
        <v>0</v>
      </c>
      <c r="K5577" s="1">
        <v>0</v>
      </c>
    </row>
    <row r="5578" spans="1:11" x14ac:dyDescent="0.25">
      <c r="A5578" s="2">
        <v>329</v>
      </c>
      <c r="B5578" t="s">
        <v>237</v>
      </c>
      <c r="C5578" t="s">
        <v>52</v>
      </c>
      <c r="D5578">
        <v>2</v>
      </c>
      <c r="E5578" s="1">
        <v>227665</v>
      </c>
      <c r="F5578" s="1">
        <v>227665</v>
      </c>
      <c r="G5578" s="1">
        <v>0</v>
      </c>
      <c r="H5578" s="1">
        <v>0</v>
      </c>
      <c r="I5578" s="1">
        <v>0</v>
      </c>
      <c r="J5578" s="1">
        <v>0</v>
      </c>
      <c r="K5578" s="1">
        <v>0</v>
      </c>
    </row>
    <row r="5579" spans="1:11" x14ac:dyDescent="0.25">
      <c r="A5579" s="2">
        <v>329</v>
      </c>
      <c r="B5579" t="s">
        <v>237</v>
      </c>
      <c r="C5579" t="s">
        <v>50</v>
      </c>
      <c r="D5579">
        <v>1</v>
      </c>
      <c r="E5579" s="1">
        <v>113832</v>
      </c>
      <c r="F5579" s="1">
        <v>113832</v>
      </c>
      <c r="G5579" s="1">
        <v>0</v>
      </c>
      <c r="H5579" s="1">
        <v>0</v>
      </c>
      <c r="I5579" s="1">
        <v>0</v>
      </c>
      <c r="J5579" s="1">
        <v>0</v>
      </c>
      <c r="K5579" s="1">
        <v>0</v>
      </c>
    </row>
    <row r="5580" spans="1:11" x14ac:dyDescent="0.25">
      <c r="A5580" s="2">
        <v>329</v>
      </c>
      <c r="B5580" t="s">
        <v>237</v>
      </c>
      <c r="C5580" t="s">
        <v>14</v>
      </c>
      <c r="D5580">
        <v>6</v>
      </c>
      <c r="E5580" s="1">
        <v>682995</v>
      </c>
      <c r="F5580" s="1">
        <v>569162</v>
      </c>
      <c r="G5580" s="1">
        <v>113832</v>
      </c>
      <c r="H5580" s="1">
        <v>0</v>
      </c>
      <c r="I5580" s="1">
        <v>0</v>
      </c>
      <c r="J5580" s="1">
        <v>0</v>
      </c>
      <c r="K5580" s="1">
        <v>0</v>
      </c>
    </row>
    <row r="5581" spans="1:11" x14ac:dyDescent="0.25">
      <c r="A5581" s="2">
        <v>329</v>
      </c>
      <c r="B5581" t="s">
        <v>237</v>
      </c>
      <c r="C5581" t="s">
        <v>222</v>
      </c>
      <c r="D5581">
        <v>2</v>
      </c>
      <c r="E5581" s="1">
        <v>227665</v>
      </c>
      <c r="F5581" s="1">
        <v>227665</v>
      </c>
      <c r="G5581" s="1">
        <v>0</v>
      </c>
      <c r="H5581" s="1">
        <v>0</v>
      </c>
      <c r="I5581" s="1">
        <v>0</v>
      </c>
      <c r="J5581" s="1">
        <v>0</v>
      </c>
      <c r="K5581" s="1">
        <v>0</v>
      </c>
    </row>
    <row r="5582" spans="1:11" x14ac:dyDescent="0.25">
      <c r="A5582" s="2">
        <v>329</v>
      </c>
      <c r="B5582" t="s">
        <v>237</v>
      </c>
      <c r="C5582" t="s">
        <v>313</v>
      </c>
      <c r="D5582">
        <v>0.09</v>
      </c>
      <c r="E5582" s="1">
        <v>13829</v>
      </c>
      <c r="F5582" s="1">
        <v>4068</v>
      </c>
      <c r="G5582" s="1">
        <v>0</v>
      </c>
      <c r="H5582" s="1">
        <v>9761</v>
      </c>
      <c r="I5582" s="1">
        <v>0</v>
      </c>
      <c r="J5582" s="1">
        <v>0</v>
      </c>
      <c r="K5582" s="1">
        <v>0</v>
      </c>
    </row>
    <row r="5583" spans="1:11" x14ac:dyDescent="0.25">
      <c r="A5583" s="2">
        <v>329</v>
      </c>
      <c r="B5583" t="s">
        <v>237</v>
      </c>
      <c r="C5583" t="s">
        <v>23</v>
      </c>
      <c r="D5583">
        <v>5</v>
      </c>
      <c r="E5583" s="1">
        <v>195832</v>
      </c>
      <c r="F5583" s="1">
        <v>195832</v>
      </c>
      <c r="G5583" s="1">
        <v>0</v>
      </c>
      <c r="H5583" s="1">
        <v>0</v>
      </c>
      <c r="I5583" s="1">
        <v>0</v>
      </c>
      <c r="J5583" s="1">
        <v>0</v>
      </c>
      <c r="K5583" s="1">
        <v>0</v>
      </c>
    </row>
    <row r="5584" spans="1:11" x14ac:dyDescent="0.25">
      <c r="A5584" s="2">
        <v>329</v>
      </c>
      <c r="B5584" t="s">
        <v>237</v>
      </c>
      <c r="C5584" t="s">
        <v>18</v>
      </c>
      <c r="D5584">
        <v>2</v>
      </c>
      <c r="E5584" s="1">
        <v>227665</v>
      </c>
      <c r="F5584" s="1">
        <v>227665</v>
      </c>
      <c r="G5584" s="1">
        <v>0</v>
      </c>
      <c r="H5584" s="1">
        <v>0</v>
      </c>
      <c r="I5584" s="1">
        <v>0</v>
      </c>
      <c r="J5584" s="1">
        <v>0</v>
      </c>
      <c r="K5584" s="1">
        <v>0</v>
      </c>
    </row>
    <row r="5585" spans="1:11" x14ac:dyDescent="0.25">
      <c r="A5585" s="2">
        <v>329</v>
      </c>
      <c r="B5585" t="s">
        <v>237</v>
      </c>
      <c r="C5585" t="s">
        <v>49</v>
      </c>
      <c r="D5585">
        <v>1</v>
      </c>
      <c r="E5585" s="1">
        <v>113832</v>
      </c>
      <c r="F5585" s="1">
        <v>113832</v>
      </c>
      <c r="G5585" s="1">
        <v>0</v>
      </c>
      <c r="H5585" s="1">
        <v>0</v>
      </c>
      <c r="I5585" s="1">
        <v>0</v>
      </c>
      <c r="J5585" s="1">
        <v>0</v>
      </c>
      <c r="K5585" s="1">
        <v>0</v>
      </c>
    </row>
    <row r="5586" spans="1:11" x14ac:dyDescent="0.25">
      <c r="A5586" s="2">
        <v>329</v>
      </c>
      <c r="B5586" t="s">
        <v>237</v>
      </c>
      <c r="C5586" t="s">
        <v>19</v>
      </c>
      <c r="D5586">
        <v>1</v>
      </c>
      <c r="E5586" s="1">
        <v>113832</v>
      </c>
      <c r="F5586" s="1">
        <v>113832</v>
      </c>
      <c r="G5586" s="1">
        <v>0</v>
      </c>
      <c r="H5586" s="1">
        <v>0</v>
      </c>
      <c r="I5586" s="1">
        <v>0</v>
      </c>
      <c r="J5586" s="1">
        <v>0</v>
      </c>
      <c r="K5586" s="1">
        <v>0</v>
      </c>
    </row>
    <row r="5587" spans="1:11" x14ac:dyDescent="0.25">
      <c r="A5587" s="2">
        <v>329</v>
      </c>
      <c r="B5587" t="s">
        <v>237</v>
      </c>
      <c r="C5587" t="s">
        <v>102</v>
      </c>
      <c r="D5587">
        <v>1</v>
      </c>
      <c r="E5587" s="1">
        <v>113832</v>
      </c>
      <c r="F5587" s="1">
        <v>113832</v>
      </c>
      <c r="G5587" s="1">
        <v>0</v>
      </c>
      <c r="H5587" s="1">
        <v>0</v>
      </c>
      <c r="I5587" s="1">
        <v>0</v>
      </c>
      <c r="J5587" s="1">
        <v>0</v>
      </c>
      <c r="K5587" s="1">
        <v>0</v>
      </c>
    </row>
    <row r="5588" spans="1:11" x14ac:dyDescent="0.25">
      <c r="A5588" s="2">
        <v>329</v>
      </c>
      <c r="B5588" t="s">
        <v>237</v>
      </c>
      <c r="C5588" t="s">
        <v>7</v>
      </c>
      <c r="D5588">
        <v>1</v>
      </c>
      <c r="E5588" s="1">
        <v>113832</v>
      </c>
      <c r="F5588" s="1">
        <v>113832</v>
      </c>
      <c r="G5588" s="1">
        <v>0</v>
      </c>
      <c r="H5588" s="1">
        <v>0</v>
      </c>
      <c r="I5588" s="1">
        <v>0</v>
      </c>
      <c r="J5588" s="1">
        <v>0</v>
      </c>
      <c r="K5588" s="1">
        <v>0</v>
      </c>
    </row>
    <row r="5589" spans="1:11" x14ac:dyDescent="0.25">
      <c r="A5589" s="2">
        <v>329</v>
      </c>
      <c r="B5589" t="s">
        <v>237</v>
      </c>
      <c r="C5589" t="s">
        <v>37</v>
      </c>
      <c r="D5589">
        <v>2</v>
      </c>
      <c r="E5589" s="1">
        <v>227665</v>
      </c>
      <c r="F5589" s="1">
        <v>227665</v>
      </c>
      <c r="G5589" s="1">
        <v>0</v>
      </c>
      <c r="H5589" s="1">
        <v>0</v>
      </c>
      <c r="I5589" s="1">
        <v>0</v>
      </c>
      <c r="J5589" s="1">
        <v>0</v>
      </c>
      <c r="K5589" s="1">
        <v>0</v>
      </c>
    </row>
    <row r="5590" spans="1:11" x14ac:dyDescent="0.25">
      <c r="A5590" s="2">
        <v>329</v>
      </c>
      <c r="B5590" t="s">
        <v>237</v>
      </c>
      <c r="C5590" t="s">
        <v>12</v>
      </c>
      <c r="D5590">
        <v>1</v>
      </c>
      <c r="E5590" s="1">
        <v>113832</v>
      </c>
      <c r="F5590" s="1">
        <v>113832</v>
      </c>
      <c r="G5590" s="1">
        <v>0</v>
      </c>
      <c r="H5590" s="1">
        <v>0</v>
      </c>
      <c r="I5590" s="1">
        <v>0</v>
      </c>
      <c r="J5590" s="1">
        <v>0</v>
      </c>
      <c r="K5590" s="1">
        <v>0</v>
      </c>
    </row>
    <row r="5591" spans="1:11" x14ac:dyDescent="0.25">
      <c r="A5591" s="2">
        <v>329</v>
      </c>
      <c r="B5591" t="s">
        <v>237</v>
      </c>
      <c r="C5591" t="s">
        <v>103</v>
      </c>
      <c r="D5591">
        <v>3</v>
      </c>
      <c r="E5591" s="1">
        <v>117499</v>
      </c>
      <c r="F5591" s="1">
        <v>0</v>
      </c>
      <c r="G5591" s="1">
        <v>117499</v>
      </c>
      <c r="H5591" s="1">
        <v>0</v>
      </c>
      <c r="I5591" s="1">
        <v>0</v>
      </c>
      <c r="J5591" s="1">
        <v>0</v>
      </c>
      <c r="K5591" s="1">
        <v>0</v>
      </c>
    </row>
    <row r="5592" spans="1:11" x14ac:dyDescent="0.25">
      <c r="A5592" s="2">
        <v>329</v>
      </c>
      <c r="B5592" t="s">
        <v>237</v>
      </c>
      <c r="C5592" t="s">
        <v>32</v>
      </c>
      <c r="D5592">
        <v>3</v>
      </c>
      <c r="E5592" s="1">
        <v>117499</v>
      </c>
      <c r="F5592" s="1">
        <v>31182</v>
      </c>
      <c r="G5592" s="1">
        <v>86317</v>
      </c>
      <c r="H5592" s="1">
        <v>0</v>
      </c>
      <c r="I5592" s="1">
        <v>0</v>
      </c>
      <c r="J5592" s="1">
        <v>0</v>
      </c>
      <c r="K5592" s="1">
        <v>0</v>
      </c>
    </row>
    <row r="5593" spans="1:11" x14ac:dyDescent="0.25">
      <c r="A5593" s="2">
        <v>329</v>
      </c>
      <c r="B5593" t="s">
        <v>237</v>
      </c>
      <c r="C5593" t="s">
        <v>96</v>
      </c>
      <c r="D5593">
        <v>3</v>
      </c>
      <c r="E5593" s="1">
        <v>109725</v>
      </c>
      <c r="F5593" s="1">
        <v>0</v>
      </c>
      <c r="G5593" s="1">
        <v>109725</v>
      </c>
      <c r="H5593" s="1">
        <v>0</v>
      </c>
      <c r="I5593" s="1">
        <v>0</v>
      </c>
      <c r="J5593" s="1">
        <v>0</v>
      </c>
      <c r="K5593" s="1">
        <v>0</v>
      </c>
    </row>
    <row r="5594" spans="1:11" x14ac:dyDescent="0.25">
      <c r="A5594" s="2">
        <v>329</v>
      </c>
      <c r="B5594" t="s">
        <v>237</v>
      </c>
      <c r="C5594" t="s">
        <v>45</v>
      </c>
      <c r="D5594">
        <v>1</v>
      </c>
      <c r="E5594" s="1">
        <v>70672</v>
      </c>
      <c r="F5594" s="1">
        <v>70672</v>
      </c>
      <c r="G5594" s="1">
        <v>0</v>
      </c>
      <c r="H5594" s="1">
        <v>0</v>
      </c>
      <c r="I5594" s="1">
        <v>0</v>
      </c>
      <c r="J5594" s="1">
        <v>0</v>
      </c>
      <c r="K5594" s="1">
        <v>0</v>
      </c>
    </row>
    <row r="5595" spans="1:11" x14ac:dyDescent="0.25">
      <c r="A5595" s="2">
        <v>329</v>
      </c>
      <c r="B5595" t="s">
        <v>237</v>
      </c>
      <c r="C5595" t="s">
        <v>11</v>
      </c>
      <c r="D5595">
        <v>4</v>
      </c>
      <c r="E5595" s="1">
        <v>230232</v>
      </c>
      <c r="F5595" s="1">
        <v>0</v>
      </c>
      <c r="G5595" s="1">
        <v>230232</v>
      </c>
      <c r="H5595" s="1">
        <v>0</v>
      </c>
      <c r="I5595" s="1">
        <v>0</v>
      </c>
      <c r="J5595" s="1">
        <v>0</v>
      </c>
      <c r="K5595" s="1">
        <v>0</v>
      </c>
    </row>
    <row r="5596" spans="1:11" x14ac:dyDescent="0.25">
      <c r="A5596" s="2">
        <v>329</v>
      </c>
      <c r="B5596" t="s">
        <v>237</v>
      </c>
      <c r="C5596" t="s">
        <v>21</v>
      </c>
      <c r="D5596">
        <v>1</v>
      </c>
      <c r="E5596" s="1">
        <v>113832</v>
      </c>
      <c r="F5596" s="1">
        <v>113832</v>
      </c>
      <c r="G5596" s="1">
        <v>0</v>
      </c>
      <c r="H5596" s="1">
        <v>0</v>
      </c>
      <c r="I5596" s="1">
        <v>0</v>
      </c>
      <c r="J5596" s="1">
        <v>0</v>
      </c>
      <c r="K5596" s="1">
        <v>0</v>
      </c>
    </row>
    <row r="5597" spans="1:11" x14ac:dyDescent="0.25">
      <c r="A5597" s="2">
        <v>329</v>
      </c>
      <c r="B5597" t="s">
        <v>237</v>
      </c>
      <c r="C5597" t="s">
        <v>16</v>
      </c>
      <c r="D5597">
        <v>2</v>
      </c>
      <c r="E5597" s="1">
        <v>227665</v>
      </c>
      <c r="F5597" s="1">
        <v>227665</v>
      </c>
      <c r="G5597" s="1">
        <v>0</v>
      </c>
      <c r="H5597" s="1">
        <v>0</v>
      </c>
      <c r="I5597" s="1">
        <v>0</v>
      </c>
      <c r="J5597" s="1">
        <v>0</v>
      </c>
      <c r="K5597" s="1">
        <v>0</v>
      </c>
    </row>
    <row r="5598" spans="1:11" x14ac:dyDescent="0.25">
      <c r="A5598" s="2">
        <v>329</v>
      </c>
      <c r="B5598" t="s">
        <v>237</v>
      </c>
      <c r="C5598" t="s">
        <v>17</v>
      </c>
      <c r="D5598">
        <v>1</v>
      </c>
      <c r="E5598" s="1">
        <v>79025</v>
      </c>
      <c r="F5598" s="1">
        <v>79025</v>
      </c>
      <c r="G5598" s="1">
        <v>0</v>
      </c>
      <c r="H5598" s="1">
        <v>0</v>
      </c>
      <c r="I5598" s="1">
        <v>0</v>
      </c>
      <c r="J5598" s="1">
        <v>0</v>
      </c>
      <c r="K5598" s="1">
        <v>0</v>
      </c>
    </row>
    <row r="5599" spans="1:11" x14ac:dyDescent="0.25">
      <c r="A5599" s="2">
        <v>329</v>
      </c>
      <c r="B5599" t="s">
        <v>237</v>
      </c>
      <c r="C5599" t="s">
        <v>22</v>
      </c>
      <c r="D5599">
        <v>3</v>
      </c>
      <c r="E5599" s="1">
        <v>153562</v>
      </c>
      <c r="F5599" s="1">
        <v>153562</v>
      </c>
      <c r="G5599" s="1">
        <v>0</v>
      </c>
      <c r="H5599" s="1">
        <v>0</v>
      </c>
      <c r="I5599" s="1">
        <v>0</v>
      </c>
      <c r="J5599" s="1">
        <v>0</v>
      </c>
      <c r="K5599" s="1">
        <v>0</v>
      </c>
    </row>
    <row r="5600" spans="1:11" x14ac:dyDescent="0.25">
      <c r="A5600" s="2">
        <v>329</v>
      </c>
      <c r="B5600" t="s">
        <v>237</v>
      </c>
      <c r="C5600" t="s">
        <v>20</v>
      </c>
      <c r="D5600">
        <v>1</v>
      </c>
      <c r="E5600" s="1">
        <v>60059</v>
      </c>
      <c r="F5600" s="1">
        <v>60059</v>
      </c>
      <c r="G5600" s="1">
        <v>0</v>
      </c>
      <c r="H5600" s="1">
        <v>0</v>
      </c>
      <c r="I5600" s="1">
        <v>0</v>
      </c>
      <c r="J5600" s="1">
        <v>0</v>
      </c>
      <c r="K5600" s="1">
        <v>0</v>
      </c>
    </row>
    <row r="5601" spans="1:11" x14ac:dyDescent="0.25">
      <c r="A5601" s="2">
        <v>329</v>
      </c>
      <c r="B5601" t="s">
        <v>237</v>
      </c>
      <c r="C5601" t="s">
        <v>55</v>
      </c>
      <c r="D5601">
        <v>1</v>
      </c>
      <c r="E5601" s="1">
        <v>71444</v>
      </c>
      <c r="F5601" s="1">
        <v>71444</v>
      </c>
      <c r="G5601" s="1">
        <v>0</v>
      </c>
      <c r="H5601" s="1">
        <v>0</v>
      </c>
      <c r="I5601" s="1">
        <v>0</v>
      </c>
      <c r="J5601" s="1">
        <v>0</v>
      </c>
      <c r="K5601" s="1">
        <v>0</v>
      </c>
    </row>
    <row r="5602" spans="1:11" x14ac:dyDescent="0.25">
      <c r="A5602" s="2">
        <v>329</v>
      </c>
      <c r="B5602" t="s">
        <v>237</v>
      </c>
      <c r="C5602" t="s">
        <v>79</v>
      </c>
      <c r="D5602">
        <v>1</v>
      </c>
      <c r="E5602" s="1">
        <v>53629</v>
      </c>
      <c r="F5602" s="1">
        <v>33326</v>
      </c>
      <c r="G5602" s="1">
        <v>20303</v>
      </c>
      <c r="H5602" s="1">
        <v>0</v>
      </c>
      <c r="I5602" s="1">
        <v>0</v>
      </c>
      <c r="J5602" s="1">
        <v>0</v>
      </c>
      <c r="K5602" s="1">
        <v>0</v>
      </c>
    </row>
    <row r="5603" spans="1:11" x14ac:dyDescent="0.25">
      <c r="A5603" s="2">
        <v>329</v>
      </c>
      <c r="B5603" t="s">
        <v>237</v>
      </c>
      <c r="C5603" t="s">
        <v>54</v>
      </c>
      <c r="D5603">
        <v>1</v>
      </c>
      <c r="E5603" s="1">
        <v>101180</v>
      </c>
      <c r="F5603" s="1">
        <v>0</v>
      </c>
      <c r="G5603" s="1">
        <v>101180</v>
      </c>
      <c r="H5603" s="1">
        <v>0</v>
      </c>
      <c r="I5603" s="1">
        <v>0</v>
      </c>
      <c r="J5603" s="1">
        <v>0</v>
      </c>
      <c r="K5603" s="1">
        <v>0</v>
      </c>
    </row>
    <row r="5604" spans="1:11" x14ac:dyDescent="0.25">
      <c r="A5604" s="2">
        <v>329</v>
      </c>
      <c r="B5604" t="s">
        <v>237</v>
      </c>
      <c r="C5604" t="s">
        <v>8</v>
      </c>
      <c r="D5604">
        <v>1</v>
      </c>
      <c r="E5604" s="1">
        <v>116262</v>
      </c>
      <c r="F5604" s="1">
        <v>116262</v>
      </c>
      <c r="G5604" s="1">
        <v>0</v>
      </c>
      <c r="H5604" s="1">
        <v>0</v>
      </c>
      <c r="I5604" s="1">
        <v>0</v>
      </c>
      <c r="J5604" s="1">
        <v>0</v>
      </c>
      <c r="K5604" s="1">
        <v>0</v>
      </c>
    </row>
    <row r="5605" spans="1:11" x14ac:dyDescent="0.25">
      <c r="A5605" s="2">
        <v>329</v>
      </c>
      <c r="B5605" t="s">
        <v>237</v>
      </c>
      <c r="C5605" t="s">
        <v>251</v>
      </c>
      <c r="D5605">
        <v>0</v>
      </c>
      <c r="E5605" s="1">
        <v>22158</v>
      </c>
      <c r="F5605" s="1">
        <v>22158</v>
      </c>
      <c r="G5605" s="1">
        <v>0</v>
      </c>
      <c r="H5605" s="1">
        <v>0</v>
      </c>
      <c r="I5605" s="1">
        <v>0</v>
      </c>
      <c r="J5605" s="1">
        <v>0</v>
      </c>
      <c r="K5605" s="1">
        <v>0</v>
      </c>
    </row>
    <row r="5606" spans="1:11" x14ac:dyDescent="0.25">
      <c r="A5606" s="2">
        <v>329</v>
      </c>
      <c r="B5606" t="s">
        <v>237</v>
      </c>
      <c r="C5606" t="s">
        <v>314</v>
      </c>
      <c r="D5606">
        <v>0</v>
      </c>
      <c r="E5606" s="1">
        <v>54400</v>
      </c>
      <c r="F5606" s="1">
        <v>17000</v>
      </c>
      <c r="G5606" s="1">
        <v>0</v>
      </c>
      <c r="H5606" s="1">
        <v>0</v>
      </c>
      <c r="I5606" s="1">
        <v>0</v>
      </c>
      <c r="J5606" s="1">
        <v>0</v>
      </c>
      <c r="K5606" s="1">
        <v>37400</v>
      </c>
    </row>
    <row r="5607" spans="1:11" x14ac:dyDescent="0.25">
      <c r="A5607" s="2">
        <v>329</v>
      </c>
      <c r="B5607" t="s">
        <v>237</v>
      </c>
      <c r="C5607" t="s">
        <v>257</v>
      </c>
      <c r="D5607">
        <v>0</v>
      </c>
      <c r="E5607" s="1">
        <v>37400</v>
      </c>
      <c r="F5607" s="1">
        <v>17000</v>
      </c>
      <c r="G5607" s="1">
        <v>0</v>
      </c>
      <c r="H5607" s="1">
        <v>0</v>
      </c>
      <c r="I5607" s="1">
        <v>0</v>
      </c>
      <c r="J5607" s="1">
        <v>0</v>
      </c>
      <c r="K5607" s="1">
        <v>20400</v>
      </c>
    </row>
    <row r="5608" spans="1:11" x14ac:dyDescent="0.25">
      <c r="A5608" s="2">
        <v>329</v>
      </c>
      <c r="B5608" t="s">
        <v>237</v>
      </c>
      <c r="C5608" t="s">
        <v>252</v>
      </c>
      <c r="D5608">
        <v>0</v>
      </c>
      <c r="E5608" s="1">
        <v>9466</v>
      </c>
      <c r="F5608" s="1">
        <v>9466</v>
      </c>
      <c r="G5608" s="1">
        <v>0</v>
      </c>
      <c r="H5608" s="1">
        <v>0</v>
      </c>
      <c r="I5608" s="1">
        <v>0</v>
      </c>
      <c r="J5608" s="1">
        <v>0</v>
      </c>
      <c r="K5608" s="1">
        <v>0</v>
      </c>
    </row>
    <row r="5609" spans="1:11" x14ac:dyDescent="0.25">
      <c r="A5609" s="2">
        <v>329</v>
      </c>
      <c r="B5609" t="s">
        <v>237</v>
      </c>
      <c r="C5609" t="s">
        <v>246</v>
      </c>
      <c r="D5609">
        <v>0</v>
      </c>
      <c r="E5609" s="1">
        <v>15325</v>
      </c>
      <c r="F5609" s="1">
        <v>15325</v>
      </c>
      <c r="G5609" s="1">
        <v>0</v>
      </c>
      <c r="H5609" s="1">
        <v>0</v>
      </c>
      <c r="I5609" s="1">
        <v>0</v>
      </c>
      <c r="J5609" s="1">
        <v>0</v>
      </c>
      <c r="K5609" s="1">
        <v>0</v>
      </c>
    </row>
    <row r="5610" spans="1:11" x14ac:dyDescent="0.25">
      <c r="A5610" s="2">
        <v>329</v>
      </c>
      <c r="B5610" t="s">
        <v>237</v>
      </c>
      <c r="C5610" t="s">
        <v>263</v>
      </c>
      <c r="D5610">
        <v>0</v>
      </c>
      <c r="E5610" s="1">
        <v>139050</v>
      </c>
      <c r="F5610" s="1">
        <v>139050</v>
      </c>
      <c r="G5610" s="1">
        <v>0</v>
      </c>
      <c r="H5610" s="1">
        <v>0</v>
      </c>
      <c r="I5610" s="1">
        <v>0</v>
      </c>
      <c r="J5610" s="1">
        <v>0</v>
      </c>
      <c r="K5610" s="1">
        <v>0</v>
      </c>
    </row>
    <row r="5611" spans="1:11" x14ac:dyDescent="0.25">
      <c r="A5611" s="2">
        <v>329</v>
      </c>
      <c r="B5611" t="s">
        <v>237</v>
      </c>
      <c r="C5611" t="s">
        <v>266</v>
      </c>
      <c r="D5611">
        <v>0</v>
      </c>
      <c r="E5611" s="1">
        <v>17000</v>
      </c>
      <c r="F5611" s="1">
        <v>17000</v>
      </c>
      <c r="G5611" s="1">
        <v>0</v>
      </c>
      <c r="H5611" s="1">
        <v>0</v>
      </c>
      <c r="I5611" s="1">
        <v>0</v>
      </c>
      <c r="J5611" s="1">
        <v>0</v>
      </c>
      <c r="K5611" s="1">
        <v>0</v>
      </c>
    </row>
    <row r="5612" spans="1:11" x14ac:dyDescent="0.25">
      <c r="A5612" s="2">
        <v>329</v>
      </c>
      <c r="B5612" t="s">
        <v>237</v>
      </c>
      <c r="C5612" t="s">
        <v>265</v>
      </c>
      <c r="D5612">
        <v>0</v>
      </c>
      <c r="E5612" s="1">
        <v>71267</v>
      </c>
      <c r="F5612" s="1">
        <v>71267</v>
      </c>
      <c r="G5612" s="1">
        <v>0</v>
      </c>
      <c r="H5612" s="1">
        <v>0</v>
      </c>
      <c r="I5612" s="1">
        <v>0</v>
      </c>
      <c r="J5612" s="1">
        <v>0</v>
      </c>
      <c r="K5612" s="1">
        <v>0</v>
      </c>
    </row>
    <row r="5613" spans="1:11" x14ac:dyDescent="0.25">
      <c r="A5613" s="2">
        <v>329</v>
      </c>
      <c r="B5613" t="s">
        <v>237</v>
      </c>
      <c r="C5613" t="s">
        <v>262</v>
      </c>
      <c r="D5613">
        <v>0</v>
      </c>
      <c r="E5613" s="1">
        <v>8500</v>
      </c>
      <c r="F5613" s="1">
        <v>8500</v>
      </c>
      <c r="G5613" s="1">
        <v>0</v>
      </c>
      <c r="H5613" s="1">
        <v>0</v>
      </c>
      <c r="I5613" s="1">
        <v>0</v>
      </c>
      <c r="J5613" s="1">
        <v>0</v>
      </c>
      <c r="K5613" s="1">
        <v>0</v>
      </c>
    </row>
    <row r="5614" spans="1:11" x14ac:dyDescent="0.25">
      <c r="A5614" s="2">
        <v>329</v>
      </c>
      <c r="B5614" t="s">
        <v>237</v>
      </c>
      <c r="C5614" t="s">
        <v>248</v>
      </c>
      <c r="D5614">
        <v>0</v>
      </c>
      <c r="E5614" s="1">
        <v>2344</v>
      </c>
      <c r="F5614" s="1">
        <v>2344</v>
      </c>
      <c r="G5614" s="1">
        <v>0</v>
      </c>
      <c r="H5614" s="1">
        <v>0</v>
      </c>
      <c r="I5614" s="1">
        <v>0</v>
      </c>
      <c r="J5614" s="1">
        <v>0</v>
      </c>
      <c r="K5614" s="1">
        <v>0</v>
      </c>
    </row>
    <row r="5615" spans="1:11" x14ac:dyDescent="0.25">
      <c r="A5615" s="2">
        <v>329</v>
      </c>
      <c r="B5615" t="s">
        <v>237</v>
      </c>
      <c r="C5615" t="s">
        <v>282</v>
      </c>
      <c r="D5615">
        <v>0</v>
      </c>
      <c r="E5615" s="1">
        <v>5000</v>
      </c>
      <c r="F5615" s="1">
        <v>5000</v>
      </c>
      <c r="G5615" s="1">
        <v>0</v>
      </c>
      <c r="H5615" s="1">
        <v>0</v>
      </c>
      <c r="I5615" s="1">
        <v>0</v>
      </c>
      <c r="J5615" s="1">
        <v>0</v>
      </c>
      <c r="K5615" s="1">
        <v>0</v>
      </c>
    </row>
    <row r="5616" spans="1:11" x14ac:dyDescent="0.25">
      <c r="A5616" s="2">
        <v>329</v>
      </c>
      <c r="B5616" t="s">
        <v>237</v>
      </c>
      <c r="C5616" t="s">
        <v>264</v>
      </c>
      <c r="D5616">
        <v>0</v>
      </c>
      <c r="E5616" s="1">
        <v>5000</v>
      </c>
      <c r="F5616" s="1">
        <v>5000</v>
      </c>
      <c r="G5616" s="1">
        <v>0</v>
      </c>
      <c r="H5616" s="1">
        <v>0</v>
      </c>
      <c r="I5616" s="1">
        <v>0</v>
      </c>
      <c r="J5616" s="1">
        <v>0</v>
      </c>
      <c r="K5616" s="1">
        <v>0</v>
      </c>
    </row>
    <row r="5617" spans="1:11" x14ac:dyDescent="0.25">
      <c r="A5617" s="2">
        <v>329</v>
      </c>
      <c r="B5617" t="s">
        <v>237</v>
      </c>
      <c r="C5617" t="s">
        <v>296</v>
      </c>
      <c r="D5617">
        <v>0</v>
      </c>
      <c r="E5617" s="1">
        <v>8570</v>
      </c>
      <c r="F5617" s="1">
        <v>8570</v>
      </c>
      <c r="G5617" s="1">
        <v>0</v>
      </c>
      <c r="H5617" s="1">
        <v>0</v>
      </c>
      <c r="I5617" s="1">
        <v>0</v>
      </c>
      <c r="J5617" s="1">
        <v>0</v>
      </c>
      <c r="K5617" s="1">
        <v>0</v>
      </c>
    </row>
    <row r="5618" spans="1:11" x14ac:dyDescent="0.25">
      <c r="A5618" s="2">
        <v>329</v>
      </c>
      <c r="B5618" t="s">
        <v>237</v>
      </c>
      <c r="C5618" t="s">
        <v>297</v>
      </c>
      <c r="D5618">
        <v>0</v>
      </c>
      <c r="E5618" s="1">
        <v>1787</v>
      </c>
      <c r="F5618" s="1">
        <v>1787</v>
      </c>
      <c r="G5618" s="1">
        <v>0</v>
      </c>
      <c r="H5618" s="1">
        <v>0</v>
      </c>
      <c r="I5618" s="1">
        <v>0</v>
      </c>
      <c r="J5618" s="1">
        <v>0</v>
      </c>
      <c r="K5618" s="1">
        <v>0</v>
      </c>
    </row>
    <row r="5619" spans="1:11" x14ac:dyDescent="0.25">
      <c r="A5619" s="2">
        <v>329</v>
      </c>
      <c r="B5619" t="s">
        <v>237</v>
      </c>
      <c r="C5619" t="s">
        <v>307</v>
      </c>
      <c r="D5619">
        <v>0</v>
      </c>
      <c r="E5619" s="1">
        <v>3700</v>
      </c>
      <c r="F5619" s="1">
        <v>3700</v>
      </c>
      <c r="G5619" s="1">
        <v>0</v>
      </c>
      <c r="H5619" s="1">
        <v>0</v>
      </c>
      <c r="I5619" s="1">
        <v>0</v>
      </c>
      <c r="J5619" s="1">
        <v>0</v>
      </c>
      <c r="K5619" s="1">
        <v>0</v>
      </c>
    </row>
    <row r="5620" spans="1:11" x14ac:dyDescent="0.25">
      <c r="A5620" s="2">
        <v>329</v>
      </c>
      <c r="B5620" t="s">
        <v>237</v>
      </c>
      <c r="C5620" t="s">
        <v>292</v>
      </c>
      <c r="D5620">
        <v>0</v>
      </c>
      <c r="E5620" s="1">
        <v>5098</v>
      </c>
      <c r="F5620" s="1">
        <v>5098</v>
      </c>
      <c r="G5620" s="1">
        <v>0</v>
      </c>
      <c r="H5620" s="1">
        <v>0</v>
      </c>
      <c r="I5620" s="1">
        <v>0</v>
      </c>
      <c r="J5620" s="1">
        <v>0</v>
      </c>
      <c r="K5620" s="1">
        <v>0</v>
      </c>
    </row>
    <row r="5621" spans="1:11" x14ac:dyDescent="0.25">
      <c r="A5621" s="2">
        <v>329</v>
      </c>
      <c r="B5621" t="s">
        <v>237</v>
      </c>
      <c r="C5621" t="s">
        <v>291</v>
      </c>
      <c r="D5621">
        <v>0</v>
      </c>
      <c r="E5621" s="1">
        <v>300</v>
      </c>
      <c r="F5621" s="1">
        <v>300</v>
      </c>
      <c r="G5621" s="1">
        <v>0</v>
      </c>
      <c r="H5621" s="1">
        <v>0</v>
      </c>
      <c r="I5621" s="1">
        <v>0</v>
      </c>
      <c r="J5621" s="1">
        <v>0</v>
      </c>
      <c r="K5621" s="1">
        <v>0</v>
      </c>
    </row>
    <row r="5622" spans="1:11" x14ac:dyDescent="0.25">
      <c r="A5622" s="2">
        <v>329</v>
      </c>
      <c r="B5622" t="s">
        <v>237</v>
      </c>
      <c r="C5622" t="s">
        <v>261</v>
      </c>
      <c r="D5622">
        <v>0</v>
      </c>
      <c r="E5622" s="1">
        <v>5000</v>
      </c>
      <c r="F5622" s="1">
        <v>5000</v>
      </c>
      <c r="G5622" s="1">
        <v>0</v>
      </c>
      <c r="H5622" s="1">
        <v>0</v>
      </c>
      <c r="I5622" s="1">
        <v>0</v>
      </c>
      <c r="J5622" s="1">
        <v>0</v>
      </c>
      <c r="K5622" s="1">
        <v>0</v>
      </c>
    </row>
    <row r="5623" spans="1:11" x14ac:dyDescent="0.25">
      <c r="A5623" s="2">
        <v>329</v>
      </c>
      <c r="B5623" t="s">
        <v>237</v>
      </c>
      <c r="C5623" t="s">
        <v>247</v>
      </c>
      <c r="D5623">
        <v>0</v>
      </c>
      <c r="E5623" s="1">
        <v>8594</v>
      </c>
      <c r="F5623" s="1">
        <v>8594</v>
      </c>
      <c r="G5623" s="1">
        <v>0</v>
      </c>
      <c r="H5623" s="1">
        <v>0</v>
      </c>
      <c r="I5623" s="1">
        <v>0</v>
      </c>
      <c r="J5623" s="1">
        <v>0</v>
      </c>
      <c r="K5623" s="1">
        <v>0</v>
      </c>
    </row>
    <row r="5624" spans="1:11" x14ac:dyDescent="0.25">
      <c r="A5624" s="2">
        <v>329</v>
      </c>
      <c r="B5624" t="s">
        <v>237</v>
      </c>
      <c r="C5624" t="s">
        <v>270</v>
      </c>
      <c r="D5624">
        <v>0</v>
      </c>
      <c r="E5624" s="1">
        <v>5000</v>
      </c>
      <c r="F5624" s="1">
        <v>5000</v>
      </c>
      <c r="G5624" s="1">
        <v>0</v>
      </c>
      <c r="H5624" s="1">
        <v>0</v>
      </c>
      <c r="I5624" s="1">
        <v>0</v>
      </c>
      <c r="J5624" s="1">
        <v>0</v>
      </c>
      <c r="K5624" s="1">
        <v>0</v>
      </c>
    </row>
    <row r="5625" spans="1:11" x14ac:dyDescent="0.25">
      <c r="A5625" s="2">
        <v>329</v>
      </c>
      <c r="B5625" t="s">
        <v>237</v>
      </c>
      <c r="C5625" t="s">
        <v>267</v>
      </c>
      <c r="D5625">
        <v>0</v>
      </c>
      <c r="E5625" s="1">
        <v>25000</v>
      </c>
      <c r="F5625" s="1">
        <v>25000</v>
      </c>
      <c r="G5625" s="1">
        <v>0</v>
      </c>
      <c r="H5625" s="1">
        <v>0</v>
      </c>
      <c r="I5625" s="1">
        <v>0</v>
      </c>
      <c r="J5625" s="1">
        <v>0</v>
      </c>
      <c r="K5625" s="1">
        <v>0</v>
      </c>
    </row>
    <row r="5626" spans="1:11" x14ac:dyDescent="0.25">
      <c r="A5626" s="2">
        <v>329</v>
      </c>
      <c r="B5626" t="s">
        <v>237</v>
      </c>
      <c r="C5626" t="s">
        <v>258</v>
      </c>
      <c r="D5626">
        <v>0</v>
      </c>
      <c r="E5626" s="1">
        <v>10000</v>
      </c>
      <c r="F5626" s="1">
        <v>10000</v>
      </c>
      <c r="G5626" s="1">
        <v>0</v>
      </c>
      <c r="H5626" s="1">
        <v>0</v>
      </c>
      <c r="I5626" s="1">
        <v>0</v>
      </c>
      <c r="J5626" s="1">
        <v>0</v>
      </c>
      <c r="K5626" s="1">
        <v>0</v>
      </c>
    </row>
    <row r="5627" spans="1:11" x14ac:dyDescent="0.25">
      <c r="A5627" s="2">
        <v>329</v>
      </c>
      <c r="B5627" t="s">
        <v>237</v>
      </c>
      <c r="C5627" t="s">
        <v>269</v>
      </c>
      <c r="D5627">
        <v>0</v>
      </c>
      <c r="E5627" s="1">
        <v>4481</v>
      </c>
      <c r="F5627" s="1">
        <v>0</v>
      </c>
      <c r="G5627" s="1">
        <v>0</v>
      </c>
      <c r="H5627" s="1">
        <v>0</v>
      </c>
      <c r="I5627" s="1">
        <v>4481</v>
      </c>
      <c r="J5627" s="1">
        <v>0</v>
      </c>
      <c r="K5627" s="1">
        <v>0</v>
      </c>
    </row>
    <row r="5628" spans="1:11" x14ac:dyDescent="0.25">
      <c r="A5628" s="2">
        <v>330</v>
      </c>
      <c r="B5628" t="s">
        <v>238</v>
      </c>
      <c r="C5628" t="s">
        <v>124</v>
      </c>
      <c r="D5628">
        <v>1</v>
      </c>
      <c r="E5628" s="1">
        <v>158560</v>
      </c>
      <c r="F5628" s="1">
        <v>158560</v>
      </c>
      <c r="G5628" s="1">
        <v>0</v>
      </c>
      <c r="H5628" s="1">
        <v>0</v>
      </c>
      <c r="I5628" s="1">
        <v>0</v>
      </c>
      <c r="J5628" s="1">
        <v>0</v>
      </c>
      <c r="K5628" s="1">
        <v>0</v>
      </c>
    </row>
    <row r="5629" spans="1:11" x14ac:dyDescent="0.25">
      <c r="A5629" s="2">
        <v>330</v>
      </c>
      <c r="B5629" t="s">
        <v>238</v>
      </c>
      <c r="C5629" t="s">
        <v>114</v>
      </c>
      <c r="D5629">
        <v>1</v>
      </c>
      <c r="E5629" s="1">
        <v>158560</v>
      </c>
      <c r="F5629" s="1">
        <v>158560</v>
      </c>
      <c r="G5629" s="1">
        <v>0</v>
      </c>
      <c r="H5629" s="1">
        <v>0</v>
      </c>
      <c r="I5629" s="1">
        <v>0</v>
      </c>
      <c r="J5629" s="1">
        <v>0</v>
      </c>
      <c r="K5629" s="1">
        <v>0</v>
      </c>
    </row>
    <row r="5630" spans="1:11" x14ac:dyDescent="0.25">
      <c r="A5630" s="2">
        <v>330</v>
      </c>
      <c r="B5630" t="s">
        <v>238</v>
      </c>
      <c r="C5630" t="s">
        <v>31</v>
      </c>
      <c r="D5630">
        <v>1</v>
      </c>
      <c r="E5630" s="1">
        <v>198942</v>
      </c>
      <c r="F5630" s="1">
        <v>198942</v>
      </c>
      <c r="G5630" s="1">
        <v>0</v>
      </c>
      <c r="H5630" s="1">
        <v>0</v>
      </c>
      <c r="I5630" s="1">
        <v>0</v>
      </c>
      <c r="J5630" s="1">
        <v>0</v>
      </c>
      <c r="K5630" s="1">
        <v>0</v>
      </c>
    </row>
    <row r="5631" spans="1:11" x14ac:dyDescent="0.25">
      <c r="A5631" s="2">
        <v>330</v>
      </c>
      <c r="B5631" t="s">
        <v>238</v>
      </c>
      <c r="C5631" t="s">
        <v>33</v>
      </c>
      <c r="D5631">
        <v>4</v>
      </c>
      <c r="E5631" s="1">
        <v>455330</v>
      </c>
      <c r="F5631" s="1">
        <v>304665</v>
      </c>
      <c r="G5631" s="1">
        <v>0</v>
      </c>
      <c r="H5631" s="1">
        <v>0</v>
      </c>
      <c r="I5631" s="1">
        <v>150665</v>
      </c>
      <c r="J5631" s="1">
        <v>0</v>
      </c>
      <c r="K5631" s="1">
        <v>0</v>
      </c>
    </row>
    <row r="5632" spans="1:11" x14ac:dyDescent="0.25">
      <c r="A5632" s="2">
        <v>330</v>
      </c>
      <c r="B5632" t="s">
        <v>238</v>
      </c>
      <c r="C5632" t="s">
        <v>34</v>
      </c>
      <c r="D5632">
        <v>4</v>
      </c>
      <c r="E5632" s="1">
        <v>455330</v>
      </c>
      <c r="F5632" s="1">
        <v>455330</v>
      </c>
      <c r="G5632" s="1">
        <v>0</v>
      </c>
      <c r="H5632" s="1">
        <v>0</v>
      </c>
      <c r="I5632" s="1">
        <v>0</v>
      </c>
      <c r="J5632" s="1">
        <v>0</v>
      </c>
      <c r="K5632" s="1">
        <v>0</v>
      </c>
    </row>
    <row r="5633" spans="1:11" x14ac:dyDescent="0.25">
      <c r="A5633" s="2">
        <v>330</v>
      </c>
      <c r="B5633" t="s">
        <v>238</v>
      </c>
      <c r="C5633" t="s">
        <v>35</v>
      </c>
      <c r="D5633">
        <v>4</v>
      </c>
      <c r="E5633" s="1">
        <v>455330</v>
      </c>
      <c r="F5633" s="1">
        <v>455330</v>
      </c>
      <c r="G5633" s="1">
        <v>0</v>
      </c>
      <c r="H5633" s="1">
        <v>0</v>
      </c>
      <c r="I5633" s="1">
        <v>0</v>
      </c>
      <c r="J5633" s="1">
        <v>0</v>
      </c>
      <c r="K5633" s="1">
        <v>0</v>
      </c>
    </row>
    <row r="5634" spans="1:11" x14ac:dyDescent="0.25">
      <c r="A5634" s="2">
        <v>330</v>
      </c>
      <c r="B5634" t="s">
        <v>238</v>
      </c>
      <c r="C5634" t="s">
        <v>26</v>
      </c>
      <c r="D5634">
        <v>3</v>
      </c>
      <c r="E5634" s="1">
        <v>341497</v>
      </c>
      <c r="F5634" s="1">
        <v>341497</v>
      </c>
      <c r="G5634" s="1">
        <v>0</v>
      </c>
      <c r="H5634" s="1">
        <v>0</v>
      </c>
      <c r="I5634" s="1">
        <v>0</v>
      </c>
      <c r="J5634" s="1">
        <v>0</v>
      </c>
      <c r="K5634" s="1">
        <v>0</v>
      </c>
    </row>
    <row r="5635" spans="1:11" x14ac:dyDescent="0.25">
      <c r="A5635" s="2">
        <v>330</v>
      </c>
      <c r="B5635" t="s">
        <v>238</v>
      </c>
      <c r="C5635" t="s">
        <v>25</v>
      </c>
      <c r="D5635">
        <v>3</v>
      </c>
      <c r="E5635" s="1">
        <v>341497</v>
      </c>
      <c r="F5635" s="1">
        <v>341497</v>
      </c>
      <c r="G5635" s="1">
        <v>0</v>
      </c>
      <c r="H5635" s="1">
        <v>0</v>
      </c>
      <c r="I5635" s="1">
        <v>0</v>
      </c>
      <c r="J5635" s="1">
        <v>0</v>
      </c>
      <c r="K5635" s="1">
        <v>0</v>
      </c>
    </row>
    <row r="5636" spans="1:11" x14ac:dyDescent="0.25">
      <c r="A5636" s="2">
        <v>330</v>
      </c>
      <c r="B5636" t="s">
        <v>238</v>
      </c>
      <c r="C5636" t="s">
        <v>28</v>
      </c>
      <c r="D5636">
        <v>4</v>
      </c>
      <c r="E5636" s="1">
        <v>455330</v>
      </c>
      <c r="F5636" s="1">
        <v>455330</v>
      </c>
      <c r="G5636" s="1">
        <v>0</v>
      </c>
      <c r="H5636" s="1">
        <v>0</v>
      </c>
      <c r="I5636" s="1">
        <v>0</v>
      </c>
      <c r="J5636" s="1">
        <v>0</v>
      </c>
      <c r="K5636" s="1">
        <v>0</v>
      </c>
    </row>
    <row r="5637" spans="1:11" x14ac:dyDescent="0.25">
      <c r="A5637" s="2">
        <v>330</v>
      </c>
      <c r="B5637" t="s">
        <v>238</v>
      </c>
      <c r="C5637" t="s">
        <v>72</v>
      </c>
      <c r="D5637">
        <v>1</v>
      </c>
      <c r="E5637" s="1">
        <v>113832</v>
      </c>
      <c r="F5637" s="1">
        <v>113832</v>
      </c>
      <c r="G5637" s="1">
        <v>0</v>
      </c>
      <c r="H5637" s="1">
        <v>0</v>
      </c>
      <c r="I5637" s="1">
        <v>0</v>
      </c>
      <c r="J5637" s="1">
        <v>0</v>
      </c>
      <c r="K5637" s="1">
        <v>0</v>
      </c>
    </row>
    <row r="5638" spans="1:11" x14ac:dyDescent="0.25">
      <c r="A5638" s="2">
        <v>330</v>
      </c>
      <c r="B5638" t="s">
        <v>238</v>
      </c>
      <c r="C5638" t="s">
        <v>62</v>
      </c>
      <c r="D5638">
        <v>1</v>
      </c>
      <c r="E5638" s="1">
        <v>119483</v>
      </c>
      <c r="F5638" s="1">
        <v>0</v>
      </c>
      <c r="G5638" s="1">
        <v>119483</v>
      </c>
      <c r="H5638" s="1">
        <v>0</v>
      </c>
      <c r="I5638" s="1">
        <v>0</v>
      </c>
      <c r="J5638" s="1">
        <v>0</v>
      </c>
      <c r="K5638" s="1">
        <v>0</v>
      </c>
    </row>
    <row r="5639" spans="1:11" x14ac:dyDescent="0.25">
      <c r="A5639" s="2">
        <v>330</v>
      </c>
      <c r="B5639" t="s">
        <v>238</v>
      </c>
      <c r="C5639" t="s">
        <v>40</v>
      </c>
      <c r="D5639">
        <v>1</v>
      </c>
      <c r="E5639" s="1">
        <v>113832</v>
      </c>
      <c r="F5639" s="1">
        <v>113832</v>
      </c>
      <c r="G5639" s="1">
        <v>0</v>
      </c>
      <c r="H5639" s="1">
        <v>0</v>
      </c>
      <c r="I5639" s="1">
        <v>0</v>
      </c>
      <c r="J5639" s="1">
        <v>0</v>
      </c>
      <c r="K5639" s="1">
        <v>0</v>
      </c>
    </row>
    <row r="5640" spans="1:11" x14ac:dyDescent="0.25">
      <c r="A5640" s="2">
        <v>330</v>
      </c>
      <c r="B5640" t="s">
        <v>238</v>
      </c>
      <c r="C5640" t="s">
        <v>30</v>
      </c>
      <c r="D5640">
        <v>1</v>
      </c>
      <c r="E5640" s="1">
        <v>113832</v>
      </c>
      <c r="F5640" s="1">
        <v>113832</v>
      </c>
      <c r="G5640" s="1">
        <v>0</v>
      </c>
      <c r="H5640" s="1">
        <v>0</v>
      </c>
      <c r="I5640" s="1">
        <v>0</v>
      </c>
      <c r="J5640" s="1">
        <v>0</v>
      </c>
      <c r="K5640" s="1">
        <v>0</v>
      </c>
    </row>
    <row r="5641" spans="1:11" x14ac:dyDescent="0.25">
      <c r="A5641" s="2">
        <v>330</v>
      </c>
      <c r="B5641" t="s">
        <v>238</v>
      </c>
      <c r="C5641" t="s">
        <v>15</v>
      </c>
      <c r="D5641">
        <v>6</v>
      </c>
      <c r="E5641" s="1">
        <v>234999</v>
      </c>
      <c r="F5641" s="1">
        <v>234999</v>
      </c>
      <c r="G5641" s="1">
        <v>0</v>
      </c>
      <c r="H5641" s="1">
        <v>0</v>
      </c>
      <c r="I5641" s="1">
        <v>0</v>
      </c>
      <c r="J5641" s="1">
        <v>0</v>
      </c>
      <c r="K5641" s="1">
        <v>0</v>
      </c>
    </row>
    <row r="5642" spans="1:11" x14ac:dyDescent="0.25">
      <c r="A5642" s="2">
        <v>330</v>
      </c>
      <c r="B5642" t="s">
        <v>238</v>
      </c>
      <c r="C5642" t="s">
        <v>52</v>
      </c>
      <c r="D5642">
        <v>2</v>
      </c>
      <c r="E5642" s="1">
        <v>227665</v>
      </c>
      <c r="F5642" s="1">
        <v>227665</v>
      </c>
      <c r="G5642" s="1">
        <v>0</v>
      </c>
      <c r="H5642" s="1">
        <v>0</v>
      </c>
      <c r="I5642" s="1">
        <v>0</v>
      </c>
      <c r="J5642" s="1">
        <v>0</v>
      </c>
      <c r="K5642" s="1">
        <v>0</v>
      </c>
    </row>
    <row r="5643" spans="1:11" x14ac:dyDescent="0.25">
      <c r="A5643" s="2">
        <v>330</v>
      </c>
      <c r="B5643" t="s">
        <v>238</v>
      </c>
      <c r="C5643" t="s">
        <v>50</v>
      </c>
      <c r="D5643">
        <v>1</v>
      </c>
      <c r="E5643" s="1">
        <v>113832</v>
      </c>
      <c r="F5643" s="1">
        <v>113832</v>
      </c>
      <c r="G5643" s="1">
        <v>0</v>
      </c>
      <c r="H5643" s="1">
        <v>0</v>
      </c>
      <c r="I5643" s="1">
        <v>0</v>
      </c>
      <c r="J5643" s="1">
        <v>0</v>
      </c>
      <c r="K5643" s="1">
        <v>0</v>
      </c>
    </row>
    <row r="5644" spans="1:11" x14ac:dyDescent="0.25">
      <c r="A5644" s="2">
        <v>330</v>
      </c>
      <c r="B5644" t="s">
        <v>238</v>
      </c>
      <c r="C5644" t="s">
        <v>14</v>
      </c>
      <c r="D5644">
        <v>4</v>
      </c>
      <c r="E5644" s="1">
        <v>455330</v>
      </c>
      <c r="F5644" s="1">
        <v>455330</v>
      </c>
      <c r="G5644" s="1">
        <v>0</v>
      </c>
      <c r="H5644" s="1">
        <v>0</v>
      </c>
      <c r="I5644" s="1">
        <v>0</v>
      </c>
      <c r="J5644" s="1">
        <v>0</v>
      </c>
      <c r="K5644" s="1">
        <v>0</v>
      </c>
    </row>
    <row r="5645" spans="1:11" x14ac:dyDescent="0.25">
      <c r="A5645" s="2">
        <v>330</v>
      </c>
      <c r="B5645" t="s">
        <v>238</v>
      </c>
      <c r="C5645" t="s">
        <v>81</v>
      </c>
      <c r="D5645">
        <v>1</v>
      </c>
      <c r="E5645" s="1">
        <v>113832</v>
      </c>
      <c r="F5645" s="1">
        <v>5381</v>
      </c>
      <c r="G5645" s="1">
        <v>0</v>
      </c>
      <c r="H5645" s="1">
        <v>108451</v>
      </c>
      <c r="I5645" s="1">
        <v>0</v>
      </c>
      <c r="J5645" s="1">
        <v>0</v>
      </c>
      <c r="K5645" s="1">
        <v>0</v>
      </c>
    </row>
    <row r="5646" spans="1:11" x14ac:dyDescent="0.25">
      <c r="A5646" s="2">
        <v>330</v>
      </c>
      <c r="B5646" t="s">
        <v>238</v>
      </c>
      <c r="C5646" t="s">
        <v>23</v>
      </c>
      <c r="D5646">
        <v>8</v>
      </c>
      <c r="E5646" s="1">
        <v>313331</v>
      </c>
      <c r="F5646" s="1">
        <v>313331</v>
      </c>
      <c r="G5646" s="1">
        <v>0</v>
      </c>
      <c r="H5646" s="1">
        <v>0</v>
      </c>
      <c r="I5646" s="1">
        <v>0</v>
      </c>
      <c r="J5646" s="1">
        <v>0</v>
      </c>
      <c r="K5646" s="1">
        <v>0</v>
      </c>
    </row>
    <row r="5647" spans="1:11" x14ac:dyDescent="0.25">
      <c r="A5647" s="2">
        <v>330</v>
      </c>
      <c r="B5647" t="s">
        <v>238</v>
      </c>
      <c r="C5647" t="s">
        <v>18</v>
      </c>
      <c r="D5647">
        <v>4</v>
      </c>
      <c r="E5647" s="1">
        <v>455330</v>
      </c>
      <c r="F5647" s="1">
        <v>455330</v>
      </c>
      <c r="G5647" s="1">
        <v>0</v>
      </c>
      <c r="H5647" s="1">
        <v>0</v>
      </c>
      <c r="I5647" s="1">
        <v>0</v>
      </c>
      <c r="J5647" s="1">
        <v>0</v>
      </c>
      <c r="K5647" s="1">
        <v>0</v>
      </c>
    </row>
    <row r="5648" spans="1:11" x14ac:dyDescent="0.25">
      <c r="A5648" s="2">
        <v>330</v>
      </c>
      <c r="B5648" t="s">
        <v>238</v>
      </c>
      <c r="C5648" t="s">
        <v>19</v>
      </c>
      <c r="D5648">
        <v>4</v>
      </c>
      <c r="E5648" s="1">
        <v>455330</v>
      </c>
      <c r="F5648" s="1">
        <v>455330</v>
      </c>
      <c r="G5648" s="1">
        <v>0</v>
      </c>
      <c r="H5648" s="1">
        <v>0</v>
      </c>
      <c r="I5648" s="1">
        <v>0</v>
      </c>
      <c r="J5648" s="1">
        <v>0</v>
      </c>
      <c r="K5648" s="1">
        <v>0</v>
      </c>
    </row>
    <row r="5649" spans="1:11" x14ac:dyDescent="0.25">
      <c r="A5649" s="2">
        <v>330</v>
      </c>
      <c r="B5649" t="s">
        <v>238</v>
      </c>
      <c r="C5649" t="s">
        <v>7</v>
      </c>
      <c r="D5649">
        <v>1</v>
      </c>
      <c r="E5649" s="1">
        <v>113832</v>
      </c>
      <c r="F5649" s="1">
        <v>113832</v>
      </c>
      <c r="G5649" s="1">
        <v>0</v>
      </c>
      <c r="H5649" s="1">
        <v>0</v>
      </c>
      <c r="I5649" s="1">
        <v>0</v>
      </c>
      <c r="J5649" s="1">
        <v>0</v>
      </c>
      <c r="K5649" s="1">
        <v>0</v>
      </c>
    </row>
    <row r="5650" spans="1:11" x14ac:dyDescent="0.25">
      <c r="A5650" s="2">
        <v>330</v>
      </c>
      <c r="B5650" t="s">
        <v>238</v>
      </c>
      <c r="C5650" t="s">
        <v>37</v>
      </c>
      <c r="D5650">
        <v>2</v>
      </c>
      <c r="E5650" s="1">
        <v>227665</v>
      </c>
      <c r="F5650" s="1">
        <v>227665</v>
      </c>
      <c r="G5650" s="1">
        <v>0</v>
      </c>
      <c r="H5650" s="1">
        <v>0</v>
      </c>
      <c r="I5650" s="1">
        <v>0</v>
      </c>
      <c r="J5650" s="1">
        <v>0</v>
      </c>
      <c r="K5650" s="1">
        <v>0</v>
      </c>
    </row>
    <row r="5651" spans="1:11" x14ac:dyDescent="0.25">
      <c r="A5651" s="2">
        <v>330</v>
      </c>
      <c r="B5651" t="s">
        <v>238</v>
      </c>
      <c r="C5651" t="s">
        <v>12</v>
      </c>
      <c r="D5651">
        <v>0.5</v>
      </c>
      <c r="E5651" s="1">
        <v>56916</v>
      </c>
      <c r="F5651" s="1">
        <v>56916</v>
      </c>
      <c r="G5651" s="1">
        <v>0</v>
      </c>
      <c r="H5651" s="1">
        <v>0</v>
      </c>
      <c r="I5651" s="1">
        <v>0</v>
      </c>
      <c r="J5651" s="1">
        <v>0</v>
      </c>
      <c r="K5651" s="1">
        <v>0</v>
      </c>
    </row>
    <row r="5652" spans="1:11" x14ac:dyDescent="0.25">
      <c r="A5652" s="2">
        <v>330</v>
      </c>
      <c r="B5652" t="s">
        <v>238</v>
      </c>
      <c r="C5652" t="s">
        <v>56</v>
      </c>
      <c r="D5652">
        <v>1</v>
      </c>
      <c r="E5652" s="1">
        <v>113832</v>
      </c>
      <c r="F5652" s="1">
        <v>113832</v>
      </c>
      <c r="G5652" s="1">
        <v>0</v>
      </c>
      <c r="H5652" s="1">
        <v>0</v>
      </c>
      <c r="I5652" s="1">
        <v>0</v>
      </c>
      <c r="J5652" s="1">
        <v>0</v>
      </c>
      <c r="K5652" s="1">
        <v>0</v>
      </c>
    </row>
    <row r="5653" spans="1:11" x14ac:dyDescent="0.25">
      <c r="A5653" s="2">
        <v>330</v>
      </c>
      <c r="B5653" t="s">
        <v>238</v>
      </c>
      <c r="C5653" t="s">
        <v>103</v>
      </c>
      <c r="D5653">
        <v>2</v>
      </c>
      <c r="E5653" s="1">
        <v>78333</v>
      </c>
      <c r="F5653" s="1">
        <v>0</v>
      </c>
      <c r="G5653" s="1">
        <v>78333</v>
      </c>
      <c r="H5653" s="1">
        <v>0</v>
      </c>
      <c r="I5653" s="1">
        <v>0</v>
      </c>
      <c r="J5653" s="1">
        <v>0</v>
      </c>
      <c r="K5653" s="1">
        <v>0</v>
      </c>
    </row>
    <row r="5654" spans="1:11" x14ac:dyDescent="0.25">
      <c r="A5654" s="2">
        <v>330</v>
      </c>
      <c r="B5654" t="s">
        <v>238</v>
      </c>
      <c r="C5654" t="s">
        <v>32</v>
      </c>
      <c r="D5654">
        <v>4</v>
      </c>
      <c r="E5654" s="1">
        <v>156666</v>
      </c>
      <c r="F5654" s="1">
        <v>156666</v>
      </c>
      <c r="G5654" s="1">
        <v>0</v>
      </c>
      <c r="H5654" s="1">
        <v>0</v>
      </c>
      <c r="I5654" s="1">
        <v>0</v>
      </c>
      <c r="J5654" s="1">
        <v>0</v>
      </c>
      <c r="K5654" s="1">
        <v>0</v>
      </c>
    </row>
    <row r="5655" spans="1:11" x14ac:dyDescent="0.25">
      <c r="A5655" s="2">
        <v>330</v>
      </c>
      <c r="B5655" t="s">
        <v>238</v>
      </c>
      <c r="C5655" t="s">
        <v>96</v>
      </c>
      <c r="D5655">
        <v>3</v>
      </c>
      <c r="E5655" s="1">
        <v>109725</v>
      </c>
      <c r="F5655" s="1">
        <v>73150</v>
      </c>
      <c r="G5655" s="1">
        <v>36575</v>
      </c>
      <c r="H5655" s="1">
        <v>0</v>
      </c>
      <c r="I5655" s="1">
        <v>0</v>
      </c>
      <c r="J5655" s="1">
        <v>0</v>
      </c>
      <c r="K5655" s="1">
        <v>0</v>
      </c>
    </row>
    <row r="5656" spans="1:11" x14ac:dyDescent="0.25">
      <c r="A5656" s="2">
        <v>330</v>
      </c>
      <c r="B5656" t="s">
        <v>238</v>
      </c>
      <c r="C5656" t="s">
        <v>11</v>
      </c>
      <c r="D5656">
        <v>2</v>
      </c>
      <c r="E5656" s="1">
        <v>115116</v>
      </c>
      <c r="F5656" s="1">
        <v>115116</v>
      </c>
      <c r="G5656" s="1">
        <v>0</v>
      </c>
      <c r="H5656" s="1">
        <v>0</v>
      </c>
      <c r="I5656" s="1">
        <v>0</v>
      </c>
      <c r="J5656" s="1">
        <v>0</v>
      </c>
      <c r="K5656" s="1">
        <v>0</v>
      </c>
    </row>
    <row r="5657" spans="1:11" x14ac:dyDescent="0.25">
      <c r="A5657" s="2">
        <v>330</v>
      </c>
      <c r="B5657" t="s">
        <v>238</v>
      </c>
      <c r="C5657" t="s">
        <v>21</v>
      </c>
      <c r="D5657">
        <v>1</v>
      </c>
      <c r="E5657" s="1">
        <v>113832</v>
      </c>
      <c r="F5657" s="1">
        <v>113832</v>
      </c>
      <c r="G5657" s="1">
        <v>0</v>
      </c>
      <c r="H5657" s="1">
        <v>0</v>
      </c>
      <c r="I5657" s="1">
        <v>0</v>
      </c>
      <c r="J5657" s="1">
        <v>0</v>
      </c>
      <c r="K5657" s="1">
        <v>0</v>
      </c>
    </row>
    <row r="5658" spans="1:11" x14ac:dyDescent="0.25">
      <c r="A5658" s="2">
        <v>330</v>
      </c>
      <c r="B5658" t="s">
        <v>238</v>
      </c>
      <c r="C5658" t="s">
        <v>122</v>
      </c>
      <c r="D5658">
        <v>1</v>
      </c>
      <c r="E5658" s="1">
        <v>113832</v>
      </c>
      <c r="F5658" s="1">
        <v>0</v>
      </c>
      <c r="G5658" s="1">
        <v>113832</v>
      </c>
      <c r="H5658" s="1">
        <v>0</v>
      </c>
      <c r="I5658" s="1">
        <v>0</v>
      </c>
      <c r="J5658" s="1">
        <v>0</v>
      </c>
      <c r="K5658" s="1">
        <v>0</v>
      </c>
    </row>
    <row r="5659" spans="1:11" x14ac:dyDescent="0.25">
      <c r="A5659" s="2">
        <v>330</v>
      </c>
      <c r="B5659" t="s">
        <v>238</v>
      </c>
      <c r="C5659" t="s">
        <v>16</v>
      </c>
      <c r="D5659">
        <v>1</v>
      </c>
      <c r="E5659" s="1">
        <v>113832</v>
      </c>
      <c r="F5659" s="1">
        <v>113832</v>
      </c>
      <c r="G5659" s="1">
        <v>0</v>
      </c>
      <c r="H5659" s="1">
        <v>0</v>
      </c>
      <c r="I5659" s="1">
        <v>0</v>
      </c>
      <c r="J5659" s="1">
        <v>0</v>
      </c>
      <c r="K5659" s="1">
        <v>0</v>
      </c>
    </row>
    <row r="5660" spans="1:11" x14ac:dyDescent="0.25">
      <c r="A5660" s="2">
        <v>330</v>
      </c>
      <c r="B5660" t="s">
        <v>238</v>
      </c>
      <c r="C5660" t="s">
        <v>17</v>
      </c>
      <c r="D5660">
        <v>1</v>
      </c>
      <c r="E5660" s="1">
        <v>79025</v>
      </c>
      <c r="F5660" s="1">
        <v>79025</v>
      </c>
      <c r="G5660" s="1">
        <v>0</v>
      </c>
      <c r="H5660" s="1">
        <v>0</v>
      </c>
      <c r="I5660" s="1">
        <v>0</v>
      </c>
      <c r="J5660" s="1">
        <v>0</v>
      </c>
      <c r="K5660" s="1">
        <v>0</v>
      </c>
    </row>
    <row r="5661" spans="1:11" x14ac:dyDescent="0.25">
      <c r="A5661" s="2">
        <v>330</v>
      </c>
      <c r="B5661" t="s">
        <v>238</v>
      </c>
      <c r="C5661" t="s">
        <v>22</v>
      </c>
      <c r="D5661">
        <v>1</v>
      </c>
      <c r="E5661" s="1">
        <v>51187</v>
      </c>
      <c r="F5661" s="1">
        <v>51187</v>
      </c>
      <c r="G5661" s="1">
        <v>0</v>
      </c>
      <c r="H5661" s="1">
        <v>0</v>
      </c>
      <c r="I5661" s="1">
        <v>0</v>
      </c>
      <c r="J5661" s="1">
        <v>0</v>
      </c>
      <c r="K5661" s="1">
        <v>0</v>
      </c>
    </row>
    <row r="5662" spans="1:11" x14ac:dyDescent="0.25">
      <c r="A5662" s="2">
        <v>330</v>
      </c>
      <c r="B5662" t="s">
        <v>238</v>
      </c>
      <c r="C5662" t="s">
        <v>20</v>
      </c>
      <c r="D5662">
        <v>3</v>
      </c>
      <c r="E5662" s="1">
        <v>180176</v>
      </c>
      <c r="F5662" s="1">
        <v>180176</v>
      </c>
      <c r="G5662" s="1">
        <v>0</v>
      </c>
      <c r="H5662" s="1">
        <v>0</v>
      </c>
      <c r="I5662" s="1">
        <v>0</v>
      </c>
      <c r="J5662" s="1">
        <v>0</v>
      </c>
      <c r="K5662" s="1">
        <v>0</v>
      </c>
    </row>
    <row r="5663" spans="1:11" x14ac:dyDescent="0.25">
      <c r="A5663" s="2">
        <v>330</v>
      </c>
      <c r="B5663" t="s">
        <v>238</v>
      </c>
      <c r="C5663" t="s">
        <v>55</v>
      </c>
      <c r="D5663">
        <v>2</v>
      </c>
      <c r="E5663" s="1">
        <v>142889</v>
      </c>
      <c r="F5663" s="1">
        <v>142889</v>
      </c>
      <c r="G5663" s="1">
        <v>0</v>
      </c>
      <c r="H5663" s="1">
        <v>0</v>
      </c>
      <c r="I5663" s="1">
        <v>0</v>
      </c>
      <c r="J5663" s="1">
        <v>0</v>
      </c>
      <c r="K5663" s="1">
        <v>0</v>
      </c>
    </row>
    <row r="5664" spans="1:11" x14ac:dyDescent="0.25">
      <c r="A5664" s="2">
        <v>330</v>
      </c>
      <c r="B5664" t="s">
        <v>238</v>
      </c>
      <c r="C5664" t="s">
        <v>8</v>
      </c>
      <c r="D5664">
        <v>1</v>
      </c>
      <c r="E5664" s="1">
        <v>116262</v>
      </c>
      <c r="F5664" s="1">
        <v>0</v>
      </c>
      <c r="G5664" s="1">
        <v>116262</v>
      </c>
      <c r="H5664" s="1">
        <v>0</v>
      </c>
      <c r="I5664" s="1">
        <v>0</v>
      </c>
      <c r="J5664" s="1">
        <v>0</v>
      </c>
      <c r="K5664" s="1">
        <v>0</v>
      </c>
    </row>
    <row r="5665" spans="1:11" x14ac:dyDescent="0.25">
      <c r="A5665" s="2">
        <v>330</v>
      </c>
      <c r="B5665" t="s">
        <v>238</v>
      </c>
      <c r="C5665" t="s">
        <v>251</v>
      </c>
      <c r="D5665">
        <v>0</v>
      </c>
      <c r="E5665" s="1">
        <v>100283</v>
      </c>
      <c r="F5665" s="1">
        <v>100283</v>
      </c>
      <c r="G5665" s="1">
        <v>0</v>
      </c>
      <c r="H5665" s="1">
        <v>0</v>
      </c>
      <c r="I5665" s="1">
        <v>0</v>
      </c>
      <c r="J5665" s="1">
        <v>0</v>
      </c>
      <c r="K5665" s="1">
        <v>0</v>
      </c>
    </row>
    <row r="5666" spans="1:11" x14ac:dyDescent="0.25">
      <c r="A5666" s="2">
        <v>330</v>
      </c>
      <c r="B5666" t="s">
        <v>238</v>
      </c>
      <c r="C5666" t="s">
        <v>314</v>
      </c>
      <c r="D5666">
        <v>0</v>
      </c>
      <c r="E5666" s="1">
        <v>47600</v>
      </c>
      <c r="F5666" s="1">
        <v>17000</v>
      </c>
      <c r="G5666" s="1">
        <v>0</v>
      </c>
      <c r="H5666" s="1">
        <v>0</v>
      </c>
      <c r="I5666" s="1">
        <v>0</v>
      </c>
      <c r="J5666" s="1">
        <v>0</v>
      </c>
      <c r="K5666" s="1">
        <v>30600</v>
      </c>
    </row>
    <row r="5667" spans="1:11" x14ac:dyDescent="0.25">
      <c r="A5667" s="2">
        <v>330</v>
      </c>
      <c r="B5667" t="s">
        <v>238</v>
      </c>
      <c r="C5667" t="s">
        <v>257</v>
      </c>
      <c r="D5667">
        <v>0</v>
      </c>
      <c r="E5667" s="1">
        <v>30600</v>
      </c>
      <c r="F5667" s="1">
        <v>17000</v>
      </c>
      <c r="G5667" s="1">
        <v>0</v>
      </c>
      <c r="H5667" s="1">
        <v>0</v>
      </c>
      <c r="I5667" s="1">
        <v>0</v>
      </c>
      <c r="J5667" s="1">
        <v>0</v>
      </c>
      <c r="K5667" s="1">
        <v>13600</v>
      </c>
    </row>
    <row r="5668" spans="1:11" x14ac:dyDescent="0.25">
      <c r="A5668" s="2">
        <v>330</v>
      </c>
      <c r="B5668" t="s">
        <v>238</v>
      </c>
      <c r="C5668" t="s">
        <v>252</v>
      </c>
      <c r="D5668">
        <v>0</v>
      </c>
      <c r="E5668" s="1">
        <v>15000</v>
      </c>
      <c r="F5668" s="1">
        <v>15000</v>
      </c>
      <c r="G5668" s="1">
        <v>0</v>
      </c>
      <c r="H5668" s="1">
        <v>0</v>
      </c>
      <c r="I5668" s="1">
        <v>0</v>
      </c>
      <c r="J5668" s="1">
        <v>0</v>
      </c>
      <c r="K5668" s="1">
        <v>0</v>
      </c>
    </row>
    <row r="5669" spans="1:11" x14ac:dyDescent="0.25">
      <c r="A5669" s="2">
        <v>330</v>
      </c>
      <c r="B5669" t="s">
        <v>238</v>
      </c>
      <c r="C5669" t="s">
        <v>246</v>
      </c>
      <c r="D5669">
        <v>0</v>
      </c>
      <c r="E5669" s="1">
        <v>15325</v>
      </c>
      <c r="F5669" s="1">
        <v>15325</v>
      </c>
      <c r="G5669" s="1">
        <v>0</v>
      </c>
      <c r="H5669" s="1">
        <v>0</v>
      </c>
      <c r="I5669" s="1">
        <v>0</v>
      </c>
      <c r="J5669" s="1">
        <v>0</v>
      </c>
      <c r="K5669" s="1">
        <v>0</v>
      </c>
    </row>
    <row r="5670" spans="1:11" x14ac:dyDescent="0.25">
      <c r="A5670" s="2">
        <v>330</v>
      </c>
      <c r="B5670" t="s">
        <v>238</v>
      </c>
      <c r="C5670" t="s">
        <v>263</v>
      </c>
      <c r="D5670">
        <v>0</v>
      </c>
      <c r="E5670" s="1">
        <v>72285</v>
      </c>
      <c r="F5670" s="1">
        <v>11000</v>
      </c>
      <c r="G5670" s="1">
        <v>61285</v>
      </c>
      <c r="H5670" s="1">
        <v>0</v>
      </c>
      <c r="I5670" s="1">
        <v>0</v>
      </c>
      <c r="J5670" s="1">
        <v>0</v>
      </c>
      <c r="K5670" s="1">
        <v>0</v>
      </c>
    </row>
    <row r="5671" spans="1:11" x14ac:dyDescent="0.25">
      <c r="A5671" s="2">
        <v>330</v>
      </c>
      <c r="B5671" t="s">
        <v>238</v>
      </c>
      <c r="C5671" t="s">
        <v>266</v>
      </c>
      <c r="D5671">
        <v>0</v>
      </c>
      <c r="E5671" s="1">
        <v>12000</v>
      </c>
      <c r="F5671" s="1">
        <v>12000</v>
      </c>
      <c r="G5671" s="1">
        <v>0</v>
      </c>
      <c r="H5671" s="1">
        <v>0</v>
      </c>
      <c r="I5671" s="1">
        <v>0</v>
      </c>
      <c r="J5671" s="1">
        <v>0</v>
      </c>
      <c r="K5671" s="1">
        <v>0</v>
      </c>
    </row>
    <row r="5672" spans="1:11" x14ac:dyDescent="0.25">
      <c r="A5672" s="2">
        <v>330</v>
      </c>
      <c r="B5672" t="s">
        <v>238</v>
      </c>
      <c r="C5672" t="s">
        <v>265</v>
      </c>
      <c r="D5672">
        <v>0</v>
      </c>
      <c r="E5672" s="1">
        <v>10000</v>
      </c>
      <c r="F5672" s="1">
        <v>10000</v>
      </c>
      <c r="G5672" s="1">
        <v>0</v>
      </c>
      <c r="H5672" s="1">
        <v>0</v>
      </c>
      <c r="I5672" s="1">
        <v>0</v>
      </c>
      <c r="J5672" s="1">
        <v>0</v>
      </c>
      <c r="K5672" s="1">
        <v>0</v>
      </c>
    </row>
    <row r="5673" spans="1:11" x14ac:dyDescent="0.25">
      <c r="A5673" s="2">
        <v>330</v>
      </c>
      <c r="B5673" t="s">
        <v>238</v>
      </c>
      <c r="C5673" t="s">
        <v>262</v>
      </c>
      <c r="D5673">
        <v>0</v>
      </c>
      <c r="E5673" s="1">
        <v>5000</v>
      </c>
      <c r="F5673" s="1">
        <v>5000</v>
      </c>
      <c r="G5673" s="1">
        <v>0</v>
      </c>
      <c r="H5673" s="1">
        <v>0</v>
      </c>
      <c r="I5673" s="1">
        <v>0</v>
      </c>
      <c r="J5673" s="1">
        <v>0</v>
      </c>
      <c r="K5673" s="1">
        <v>0</v>
      </c>
    </row>
    <row r="5674" spans="1:11" x14ac:dyDescent="0.25">
      <c r="A5674" s="2">
        <v>330</v>
      </c>
      <c r="B5674" t="s">
        <v>238</v>
      </c>
      <c r="C5674" t="s">
        <v>248</v>
      </c>
      <c r="D5674">
        <v>0</v>
      </c>
      <c r="E5674" s="1">
        <v>2331</v>
      </c>
      <c r="F5674" s="1">
        <v>2331</v>
      </c>
      <c r="G5674" s="1">
        <v>0</v>
      </c>
      <c r="H5674" s="1">
        <v>0</v>
      </c>
      <c r="I5674" s="1">
        <v>0</v>
      </c>
      <c r="J5674" s="1">
        <v>0</v>
      </c>
      <c r="K5674" s="1">
        <v>0</v>
      </c>
    </row>
    <row r="5675" spans="1:11" x14ac:dyDescent="0.25">
      <c r="A5675" s="2">
        <v>330</v>
      </c>
      <c r="B5675" t="s">
        <v>238</v>
      </c>
      <c r="C5675" t="s">
        <v>300</v>
      </c>
      <c r="D5675">
        <v>0</v>
      </c>
      <c r="E5675" s="1">
        <v>5537</v>
      </c>
      <c r="F5675" s="1">
        <v>5537</v>
      </c>
      <c r="G5675" s="1">
        <v>0</v>
      </c>
      <c r="H5675" s="1">
        <v>0</v>
      </c>
      <c r="I5675" s="1">
        <v>0</v>
      </c>
      <c r="J5675" s="1">
        <v>0</v>
      </c>
      <c r="K5675" s="1">
        <v>0</v>
      </c>
    </row>
    <row r="5676" spans="1:11" x14ac:dyDescent="0.25">
      <c r="A5676" s="2">
        <v>330</v>
      </c>
      <c r="B5676" t="s">
        <v>238</v>
      </c>
      <c r="C5676" t="s">
        <v>264</v>
      </c>
      <c r="D5676">
        <v>0</v>
      </c>
      <c r="E5676" s="1">
        <v>25226</v>
      </c>
      <c r="F5676" s="1">
        <v>25226</v>
      </c>
      <c r="G5676" s="1">
        <v>0</v>
      </c>
      <c r="H5676" s="1">
        <v>0</v>
      </c>
      <c r="I5676" s="1">
        <v>0</v>
      </c>
      <c r="J5676" s="1">
        <v>0</v>
      </c>
      <c r="K5676" s="1">
        <v>0</v>
      </c>
    </row>
    <row r="5677" spans="1:11" x14ac:dyDescent="0.25">
      <c r="A5677" s="2">
        <v>330</v>
      </c>
      <c r="B5677" t="s">
        <v>238</v>
      </c>
      <c r="C5677" t="s">
        <v>260</v>
      </c>
      <c r="D5677">
        <v>0</v>
      </c>
      <c r="E5677" s="1">
        <v>517</v>
      </c>
      <c r="F5677" s="1">
        <v>517</v>
      </c>
      <c r="G5677" s="1">
        <v>0</v>
      </c>
      <c r="H5677" s="1">
        <v>0</v>
      </c>
      <c r="I5677" s="1">
        <v>0</v>
      </c>
      <c r="J5677" s="1">
        <v>0</v>
      </c>
      <c r="K5677" s="1">
        <v>0</v>
      </c>
    </row>
    <row r="5678" spans="1:11" x14ac:dyDescent="0.25">
      <c r="A5678" s="2">
        <v>330</v>
      </c>
      <c r="B5678" t="s">
        <v>238</v>
      </c>
      <c r="C5678" t="s">
        <v>261</v>
      </c>
      <c r="D5678">
        <v>0</v>
      </c>
      <c r="E5678" s="1">
        <v>10462</v>
      </c>
      <c r="F5678" s="1">
        <v>10462</v>
      </c>
      <c r="G5678" s="1">
        <v>0</v>
      </c>
      <c r="H5678" s="1">
        <v>0</v>
      </c>
      <c r="I5678" s="1">
        <v>0</v>
      </c>
      <c r="J5678" s="1">
        <v>0</v>
      </c>
      <c r="K5678" s="1">
        <v>0</v>
      </c>
    </row>
    <row r="5679" spans="1:11" x14ac:dyDescent="0.25">
      <c r="A5679" s="2">
        <v>330</v>
      </c>
      <c r="B5679" t="s">
        <v>238</v>
      </c>
      <c r="C5679" t="s">
        <v>278</v>
      </c>
      <c r="D5679">
        <v>0</v>
      </c>
      <c r="E5679" s="1">
        <v>5000</v>
      </c>
      <c r="F5679" s="1">
        <v>5000</v>
      </c>
      <c r="G5679" s="1">
        <v>0</v>
      </c>
      <c r="H5679" s="1">
        <v>0</v>
      </c>
      <c r="I5679" s="1">
        <v>0</v>
      </c>
      <c r="J5679" s="1">
        <v>0</v>
      </c>
      <c r="K5679" s="1">
        <v>0</v>
      </c>
    </row>
    <row r="5680" spans="1:11" x14ac:dyDescent="0.25">
      <c r="A5680" s="2">
        <v>330</v>
      </c>
      <c r="B5680" t="s">
        <v>238</v>
      </c>
      <c r="C5680" t="s">
        <v>247</v>
      </c>
      <c r="D5680">
        <v>0</v>
      </c>
      <c r="E5680" s="1">
        <v>8544</v>
      </c>
      <c r="F5680" s="1">
        <v>8544</v>
      </c>
      <c r="G5680" s="1">
        <v>0</v>
      </c>
      <c r="H5680" s="1">
        <v>0</v>
      </c>
      <c r="I5680" s="1">
        <v>0</v>
      </c>
      <c r="J5680" s="1">
        <v>0</v>
      </c>
      <c r="K5680" s="1">
        <v>0</v>
      </c>
    </row>
    <row r="5681" spans="1:11" x14ac:dyDescent="0.25">
      <c r="A5681" s="2">
        <v>330</v>
      </c>
      <c r="B5681" t="s">
        <v>238</v>
      </c>
      <c r="C5681" t="s">
        <v>270</v>
      </c>
      <c r="D5681">
        <v>0</v>
      </c>
      <c r="E5681" s="1">
        <v>5000</v>
      </c>
      <c r="F5681" s="1">
        <v>5000</v>
      </c>
      <c r="G5681" s="1">
        <v>0</v>
      </c>
      <c r="H5681" s="1">
        <v>0</v>
      </c>
      <c r="I5681" s="1">
        <v>0</v>
      </c>
      <c r="J5681" s="1">
        <v>0</v>
      </c>
      <c r="K5681" s="1">
        <v>0</v>
      </c>
    </row>
    <row r="5682" spans="1:11" x14ac:dyDescent="0.25">
      <c r="A5682" s="2">
        <v>330</v>
      </c>
      <c r="B5682" t="s">
        <v>238</v>
      </c>
      <c r="C5682" t="s">
        <v>277</v>
      </c>
      <c r="D5682">
        <v>0</v>
      </c>
      <c r="E5682" s="1">
        <v>20000</v>
      </c>
      <c r="F5682" s="1">
        <v>20000</v>
      </c>
      <c r="G5682" s="1">
        <v>0</v>
      </c>
      <c r="H5682" s="1">
        <v>0</v>
      </c>
      <c r="I5682" s="1">
        <v>0</v>
      </c>
      <c r="J5682" s="1">
        <v>0</v>
      </c>
      <c r="K5682" s="1">
        <v>0</v>
      </c>
    </row>
    <row r="5683" spans="1:11" x14ac:dyDescent="0.25">
      <c r="A5683" s="2">
        <v>330</v>
      </c>
      <c r="B5683" t="s">
        <v>238</v>
      </c>
      <c r="C5683" t="s">
        <v>287</v>
      </c>
      <c r="D5683">
        <v>0</v>
      </c>
      <c r="E5683" s="1">
        <v>700</v>
      </c>
      <c r="F5683" s="1">
        <v>700</v>
      </c>
      <c r="G5683" s="1">
        <v>0</v>
      </c>
      <c r="H5683" s="1">
        <v>0</v>
      </c>
      <c r="I5683" s="1">
        <v>0</v>
      </c>
      <c r="J5683" s="1">
        <v>0</v>
      </c>
      <c r="K5683" s="1">
        <v>0</v>
      </c>
    </row>
    <row r="5684" spans="1:11" x14ac:dyDescent="0.25">
      <c r="A5684" s="2">
        <v>330</v>
      </c>
      <c r="B5684" t="s">
        <v>238</v>
      </c>
      <c r="C5684" t="s">
        <v>269</v>
      </c>
      <c r="D5684">
        <v>0</v>
      </c>
      <c r="E5684" s="1">
        <v>2427</v>
      </c>
      <c r="F5684" s="1">
        <v>0</v>
      </c>
      <c r="G5684" s="1">
        <v>0</v>
      </c>
      <c r="H5684" s="1">
        <v>0</v>
      </c>
      <c r="I5684" s="1">
        <v>2427</v>
      </c>
      <c r="J5684" s="1">
        <v>0</v>
      </c>
      <c r="K5684" s="1">
        <v>0</v>
      </c>
    </row>
    <row r="5685" spans="1:11" x14ac:dyDescent="0.25">
      <c r="A5685" s="2">
        <v>331</v>
      </c>
      <c r="B5685" t="s">
        <v>239</v>
      </c>
      <c r="C5685" t="s">
        <v>124</v>
      </c>
      <c r="D5685">
        <v>1</v>
      </c>
      <c r="E5685" s="1">
        <v>158560</v>
      </c>
      <c r="F5685" s="1">
        <v>20777</v>
      </c>
      <c r="G5685" s="1">
        <v>137783</v>
      </c>
      <c r="H5685" s="1">
        <v>0</v>
      </c>
      <c r="I5685" s="1">
        <v>0</v>
      </c>
      <c r="J5685" s="1">
        <v>0</v>
      </c>
      <c r="K5685" s="1">
        <v>0</v>
      </c>
    </row>
    <row r="5686" spans="1:11" x14ac:dyDescent="0.25">
      <c r="A5686" s="2">
        <v>331</v>
      </c>
      <c r="B5686" t="s">
        <v>239</v>
      </c>
      <c r="C5686" t="s">
        <v>31</v>
      </c>
      <c r="D5686">
        <v>1</v>
      </c>
      <c r="E5686" s="1">
        <v>198942</v>
      </c>
      <c r="F5686" s="1">
        <v>198942</v>
      </c>
      <c r="G5686" s="1">
        <v>0</v>
      </c>
      <c r="H5686" s="1">
        <v>0</v>
      </c>
      <c r="I5686" s="1">
        <v>0</v>
      </c>
      <c r="J5686" s="1">
        <v>0</v>
      </c>
      <c r="K5686" s="1">
        <v>0</v>
      </c>
    </row>
    <row r="5687" spans="1:11" x14ac:dyDescent="0.25">
      <c r="A5687" s="2">
        <v>331</v>
      </c>
      <c r="B5687" t="s">
        <v>239</v>
      </c>
      <c r="C5687" t="s">
        <v>33</v>
      </c>
      <c r="D5687">
        <v>2</v>
      </c>
      <c r="E5687" s="1">
        <v>227665</v>
      </c>
      <c r="F5687" s="1">
        <v>117697</v>
      </c>
      <c r="G5687" s="1">
        <v>0</v>
      </c>
      <c r="H5687" s="1">
        <v>0</v>
      </c>
      <c r="I5687" s="1">
        <v>109968</v>
      </c>
      <c r="J5687" s="1">
        <v>0</v>
      </c>
      <c r="K5687" s="1">
        <v>0</v>
      </c>
    </row>
    <row r="5688" spans="1:11" x14ac:dyDescent="0.25">
      <c r="A5688" s="2">
        <v>331</v>
      </c>
      <c r="B5688" t="s">
        <v>239</v>
      </c>
      <c r="C5688" t="s">
        <v>34</v>
      </c>
      <c r="D5688">
        <v>3</v>
      </c>
      <c r="E5688" s="1">
        <v>341497</v>
      </c>
      <c r="F5688" s="1">
        <v>341497</v>
      </c>
      <c r="G5688" s="1">
        <v>0</v>
      </c>
      <c r="H5688" s="1">
        <v>0</v>
      </c>
      <c r="I5688" s="1">
        <v>0</v>
      </c>
      <c r="J5688" s="1">
        <v>0</v>
      </c>
      <c r="K5688" s="1">
        <v>0</v>
      </c>
    </row>
    <row r="5689" spans="1:11" x14ac:dyDescent="0.25">
      <c r="A5689" s="2">
        <v>331</v>
      </c>
      <c r="B5689" t="s">
        <v>239</v>
      </c>
      <c r="C5689" t="s">
        <v>35</v>
      </c>
      <c r="D5689">
        <v>3</v>
      </c>
      <c r="E5689" s="1">
        <v>341497</v>
      </c>
      <c r="F5689" s="1">
        <v>341497</v>
      </c>
      <c r="G5689" s="1">
        <v>0</v>
      </c>
      <c r="H5689" s="1">
        <v>0</v>
      </c>
      <c r="I5689" s="1">
        <v>0</v>
      </c>
      <c r="J5689" s="1">
        <v>0</v>
      </c>
      <c r="K5689" s="1">
        <v>0</v>
      </c>
    </row>
    <row r="5690" spans="1:11" x14ac:dyDescent="0.25">
      <c r="A5690" s="2">
        <v>331</v>
      </c>
      <c r="B5690" t="s">
        <v>239</v>
      </c>
      <c r="C5690" t="s">
        <v>26</v>
      </c>
      <c r="D5690">
        <v>3</v>
      </c>
      <c r="E5690" s="1">
        <v>341497</v>
      </c>
      <c r="F5690" s="1">
        <v>341497</v>
      </c>
      <c r="G5690" s="1">
        <v>0</v>
      </c>
      <c r="H5690" s="1">
        <v>0</v>
      </c>
      <c r="I5690" s="1">
        <v>0</v>
      </c>
      <c r="J5690" s="1">
        <v>0</v>
      </c>
      <c r="K5690" s="1">
        <v>0</v>
      </c>
    </row>
    <row r="5691" spans="1:11" x14ac:dyDescent="0.25">
      <c r="A5691" s="2">
        <v>331</v>
      </c>
      <c r="B5691" t="s">
        <v>239</v>
      </c>
      <c r="C5691" t="s">
        <v>25</v>
      </c>
      <c r="D5691">
        <v>2</v>
      </c>
      <c r="E5691" s="1">
        <v>227665</v>
      </c>
      <c r="F5691" s="1">
        <v>227665</v>
      </c>
      <c r="G5691" s="1">
        <v>0</v>
      </c>
      <c r="H5691" s="1">
        <v>0</v>
      </c>
      <c r="I5691" s="1">
        <v>0</v>
      </c>
      <c r="J5691" s="1">
        <v>0</v>
      </c>
      <c r="K5691" s="1">
        <v>0</v>
      </c>
    </row>
    <row r="5692" spans="1:11" x14ac:dyDescent="0.25">
      <c r="A5692" s="2">
        <v>331</v>
      </c>
      <c r="B5692" t="s">
        <v>239</v>
      </c>
      <c r="C5692" t="s">
        <v>28</v>
      </c>
      <c r="D5692">
        <v>3</v>
      </c>
      <c r="E5692" s="1">
        <v>341497</v>
      </c>
      <c r="F5692" s="1">
        <v>341497</v>
      </c>
      <c r="G5692" s="1">
        <v>0</v>
      </c>
      <c r="H5692" s="1">
        <v>0</v>
      </c>
      <c r="I5692" s="1">
        <v>0</v>
      </c>
      <c r="J5692" s="1">
        <v>0</v>
      </c>
      <c r="K5692" s="1">
        <v>0</v>
      </c>
    </row>
    <row r="5693" spans="1:11" x14ac:dyDescent="0.25">
      <c r="A5693" s="2">
        <v>331</v>
      </c>
      <c r="B5693" t="s">
        <v>239</v>
      </c>
      <c r="C5693" t="s">
        <v>40</v>
      </c>
      <c r="D5693">
        <v>1</v>
      </c>
      <c r="E5693" s="1">
        <v>113832</v>
      </c>
      <c r="F5693" s="1">
        <v>0</v>
      </c>
      <c r="G5693" s="1">
        <v>113832</v>
      </c>
      <c r="H5693" s="1">
        <v>0</v>
      </c>
      <c r="I5693" s="1">
        <v>0</v>
      </c>
      <c r="J5693" s="1">
        <v>0</v>
      </c>
      <c r="K5693" s="1">
        <v>0</v>
      </c>
    </row>
    <row r="5694" spans="1:11" x14ac:dyDescent="0.25">
      <c r="A5694" s="2">
        <v>331</v>
      </c>
      <c r="B5694" t="s">
        <v>239</v>
      </c>
      <c r="C5694" t="s">
        <v>30</v>
      </c>
      <c r="D5694">
        <v>1</v>
      </c>
      <c r="E5694" s="1">
        <v>113832</v>
      </c>
      <c r="F5694" s="1">
        <v>113832</v>
      </c>
      <c r="G5694" s="1">
        <v>0</v>
      </c>
      <c r="H5694" s="1">
        <v>0</v>
      </c>
      <c r="I5694" s="1">
        <v>0</v>
      </c>
      <c r="J5694" s="1">
        <v>0</v>
      </c>
      <c r="K5694" s="1">
        <v>0</v>
      </c>
    </row>
    <row r="5695" spans="1:11" x14ac:dyDescent="0.25">
      <c r="A5695" s="2">
        <v>331</v>
      </c>
      <c r="B5695" t="s">
        <v>239</v>
      </c>
      <c r="C5695" t="s">
        <v>15</v>
      </c>
      <c r="D5695">
        <v>2</v>
      </c>
      <c r="E5695" s="1">
        <v>78333</v>
      </c>
      <c r="F5695" s="1">
        <v>0</v>
      </c>
      <c r="G5695" s="1">
        <v>78333</v>
      </c>
      <c r="H5695" s="1">
        <v>0</v>
      </c>
      <c r="I5695" s="1">
        <v>0</v>
      </c>
      <c r="J5695" s="1">
        <v>0</v>
      </c>
      <c r="K5695" s="1">
        <v>0</v>
      </c>
    </row>
    <row r="5696" spans="1:11" x14ac:dyDescent="0.25">
      <c r="A5696" s="2">
        <v>331</v>
      </c>
      <c r="B5696" t="s">
        <v>239</v>
      </c>
      <c r="C5696" t="s">
        <v>14</v>
      </c>
      <c r="D5696">
        <v>3</v>
      </c>
      <c r="E5696" s="1">
        <v>341497</v>
      </c>
      <c r="F5696" s="1">
        <v>341497</v>
      </c>
      <c r="G5696" s="1">
        <v>0</v>
      </c>
      <c r="H5696" s="1">
        <v>0</v>
      </c>
      <c r="I5696" s="1">
        <v>0</v>
      </c>
      <c r="J5696" s="1">
        <v>0</v>
      </c>
      <c r="K5696" s="1">
        <v>0</v>
      </c>
    </row>
    <row r="5697" spans="1:11" x14ac:dyDescent="0.25">
      <c r="A5697" s="2">
        <v>331</v>
      </c>
      <c r="B5697" t="s">
        <v>239</v>
      </c>
      <c r="C5697" t="s">
        <v>313</v>
      </c>
      <c r="D5697">
        <v>0.18</v>
      </c>
      <c r="E5697" s="1">
        <v>27657</v>
      </c>
      <c r="F5697" s="1">
        <v>8136</v>
      </c>
      <c r="G5697" s="1">
        <v>0</v>
      </c>
      <c r="H5697" s="1">
        <v>19521</v>
      </c>
      <c r="I5697" s="1">
        <v>0</v>
      </c>
      <c r="J5697" s="1">
        <v>0</v>
      </c>
      <c r="K5697" s="1">
        <v>0</v>
      </c>
    </row>
    <row r="5698" spans="1:11" x14ac:dyDescent="0.25">
      <c r="A5698" s="2">
        <v>331</v>
      </c>
      <c r="B5698" t="s">
        <v>239</v>
      </c>
      <c r="C5698" t="s">
        <v>23</v>
      </c>
      <c r="D5698">
        <v>4</v>
      </c>
      <c r="E5698" s="1">
        <v>156666</v>
      </c>
      <c r="F5698" s="1">
        <v>156666</v>
      </c>
      <c r="G5698" s="1">
        <v>0</v>
      </c>
      <c r="H5698" s="1">
        <v>0</v>
      </c>
      <c r="I5698" s="1">
        <v>0</v>
      </c>
      <c r="J5698" s="1">
        <v>0</v>
      </c>
      <c r="K5698" s="1">
        <v>0</v>
      </c>
    </row>
    <row r="5699" spans="1:11" x14ac:dyDescent="0.25">
      <c r="A5699" s="2">
        <v>331</v>
      </c>
      <c r="B5699" t="s">
        <v>239</v>
      </c>
      <c r="C5699" t="s">
        <v>18</v>
      </c>
      <c r="D5699">
        <v>2</v>
      </c>
      <c r="E5699" s="1">
        <v>227665</v>
      </c>
      <c r="F5699" s="1">
        <v>227665</v>
      </c>
      <c r="G5699" s="1">
        <v>0</v>
      </c>
      <c r="H5699" s="1">
        <v>0</v>
      </c>
      <c r="I5699" s="1">
        <v>0</v>
      </c>
      <c r="J5699" s="1">
        <v>0</v>
      </c>
      <c r="K5699" s="1">
        <v>0</v>
      </c>
    </row>
    <row r="5700" spans="1:11" x14ac:dyDescent="0.25">
      <c r="A5700" s="2">
        <v>331</v>
      </c>
      <c r="B5700" t="s">
        <v>239</v>
      </c>
      <c r="C5700" t="s">
        <v>19</v>
      </c>
      <c r="D5700">
        <v>2</v>
      </c>
      <c r="E5700" s="1">
        <v>227665</v>
      </c>
      <c r="F5700" s="1">
        <v>227665</v>
      </c>
      <c r="G5700" s="1">
        <v>0</v>
      </c>
      <c r="H5700" s="1">
        <v>0</v>
      </c>
      <c r="I5700" s="1">
        <v>0</v>
      </c>
      <c r="J5700" s="1">
        <v>0</v>
      </c>
      <c r="K5700" s="1">
        <v>0</v>
      </c>
    </row>
    <row r="5701" spans="1:11" x14ac:dyDescent="0.25">
      <c r="A5701" s="2">
        <v>331</v>
      </c>
      <c r="B5701" t="s">
        <v>239</v>
      </c>
      <c r="C5701" t="s">
        <v>37</v>
      </c>
      <c r="D5701">
        <v>2</v>
      </c>
      <c r="E5701" s="1">
        <v>227665</v>
      </c>
      <c r="F5701" s="1">
        <v>227665</v>
      </c>
      <c r="G5701" s="1">
        <v>0</v>
      </c>
      <c r="H5701" s="1">
        <v>0</v>
      </c>
      <c r="I5701" s="1">
        <v>0</v>
      </c>
      <c r="J5701" s="1">
        <v>0</v>
      </c>
      <c r="K5701" s="1">
        <v>0</v>
      </c>
    </row>
    <row r="5702" spans="1:11" x14ac:dyDescent="0.25">
      <c r="A5702" s="2">
        <v>331</v>
      </c>
      <c r="B5702" t="s">
        <v>239</v>
      </c>
      <c r="C5702" t="s">
        <v>12</v>
      </c>
      <c r="D5702">
        <v>1</v>
      </c>
      <c r="E5702" s="1">
        <v>113832</v>
      </c>
      <c r="F5702" s="1">
        <v>113832</v>
      </c>
      <c r="G5702" s="1">
        <v>0</v>
      </c>
      <c r="H5702" s="1">
        <v>0</v>
      </c>
      <c r="I5702" s="1">
        <v>0</v>
      </c>
      <c r="J5702" s="1">
        <v>0</v>
      </c>
      <c r="K5702" s="1">
        <v>0</v>
      </c>
    </row>
    <row r="5703" spans="1:11" x14ac:dyDescent="0.25">
      <c r="A5703" s="2">
        <v>331</v>
      </c>
      <c r="B5703" t="s">
        <v>239</v>
      </c>
      <c r="C5703" t="s">
        <v>60</v>
      </c>
      <c r="D5703">
        <v>1</v>
      </c>
      <c r="E5703" s="1">
        <v>113832</v>
      </c>
      <c r="F5703" s="1">
        <v>113832</v>
      </c>
      <c r="G5703" s="1">
        <v>0</v>
      </c>
      <c r="H5703" s="1">
        <v>0</v>
      </c>
      <c r="I5703" s="1">
        <v>0</v>
      </c>
      <c r="J5703" s="1">
        <v>0</v>
      </c>
      <c r="K5703" s="1">
        <v>0</v>
      </c>
    </row>
    <row r="5704" spans="1:11" x14ac:dyDescent="0.25">
      <c r="A5704" s="2">
        <v>331</v>
      </c>
      <c r="B5704" t="s">
        <v>239</v>
      </c>
      <c r="C5704" t="s">
        <v>32</v>
      </c>
      <c r="D5704">
        <v>2</v>
      </c>
      <c r="E5704" s="1">
        <v>78333</v>
      </c>
      <c r="F5704" s="1">
        <v>78333</v>
      </c>
      <c r="G5704" s="1">
        <v>0</v>
      </c>
      <c r="H5704" s="1">
        <v>0</v>
      </c>
      <c r="I5704" s="1">
        <v>0</v>
      </c>
      <c r="J5704" s="1">
        <v>0</v>
      </c>
      <c r="K5704" s="1">
        <v>0</v>
      </c>
    </row>
    <row r="5705" spans="1:11" x14ac:dyDescent="0.25">
      <c r="A5705" s="2">
        <v>331</v>
      </c>
      <c r="B5705" t="s">
        <v>239</v>
      </c>
      <c r="C5705" t="s">
        <v>11</v>
      </c>
      <c r="D5705">
        <v>2</v>
      </c>
      <c r="E5705" s="1">
        <v>115116</v>
      </c>
      <c r="F5705" s="1">
        <v>115116</v>
      </c>
      <c r="G5705" s="1">
        <v>0</v>
      </c>
      <c r="H5705" s="1">
        <v>0</v>
      </c>
      <c r="I5705" s="1">
        <v>0</v>
      </c>
      <c r="J5705" s="1">
        <v>0</v>
      </c>
      <c r="K5705" s="1">
        <v>0</v>
      </c>
    </row>
    <row r="5706" spans="1:11" x14ac:dyDescent="0.25">
      <c r="A5706" s="2">
        <v>331</v>
      </c>
      <c r="B5706" t="s">
        <v>239</v>
      </c>
      <c r="C5706" t="s">
        <v>21</v>
      </c>
      <c r="D5706">
        <v>1</v>
      </c>
      <c r="E5706" s="1">
        <v>113832</v>
      </c>
      <c r="F5706" s="1">
        <v>113832</v>
      </c>
      <c r="G5706" s="1">
        <v>0</v>
      </c>
      <c r="H5706" s="1">
        <v>0</v>
      </c>
      <c r="I5706" s="1">
        <v>0</v>
      </c>
      <c r="J5706" s="1">
        <v>0</v>
      </c>
      <c r="K5706" s="1">
        <v>0</v>
      </c>
    </row>
    <row r="5707" spans="1:11" x14ac:dyDescent="0.25">
      <c r="A5707" s="2">
        <v>331</v>
      </c>
      <c r="B5707" t="s">
        <v>239</v>
      </c>
      <c r="C5707" t="s">
        <v>16</v>
      </c>
      <c r="D5707">
        <v>1</v>
      </c>
      <c r="E5707" s="1">
        <v>113832</v>
      </c>
      <c r="F5707" s="1">
        <v>113832</v>
      </c>
      <c r="G5707" s="1">
        <v>0</v>
      </c>
      <c r="H5707" s="1">
        <v>0</v>
      </c>
      <c r="I5707" s="1">
        <v>0</v>
      </c>
      <c r="J5707" s="1">
        <v>0</v>
      </c>
      <c r="K5707" s="1">
        <v>0</v>
      </c>
    </row>
    <row r="5708" spans="1:11" x14ac:dyDescent="0.25">
      <c r="A5708" s="2">
        <v>331</v>
      </c>
      <c r="B5708" t="s">
        <v>239</v>
      </c>
      <c r="C5708" t="s">
        <v>17</v>
      </c>
      <c r="D5708">
        <v>1</v>
      </c>
      <c r="E5708" s="1">
        <v>79025</v>
      </c>
      <c r="F5708" s="1">
        <v>79025</v>
      </c>
      <c r="G5708" s="1">
        <v>0</v>
      </c>
      <c r="H5708" s="1">
        <v>0</v>
      </c>
      <c r="I5708" s="1">
        <v>0</v>
      </c>
      <c r="J5708" s="1">
        <v>0</v>
      </c>
      <c r="K5708" s="1">
        <v>0</v>
      </c>
    </row>
    <row r="5709" spans="1:11" x14ac:dyDescent="0.25">
      <c r="A5709" s="2">
        <v>331</v>
      </c>
      <c r="B5709" t="s">
        <v>239</v>
      </c>
      <c r="C5709" t="s">
        <v>22</v>
      </c>
      <c r="D5709">
        <v>2</v>
      </c>
      <c r="E5709" s="1">
        <v>102375</v>
      </c>
      <c r="F5709" s="1">
        <v>102375</v>
      </c>
      <c r="G5709" s="1">
        <v>0</v>
      </c>
      <c r="H5709" s="1">
        <v>0</v>
      </c>
      <c r="I5709" s="1">
        <v>0</v>
      </c>
      <c r="J5709" s="1">
        <v>0</v>
      </c>
      <c r="K5709" s="1">
        <v>0</v>
      </c>
    </row>
    <row r="5710" spans="1:11" x14ac:dyDescent="0.25">
      <c r="A5710" s="2">
        <v>331</v>
      </c>
      <c r="B5710" t="s">
        <v>239</v>
      </c>
      <c r="C5710" t="s">
        <v>20</v>
      </c>
      <c r="D5710">
        <v>1</v>
      </c>
      <c r="E5710" s="1">
        <v>60059</v>
      </c>
      <c r="F5710" s="1">
        <v>60059</v>
      </c>
      <c r="G5710" s="1">
        <v>0</v>
      </c>
      <c r="H5710" s="1">
        <v>0</v>
      </c>
      <c r="I5710" s="1">
        <v>0</v>
      </c>
      <c r="J5710" s="1">
        <v>0</v>
      </c>
      <c r="K5710" s="1">
        <v>0</v>
      </c>
    </row>
    <row r="5711" spans="1:11" x14ac:dyDescent="0.25">
      <c r="A5711" s="2">
        <v>331</v>
      </c>
      <c r="B5711" t="s">
        <v>239</v>
      </c>
      <c r="C5711" t="s">
        <v>55</v>
      </c>
      <c r="D5711">
        <v>1</v>
      </c>
      <c r="E5711" s="1">
        <v>71444</v>
      </c>
      <c r="F5711" s="1">
        <v>71444</v>
      </c>
      <c r="G5711" s="1">
        <v>0</v>
      </c>
      <c r="H5711" s="1">
        <v>0</v>
      </c>
      <c r="I5711" s="1">
        <v>0</v>
      </c>
      <c r="J5711" s="1">
        <v>0</v>
      </c>
      <c r="K5711" s="1">
        <v>0</v>
      </c>
    </row>
    <row r="5712" spans="1:11" x14ac:dyDescent="0.25">
      <c r="A5712" s="2">
        <v>331</v>
      </c>
      <c r="B5712" t="s">
        <v>239</v>
      </c>
      <c r="C5712" t="s">
        <v>58</v>
      </c>
      <c r="D5712">
        <v>1</v>
      </c>
      <c r="E5712" s="1">
        <v>147879</v>
      </c>
      <c r="F5712" s="1">
        <v>147879</v>
      </c>
      <c r="G5712" s="1">
        <v>0</v>
      </c>
      <c r="H5712" s="1">
        <v>0</v>
      </c>
      <c r="I5712" s="1">
        <v>0</v>
      </c>
      <c r="J5712" s="1">
        <v>0</v>
      </c>
      <c r="K5712" s="1">
        <v>0</v>
      </c>
    </row>
    <row r="5713" spans="1:12" x14ac:dyDescent="0.25">
      <c r="A5713" s="2">
        <v>331</v>
      </c>
      <c r="B5713" t="s">
        <v>239</v>
      </c>
      <c r="C5713" t="s">
        <v>251</v>
      </c>
      <c r="D5713">
        <v>0</v>
      </c>
      <c r="E5713" s="1">
        <v>24154</v>
      </c>
      <c r="F5713" s="1">
        <v>24154</v>
      </c>
      <c r="G5713" s="1">
        <v>0</v>
      </c>
      <c r="H5713" s="1">
        <v>0</v>
      </c>
      <c r="I5713" s="1">
        <v>0</v>
      </c>
      <c r="J5713" s="1">
        <v>0</v>
      </c>
      <c r="K5713" s="1">
        <v>0</v>
      </c>
    </row>
    <row r="5714" spans="1:12" x14ac:dyDescent="0.25">
      <c r="A5714" s="2">
        <v>331</v>
      </c>
      <c r="B5714" t="s">
        <v>239</v>
      </c>
      <c r="C5714" t="s">
        <v>252</v>
      </c>
      <c r="D5714">
        <v>0</v>
      </c>
      <c r="E5714" s="1">
        <v>19759</v>
      </c>
      <c r="F5714" s="1">
        <v>19759</v>
      </c>
      <c r="G5714" s="1">
        <v>0</v>
      </c>
      <c r="H5714" s="1">
        <v>0</v>
      </c>
      <c r="I5714" s="1">
        <v>0</v>
      </c>
      <c r="J5714" s="1">
        <v>0</v>
      </c>
      <c r="K5714" s="1">
        <v>0</v>
      </c>
    </row>
    <row r="5715" spans="1:12" x14ac:dyDescent="0.25">
      <c r="A5715" s="2">
        <v>331</v>
      </c>
      <c r="B5715" t="s">
        <v>239</v>
      </c>
      <c r="C5715" t="s">
        <v>246</v>
      </c>
      <c r="D5715">
        <v>0</v>
      </c>
      <c r="E5715" s="1">
        <v>15325</v>
      </c>
      <c r="F5715" s="1">
        <v>15325</v>
      </c>
      <c r="G5715" s="1">
        <v>0</v>
      </c>
      <c r="H5715" s="1">
        <v>0</v>
      </c>
      <c r="I5715" s="1">
        <v>0</v>
      </c>
      <c r="J5715" s="1">
        <v>0</v>
      </c>
      <c r="K5715" s="1">
        <v>0</v>
      </c>
    </row>
    <row r="5716" spans="1:12" x14ac:dyDescent="0.25">
      <c r="A5716" s="2">
        <v>331</v>
      </c>
      <c r="B5716" t="s">
        <v>239</v>
      </c>
      <c r="C5716" t="s">
        <v>263</v>
      </c>
      <c r="D5716">
        <v>0</v>
      </c>
      <c r="E5716" s="1">
        <v>45000</v>
      </c>
      <c r="F5716" s="1">
        <v>45000</v>
      </c>
      <c r="G5716" s="1">
        <v>0</v>
      </c>
      <c r="H5716" s="1">
        <v>0</v>
      </c>
      <c r="I5716" s="1">
        <v>0</v>
      </c>
      <c r="J5716" s="1">
        <v>0</v>
      </c>
      <c r="K5716" s="1">
        <v>0</v>
      </c>
    </row>
    <row r="5717" spans="1:12" x14ac:dyDescent="0.25">
      <c r="A5717" s="2">
        <v>331</v>
      </c>
      <c r="B5717" t="s">
        <v>239</v>
      </c>
      <c r="C5717" t="s">
        <v>266</v>
      </c>
      <c r="D5717">
        <v>0</v>
      </c>
      <c r="E5717" s="1">
        <v>24000</v>
      </c>
      <c r="F5717" s="1">
        <v>24000</v>
      </c>
      <c r="G5717" s="1">
        <v>0</v>
      </c>
      <c r="H5717" s="1">
        <v>0</v>
      </c>
      <c r="I5717" s="1">
        <v>0</v>
      </c>
      <c r="J5717" s="1">
        <v>0</v>
      </c>
      <c r="K5717" s="1">
        <v>0</v>
      </c>
    </row>
    <row r="5718" spans="1:12" x14ac:dyDescent="0.25">
      <c r="A5718" s="2">
        <v>331</v>
      </c>
      <c r="B5718" t="s">
        <v>239</v>
      </c>
      <c r="C5718" t="s">
        <v>265</v>
      </c>
      <c r="D5718">
        <v>0</v>
      </c>
      <c r="E5718" s="1">
        <v>10000</v>
      </c>
      <c r="F5718" s="1">
        <v>10000</v>
      </c>
      <c r="G5718" s="1">
        <v>0</v>
      </c>
      <c r="H5718" s="1">
        <v>0</v>
      </c>
      <c r="I5718" s="1">
        <v>0</v>
      </c>
      <c r="J5718" s="1">
        <v>0</v>
      </c>
      <c r="K5718" s="1">
        <v>0</v>
      </c>
    </row>
    <row r="5719" spans="1:12" x14ac:dyDescent="0.25">
      <c r="A5719" s="2">
        <v>331</v>
      </c>
      <c r="B5719" t="s">
        <v>239</v>
      </c>
      <c r="C5719" t="s">
        <v>262</v>
      </c>
      <c r="D5719">
        <v>0</v>
      </c>
      <c r="E5719" s="1">
        <v>5000</v>
      </c>
      <c r="F5719" s="1">
        <v>5000</v>
      </c>
      <c r="G5719" s="1">
        <v>0</v>
      </c>
      <c r="H5719" s="1">
        <v>0</v>
      </c>
      <c r="I5719" s="1">
        <v>0</v>
      </c>
      <c r="J5719" s="1">
        <v>0</v>
      </c>
      <c r="K5719" s="1">
        <v>0</v>
      </c>
    </row>
    <row r="5720" spans="1:12" x14ac:dyDescent="0.25">
      <c r="A5720" s="2">
        <v>331</v>
      </c>
      <c r="B5720" t="s">
        <v>239</v>
      </c>
      <c r="C5720" t="s">
        <v>248</v>
      </c>
      <c r="D5720">
        <v>0</v>
      </c>
      <c r="E5720" s="1">
        <v>1692</v>
      </c>
      <c r="F5720" s="1">
        <v>1692</v>
      </c>
      <c r="G5720" s="1">
        <v>0</v>
      </c>
      <c r="H5720" s="1">
        <v>0</v>
      </c>
      <c r="I5720" s="1">
        <v>0</v>
      </c>
      <c r="J5720" s="1">
        <v>0</v>
      </c>
      <c r="K5720" s="1">
        <v>0</v>
      </c>
    </row>
    <row r="5721" spans="1:12" x14ac:dyDescent="0.25">
      <c r="A5721" s="2">
        <v>331</v>
      </c>
      <c r="B5721" t="s">
        <v>239</v>
      </c>
      <c r="C5721" t="s">
        <v>247</v>
      </c>
      <c r="D5721">
        <v>0</v>
      </c>
      <c r="E5721" s="1">
        <v>6203</v>
      </c>
      <c r="F5721" s="1">
        <v>6203</v>
      </c>
      <c r="G5721" s="1">
        <v>0</v>
      </c>
      <c r="H5721" s="1">
        <v>0</v>
      </c>
      <c r="I5721" s="1">
        <v>0</v>
      </c>
      <c r="J5721" s="1">
        <v>0</v>
      </c>
      <c r="K5721" s="1">
        <v>0</v>
      </c>
    </row>
    <row r="5722" spans="1:12" x14ac:dyDescent="0.25">
      <c r="A5722" s="2">
        <v>331</v>
      </c>
      <c r="B5722" t="s">
        <v>239</v>
      </c>
      <c r="C5722" t="s">
        <v>277</v>
      </c>
      <c r="D5722">
        <v>0</v>
      </c>
      <c r="E5722" s="1">
        <v>3750</v>
      </c>
      <c r="F5722" s="1">
        <v>3750</v>
      </c>
      <c r="G5722" s="1">
        <v>0</v>
      </c>
      <c r="H5722" s="1">
        <v>0</v>
      </c>
      <c r="I5722" s="1">
        <v>0</v>
      </c>
      <c r="J5722" s="1">
        <v>0</v>
      </c>
      <c r="K5722" s="1">
        <v>0</v>
      </c>
    </row>
    <row r="5723" spans="1:12" x14ac:dyDescent="0.25">
      <c r="A5723" s="2">
        <v>331</v>
      </c>
      <c r="B5723" t="s">
        <v>239</v>
      </c>
      <c r="C5723" t="s">
        <v>269</v>
      </c>
      <c r="D5723">
        <v>0</v>
      </c>
      <c r="E5723" s="1">
        <v>1771</v>
      </c>
      <c r="F5723" s="1">
        <v>0</v>
      </c>
      <c r="G5723" s="1">
        <v>0</v>
      </c>
      <c r="H5723" s="1">
        <v>0</v>
      </c>
      <c r="I5723" s="1">
        <v>1771</v>
      </c>
      <c r="J5723" s="1">
        <v>0</v>
      </c>
      <c r="K5723" s="1">
        <v>0</v>
      </c>
    </row>
    <row r="5724" spans="1:12" x14ac:dyDescent="0.25">
      <c r="A5724" s="2">
        <v>331</v>
      </c>
      <c r="B5724" t="s">
        <v>239</v>
      </c>
      <c r="C5724" s="1" t="s">
        <v>320</v>
      </c>
      <c r="E5724" s="1">
        <v>20000</v>
      </c>
      <c r="F5724" s="1"/>
      <c r="G5724" s="1"/>
      <c r="H5724" s="1"/>
      <c r="I5724" s="1"/>
      <c r="J5724" s="1"/>
      <c r="K5724" s="1"/>
      <c r="L5724" s="1">
        <v>20000</v>
      </c>
    </row>
    <row r="5725" spans="1:12" x14ac:dyDescent="0.25">
      <c r="A5725" s="2">
        <v>332</v>
      </c>
      <c r="B5725" t="s">
        <v>240</v>
      </c>
      <c r="C5725" t="s">
        <v>68</v>
      </c>
      <c r="D5725">
        <v>1</v>
      </c>
      <c r="E5725" s="1">
        <v>158560</v>
      </c>
      <c r="F5725" s="1">
        <v>158560</v>
      </c>
      <c r="G5725" s="1">
        <v>0</v>
      </c>
      <c r="H5725" s="1">
        <v>0</v>
      </c>
      <c r="I5725" s="1">
        <v>0</v>
      </c>
      <c r="J5725" s="1">
        <v>0</v>
      </c>
      <c r="K5725" s="1">
        <v>0</v>
      </c>
    </row>
    <row r="5726" spans="1:12" x14ac:dyDescent="0.25">
      <c r="A5726" s="2">
        <v>332</v>
      </c>
      <c r="B5726" t="s">
        <v>240</v>
      </c>
      <c r="C5726" t="s">
        <v>31</v>
      </c>
      <c r="D5726">
        <v>1</v>
      </c>
      <c r="E5726" s="1">
        <v>198942</v>
      </c>
      <c r="F5726" s="1">
        <v>198942</v>
      </c>
      <c r="G5726" s="1">
        <v>0</v>
      </c>
      <c r="H5726" s="1">
        <v>0</v>
      </c>
      <c r="I5726" s="1">
        <v>0</v>
      </c>
      <c r="J5726" s="1">
        <v>0</v>
      </c>
      <c r="K5726" s="1">
        <v>0</v>
      </c>
    </row>
    <row r="5727" spans="1:12" x14ac:dyDescent="0.25">
      <c r="A5727" s="2">
        <v>332</v>
      </c>
      <c r="B5727" t="s">
        <v>240</v>
      </c>
      <c r="C5727" t="s">
        <v>33</v>
      </c>
      <c r="D5727">
        <v>2</v>
      </c>
      <c r="E5727" s="1">
        <v>227665</v>
      </c>
      <c r="F5727" s="1">
        <v>19851</v>
      </c>
      <c r="G5727" s="1">
        <v>0</v>
      </c>
      <c r="H5727" s="1">
        <v>0</v>
      </c>
      <c r="I5727" s="1">
        <v>207814</v>
      </c>
      <c r="J5727" s="1">
        <v>0</v>
      </c>
      <c r="K5727" s="1">
        <v>0</v>
      </c>
    </row>
    <row r="5728" spans="1:12" x14ac:dyDescent="0.25">
      <c r="A5728" s="2">
        <v>332</v>
      </c>
      <c r="B5728" t="s">
        <v>240</v>
      </c>
      <c r="C5728" t="s">
        <v>34</v>
      </c>
      <c r="D5728">
        <v>2</v>
      </c>
      <c r="E5728" s="1">
        <v>227665</v>
      </c>
      <c r="F5728" s="1">
        <v>227665</v>
      </c>
      <c r="G5728" s="1">
        <v>0</v>
      </c>
      <c r="H5728" s="1">
        <v>0</v>
      </c>
      <c r="I5728" s="1">
        <v>0</v>
      </c>
      <c r="J5728" s="1">
        <v>0</v>
      </c>
      <c r="K5728" s="1">
        <v>0</v>
      </c>
    </row>
    <row r="5729" spans="1:11" x14ac:dyDescent="0.25">
      <c r="A5729" s="2">
        <v>332</v>
      </c>
      <c r="B5729" t="s">
        <v>240</v>
      </c>
      <c r="C5729" t="s">
        <v>35</v>
      </c>
      <c r="D5729">
        <v>2</v>
      </c>
      <c r="E5729" s="1">
        <v>227665</v>
      </c>
      <c r="F5729" s="1">
        <v>227665</v>
      </c>
      <c r="G5729" s="1">
        <v>0</v>
      </c>
      <c r="H5729" s="1">
        <v>0</v>
      </c>
      <c r="I5729" s="1">
        <v>0</v>
      </c>
      <c r="J5729" s="1">
        <v>0</v>
      </c>
      <c r="K5729" s="1">
        <v>0</v>
      </c>
    </row>
    <row r="5730" spans="1:11" x14ac:dyDescent="0.25">
      <c r="A5730" s="2">
        <v>332</v>
      </c>
      <c r="B5730" t="s">
        <v>240</v>
      </c>
      <c r="C5730" t="s">
        <v>26</v>
      </c>
      <c r="D5730">
        <v>2</v>
      </c>
      <c r="E5730" s="1">
        <v>227665</v>
      </c>
      <c r="F5730" s="1">
        <v>227665</v>
      </c>
      <c r="G5730" s="1">
        <v>0</v>
      </c>
      <c r="H5730" s="1">
        <v>0</v>
      </c>
      <c r="I5730" s="1">
        <v>0</v>
      </c>
      <c r="J5730" s="1">
        <v>0</v>
      </c>
      <c r="K5730" s="1">
        <v>0</v>
      </c>
    </row>
    <row r="5731" spans="1:11" x14ac:dyDescent="0.25">
      <c r="A5731" s="2">
        <v>332</v>
      </c>
      <c r="B5731" t="s">
        <v>240</v>
      </c>
      <c r="C5731" t="s">
        <v>25</v>
      </c>
      <c r="D5731">
        <v>2</v>
      </c>
      <c r="E5731" s="1">
        <v>227665</v>
      </c>
      <c r="F5731" s="1">
        <v>227665</v>
      </c>
      <c r="G5731" s="1">
        <v>0</v>
      </c>
      <c r="H5731" s="1">
        <v>0</v>
      </c>
      <c r="I5731" s="1">
        <v>0</v>
      </c>
      <c r="J5731" s="1">
        <v>0</v>
      </c>
      <c r="K5731" s="1">
        <v>0</v>
      </c>
    </row>
    <row r="5732" spans="1:11" x14ac:dyDescent="0.25">
      <c r="A5732" s="2">
        <v>332</v>
      </c>
      <c r="B5732" t="s">
        <v>240</v>
      </c>
      <c r="C5732" t="s">
        <v>74</v>
      </c>
      <c r="D5732">
        <v>2</v>
      </c>
      <c r="E5732" s="1">
        <v>227665</v>
      </c>
      <c r="F5732" s="1">
        <v>227665</v>
      </c>
      <c r="G5732" s="1">
        <v>0</v>
      </c>
      <c r="H5732" s="1">
        <v>0</v>
      </c>
      <c r="I5732" s="1">
        <v>0</v>
      </c>
      <c r="J5732" s="1">
        <v>0</v>
      </c>
      <c r="K5732" s="1">
        <v>0</v>
      </c>
    </row>
    <row r="5733" spans="1:11" x14ac:dyDescent="0.25">
      <c r="A5733" s="2">
        <v>332</v>
      </c>
      <c r="B5733" t="s">
        <v>240</v>
      </c>
      <c r="C5733" t="s">
        <v>28</v>
      </c>
      <c r="D5733">
        <v>3</v>
      </c>
      <c r="E5733" s="1">
        <v>341497</v>
      </c>
      <c r="F5733" s="1">
        <v>341497</v>
      </c>
      <c r="G5733" s="1">
        <v>0</v>
      </c>
      <c r="H5733" s="1">
        <v>0</v>
      </c>
      <c r="I5733" s="1">
        <v>0</v>
      </c>
      <c r="J5733" s="1">
        <v>0</v>
      </c>
      <c r="K5733" s="1">
        <v>0</v>
      </c>
    </row>
    <row r="5734" spans="1:11" x14ac:dyDescent="0.25">
      <c r="A5734" s="2">
        <v>332</v>
      </c>
      <c r="B5734" t="s">
        <v>240</v>
      </c>
      <c r="C5734" t="s">
        <v>41</v>
      </c>
      <c r="D5734">
        <v>2</v>
      </c>
      <c r="E5734" s="1">
        <v>227665</v>
      </c>
      <c r="F5734" s="1">
        <v>227665</v>
      </c>
      <c r="G5734" s="1">
        <v>0</v>
      </c>
      <c r="H5734" s="1">
        <v>0</v>
      </c>
      <c r="I5734" s="1">
        <v>0</v>
      </c>
      <c r="J5734" s="1">
        <v>0</v>
      </c>
      <c r="K5734" s="1">
        <v>0</v>
      </c>
    </row>
    <row r="5735" spans="1:11" x14ac:dyDescent="0.25">
      <c r="A5735" s="2">
        <v>332</v>
      </c>
      <c r="B5735" t="s">
        <v>240</v>
      </c>
      <c r="C5735" t="s">
        <v>46</v>
      </c>
      <c r="D5735">
        <v>1</v>
      </c>
      <c r="E5735" s="1">
        <v>113832</v>
      </c>
      <c r="F5735" s="1">
        <v>0</v>
      </c>
      <c r="G5735" s="1">
        <v>113832</v>
      </c>
      <c r="H5735" s="1">
        <v>0</v>
      </c>
      <c r="I5735" s="1">
        <v>0</v>
      </c>
      <c r="J5735" s="1">
        <v>0</v>
      </c>
      <c r="K5735" s="1">
        <v>0</v>
      </c>
    </row>
    <row r="5736" spans="1:11" x14ac:dyDescent="0.25">
      <c r="A5736" s="2">
        <v>332</v>
      </c>
      <c r="B5736" t="s">
        <v>240</v>
      </c>
      <c r="C5736" t="s">
        <v>66</v>
      </c>
      <c r="D5736">
        <v>1</v>
      </c>
      <c r="E5736" s="1">
        <v>113832</v>
      </c>
      <c r="F5736" s="1">
        <v>113832</v>
      </c>
      <c r="G5736" s="1">
        <v>0</v>
      </c>
      <c r="H5736" s="1">
        <v>0</v>
      </c>
      <c r="I5736" s="1">
        <v>0</v>
      </c>
      <c r="J5736" s="1">
        <v>0</v>
      </c>
      <c r="K5736" s="1">
        <v>0</v>
      </c>
    </row>
    <row r="5737" spans="1:11" x14ac:dyDescent="0.25">
      <c r="A5737" s="2">
        <v>332</v>
      </c>
      <c r="B5737" t="s">
        <v>240</v>
      </c>
      <c r="C5737" t="s">
        <v>87</v>
      </c>
      <c r="D5737">
        <v>1</v>
      </c>
      <c r="E5737" s="1">
        <v>113832</v>
      </c>
      <c r="F5737" s="1">
        <v>113832</v>
      </c>
      <c r="G5737" s="1">
        <v>0</v>
      </c>
      <c r="H5737" s="1">
        <v>0</v>
      </c>
      <c r="I5737" s="1">
        <v>0</v>
      </c>
      <c r="J5737" s="1">
        <v>0</v>
      </c>
      <c r="K5737" s="1">
        <v>0</v>
      </c>
    </row>
    <row r="5738" spans="1:11" x14ac:dyDescent="0.25">
      <c r="A5738" s="2">
        <v>332</v>
      </c>
      <c r="B5738" t="s">
        <v>240</v>
      </c>
      <c r="C5738" t="s">
        <v>24</v>
      </c>
      <c r="D5738">
        <v>1</v>
      </c>
      <c r="E5738" s="1">
        <v>113832</v>
      </c>
      <c r="F5738" s="1">
        <v>113832</v>
      </c>
      <c r="G5738" s="1">
        <v>0</v>
      </c>
      <c r="H5738" s="1">
        <v>0</v>
      </c>
      <c r="I5738" s="1">
        <v>0</v>
      </c>
      <c r="J5738" s="1">
        <v>0</v>
      </c>
      <c r="K5738" s="1">
        <v>0</v>
      </c>
    </row>
    <row r="5739" spans="1:11" x14ac:dyDescent="0.25">
      <c r="A5739" s="2">
        <v>332</v>
      </c>
      <c r="B5739" t="s">
        <v>240</v>
      </c>
      <c r="C5739" t="s">
        <v>40</v>
      </c>
      <c r="D5739">
        <v>1</v>
      </c>
      <c r="E5739" s="1">
        <v>113832</v>
      </c>
      <c r="F5739" s="1">
        <v>113832</v>
      </c>
      <c r="G5739" s="1">
        <v>0</v>
      </c>
      <c r="H5739" s="1">
        <v>0</v>
      </c>
      <c r="I5739" s="1">
        <v>0</v>
      </c>
      <c r="J5739" s="1">
        <v>0</v>
      </c>
      <c r="K5739" s="1">
        <v>0</v>
      </c>
    </row>
    <row r="5740" spans="1:11" x14ac:dyDescent="0.25">
      <c r="A5740" s="2">
        <v>332</v>
      </c>
      <c r="B5740" t="s">
        <v>240</v>
      </c>
      <c r="C5740" t="s">
        <v>30</v>
      </c>
      <c r="D5740">
        <v>1</v>
      </c>
      <c r="E5740" s="1">
        <v>113832</v>
      </c>
      <c r="F5740" s="1">
        <v>113832</v>
      </c>
      <c r="G5740" s="1">
        <v>0</v>
      </c>
      <c r="H5740" s="1">
        <v>0</v>
      </c>
      <c r="I5740" s="1">
        <v>0</v>
      </c>
      <c r="J5740" s="1">
        <v>0</v>
      </c>
      <c r="K5740" s="1">
        <v>0</v>
      </c>
    </row>
    <row r="5741" spans="1:11" x14ac:dyDescent="0.25">
      <c r="A5741" s="2">
        <v>332</v>
      </c>
      <c r="B5741" t="s">
        <v>240</v>
      </c>
      <c r="C5741" t="s">
        <v>39</v>
      </c>
      <c r="D5741">
        <v>1</v>
      </c>
      <c r="E5741" s="1">
        <v>113832</v>
      </c>
      <c r="F5741" s="1">
        <v>113832</v>
      </c>
      <c r="G5741" s="1">
        <v>0</v>
      </c>
      <c r="H5741" s="1">
        <v>0</v>
      </c>
      <c r="I5741" s="1">
        <v>0</v>
      </c>
      <c r="J5741" s="1">
        <v>0</v>
      </c>
      <c r="K5741" s="1">
        <v>0</v>
      </c>
    </row>
    <row r="5742" spans="1:11" x14ac:dyDescent="0.25">
      <c r="A5742" s="2">
        <v>332</v>
      </c>
      <c r="B5742" t="s">
        <v>240</v>
      </c>
      <c r="C5742" t="s">
        <v>15</v>
      </c>
      <c r="D5742">
        <v>8</v>
      </c>
      <c r="E5742" s="1">
        <v>313331</v>
      </c>
      <c r="F5742" s="1">
        <v>313331</v>
      </c>
      <c r="G5742" s="1">
        <v>0</v>
      </c>
      <c r="H5742" s="1">
        <v>0</v>
      </c>
      <c r="I5742" s="1">
        <v>0</v>
      </c>
      <c r="J5742" s="1">
        <v>0</v>
      </c>
      <c r="K5742" s="1">
        <v>0</v>
      </c>
    </row>
    <row r="5743" spans="1:11" x14ac:dyDescent="0.25">
      <c r="A5743" s="2">
        <v>332</v>
      </c>
      <c r="B5743" t="s">
        <v>240</v>
      </c>
      <c r="C5743" t="s">
        <v>162</v>
      </c>
      <c r="D5743">
        <v>1</v>
      </c>
      <c r="E5743" s="1">
        <v>119483</v>
      </c>
      <c r="F5743" s="1">
        <v>0</v>
      </c>
      <c r="G5743" s="1">
        <v>105145</v>
      </c>
      <c r="H5743" s="1">
        <v>14338</v>
      </c>
      <c r="I5743" s="1">
        <v>0</v>
      </c>
      <c r="J5743" s="1">
        <v>0</v>
      </c>
      <c r="K5743" s="1">
        <v>0</v>
      </c>
    </row>
    <row r="5744" spans="1:11" x14ac:dyDescent="0.25">
      <c r="A5744" s="2">
        <v>332</v>
      </c>
      <c r="B5744" t="s">
        <v>240</v>
      </c>
      <c r="C5744" t="s">
        <v>97</v>
      </c>
      <c r="D5744">
        <v>1</v>
      </c>
      <c r="E5744" s="1">
        <v>147879</v>
      </c>
      <c r="F5744" s="1">
        <v>0</v>
      </c>
      <c r="G5744" s="1">
        <v>147879</v>
      </c>
      <c r="H5744" s="1">
        <v>0</v>
      </c>
      <c r="I5744" s="1">
        <v>0</v>
      </c>
      <c r="J5744" s="1">
        <v>0</v>
      </c>
      <c r="K5744" s="1">
        <v>0</v>
      </c>
    </row>
    <row r="5745" spans="1:11" x14ac:dyDescent="0.25">
      <c r="A5745" s="2">
        <v>332</v>
      </c>
      <c r="B5745" t="s">
        <v>240</v>
      </c>
      <c r="C5745" t="s">
        <v>52</v>
      </c>
      <c r="D5745">
        <v>3</v>
      </c>
      <c r="E5745" s="1">
        <v>341497</v>
      </c>
      <c r="F5745" s="1">
        <v>341497</v>
      </c>
      <c r="G5745" s="1">
        <v>0</v>
      </c>
      <c r="H5745" s="1">
        <v>0</v>
      </c>
      <c r="I5745" s="1">
        <v>0</v>
      </c>
      <c r="J5745" s="1">
        <v>0</v>
      </c>
      <c r="K5745" s="1">
        <v>0</v>
      </c>
    </row>
    <row r="5746" spans="1:11" x14ac:dyDescent="0.25">
      <c r="A5746" s="2">
        <v>332</v>
      </c>
      <c r="B5746" t="s">
        <v>240</v>
      </c>
      <c r="C5746" t="s">
        <v>50</v>
      </c>
      <c r="D5746">
        <v>1</v>
      </c>
      <c r="E5746" s="1">
        <v>113832</v>
      </c>
      <c r="F5746" s="1">
        <v>113832</v>
      </c>
      <c r="G5746" s="1">
        <v>0</v>
      </c>
      <c r="H5746" s="1">
        <v>0</v>
      </c>
      <c r="I5746" s="1">
        <v>0</v>
      </c>
      <c r="J5746" s="1">
        <v>0</v>
      </c>
      <c r="K5746" s="1">
        <v>0</v>
      </c>
    </row>
    <row r="5747" spans="1:11" x14ac:dyDescent="0.25">
      <c r="A5747" s="2">
        <v>332</v>
      </c>
      <c r="B5747" t="s">
        <v>240</v>
      </c>
      <c r="C5747" t="s">
        <v>14</v>
      </c>
      <c r="D5747">
        <v>6</v>
      </c>
      <c r="E5747" s="1">
        <v>682995</v>
      </c>
      <c r="F5747" s="1">
        <v>682995</v>
      </c>
      <c r="G5747" s="1">
        <v>0</v>
      </c>
      <c r="H5747" s="1">
        <v>0</v>
      </c>
      <c r="I5747" s="1">
        <v>0</v>
      </c>
      <c r="J5747" s="1">
        <v>0</v>
      </c>
      <c r="K5747" s="1">
        <v>0</v>
      </c>
    </row>
    <row r="5748" spans="1:11" x14ac:dyDescent="0.25">
      <c r="A5748" s="2">
        <v>332</v>
      </c>
      <c r="B5748" t="s">
        <v>240</v>
      </c>
      <c r="C5748" t="s">
        <v>81</v>
      </c>
      <c r="D5748">
        <v>1</v>
      </c>
      <c r="E5748" s="1">
        <v>113832</v>
      </c>
      <c r="F5748" s="1">
        <v>0</v>
      </c>
      <c r="G5748" s="1">
        <v>0</v>
      </c>
      <c r="H5748" s="1">
        <v>113832</v>
      </c>
      <c r="I5748" s="1">
        <v>0</v>
      </c>
      <c r="J5748" s="1">
        <v>0</v>
      </c>
      <c r="K5748" s="1">
        <v>0</v>
      </c>
    </row>
    <row r="5749" spans="1:11" x14ac:dyDescent="0.25">
      <c r="A5749" s="2">
        <v>332</v>
      </c>
      <c r="B5749" t="s">
        <v>240</v>
      </c>
      <c r="C5749" t="s">
        <v>23</v>
      </c>
      <c r="D5749">
        <v>4</v>
      </c>
      <c r="E5749" s="1">
        <v>156666</v>
      </c>
      <c r="F5749" s="1">
        <v>156666</v>
      </c>
      <c r="G5749" s="1">
        <v>0</v>
      </c>
      <c r="H5749" s="1">
        <v>0</v>
      </c>
      <c r="I5749" s="1">
        <v>0</v>
      </c>
      <c r="J5749" s="1">
        <v>0</v>
      </c>
      <c r="K5749" s="1">
        <v>0</v>
      </c>
    </row>
    <row r="5750" spans="1:11" x14ac:dyDescent="0.25">
      <c r="A5750" s="2">
        <v>332</v>
      </c>
      <c r="B5750" t="s">
        <v>240</v>
      </c>
      <c r="C5750" t="s">
        <v>18</v>
      </c>
      <c r="D5750">
        <v>2</v>
      </c>
      <c r="E5750" s="1">
        <v>227665</v>
      </c>
      <c r="F5750" s="1">
        <v>227665</v>
      </c>
      <c r="G5750" s="1">
        <v>0</v>
      </c>
      <c r="H5750" s="1">
        <v>0</v>
      </c>
      <c r="I5750" s="1">
        <v>0</v>
      </c>
      <c r="J5750" s="1">
        <v>0</v>
      </c>
      <c r="K5750" s="1">
        <v>0</v>
      </c>
    </row>
    <row r="5751" spans="1:11" x14ac:dyDescent="0.25">
      <c r="A5751" s="2">
        <v>332</v>
      </c>
      <c r="B5751" t="s">
        <v>240</v>
      </c>
      <c r="C5751" t="s">
        <v>19</v>
      </c>
      <c r="D5751">
        <v>2</v>
      </c>
      <c r="E5751" s="1">
        <v>227665</v>
      </c>
      <c r="F5751" s="1">
        <v>227665</v>
      </c>
      <c r="G5751" s="1">
        <v>0</v>
      </c>
      <c r="H5751" s="1">
        <v>0</v>
      </c>
      <c r="I5751" s="1">
        <v>0</v>
      </c>
      <c r="J5751" s="1">
        <v>0</v>
      </c>
      <c r="K5751" s="1">
        <v>0</v>
      </c>
    </row>
    <row r="5752" spans="1:11" x14ac:dyDescent="0.25">
      <c r="A5752" s="2">
        <v>332</v>
      </c>
      <c r="B5752" t="s">
        <v>240</v>
      </c>
      <c r="C5752" t="s">
        <v>7</v>
      </c>
      <c r="D5752">
        <v>1</v>
      </c>
      <c r="E5752" s="1">
        <v>113832</v>
      </c>
      <c r="F5752" s="1">
        <v>113832</v>
      </c>
      <c r="G5752" s="1">
        <v>0</v>
      </c>
      <c r="H5752" s="1">
        <v>0</v>
      </c>
      <c r="I5752" s="1">
        <v>0</v>
      </c>
      <c r="J5752" s="1">
        <v>0</v>
      </c>
      <c r="K5752" s="1">
        <v>0</v>
      </c>
    </row>
    <row r="5753" spans="1:11" x14ac:dyDescent="0.25">
      <c r="A5753" s="2">
        <v>332</v>
      </c>
      <c r="B5753" t="s">
        <v>240</v>
      </c>
      <c r="C5753" t="s">
        <v>37</v>
      </c>
      <c r="D5753">
        <v>1</v>
      </c>
      <c r="E5753" s="1">
        <v>113832</v>
      </c>
      <c r="F5753" s="1">
        <v>79683</v>
      </c>
      <c r="G5753" s="1">
        <v>34150</v>
      </c>
      <c r="H5753" s="1">
        <v>0</v>
      </c>
      <c r="I5753" s="1">
        <v>0</v>
      </c>
      <c r="J5753" s="1">
        <v>0</v>
      </c>
      <c r="K5753" s="1">
        <v>0</v>
      </c>
    </row>
    <row r="5754" spans="1:11" x14ac:dyDescent="0.25">
      <c r="A5754" s="2">
        <v>332</v>
      </c>
      <c r="B5754" t="s">
        <v>240</v>
      </c>
      <c r="C5754" t="s">
        <v>12</v>
      </c>
      <c r="D5754">
        <v>1</v>
      </c>
      <c r="E5754" s="1">
        <v>113832</v>
      </c>
      <c r="F5754" s="1">
        <v>113832</v>
      </c>
      <c r="G5754" s="1">
        <v>0</v>
      </c>
      <c r="H5754" s="1">
        <v>0</v>
      </c>
      <c r="I5754" s="1">
        <v>0</v>
      </c>
      <c r="J5754" s="1">
        <v>0</v>
      </c>
      <c r="K5754" s="1">
        <v>0</v>
      </c>
    </row>
    <row r="5755" spans="1:11" x14ac:dyDescent="0.25">
      <c r="A5755" s="2">
        <v>332</v>
      </c>
      <c r="B5755" t="s">
        <v>240</v>
      </c>
      <c r="C5755" t="s">
        <v>60</v>
      </c>
      <c r="D5755">
        <v>1</v>
      </c>
      <c r="E5755" s="1">
        <v>113832</v>
      </c>
      <c r="F5755" s="1">
        <v>113832</v>
      </c>
      <c r="G5755" s="1">
        <v>0</v>
      </c>
      <c r="H5755" s="1">
        <v>0</v>
      </c>
      <c r="I5755" s="1">
        <v>0</v>
      </c>
      <c r="J5755" s="1">
        <v>0</v>
      </c>
      <c r="K5755" s="1">
        <v>0</v>
      </c>
    </row>
    <row r="5756" spans="1:11" x14ac:dyDescent="0.25">
      <c r="A5756" s="2">
        <v>332</v>
      </c>
      <c r="B5756" t="s">
        <v>240</v>
      </c>
      <c r="C5756" t="s">
        <v>10</v>
      </c>
      <c r="D5756">
        <v>1</v>
      </c>
      <c r="E5756" s="1">
        <v>45584</v>
      </c>
      <c r="F5756" s="1">
        <v>4148</v>
      </c>
      <c r="G5756" s="1">
        <v>34644</v>
      </c>
      <c r="H5756" s="1">
        <v>6792</v>
      </c>
      <c r="I5756" s="1">
        <v>0</v>
      </c>
      <c r="J5756" s="1">
        <v>0</v>
      </c>
      <c r="K5756" s="1">
        <v>0</v>
      </c>
    </row>
    <row r="5757" spans="1:11" x14ac:dyDescent="0.25">
      <c r="A5757" s="2">
        <v>332</v>
      </c>
      <c r="B5757" t="s">
        <v>240</v>
      </c>
      <c r="C5757" t="s">
        <v>32</v>
      </c>
      <c r="D5757">
        <v>1</v>
      </c>
      <c r="E5757" s="1">
        <v>39166</v>
      </c>
      <c r="F5757" s="1">
        <v>39166</v>
      </c>
      <c r="G5757" s="1">
        <v>0</v>
      </c>
      <c r="H5757" s="1">
        <v>0</v>
      </c>
      <c r="I5757" s="1">
        <v>0</v>
      </c>
      <c r="J5757" s="1">
        <v>0</v>
      </c>
      <c r="K5757" s="1">
        <v>0</v>
      </c>
    </row>
    <row r="5758" spans="1:11" x14ac:dyDescent="0.25">
      <c r="A5758" s="2">
        <v>332</v>
      </c>
      <c r="B5758" t="s">
        <v>240</v>
      </c>
      <c r="C5758" t="s">
        <v>11</v>
      </c>
      <c r="D5758">
        <v>1</v>
      </c>
      <c r="E5758" s="1">
        <v>57558</v>
      </c>
      <c r="F5758" s="1">
        <v>0</v>
      </c>
      <c r="G5758" s="1">
        <v>57558</v>
      </c>
      <c r="H5758" s="1">
        <v>0</v>
      </c>
      <c r="I5758" s="1">
        <v>0</v>
      </c>
      <c r="J5758" s="1">
        <v>0</v>
      </c>
      <c r="K5758" s="1">
        <v>0</v>
      </c>
    </row>
    <row r="5759" spans="1:11" x14ac:dyDescent="0.25">
      <c r="A5759" s="2">
        <v>332</v>
      </c>
      <c r="B5759" t="s">
        <v>240</v>
      </c>
      <c r="C5759" t="s">
        <v>21</v>
      </c>
      <c r="D5759">
        <v>1</v>
      </c>
      <c r="E5759" s="1">
        <v>113832</v>
      </c>
      <c r="F5759" s="1">
        <v>0</v>
      </c>
      <c r="G5759" s="1">
        <v>113832</v>
      </c>
      <c r="H5759" s="1">
        <v>0</v>
      </c>
      <c r="I5759" s="1">
        <v>0</v>
      </c>
      <c r="J5759" s="1">
        <v>0</v>
      </c>
      <c r="K5759" s="1">
        <v>0</v>
      </c>
    </row>
    <row r="5760" spans="1:11" x14ac:dyDescent="0.25">
      <c r="A5760" s="2">
        <v>332</v>
      </c>
      <c r="B5760" t="s">
        <v>240</v>
      </c>
      <c r="C5760" t="s">
        <v>122</v>
      </c>
      <c r="D5760">
        <v>1</v>
      </c>
      <c r="E5760" s="1">
        <v>113832</v>
      </c>
      <c r="F5760" s="1">
        <v>113832</v>
      </c>
      <c r="G5760" s="1">
        <v>0</v>
      </c>
      <c r="H5760" s="1">
        <v>0</v>
      </c>
      <c r="I5760" s="1">
        <v>0</v>
      </c>
      <c r="J5760" s="1">
        <v>0</v>
      </c>
      <c r="K5760" s="1">
        <v>0</v>
      </c>
    </row>
    <row r="5761" spans="1:11" x14ac:dyDescent="0.25">
      <c r="A5761" s="2">
        <v>332</v>
      </c>
      <c r="B5761" t="s">
        <v>240</v>
      </c>
      <c r="C5761" t="s">
        <v>16</v>
      </c>
      <c r="D5761">
        <v>2</v>
      </c>
      <c r="E5761" s="1">
        <v>227665</v>
      </c>
      <c r="F5761" s="1">
        <v>227665</v>
      </c>
      <c r="G5761" s="1">
        <v>0</v>
      </c>
      <c r="H5761" s="1">
        <v>0</v>
      </c>
      <c r="I5761" s="1">
        <v>0</v>
      </c>
      <c r="J5761" s="1">
        <v>0</v>
      </c>
      <c r="K5761" s="1">
        <v>0</v>
      </c>
    </row>
    <row r="5762" spans="1:11" x14ac:dyDescent="0.25">
      <c r="A5762" s="2">
        <v>332</v>
      </c>
      <c r="B5762" t="s">
        <v>240</v>
      </c>
      <c r="C5762" t="s">
        <v>17</v>
      </c>
      <c r="D5762">
        <v>1</v>
      </c>
      <c r="E5762" s="1">
        <v>79025</v>
      </c>
      <c r="F5762" s="1">
        <v>79025</v>
      </c>
      <c r="G5762" s="1">
        <v>0</v>
      </c>
      <c r="H5762" s="1">
        <v>0</v>
      </c>
      <c r="I5762" s="1">
        <v>0</v>
      </c>
      <c r="J5762" s="1">
        <v>0</v>
      </c>
      <c r="K5762" s="1">
        <v>0</v>
      </c>
    </row>
    <row r="5763" spans="1:11" x14ac:dyDescent="0.25">
      <c r="A5763" s="2">
        <v>332</v>
      </c>
      <c r="B5763" t="s">
        <v>240</v>
      </c>
      <c r="C5763" t="s">
        <v>22</v>
      </c>
      <c r="D5763">
        <v>1</v>
      </c>
      <c r="E5763" s="1">
        <v>51187</v>
      </c>
      <c r="F5763" s="1">
        <v>51187</v>
      </c>
      <c r="G5763" s="1">
        <v>0</v>
      </c>
      <c r="H5763" s="1">
        <v>0</v>
      </c>
      <c r="I5763" s="1">
        <v>0</v>
      </c>
      <c r="J5763" s="1">
        <v>0</v>
      </c>
      <c r="K5763" s="1">
        <v>0</v>
      </c>
    </row>
    <row r="5764" spans="1:11" x14ac:dyDescent="0.25">
      <c r="A5764" s="2">
        <v>332</v>
      </c>
      <c r="B5764" t="s">
        <v>240</v>
      </c>
      <c r="C5764" t="s">
        <v>20</v>
      </c>
      <c r="D5764">
        <v>2</v>
      </c>
      <c r="E5764" s="1">
        <v>120118</v>
      </c>
      <c r="F5764" s="1">
        <v>120118</v>
      </c>
      <c r="G5764" s="1">
        <v>0</v>
      </c>
      <c r="H5764" s="1">
        <v>0</v>
      </c>
      <c r="I5764" s="1">
        <v>0</v>
      </c>
      <c r="J5764" s="1">
        <v>0</v>
      </c>
      <c r="K5764" s="1">
        <v>0</v>
      </c>
    </row>
    <row r="5765" spans="1:11" x14ac:dyDescent="0.25">
      <c r="A5765" s="2">
        <v>332</v>
      </c>
      <c r="B5765" t="s">
        <v>240</v>
      </c>
      <c r="C5765" t="s">
        <v>4</v>
      </c>
      <c r="D5765">
        <v>1</v>
      </c>
      <c r="E5765" s="1">
        <v>71961</v>
      </c>
      <c r="F5765" s="1">
        <v>71961</v>
      </c>
      <c r="G5765" s="1">
        <v>0</v>
      </c>
      <c r="H5765" s="1">
        <v>0</v>
      </c>
      <c r="I5765" s="1">
        <v>0</v>
      </c>
      <c r="J5765" s="1">
        <v>0</v>
      </c>
      <c r="K5765" s="1">
        <v>0</v>
      </c>
    </row>
    <row r="5766" spans="1:11" x14ac:dyDescent="0.25">
      <c r="A5766" s="2">
        <v>332</v>
      </c>
      <c r="B5766" t="s">
        <v>240</v>
      </c>
      <c r="C5766" t="s">
        <v>55</v>
      </c>
      <c r="D5766">
        <v>1</v>
      </c>
      <c r="E5766" s="1">
        <v>71444</v>
      </c>
      <c r="F5766" s="1">
        <v>7859</v>
      </c>
      <c r="G5766" s="1">
        <v>54298</v>
      </c>
      <c r="H5766" s="1">
        <v>9288</v>
      </c>
      <c r="I5766" s="1">
        <v>0</v>
      </c>
      <c r="J5766" s="1">
        <v>0</v>
      </c>
      <c r="K5766" s="1">
        <v>0</v>
      </c>
    </row>
    <row r="5767" spans="1:11" x14ac:dyDescent="0.25">
      <c r="A5767" s="2">
        <v>332</v>
      </c>
      <c r="B5767" t="s">
        <v>240</v>
      </c>
      <c r="C5767" t="s">
        <v>79</v>
      </c>
      <c r="D5767">
        <v>1</v>
      </c>
      <c r="E5767" s="1">
        <v>53629</v>
      </c>
      <c r="F5767" s="1">
        <v>21452</v>
      </c>
      <c r="G5767" s="1">
        <v>32177</v>
      </c>
      <c r="H5767" s="1">
        <v>0</v>
      </c>
      <c r="I5767" s="1">
        <v>0</v>
      </c>
      <c r="J5767" s="1">
        <v>0</v>
      </c>
      <c r="K5767" s="1">
        <v>0</v>
      </c>
    </row>
    <row r="5768" spans="1:11" x14ac:dyDescent="0.25">
      <c r="A5768" s="2">
        <v>332</v>
      </c>
      <c r="B5768" t="s">
        <v>240</v>
      </c>
      <c r="C5768" t="s">
        <v>251</v>
      </c>
      <c r="D5768">
        <v>0</v>
      </c>
      <c r="E5768" s="1">
        <v>15953</v>
      </c>
      <c r="F5768" s="1">
        <v>15953</v>
      </c>
      <c r="G5768" s="1">
        <v>0</v>
      </c>
      <c r="H5768" s="1">
        <v>0</v>
      </c>
      <c r="I5768" s="1">
        <v>0</v>
      </c>
      <c r="J5768" s="1">
        <v>0</v>
      </c>
      <c r="K5768" s="1">
        <v>0</v>
      </c>
    </row>
    <row r="5769" spans="1:11" x14ac:dyDescent="0.25">
      <c r="A5769" s="2">
        <v>332</v>
      </c>
      <c r="B5769" t="s">
        <v>240</v>
      </c>
      <c r="C5769" t="s">
        <v>314</v>
      </c>
      <c r="D5769">
        <v>0</v>
      </c>
      <c r="E5769" s="1">
        <v>47600</v>
      </c>
      <c r="F5769" s="1">
        <v>17000</v>
      </c>
      <c r="G5769" s="1">
        <v>0</v>
      </c>
      <c r="H5769" s="1">
        <v>0</v>
      </c>
      <c r="I5769" s="1">
        <v>0</v>
      </c>
      <c r="J5769" s="1">
        <v>0</v>
      </c>
      <c r="K5769" s="1">
        <v>30600</v>
      </c>
    </row>
    <row r="5770" spans="1:11" x14ac:dyDescent="0.25">
      <c r="A5770" s="2">
        <v>332</v>
      </c>
      <c r="B5770" t="s">
        <v>240</v>
      </c>
      <c r="C5770" t="s">
        <v>257</v>
      </c>
      <c r="D5770">
        <v>0</v>
      </c>
      <c r="E5770" s="1">
        <v>30600</v>
      </c>
      <c r="F5770" s="1">
        <v>17000</v>
      </c>
      <c r="G5770" s="1">
        <v>0</v>
      </c>
      <c r="H5770" s="1">
        <v>0</v>
      </c>
      <c r="I5770" s="1">
        <v>0</v>
      </c>
      <c r="J5770" s="1">
        <v>0</v>
      </c>
      <c r="K5770" s="1">
        <v>13600</v>
      </c>
    </row>
    <row r="5771" spans="1:11" x14ac:dyDescent="0.25">
      <c r="A5771" s="2">
        <v>332</v>
      </c>
      <c r="B5771" t="s">
        <v>240</v>
      </c>
      <c r="C5771" t="s">
        <v>252</v>
      </c>
      <c r="D5771">
        <v>0</v>
      </c>
      <c r="E5771" s="1">
        <v>11047</v>
      </c>
      <c r="F5771" s="1">
        <v>11047</v>
      </c>
      <c r="G5771" s="1">
        <v>0</v>
      </c>
      <c r="H5771" s="1">
        <v>0</v>
      </c>
      <c r="I5771" s="1">
        <v>0</v>
      </c>
      <c r="J5771" s="1">
        <v>0</v>
      </c>
      <c r="K5771" s="1">
        <v>0</v>
      </c>
    </row>
    <row r="5772" spans="1:11" x14ac:dyDescent="0.25">
      <c r="A5772" s="2">
        <v>332</v>
      </c>
      <c r="B5772" t="s">
        <v>240</v>
      </c>
      <c r="C5772" t="s">
        <v>246</v>
      </c>
      <c r="D5772">
        <v>0</v>
      </c>
      <c r="E5772" s="1">
        <v>15325</v>
      </c>
      <c r="F5772" s="1">
        <v>15325</v>
      </c>
      <c r="G5772" s="1">
        <v>0</v>
      </c>
      <c r="H5772" s="1">
        <v>0</v>
      </c>
      <c r="I5772" s="1">
        <v>0</v>
      </c>
      <c r="J5772" s="1">
        <v>0</v>
      </c>
      <c r="K5772" s="1">
        <v>0</v>
      </c>
    </row>
    <row r="5773" spans="1:11" x14ac:dyDescent="0.25">
      <c r="A5773" s="2">
        <v>332</v>
      </c>
      <c r="B5773" t="s">
        <v>240</v>
      </c>
      <c r="C5773" t="s">
        <v>263</v>
      </c>
      <c r="D5773">
        <v>0</v>
      </c>
      <c r="E5773" s="1">
        <v>38000</v>
      </c>
      <c r="F5773" s="1">
        <v>0</v>
      </c>
      <c r="G5773" s="1">
        <v>38000</v>
      </c>
      <c r="H5773" s="1">
        <v>0</v>
      </c>
      <c r="I5773" s="1">
        <v>0</v>
      </c>
      <c r="J5773" s="1">
        <v>0</v>
      </c>
      <c r="K5773" s="1">
        <v>0</v>
      </c>
    </row>
    <row r="5774" spans="1:11" x14ac:dyDescent="0.25">
      <c r="A5774" s="2">
        <v>332</v>
      </c>
      <c r="B5774" t="s">
        <v>240</v>
      </c>
      <c r="C5774" t="s">
        <v>266</v>
      </c>
      <c r="D5774">
        <v>0</v>
      </c>
      <c r="E5774" s="1">
        <v>7393</v>
      </c>
      <c r="F5774" s="1">
        <v>7393</v>
      </c>
      <c r="G5774" s="1">
        <v>0</v>
      </c>
      <c r="H5774" s="1">
        <v>0</v>
      </c>
      <c r="I5774" s="1">
        <v>0</v>
      </c>
      <c r="J5774" s="1">
        <v>0</v>
      </c>
      <c r="K5774" s="1">
        <v>0</v>
      </c>
    </row>
    <row r="5775" spans="1:11" x14ac:dyDescent="0.25">
      <c r="A5775" s="2">
        <v>332</v>
      </c>
      <c r="B5775" t="s">
        <v>240</v>
      </c>
      <c r="C5775" t="s">
        <v>265</v>
      </c>
      <c r="D5775">
        <v>0</v>
      </c>
      <c r="E5775" s="1">
        <v>11929</v>
      </c>
      <c r="F5775" s="1">
        <v>58</v>
      </c>
      <c r="G5775" s="1">
        <v>11871</v>
      </c>
      <c r="H5775" s="1">
        <v>0</v>
      </c>
      <c r="I5775" s="1">
        <v>0</v>
      </c>
      <c r="J5775" s="1">
        <v>0</v>
      </c>
      <c r="K5775" s="1">
        <v>0</v>
      </c>
    </row>
    <row r="5776" spans="1:11" x14ac:dyDescent="0.25">
      <c r="A5776" s="2">
        <v>332</v>
      </c>
      <c r="B5776" t="s">
        <v>240</v>
      </c>
      <c r="C5776" t="s">
        <v>262</v>
      </c>
      <c r="D5776">
        <v>0</v>
      </c>
      <c r="E5776" s="1">
        <v>40000</v>
      </c>
      <c r="F5776" s="1">
        <v>0</v>
      </c>
      <c r="G5776" s="1">
        <v>40000</v>
      </c>
      <c r="H5776" s="1">
        <v>0</v>
      </c>
      <c r="I5776" s="1">
        <v>0</v>
      </c>
      <c r="J5776" s="1">
        <v>0</v>
      </c>
      <c r="K5776" s="1">
        <v>0</v>
      </c>
    </row>
    <row r="5777" spans="1:11" x14ac:dyDescent="0.25">
      <c r="A5777" s="2">
        <v>332</v>
      </c>
      <c r="B5777" t="s">
        <v>240</v>
      </c>
      <c r="C5777" t="s">
        <v>248</v>
      </c>
      <c r="D5777">
        <v>0</v>
      </c>
      <c r="E5777" s="1">
        <v>1751</v>
      </c>
      <c r="F5777" s="1">
        <v>1751</v>
      </c>
      <c r="G5777" s="1">
        <v>0</v>
      </c>
      <c r="H5777" s="1">
        <v>0</v>
      </c>
      <c r="I5777" s="1">
        <v>0</v>
      </c>
      <c r="J5777" s="1">
        <v>0</v>
      </c>
      <c r="K5777" s="1">
        <v>0</v>
      </c>
    </row>
    <row r="5778" spans="1:11" x14ac:dyDescent="0.25">
      <c r="A5778" s="2">
        <v>332</v>
      </c>
      <c r="B5778" t="s">
        <v>240</v>
      </c>
      <c r="C5778" t="s">
        <v>264</v>
      </c>
      <c r="D5778">
        <v>0</v>
      </c>
      <c r="E5778" s="1">
        <v>12045</v>
      </c>
      <c r="F5778" s="1">
        <v>0</v>
      </c>
      <c r="G5778" s="1">
        <v>12000</v>
      </c>
      <c r="H5778" s="1">
        <v>45</v>
      </c>
      <c r="I5778" s="1">
        <v>0</v>
      </c>
      <c r="J5778" s="1">
        <v>0</v>
      </c>
      <c r="K5778" s="1">
        <v>0</v>
      </c>
    </row>
    <row r="5779" spans="1:11" x14ac:dyDescent="0.25">
      <c r="A5779" s="2">
        <v>332</v>
      </c>
      <c r="B5779" t="s">
        <v>240</v>
      </c>
      <c r="C5779" t="s">
        <v>247</v>
      </c>
      <c r="D5779">
        <v>0</v>
      </c>
      <c r="E5779" s="1">
        <v>6420</v>
      </c>
      <c r="F5779" s="1">
        <v>6420</v>
      </c>
      <c r="G5779" s="1">
        <v>0</v>
      </c>
      <c r="H5779" s="1">
        <v>0</v>
      </c>
      <c r="I5779" s="1">
        <v>0</v>
      </c>
      <c r="J5779" s="1">
        <v>0</v>
      </c>
      <c r="K5779" s="1">
        <v>0</v>
      </c>
    </row>
    <row r="5780" spans="1:11" x14ac:dyDescent="0.25">
      <c r="A5780" s="2">
        <v>332</v>
      </c>
      <c r="B5780" t="s">
        <v>240</v>
      </c>
      <c r="C5780" t="s">
        <v>270</v>
      </c>
      <c r="D5780">
        <v>0</v>
      </c>
      <c r="E5780" s="1">
        <v>4000</v>
      </c>
      <c r="F5780" s="1">
        <v>0</v>
      </c>
      <c r="G5780" s="1">
        <v>4000</v>
      </c>
      <c r="H5780" s="1">
        <v>0</v>
      </c>
      <c r="I5780" s="1">
        <v>0</v>
      </c>
      <c r="J5780" s="1">
        <v>0</v>
      </c>
      <c r="K5780" s="1">
        <v>0</v>
      </c>
    </row>
    <row r="5781" spans="1:11" x14ac:dyDescent="0.25">
      <c r="A5781" s="2">
        <v>332</v>
      </c>
      <c r="B5781" t="s">
        <v>240</v>
      </c>
      <c r="C5781" t="s">
        <v>289</v>
      </c>
      <c r="D5781">
        <v>0</v>
      </c>
      <c r="E5781" s="1">
        <v>4000</v>
      </c>
      <c r="F5781" s="1">
        <v>4000</v>
      </c>
      <c r="G5781" s="1">
        <v>0</v>
      </c>
      <c r="H5781" s="1">
        <v>0</v>
      </c>
      <c r="I5781" s="1">
        <v>0</v>
      </c>
      <c r="J5781" s="1">
        <v>0</v>
      </c>
      <c r="K5781" s="1">
        <v>0</v>
      </c>
    </row>
    <row r="5782" spans="1:11" x14ac:dyDescent="0.25">
      <c r="A5782" s="2">
        <v>332</v>
      </c>
      <c r="B5782" t="s">
        <v>240</v>
      </c>
      <c r="C5782" t="s">
        <v>269</v>
      </c>
      <c r="D5782">
        <v>0</v>
      </c>
      <c r="E5782" s="1">
        <v>3347</v>
      </c>
      <c r="F5782" s="1">
        <v>0</v>
      </c>
      <c r="G5782" s="1">
        <v>0</v>
      </c>
      <c r="H5782" s="1">
        <v>0</v>
      </c>
      <c r="I5782" s="1">
        <v>3347</v>
      </c>
      <c r="J5782" s="1">
        <v>0</v>
      </c>
      <c r="K5782" s="1">
        <v>0</v>
      </c>
    </row>
    <row r="5783" spans="1:11" x14ac:dyDescent="0.25">
      <c r="A5783" s="2">
        <v>333</v>
      </c>
      <c r="B5783" t="s">
        <v>241</v>
      </c>
      <c r="C5783" t="s">
        <v>68</v>
      </c>
      <c r="D5783">
        <v>1</v>
      </c>
      <c r="E5783" s="1">
        <v>158560</v>
      </c>
      <c r="F5783" s="1">
        <v>158560</v>
      </c>
      <c r="G5783" s="1">
        <v>0</v>
      </c>
      <c r="H5783" s="1">
        <v>0</v>
      </c>
      <c r="I5783" s="1">
        <v>0</v>
      </c>
      <c r="J5783" s="1">
        <v>0</v>
      </c>
      <c r="K5783" s="1">
        <v>0</v>
      </c>
    </row>
    <row r="5784" spans="1:11" x14ac:dyDescent="0.25">
      <c r="A5784" s="2">
        <v>333</v>
      </c>
      <c r="B5784" t="s">
        <v>241</v>
      </c>
      <c r="C5784" t="s">
        <v>31</v>
      </c>
      <c r="D5784">
        <v>1</v>
      </c>
      <c r="E5784" s="1">
        <v>198942</v>
      </c>
      <c r="F5784" s="1">
        <v>198942</v>
      </c>
      <c r="G5784" s="1">
        <v>0</v>
      </c>
      <c r="H5784" s="1">
        <v>0</v>
      </c>
      <c r="I5784" s="1">
        <v>0</v>
      </c>
      <c r="J5784" s="1">
        <v>0</v>
      </c>
      <c r="K5784" s="1">
        <v>0</v>
      </c>
    </row>
    <row r="5785" spans="1:11" x14ac:dyDescent="0.25">
      <c r="A5785" s="2">
        <v>333</v>
      </c>
      <c r="B5785" t="s">
        <v>241</v>
      </c>
      <c r="C5785" t="s">
        <v>33</v>
      </c>
      <c r="D5785">
        <v>4</v>
      </c>
      <c r="E5785" s="1">
        <v>455330</v>
      </c>
      <c r="F5785" s="1">
        <v>455330</v>
      </c>
      <c r="G5785" s="1">
        <v>0</v>
      </c>
      <c r="H5785" s="1">
        <v>0</v>
      </c>
      <c r="I5785" s="1">
        <v>0</v>
      </c>
      <c r="J5785" s="1">
        <v>0</v>
      </c>
      <c r="K5785" s="1">
        <v>0</v>
      </c>
    </row>
    <row r="5786" spans="1:11" x14ac:dyDescent="0.25">
      <c r="A5786" s="2">
        <v>333</v>
      </c>
      <c r="B5786" t="s">
        <v>241</v>
      </c>
      <c r="C5786" t="s">
        <v>34</v>
      </c>
      <c r="D5786">
        <v>4</v>
      </c>
      <c r="E5786" s="1">
        <v>455330</v>
      </c>
      <c r="F5786" s="1">
        <v>455330</v>
      </c>
      <c r="G5786" s="1">
        <v>0</v>
      </c>
      <c r="H5786" s="1">
        <v>0</v>
      </c>
      <c r="I5786" s="1">
        <v>0</v>
      </c>
      <c r="J5786" s="1">
        <v>0</v>
      </c>
      <c r="K5786" s="1">
        <v>0</v>
      </c>
    </row>
    <row r="5787" spans="1:11" x14ac:dyDescent="0.25">
      <c r="A5787" s="2">
        <v>333</v>
      </c>
      <c r="B5787" t="s">
        <v>241</v>
      </c>
      <c r="C5787" t="s">
        <v>35</v>
      </c>
      <c r="D5787">
        <v>4</v>
      </c>
      <c r="E5787" s="1">
        <v>455330</v>
      </c>
      <c r="F5787" s="1">
        <v>455330</v>
      </c>
      <c r="G5787" s="1">
        <v>0</v>
      </c>
      <c r="H5787" s="1">
        <v>0</v>
      </c>
      <c r="I5787" s="1">
        <v>0</v>
      </c>
      <c r="J5787" s="1">
        <v>0</v>
      </c>
      <c r="K5787" s="1">
        <v>0</v>
      </c>
    </row>
    <row r="5788" spans="1:11" x14ac:dyDescent="0.25">
      <c r="A5788" s="2">
        <v>333</v>
      </c>
      <c r="B5788" t="s">
        <v>241</v>
      </c>
      <c r="C5788" t="s">
        <v>26</v>
      </c>
      <c r="D5788">
        <v>4</v>
      </c>
      <c r="E5788" s="1">
        <v>455330</v>
      </c>
      <c r="F5788" s="1">
        <v>455330</v>
      </c>
      <c r="G5788" s="1">
        <v>0</v>
      </c>
      <c r="H5788" s="1">
        <v>0</v>
      </c>
      <c r="I5788" s="1">
        <v>0</v>
      </c>
      <c r="J5788" s="1">
        <v>0</v>
      </c>
      <c r="K5788" s="1">
        <v>0</v>
      </c>
    </row>
    <row r="5789" spans="1:11" x14ac:dyDescent="0.25">
      <c r="A5789" s="2">
        <v>333</v>
      </c>
      <c r="B5789" t="s">
        <v>241</v>
      </c>
      <c r="C5789" t="s">
        <v>25</v>
      </c>
      <c r="D5789">
        <v>4</v>
      </c>
      <c r="E5789" s="1">
        <v>455330</v>
      </c>
      <c r="F5789" s="1">
        <v>455330</v>
      </c>
      <c r="G5789" s="1">
        <v>0</v>
      </c>
      <c r="H5789" s="1">
        <v>0</v>
      </c>
      <c r="I5789" s="1">
        <v>0</v>
      </c>
      <c r="J5789" s="1">
        <v>0</v>
      </c>
      <c r="K5789" s="1">
        <v>0</v>
      </c>
    </row>
    <row r="5790" spans="1:11" x14ac:dyDescent="0.25">
      <c r="A5790" s="2">
        <v>333</v>
      </c>
      <c r="B5790" t="s">
        <v>241</v>
      </c>
      <c r="C5790" t="s">
        <v>40</v>
      </c>
      <c r="D5790">
        <v>1</v>
      </c>
      <c r="E5790" s="1">
        <v>113832</v>
      </c>
      <c r="F5790" s="1">
        <v>113832</v>
      </c>
      <c r="G5790" s="1">
        <v>0</v>
      </c>
      <c r="H5790" s="1">
        <v>0</v>
      </c>
      <c r="I5790" s="1">
        <v>0</v>
      </c>
      <c r="J5790" s="1">
        <v>0</v>
      </c>
      <c r="K5790" s="1">
        <v>0</v>
      </c>
    </row>
    <row r="5791" spans="1:11" x14ac:dyDescent="0.25">
      <c r="A5791" s="2">
        <v>333</v>
      </c>
      <c r="B5791" t="s">
        <v>241</v>
      </c>
      <c r="C5791" t="s">
        <v>30</v>
      </c>
      <c r="D5791">
        <v>1</v>
      </c>
      <c r="E5791" s="1">
        <v>113832</v>
      </c>
      <c r="F5791" s="1">
        <v>113832</v>
      </c>
      <c r="G5791" s="1">
        <v>0</v>
      </c>
      <c r="H5791" s="1">
        <v>0</v>
      </c>
      <c r="I5791" s="1">
        <v>0</v>
      </c>
      <c r="J5791" s="1">
        <v>0</v>
      </c>
      <c r="K5791" s="1">
        <v>0</v>
      </c>
    </row>
    <row r="5792" spans="1:11" x14ac:dyDescent="0.25">
      <c r="A5792" s="2">
        <v>333</v>
      </c>
      <c r="B5792" t="s">
        <v>241</v>
      </c>
      <c r="C5792" t="s">
        <v>39</v>
      </c>
      <c r="D5792">
        <v>1</v>
      </c>
      <c r="E5792" s="1">
        <v>113832</v>
      </c>
      <c r="F5792" s="1">
        <v>113832</v>
      </c>
      <c r="G5792" s="1">
        <v>0</v>
      </c>
      <c r="H5792" s="1">
        <v>0</v>
      </c>
      <c r="I5792" s="1">
        <v>0</v>
      </c>
      <c r="J5792" s="1">
        <v>0</v>
      </c>
      <c r="K5792" s="1">
        <v>0</v>
      </c>
    </row>
    <row r="5793" spans="1:11" x14ac:dyDescent="0.25">
      <c r="A5793" s="2">
        <v>333</v>
      </c>
      <c r="B5793" t="s">
        <v>241</v>
      </c>
      <c r="C5793" t="s">
        <v>14</v>
      </c>
      <c r="D5793">
        <v>4</v>
      </c>
      <c r="E5793" s="1">
        <v>455330</v>
      </c>
      <c r="F5793" s="1">
        <v>341497</v>
      </c>
      <c r="G5793" s="1">
        <v>113832</v>
      </c>
      <c r="H5793" s="1">
        <v>0</v>
      </c>
      <c r="I5793" s="1">
        <v>0</v>
      </c>
      <c r="J5793" s="1">
        <v>0</v>
      </c>
      <c r="K5793" s="1">
        <v>0</v>
      </c>
    </row>
    <row r="5794" spans="1:11" x14ac:dyDescent="0.25">
      <c r="A5794" s="2">
        <v>333</v>
      </c>
      <c r="B5794" t="s">
        <v>241</v>
      </c>
      <c r="C5794" t="s">
        <v>313</v>
      </c>
      <c r="D5794">
        <v>0.14000000000000001</v>
      </c>
      <c r="E5794" s="1">
        <v>21312</v>
      </c>
      <c r="F5794" s="1">
        <v>6129</v>
      </c>
      <c r="G5794" s="1">
        <v>0</v>
      </c>
      <c r="H5794" s="1">
        <v>15183</v>
      </c>
      <c r="I5794" s="1">
        <v>0</v>
      </c>
      <c r="J5794" s="1">
        <v>0</v>
      </c>
      <c r="K5794" s="1">
        <v>0</v>
      </c>
    </row>
    <row r="5795" spans="1:11" x14ac:dyDescent="0.25">
      <c r="A5795" s="2">
        <v>333</v>
      </c>
      <c r="B5795" t="s">
        <v>241</v>
      </c>
      <c r="C5795" t="s">
        <v>7</v>
      </c>
      <c r="D5795">
        <v>1</v>
      </c>
      <c r="E5795" s="1">
        <v>113832</v>
      </c>
      <c r="F5795" s="1">
        <v>113832</v>
      </c>
      <c r="G5795" s="1">
        <v>0</v>
      </c>
      <c r="H5795" s="1">
        <v>0</v>
      </c>
      <c r="I5795" s="1">
        <v>0</v>
      </c>
      <c r="J5795" s="1">
        <v>0</v>
      </c>
      <c r="K5795" s="1">
        <v>0</v>
      </c>
    </row>
    <row r="5796" spans="1:11" x14ac:dyDescent="0.25">
      <c r="A5796" s="2">
        <v>333</v>
      </c>
      <c r="B5796" t="s">
        <v>241</v>
      </c>
      <c r="C5796" t="s">
        <v>37</v>
      </c>
      <c r="D5796">
        <v>2</v>
      </c>
      <c r="E5796" s="1">
        <v>227665</v>
      </c>
      <c r="F5796" s="1">
        <v>227665</v>
      </c>
      <c r="G5796" s="1">
        <v>0</v>
      </c>
      <c r="H5796" s="1">
        <v>0</v>
      </c>
      <c r="I5796" s="1">
        <v>0</v>
      </c>
      <c r="J5796" s="1">
        <v>0</v>
      </c>
      <c r="K5796" s="1">
        <v>0</v>
      </c>
    </row>
    <row r="5797" spans="1:11" x14ac:dyDescent="0.25">
      <c r="A5797" s="2">
        <v>333</v>
      </c>
      <c r="B5797" t="s">
        <v>241</v>
      </c>
      <c r="C5797" t="s">
        <v>12</v>
      </c>
      <c r="D5797">
        <v>1</v>
      </c>
      <c r="E5797" s="1">
        <v>113832</v>
      </c>
      <c r="F5797" s="1">
        <v>113832</v>
      </c>
      <c r="G5797" s="1">
        <v>0</v>
      </c>
      <c r="H5797" s="1">
        <v>0</v>
      </c>
      <c r="I5797" s="1">
        <v>0</v>
      </c>
      <c r="J5797" s="1">
        <v>0</v>
      </c>
      <c r="K5797" s="1">
        <v>0</v>
      </c>
    </row>
    <row r="5798" spans="1:11" x14ac:dyDescent="0.25">
      <c r="A5798" s="2">
        <v>333</v>
      </c>
      <c r="B5798" t="s">
        <v>241</v>
      </c>
      <c r="C5798" t="s">
        <v>60</v>
      </c>
      <c r="D5798">
        <v>1</v>
      </c>
      <c r="E5798" s="1">
        <v>113832</v>
      </c>
      <c r="F5798" s="1">
        <v>113832</v>
      </c>
      <c r="G5798" s="1">
        <v>0</v>
      </c>
      <c r="H5798" s="1">
        <v>0</v>
      </c>
      <c r="I5798" s="1">
        <v>0</v>
      </c>
      <c r="J5798" s="1">
        <v>0</v>
      </c>
      <c r="K5798" s="1">
        <v>0</v>
      </c>
    </row>
    <row r="5799" spans="1:11" x14ac:dyDescent="0.25">
      <c r="A5799" s="2">
        <v>333</v>
      </c>
      <c r="B5799" t="s">
        <v>241</v>
      </c>
      <c r="C5799" t="s">
        <v>103</v>
      </c>
      <c r="D5799">
        <v>1</v>
      </c>
      <c r="E5799" s="1">
        <v>39166</v>
      </c>
      <c r="F5799" s="1">
        <v>0</v>
      </c>
      <c r="G5799" s="1">
        <v>39166</v>
      </c>
      <c r="H5799" s="1">
        <v>0</v>
      </c>
      <c r="I5799" s="1">
        <v>0</v>
      </c>
      <c r="J5799" s="1">
        <v>0</v>
      </c>
      <c r="K5799" s="1">
        <v>0</v>
      </c>
    </row>
    <row r="5800" spans="1:11" x14ac:dyDescent="0.25">
      <c r="A5800" s="2">
        <v>333</v>
      </c>
      <c r="B5800" t="s">
        <v>241</v>
      </c>
      <c r="C5800" t="s">
        <v>45</v>
      </c>
      <c r="D5800">
        <v>1</v>
      </c>
      <c r="E5800" s="1">
        <v>70672</v>
      </c>
      <c r="F5800" s="1">
        <v>0</v>
      </c>
      <c r="G5800" s="1">
        <v>70672</v>
      </c>
      <c r="H5800" s="1">
        <v>0</v>
      </c>
      <c r="I5800" s="1">
        <v>0</v>
      </c>
      <c r="J5800" s="1">
        <v>0</v>
      </c>
      <c r="K5800" s="1">
        <v>0</v>
      </c>
    </row>
    <row r="5801" spans="1:11" x14ac:dyDescent="0.25">
      <c r="A5801" s="2">
        <v>333</v>
      </c>
      <c r="B5801" t="s">
        <v>241</v>
      </c>
      <c r="C5801" t="s">
        <v>11</v>
      </c>
      <c r="D5801">
        <v>2</v>
      </c>
      <c r="E5801" s="1">
        <v>115116</v>
      </c>
      <c r="F5801" s="1">
        <v>33814</v>
      </c>
      <c r="G5801" s="1">
        <v>81302</v>
      </c>
      <c r="H5801" s="1">
        <v>0</v>
      </c>
      <c r="I5801" s="1">
        <v>0</v>
      </c>
      <c r="J5801" s="1">
        <v>0</v>
      </c>
      <c r="K5801" s="1">
        <v>0</v>
      </c>
    </row>
    <row r="5802" spans="1:11" x14ac:dyDescent="0.25">
      <c r="A5802" s="2">
        <v>333</v>
      </c>
      <c r="B5802" t="s">
        <v>241</v>
      </c>
      <c r="C5802" t="s">
        <v>21</v>
      </c>
      <c r="D5802">
        <v>1</v>
      </c>
      <c r="E5802" s="1">
        <v>113832</v>
      </c>
      <c r="F5802" s="1">
        <v>101958</v>
      </c>
      <c r="G5802" s="1">
        <v>11874</v>
      </c>
      <c r="H5802" s="1">
        <v>0</v>
      </c>
      <c r="I5802" s="1">
        <v>0</v>
      </c>
      <c r="J5802" s="1">
        <v>0</v>
      </c>
      <c r="K5802" s="1">
        <v>0</v>
      </c>
    </row>
    <row r="5803" spans="1:11" x14ac:dyDescent="0.25">
      <c r="A5803" s="2">
        <v>333</v>
      </c>
      <c r="B5803" t="s">
        <v>241</v>
      </c>
      <c r="C5803" t="s">
        <v>16</v>
      </c>
      <c r="D5803">
        <v>2</v>
      </c>
      <c r="E5803" s="1">
        <v>227665</v>
      </c>
      <c r="F5803" s="1">
        <v>227665</v>
      </c>
      <c r="G5803" s="1">
        <v>0</v>
      </c>
      <c r="H5803" s="1">
        <v>0</v>
      </c>
      <c r="I5803" s="1">
        <v>0</v>
      </c>
      <c r="J5803" s="1">
        <v>0</v>
      </c>
      <c r="K5803" s="1">
        <v>0</v>
      </c>
    </row>
    <row r="5804" spans="1:11" x14ac:dyDescent="0.25">
      <c r="A5804" s="2">
        <v>333</v>
      </c>
      <c r="B5804" t="s">
        <v>241</v>
      </c>
      <c r="C5804" t="s">
        <v>17</v>
      </c>
      <c r="D5804">
        <v>1</v>
      </c>
      <c r="E5804" s="1">
        <v>79025</v>
      </c>
      <c r="F5804" s="1">
        <v>79025</v>
      </c>
      <c r="G5804" s="1">
        <v>0</v>
      </c>
      <c r="H5804" s="1">
        <v>0</v>
      </c>
      <c r="I5804" s="1">
        <v>0</v>
      </c>
      <c r="J5804" s="1">
        <v>0</v>
      </c>
      <c r="K5804" s="1">
        <v>0</v>
      </c>
    </row>
    <row r="5805" spans="1:11" x14ac:dyDescent="0.25">
      <c r="A5805" s="2">
        <v>333</v>
      </c>
      <c r="B5805" t="s">
        <v>241</v>
      </c>
      <c r="C5805" t="s">
        <v>22</v>
      </c>
      <c r="D5805">
        <v>1.5</v>
      </c>
      <c r="E5805" s="1">
        <v>76781</v>
      </c>
      <c r="F5805" s="1">
        <v>76781</v>
      </c>
      <c r="G5805" s="1">
        <v>0</v>
      </c>
      <c r="H5805" s="1">
        <v>0</v>
      </c>
      <c r="I5805" s="1">
        <v>0</v>
      </c>
      <c r="J5805" s="1">
        <v>0</v>
      </c>
      <c r="K5805" s="1">
        <v>0</v>
      </c>
    </row>
    <row r="5806" spans="1:11" x14ac:dyDescent="0.25">
      <c r="A5806" s="2">
        <v>333</v>
      </c>
      <c r="B5806" t="s">
        <v>241</v>
      </c>
      <c r="C5806" t="s">
        <v>20</v>
      </c>
      <c r="D5806">
        <v>1</v>
      </c>
      <c r="E5806" s="1">
        <v>60059</v>
      </c>
      <c r="F5806" s="1">
        <v>60059</v>
      </c>
      <c r="G5806" s="1">
        <v>0</v>
      </c>
      <c r="H5806" s="1">
        <v>0</v>
      </c>
      <c r="I5806" s="1">
        <v>0</v>
      </c>
      <c r="J5806" s="1">
        <v>0</v>
      </c>
      <c r="K5806" s="1">
        <v>0</v>
      </c>
    </row>
    <row r="5807" spans="1:11" x14ac:dyDescent="0.25">
      <c r="A5807" s="2">
        <v>333</v>
      </c>
      <c r="B5807" t="s">
        <v>241</v>
      </c>
      <c r="C5807" t="s">
        <v>4</v>
      </c>
      <c r="D5807">
        <v>1</v>
      </c>
      <c r="E5807" s="1">
        <v>71961</v>
      </c>
      <c r="F5807" s="1">
        <v>71961</v>
      </c>
      <c r="G5807" s="1">
        <v>0</v>
      </c>
      <c r="H5807" s="1">
        <v>0</v>
      </c>
      <c r="I5807" s="1">
        <v>0</v>
      </c>
      <c r="J5807" s="1">
        <v>0</v>
      </c>
      <c r="K5807" s="1">
        <v>0</v>
      </c>
    </row>
    <row r="5808" spans="1:11" x14ac:dyDescent="0.25">
      <c r="A5808" s="2">
        <v>333</v>
      </c>
      <c r="B5808" t="s">
        <v>241</v>
      </c>
      <c r="C5808" t="s">
        <v>58</v>
      </c>
      <c r="D5808">
        <v>0.5</v>
      </c>
      <c r="E5808" s="1">
        <v>73939</v>
      </c>
      <c r="F5808" s="1">
        <v>73939</v>
      </c>
      <c r="G5808" s="1">
        <v>0</v>
      </c>
      <c r="H5808" s="1">
        <v>0</v>
      </c>
      <c r="I5808" s="1">
        <v>0</v>
      </c>
      <c r="J5808" s="1">
        <v>0</v>
      </c>
      <c r="K5808" s="1">
        <v>0</v>
      </c>
    </row>
    <row r="5809" spans="1:11" x14ac:dyDescent="0.25">
      <c r="A5809" s="2">
        <v>333</v>
      </c>
      <c r="B5809" t="s">
        <v>241</v>
      </c>
      <c r="C5809" t="s">
        <v>251</v>
      </c>
      <c r="D5809">
        <v>0</v>
      </c>
      <c r="E5809" s="1">
        <v>100</v>
      </c>
      <c r="F5809" s="1">
        <v>100</v>
      </c>
      <c r="G5809" s="1">
        <v>0</v>
      </c>
      <c r="H5809" s="1">
        <v>0</v>
      </c>
      <c r="I5809" s="1">
        <v>0</v>
      </c>
      <c r="J5809" s="1">
        <v>0</v>
      </c>
      <c r="K5809" s="1">
        <v>0</v>
      </c>
    </row>
    <row r="5810" spans="1:11" x14ac:dyDescent="0.25">
      <c r="A5810" s="2">
        <v>333</v>
      </c>
      <c r="B5810" t="s">
        <v>241</v>
      </c>
      <c r="C5810" t="s">
        <v>252</v>
      </c>
      <c r="D5810">
        <v>0</v>
      </c>
      <c r="E5810" s="1">
        <v>2000</v>
      </c>
      <c r="F5810" s="1">
        <v>2000</v>
      </c>
      <c r="G5810" s="1">
        <v>0</v>
      </c>
      <c r="H5810" s="1">
        <v>0</v>
      </c>
      <c r="I5810" s="1">
        <v>0</v>
      </c>
      <c r="J5810" s="1">
        <v>0</v>
      </c>
      <c r="K5810" s="1">
        <v>0</v>
      </c>
    </row>
    <row r="5811" spans="1:11" x14ac:dyDescent="0.25">
      <c r="A5811" s="2">
        <v>333</v>
      </c>
      <c r="B5811" t="s">
        <v>241</v>
      </c>
      <c r="C5811" t="s">
        <v>266</v>
      </c>
      <c r="D5811">
        <v>0</v>
      </c>
      <c r="E5811" s="1">
        <v>6126</v>
      </c>
      <c r="F5811" s="1">
        <v>6126</v>
      </c>
      <c r="G5811" s="1">
        <v>0</v>
      </c>
      <c r="H5811" s="1">
        <v>0</v>
      </c>
      <c r="I5811" s="1">
        <v>0</v>
      </c>
      <c r="J5811" s="1">
        <v>0</v>
      </c>
      <c r="K5811" s="1">
        <v>0</v>
      </c>
    </row>
    <row r="5812" spans="1:11" x14ac:dyDescent="0.25">
      <c r="A5812" s="2">
        <v>333</v>
      </c>
      <c r="B5812" t="s">
        <v>241</v>
      </c>
      <c r="C5812" t="s">
        <v>248</v>
      </c>
      <c r="D5812">
        <v>0</v>
      </c>
      <c r="E5812" s="1">
        <v>1902</v>
      </c>
      <c r="F5812" s="1">
        <v>1902</v>
      </c>
      <c r="G5812" s="1">
        <v>0</v>
      </c>
      <c r="H5812" s="1">
        <v>0</v>
      </c>
      <c r="I5812" s="1">
        <v>0</v>
      </c>
      <c r="J5812" s="1">
        <v>0</v>
      </c>
      <c r="K5812" s="1">
        <v>0</v>
      </c>
    </row>
    <row r="5813" spans="1:11" x14ac:dyDescent="0.25">
      <c r="A5813" s="2">
        <v>333</v>
      </c>
      <c r="B5813" t="s">
        <v>241</v>
      </c>
      <c r="C5813" t="s">
        <v>264</v>
      </c>
      <c r="D5813">
        <v>0</v>
      </c>
      <c r="E5813" s="1">
        <v>10277</v>
      </c>
      <c r="F5813" s="1">
        <v>7907</v>
      </c>
      <c r="G5813" s="1">
        <v>2370</v>
      </c>
      <c r="H5813" s="1">
        <v>0</v>
      </c>
      <c r="I5813" s="1">
        <v>0</v>
      </c>
      <c r="J5813" s="1">
        <v>0</v>
      </c>
      <c r="K5813" s="1">
        <v>0</v>
      </c>
    </row>
    <row r="5814" spans="1:11" x14ac:dyDescent="0.25">
      <c r="A5814" s="2">
        <v>333</v>
      </c>
      <c r="B5814" t="s">
        <v>241</v>
      </c>
      <c r="C5814" t="s">
        <v>247</v>
      </c>
      <c r="D5814">
        <v>0</v>
      </c>
      <c r="E5814" s="1">
        <v>6972</v>
      </c>
      <c r="F5814" s="1">
        <v>6972</v>
      </c>
      <c r="G5814" s="1">
        <v>0</v>
      </c>
      <c r="H5814" s="1">
        <v>0</v>
      </c>
      <c r="I5814" s="1">
        <v>0</v>
      </c>
      <c r="J5814" s="1">
        <v>0</v>
      </c>
      <c r="K5814" s="1">
        <v>0</v>
      </c>
    </row>
    <row r="5815" spans="1:11" x14ac:dyDescent="0.25">
      <c r="A5815" s="2">
        <v>333</v>
      </c>
      <c r="B5815" t="s">
        <v>241</v>
      </c>
      <c r="C5815" t="s">
        <v>284</v>
      </c>
      <c r="D5815">
        <v>0</v>
      </c>
      <c r="E5815" s="1">
        <v>10425</v>
      </c>
      <c r="F5815" s="1">
        <v>0</v>
      </c>
      <c r="G5815" s="1">
        <v>0</v>
      </c>
      <c r="H5815" s="1">
        <v>0</v>
      </c>
      <c r="I5815" s="1">
        <v>0</v>
      </c>
      <c r="J5815" s="1">
        <v>10425</v>
      </c>
      <c r="K5815" s="1">
        <v>0</v>
      </c>
    </row>
    <row r="5816" spans="1:11" x14ac:dyDescent="0.25">
      <c r="A5816" s="2">
        <v>335</v>
      </c>
      <c r="B5816" t="s">
        <v>242</v>
      </c>
      <c r="C5816" t="s">
        <v>77</v>
      </c>
      <c r="D5816">
        <v>1</v>
      </c>
      <c r="E5816" s="1">
        <v>120467</v>
      </c>
      <c r="F5816" s="1">
        <v>120467</v>
      </c>
      <c r="G5816" s="1">
        <v>0</v>
      </c>
      <c r="H5816" s="1">
        <v>0</v>
      </c>
      <c r="I5816" s="1">
        <v>0</v>
      </c>
      <c r="J5816" s="1">
        <v>0</v>
      </c>
      <c r="K5816" s="1">
        <v>0</v>
      </c>
    </row>
    <row r="5817" spans="1:11" x14ac:dyDescent="0.25">
      <c r="A5817" s="2">
        <v>335</v>
      </c>
      <c r="B5817" t="s">
        <v>242</v>
      </c>
      <c r="C5817" t="s">
        <v>31</v>
      </c>
      <c r="D5817">
        <v>1</v>
      </c>
      <c r="E5817" s="1">
        <v>198942</v>
      </c>
      <c r="F5817" s="1">
        <v>198942</v>
      </c>
      <c r="G5817" s="1">
        <v>0</v>
      </c>
      <c r="H5817" s="1">
        <v>0</v>
      </c>
      <c r="I5817" s="1">
        <v>0</v>
      </c>
      <c r="J5817" s="1">
        <v>0</v>
      </c>
      <c r="K5817" s="1">
        <v>0</v>
      </c>
    </row>
    <row r="5818" spans="1:11" x14ac:dyDescent="0.25">
      <c r="A5818" s="2">
        <v>335</v>
      </c>
      <c r="B5818" t="s">
        <v>242</v>
      </c>
      <c r="C5818" t="s">
        <v>33</v>
      </c>
      <c r="D5818">
        <v>2</v>
      </c>
      <c r="E5818" s="1">
        <v>227665</v>
      </c>
      <c r="F5818" s="1">
        <v>35546</v>
      </c>
      <c r="G5818" s="1">
        <v>0</v>
      </c>
      <c r="H5818" s="1">
        <v>0</v>
      </c>
      <c r="I5818" s="1">
        <v>192119</v>
      </c>
      <c r="J5818" s="1">
        <v>0</v>
      </c>
      <c r="K5818" s="1">
        <v>0</v>
      </c>
    </row>
    <row r="5819" spans="1:11" x14ac:dyDescent="0.25">
      <c r="A5819" s="2">
        <v>335</v>
      </c>
      <c r="B5819" t="s">
        <v>242</v>
      </c>
      <c r="C5819" t="s">
        <v>34</v>
      </c>
      <c r="D5819">
        <v>2</v>
      </c>
      <c r="E5819" s="1">
        <v>227665</v>
      </c>
      <c r="F5819" s="1">
        <v>227665</v>
      </c>
      <c r="G5819" s="1">
        <v>0</v>
      </c>
      <c r="H5819" s="1">
        <v>0</v>
      </c>
      <c r="I5819" s="1">
        <v>0</v>
      </c>
      <c r="J5819" s="1">
        <v>0</v>
      </c>
      <c r="K5819" s="1">
        <v>0</v>
      </c>
    </row>
    <row r="5820" spans="1:11" x14ac:dyDescent="0.25">
      <c r="A5820" s="2">
        <v>335</v>
      </c>
      <c r="B5820" t="s">
        <v>242</v>
      </c>
      <c r="C5820" t="s">
        <v>35</v>
      </c>
      <c r="D5820">
        <v>2</v>
      </c>
      <c r="E5820" s="1">
        <v>227665</v>
      </c>
      <c r="F5820" s="1">
        <v>227665</v>
      </c>
      <c r="G5820" s="1">
        <v>0</v>
      </c>
      <c r="H5820" s="1">
        <v>0</v>
      </c>
      <c r="I5820" s="1">
        <v>0</v>
      </c>
      <c r="J5820" s="1">
        <v>0</v>
      </c>
      <c r="K5820" s="1">
        <v>0</v>
      </c>
    </row>
    <row r="5821" spans="1:11" x14ac:dyDescent="0.25">
      <c r="A5821" s="2">
        <v>335</v>
      </c>
      <c r="B5821" t="s">
        <v>242</v>
      </c>
      <c r="C5821" t="s">
        <v>26</v>
      </c>
      <c r="D5821">
        <v>2</v>
      </c>
      <c r="E5821" s="1">
        <v>227665</v>
      </c>
      <c r="F5821" s="1">
        <v>227665</v>
      </c>
      <c r="G5821" s="1">
        <v>0</v>
      </c>
      <c r="H5821" s="1">
        <v>0</v>
      </c>
      <c r="I5821" s="1">
        <v>0</v>
      </c>
      <c r="J5821" s="1">
        <v>0</v>
      </c>
      <c r="K5821" s="1">
        <v>0</v>
      </c>
    </row>
    <row r="5822" spans="1:11" x14ac:dyDescent="0.25">
      <c r="A5822" s="2">
        <v>335</v>
      </c>
      <c r="B5822" t="s">
        <v>242</v>
      </c>
      <c r="C5822" t="s">
        <v>25</v>
      </c>
      <c r="D5822">
        <v>2</v>
      </c>
      <c r="E5822" s="1">
        <v>227665</v>
      </c>
      <c r="F5822" s="1">
        <v>227665</v>
      </c>
      <c r="G5822" s="1">
        <v>0</v>
      </c>
      <c r="H5822" s="1">
        <v>0</v>
      </c>
      <c r="I5822" s="1">
        <v>0</v>
      </c>
      <c r="J5822" s="1">
        <v>0</v>
      </c>
      <c r="K5822" s="1">
        <v>0</v>
      </c>
    </row>
    <row r="5823" spans="1:11" x14ac:dyDescent="0.25">
      <c r="A5823" s="2">
        <v>335</v>
      </c>
      <c r="B5823" t="s">
        <v>242</v>
      </c>
      <c r="C5823" t="s">
        <v>151</v>
      </c>
      <c r="D5823">
        <v>2</v>
      </c>
      <c r="E5823" s="1">
        <v>227665</v>
      </c>
      <c r="F5823" s="1">
        <v>227665</v>
      </c>
      <c r="G5823" s="1">
        <v>0</v>
      </c>
      <c r="H5823" s="1">
        <v>0</v>
      </c>
      <c r="I5823" s="1">
        <v>0</v>
      </c>
      <c r="J5823" s="1">
        <v>0</v>
      </c>
      <c r="K5823" s="1">
        <v>0</v>
      </c>
    </row>
    <row r="5824" spans="1:11" x14ac:dyDescent="0.25">
      <c r="A5824" s="2">
        <v>335</v>
      </c>
      <c r="B5824" t="s">
        <v>242</v>
      </c>
      <c r="C5824" t="s">
        <v>116</v>
      </c>
      <c r="D5824">
        <v>1</v>
      </c>
      <c r="E5824" s="1">
        <v>113832</v>
      </c>
      <c r="F5824" s="1">
        <v>113832</v>
      </c>
      <c r="G5824" s="1">
        <v>0</v>
      </c>
      <c r="H5824" s="1">
        <v>0</v>
      </c>
      <c r="I5824" s="1">
        <v>0</v>
      </c>
      <c r="J5824" s="1">
        <v>0</v>
      </c>
      <c r="K5824" s="1">
        <v>0</v>
      </c>
    </row>
    <row r="5825" spans="1:11" x14ac:dyDescent="0.25">
      <c r="A5825" s="2">
        <v>335</v>
      </c>
      <c r="B5825" t="s">
        <v>242</v>
      </c>
      <c r="C5825" t="s">
        <v>28</v>
      </c>
      <c r="D5825">
        <v>1</v>
      </c>
      <c r="E5825" s="1">
        <v>113832</v>
      </c>
      <c r="F5825" s="1">
        <v>113832</v>
      </c>
      <c r="G5825" s="1">
        <v>0</v>
      </c>
      <c r="H5825" s="1">
        <v>0</v>
      </c>
      <c r="I5825" s="1">
        <v>0</v>
      </c>
      <c r="J5825" s="1">
        <v>0</v>
      </c>
      <c r="K5825" s="1">
        <v>0</v>
      </c>
    </row>
    <row r="5826" spans="1:11" x14ac:dyDescent="0.25">
      <c r="A5826" s="2">
        <v>335</v>
      </c>
      <c r="B5826" t="s">
        <v>242</v>
      </c>
      <c r="C5826" t="s">
        <v>41</v>
      </c>
      <c r="D5826">
        <v>1</v>
      </c>
      <c r="E5826" s="1">
        <v>113832</v>
      </c>
      <c r="F5826" s="1">
        <v>113832</v>
      </c>
      <c r="G5826" s="1">
        <v>0</v>
      </c>
      <c r="H5826" s="1">
        <v>0</v>
      </c>
      <c r="I5826" s="1">
        <v>0</v>
      </c>
      <c r="J5826" s="1">
        <v>0</v>
      </c>
      <c r="K5826" s="1">
        <v>0</v>
      </c>
    </row>
    <row r="5827" spans="1:11" x14ac:dyDescent="0.25">
      <c r="A5827" s="2">
        <v>335</v>
      </c>
      <c r="B5827" t="s">
        <v>242</v>
      </c>
      <c r="C5827" t="s">
        <v>109</v>
      </c>
      <c r="D5827">
        <v>1</v>
      </c>
      <c r="E5827" s="1">
        <v>113832</v>
      </c>
      <c r="F5827" s="1">
        <v>113832</v>
      </c>
      <c r="G5827" s="1">
        <v>0</v>
      </c>
      <c r="H5827" s="1">
        <v>0</v>
      </c>
      <c r="I5827" s="1">
        <v>0</v>
      </c>
      <c r="J5827" s="1">
        <v>0</v>
      </c>
      <c r="K5827" s="1">
        <v>0</v>
      </c>
    </row>
    <row r="5828" spans="1:11" x14ac:dyDescent="0.25">
      <c r="A5828" s="2">
        <v>335</v>
      </c>
      <c r="B5828" t="s">
        <v>242</v>
      </c>
      <c r="C5828" t="s">
        <v>46</v>
      </c>
      <c r="D5828">
        <v>1</v>
      </c>
      <c r="E5828" s="1">
        <v>113832</v>
      </c>
      <c r="F5828" s="1">
        <v>113832</v>
      </c>
      <c r="G5828" s="1">
        <v>0</v>
      </c>
      <c r="H5828" s="1">
        <v>0</v>
      </c>
      <c r="I5828" s="1">
        <v>0</v>
      </c>
      <c r="J5828" s="1">
        <v>0</v>
      </c>
      <c r="K5828" s="1">
        <v>0</v>
      </c>
    </row>
    <row r="5829" spans="1:11" x14ac:dyDescent="0.25">
      <c r="A5829" s="2">
        <v>335</v>
      </c>
      <c r="B5829" t="s">
        <v>242</v>
      </c>
      <c r="C5829" t="s">
        <v>66</v>
      </c>
      <c r="D5829">
        <v>1</v>
      </c>
      <c r="E5829" s="1">
        <v>113832</v>
      </c>
      <c r="F5829" s="1">
        <v>113832</v>
      </c>
      <c r="G5829" s="1">
        <v>0</v>
      </c>
      <c r="H5829" s="1">
        <v>0</v>
      </c>
      <c r="I5829" s="1">
        <v>0</v>
      </c>
      <c r="J5829" s="1">
        <v>0</v>
      </c>
      <c r="K5829" s="1">
        <v>0</v>
      </c>
    </row>
    <row r="5830" spans="1:11" x14ac:dyDescent="0.25">
      <c r="A5830" s="2">
        <v>335</v>
      </c>
      <c r="B5830" t="s">
        <v>242</v>
      </c>
      <c r="C5830" t="s">
        <v>24</v>
      </c>
      <c r="D5830">
        <v>1</v>
      </c>
      <c r="E5830" s="1">
        <v>113832</v>
      </c>
      <c r="F5830" s="1">
        <v>0</v>
      </c>
      <c r="G5830" s="1">
        <v>113832</v>
      </c>
      <c r="H5830" s="1">
        <v>0</v>
      </c>
      <c r="I5830" s="1">
        <v>0</v>
      </c>
      <c r="J5830" s="1">
        <v>0</v>
      </c>
      <c r="K5830" s="1">
        <v>0</v>
      </c>
    </row>
    <row r="5831" spans="1:11" x14ac:dyDescent="0.25">
      <c r="A5831" s="2">
        <v>335</v>
      </c>
      <c r="B5831" t="s">
        <v>242</v>
      </c>
      <c r="C5831" t="s">
        <v>40</v>
      </c>
      <c r="D5831">
        <v>1</v>
      </c>
      <c r="E5831" s="1">
        <v>113832</v>
      </c>
      <c r="F5831" s="1">
        <v>111417</v>
      </c>
      <c r="G5831" s="1">
        <v>0</v>
      </c>
      <c r="H5831" s="1">
        <v>2415</v>
      </c>
      <c r="I5831" s="1">
        <v>0</v>
      </c>
      <c r="J5831" s="1">
        <v>0</v>
      </c>
      <c r="K5831" s="1">
        <v>0</v>
      </c>
    </row>
    <row r="5832" spans="1:11" x14ac:dyDescent="0.25">
      <c r="A5832" s="2">
        <v>335</v>
      </c>
      <c r="B5832" t="s">
        <v>242</v>
      </c>
      <c r="C5832" t="s">
        <v>112</v>
      </c>
      <c r="D5832">
        <v>1</v>
      </c>
      <c r="E5832" s="1">
        <v>113832</v>
      </c>
      <c r="F5832" s="1">
        <v>0</v>
      </c>
      <c r="G5832" s="1">
        <v>113832</v>
      </c>
      <c r="H5832" s="1">
        <v>0</v>
      </c>
      <c r="I5832" s="1">
        <v>0</v>
      </c>
      <c r="J5832" s="1">
        <v>0</v>
      </c>
      <c r="K5832" s="1">
        <v>0</v>
      </c>
    </row>
    <row r="5833" spans="1:11" x14ac:dyDescent="0.25">
      <c r="A5833" s="2">
        <v>335</v>
      </c>
      <c r="B5833" t="s">
        <v>242</v>
      </c>
      <c r="C5833" t="s">
        <v>30</v>
      </c>
      <c r="D5833">
        <v>1</v>
      </c>
      <c r="E5833" s="1">
        <v>113832</v>
      </c>
      <c r="F5833" s="1">
        <v>113832</v>
      </c>
      <c r="G5833" s="1">
        <v>0</v>
      </c>
      <c r="H5833" s="1">
        <v>0</v>
      </c>
      <c r="I5833" s="1">
        <v>0</v>
      </c>
      <c r="J5833" s="1">
        <v>0</v>
      </c>
      <c r="K5833" s="1">
        <v>0</v>
      </c>
    </row>
    <row r="5834" spans="1:11" x14ac:dyDescent="0.25">
      <c r="A5834" s="2">
        <v>335</v>
      </c>
      <c r="B5834" t="s">
        <v>242</v>
      </c>
      <c r="C5834" t="s">
        <v>15</v>
      </c>
      <c r="D5834">
        <v>1</v>
      </c>
      <c r="E5834" s="1">
        <v>39166</v>
      </c>
      <c r="F5834" s="1">
        <v>39166</v>
      </c>
      <c r="G5834" s="1">
        <v>0</v>
      </c>
      <c r="H5834" s="1">
        <v>0</v>
      </c>
      <c r="I5834" s="1">
        <v>0</v>
      </c>
      <c r="J5834" s="1">
        <v>0</v>
      </c>
      <c r="K5834" s="1">
        <v>0</v>
      </c>
    </row>
    <row r="5835" spans="1:11" x14ac:dyDescent="0.25">
      <c r="A5835" s="2">
        <v>335</v>
      </c>
      <c r="B5835" t="s">
        <v>242</v>
      </c>
      <c r="C5835" t="s">
        <v>104</v>
      </c>
      <c r="D5835">
        <v>2</v>
      </c>
      <c r="E5835" s="1">
        <v>227665</v>
      </c>
      <c r="F5835" s="1">
        <v>227665</v>
      </c>
      <c r="G5835" s="1">
        <v>0</v>
      </c>
      <c r="H5835" s="1">
        <v>0</v>
      </c>
      <c r="I5835" s="1">
        <v>0</v>
      </c>
      <c r="J5835" s="1">
        <v>0</v>
      </c>
      <c r="K5835" s="1">
        <v>0</v>
      </c>
    </row>
    <row r="5836" spans="1:11" x14ac:dyDescent="0.25">
      <c r="A5836" s="2">
        <v>335</v>
      </c>
      <c r="B5836" t="s">
        <v>242</v>
      </c>
      <c r="C5836" t="s">
        <v>14</v>
      </c>
      <c r="D5836">
        <v>6</v>
      </c>
      <c r="E5836" s="1">
        <v>682995</v>
      </c>
      <c r="F5836" s="1">
        <v>682995</v>
      </c>
      <c r="G5836" s="1">
        <v>0</v>
      </c>
      <c r="H5836" s="1">
        <v>0</v>
      </c>
      <c r="I5836" s="1">
        <v>0</v>
      </c>
      <c r="J5836" s="1">
        <v>0</v>
      </c>
      <c r="K5836" s="1">
        <v>0</v>
      </c>
    </row>
    <row r="5837" spans="1:11" x14ac:dyDescent="0.25">
      <c r="A5837" s="2">
        <v>335</v>
      </c>
      <c r="B5837" t="s">
        <v>242</v>
      </c>
      <c r="C5837" t="s">
        <v>71</v>
      </c>
      <c r="D5837">
        <v>1</v>
      </c>
      <c r="E5837" s="1">
        <v>113832</v>
      </c>
      <c r="F5837" s="1">
        <v>113832</v>
      </c>
      <c r="G5837" s="1">
        <v>0</v>
      </c>
      <c r="H5837" s="1">
        <v>0</v>
      </c>
      <c r="I5837" s="1">
        <v>0</v>
      </c>
      <c r="J5837" s="1">
        <v>0</v>
      </c>
      <c r="K5837" s="1">
        <v>0</v>
      </c>
    </row>
    <row r="5838" spans="1:11" x14ac:dyDescent="0.25">
      <c r="A5838" s="2">
        <v>335</v>
      </c>
      <c r="B5838" t="s">
        <v>242</v>
      </c>
      <c r="C5838" t="s">
        <v>81</v>
      </c>
      <c r="D5838">
        <v>2</v>
      </c>
      <c r="E5838" s="1">
        <v>227665</v>
      </c>
      <c r="F5838" s="1">
        <v>0</v>
      </c>
      <c r="G5838" s="1">
        <v>0</v>
      </c>
      <c r="H5838" s="1">
        <v>227665</v>
      </c>
      <c r="I5838" s="1">
        <v>0</v>
      </c>
      <c r="J5838" s="1">
        <v>0</v>
      </c>
      <c r="K5838" s="1">
        <v>0</v>
      </c>
    </row>
    <row r="5839" spans="1:11" x14ac:dyDescent="0.25">
      <c r="A5839" s="2">
        <v>335</v>
      </c>
      <c r="B5839" t="s">
        <v>242</v>
      </c>
      <c r="C5839" t="s">
        <v>18</v>
      </c>
      <c r="D5839">
        <v>2</v>
      </c>
      <c r="E5839" s="1">
        <v>227665</v>
      </c>
      <c r="F5839" s="1">
        <v>227665</v>
      </c>
      <c r="G5839" s="1">
        <v>0</v>
      </c>
      <c r="H5839" s="1">
        <v>0</v>
      </c>
      <c r="I5839" s="1">
        <v>0</v>
      </c>
      <c r="J5839" s="1">
        <v>0</v>
      </c>
      <c r="K5839" s="1">
        <v>0</v>
      </c>
    </row>
    <row r="5840" spans="1:11" x14ac:dyDescent="0.25">
      <c r="A5840" s="2">
        <v>335</v>
      </c>
      <c r="B5840" t="s">
        <v>242</v>
      </c>
      <c r="C5840" t="s">
        <v>49</v>
      </c>
      <c r="D5840">
        <v>1</v>
      </c>
      <c r="E5840" s="1">
        <v>113832</v>
      </c>
      <c r="F5840" s="1">
        <v>113832</v>
      </c>
      <c r="G5840" s="1">
        <v>0</v>
      </c>
      <c r="H5840" s="1">
        <v>0</v>
      </c>
      <c r="I5840" s="1">
        <v>0</v>
      </c>
      <c r="J5840" s="1">
        <v>0</v>
      </c>
      <c r="K5840" s="1">
        <v>0</v>
      </c>
    </row>
    <row r="5841" spans="1:11" x14ac:dyDescent="0.25">
      <c r="A5841" s="2">
        <v>335</v>
      </c>
      <c r="B5841" t="s">
        <v>242</v>
      </c>
      <c r="C5841" t="s">
        <v>19</v>
      </c>
      <c r="D5841">
        <v>2</v>
      </c>
      <c r="E5841" s="1">
        <v>227665</v>
      </c>
      <c r="F5841" s="1">
        <v>227665</v>
      </c>
      <c r="G5841" s="1">
        <v>0</v>
      </c>
      <c r="H5841" s="1">
        <v>0</v>
      </c>
      <c r="I5841" s="1">
        <v>0</v>
      </c>
      <c r="J5841" s="1">
        <v>0</v>
      </c>
      <c r="K5841" s="1">
        <v>0</v>
      </c>
    </row>
    <row r="5842" spans="1:11" x14ac:dyDescent="0.25">
      <c r="A5842" s="2">
        <v>335</v>
      </c>
      <c r="B5842" t="s">
        <v>242</v>
      </c>
      <c r="C5842" t="s">
        <v>7</v>
      </c>
      <c r="D5842">
        <v>1</v>
      </c>
      <c r="E5842" s="1">
        <v>113832</v>
      </c>
      <c r="F5842" s="1">
        <v>113832</v>
      </c>
      <c r="G5842" s="1">
        <v>0</v>
      </c>
      <c r="H5842" s="1">
        <v>0</v>
      </c>
      <c r="I5842" s="1">
        <v>0</v>
      </c>
      <c r="J5842" s="1">
        <v>0</v>
      </c>
      <c r="K5842" s="1">
        <v>0</v>
      </c>
    </row>
    <row r="5843" spans="1:11" x14ac:dyDescent="0.25">
      <c r="A5843" s="2">
        <v>335</v>
      </c>
      <c r="B5843" t="s">
        <v>242</v>
      </c>
      <c r="C5843" t="s">
        <v>37</v>
      </c>
      <c r="D5843">
        <v>2</v>
      </c>
      <c r="E5843" s="1">
        <v>227656</v>
      </c>
      <c r="F5843" s="1">
        <v>152440</v>
      </c>
      <c r="G5843" s="1">
        <v>75215</v>
      </c>
      <c r="H5843" s="1">
        <v>0</v>
      </c>
      <c r="I5843" s="1">
        <v>0</v>
      </c>
      <c r="J5843" s="1">
        <v>0</v>
      </c>
      <c r="K5843" s="1">
        <v>0</v>
      </c>
    </row>
    <row r="5844" spans="1:11" x14ac:dyDescent="0.25">
      <c r="A5844" s="2">
        <v>335</v>
      </c>
      <c r="B5844" t="s">
        <v>242</v>
      </c>
      <c r="C5844" t="s">
        <v>12</v>
      </c>
      <c r="D5844">
        <v>1</v>
      </c>
      <c r="E5844" s="1">
        <v>113832</v>
      </c>
      <c r="F5844" s="1">
        <v>113832</v>
      </c>
      <c r="G5844" s="1">
        <v>0</v>
      </c>
      <c r="H5844" s="1">
        <v>0</v>
      </c>
      <c r="I5844" s="1">
        <v>0</v>
      </c>
      <c r="J5844" s="1">
        <v>0</v>
      </c>
      <c r="K5844" s="1">
        <v>0</v>
      </c>
    </row>
    <row r="5845" spans="1:11" x14ac:dyDescent="0.25">
      <c r="A5845" s="2">
        <v>335</v>
      </c>
      <c r="B5845" t="s">
        <v>242</v>
      </c>
      <c r="C5845" t="s">
        <v>60</v>
      </c>
      <c r="D5845">
        <v>1</v>
      </c>
      <c r="E5845" s="1">
        <v>113832</v>
      </c>
      <c r="F5845" s="1">
        <v>113832</v>
      </c>
      <c r="G5845" s="1">
        <v>0</v>
      </c>
      <c r="H5845" s="1">
        <v>0</v>
      </c>
      <c r="I5845" s="1">
        <v>0</v>
      </c>
      <c r="J5845" s="1">
        <v>0</v>
      </c>
      <c r="K5845" s="1">
        <v>0</v>
      </c>
    </row>
    <row r="5846" spans="1:11" x14ac:dyDescent="0.25">
      <c r="A5846" s="2">
        <v>335</v>
      </c>
      <c r="B5846" t="s">
        <v>242</v>
      </c>
      <c r="C5846" t="s">
        <v>96</v>
      </c>
      <c r="D5846">
        <v>11</v>
      </c>
      <c r="E5846" s="1">
        <v>402325</v>
      </c>
      <c r="F5846" s="1">
        <v>352498</v>
      </c>
      <c r="G5846" s="1">
        <v>49827</v>
      </c>
      <c r="H5846" s="1">
        <v>0</v>
      </c>
      <c r="I5846" s="1">
        <v>0</v>
      </c>
      <c r="J5846" s="1">
        <v>0</v>
      </c>
      <c r="K5846" s="1">
        <v>0</v>
      </c>
    </row>
    <row r="5847" spans="1:11" x14ac:dyDescent="0.25">
      <c r="A5847" s="2">
        <v>335</v>
      </c>
      <c r="B5847" t="s">
        <v>242</v>
      </c>
      <c r="C5847" t="s">
        <v>21</v>
      </c>
      <c r="D5847">
        <v>1</v>
      </c>
      <c r="E5847" s="1">
        <v>113832</v>
      </c>
      <c r="F5847" s="1">
        <v>113832</v>
      </c>
      <c r="G5847" s="1">
        <v>0</v>
      </c>
      <c r="H5847" s="1">
        <v>0</v>
      </c>
      <c r="I5847" s="1">
        <v>0</v>
      </c>
      <c r="J5847" s="1">
        <v>0</v>
      </c>
      <c r="K5847" s="1">
        <v>0</v>
      </c>
    </row>
    <row r="5848" spans="1:11" x14ac:dyDescent="0.25">
      <c r="A5848" s="2">
        <v>335</v>
      </c>
      <c r="B5848" t="s">
        <v>242</v>
      </c>
      <c r="C5848" t="s">
        <v>5</v>
      </c>
      <c r="D5848">
        <v>1</v>
      </c>
      <c r="E5848" s="1">
        <v>105009</v>
      </c>
      <c r="F5848" s="1">
        <v>0</v>
      </c>
      <c r="G5848" s="1">
        <v>105009</v>
      </c>
      <c r="H5848" s="1">
        <v>0</v>
      </c>
      <c r="I5848" s="1">
        <v>0</v>
      </c>
      <c r="J5848" s="1">
        <v>0</v>
      </c>
      <c r="K5848" s="1">
        <v>0</v>
      </c>
    </row>
    <row r="5849" spans="1:11" x14ac:dyDescent="0.25">
      <c r="A5849" s="2">
        <v>335</v>
      </c>
      <c r="B5849" t="s">
        <v>242</v>
      </c>
      <c r="C5849" t="s">
        <v>122</v>
      </c>
      <c r="D5849">
        <v>1</v>
      </c>
      <c r="E5849" s="1">
        <v>113832</v>
      </c>
      <c r="F5849" s="1">
        <v>56916</v>
      </c>
      <c r="G5849" s="1">
        <v>56916</v>
      </c>
      <c r="H5849" s="1">
        <v>0</v>
      </c>
      <c r="I5849" s="1">
        <v>0</v>
      </c>
      <c r="J5849" s="1">
        <v>0</v>
      </c>
      <c r="K5849" s="1">
        <v>0</v>
      </c>
    </row>
    <row r="5850" spans="1:11" x14ac:dyDescent="0.25">
      <c r="A5850" s="2">
        <v>335</v>
      </c>
      <c r="B5850" t="s">
        <v>242</v>
      </c>
      <c r="C5850" t="s">
        <v>16</v>
      </c>
      <c r="D5850">
        <v>3</v>
      </c>
      <c r="E5850" s="1">
        <v>341497</v>
      </c>
      <c r="F5850" s="1">
        <v>341497</v>
      </c>
      <c r="G5850" s="1">
        <v>0</v>
      </c>
      <c r="H5850" s="1">
        <v>0</v>
      </c>
      <c r="I5850" s="1">
        <v>0</v>
      </c>
      <c r="J5850" s="1">
        <v>0</v>
      </c>
      <c r="K5850" s="1">
        <v>0</v>
      </c>
    </row>
    <row r="5851" spans="1:11" x14ac:dyDescent="0.25">
      <c r="A5851" s="2">
        <v>335</v>
      </c>
      <c r="B5851" t="s">
        <v>242</v>
      </c>
      <c r="C5851" t="s">
        <v>17</v>
      </c>
      <c r="D5851">
        <v>1</v>
      </c>
      <c r="E5851" s="1">
        <v>79025</v>
      </c>
      <c r="F5851" s="1">
        <v>79025</v>
      </c>
      <c r="G5851" s="1">
        <v>0</v>
      </c>
      <c r="H5851" s="1">
        <v>0</v>
      </c>
      <c r="I5851" s="1">
        <v>0</v>
      </c>
      <c r="J5851" s="1">
        <v>0</v>
      </c>
      <c r="K5851" s="1">
        <v>0</v>
      </c>
    </row>
    <row r="5852" spans="1:11" x14ac:dyDescent="0.25">
      <c r="A5852" s="2">
        <v>335</v>
      </c>
      <c r="B5852" t="s">
        <v>242</v>
      </c>
      <c r="C5852" t="s">
        <v>22</v>
      </c>
      <c r="D5852">
        <v>1</v>
      </c>
      <c r="E5852" s="1">
        <v>51187</v>
      </c>
      <c r="F5852" s="1">
        <v>51187</v>
      </c>
      <c r="G5852" s="1">
        <v>0</v>
      </c>
      <c r="H5852" s="1">
        <v>0</v>
      </c>
      <c r="I5852" s="1">
        <v>0</v>
      </c>
      <c r="J5852" s="1">
        <v>0</v>
      </c>
      <c r="K5852" s="1">
        <v>0</v>
      </c>
    </row>
    <row r="5853" spans="1:11" x14ac:dyDescent="0.25">
      <c r="A5853" s="2">
        <v>335</v>
      </c>
      <c r="B5853" t="s">
        <v>242</v>
      </c>
      <c r="C5853" t="s">
        <v>20</v>
      </c>
      <c r="D5853">
        <v>2</v>
      </c>
      <c r="E5853" s="1">
        <v>120118</v>
      </c>
      <c r="F5853" s="1">
        <v>111246</v>
      </c>
      <c r="G5853" s="1">
        <v>0</v>
      </c>
      <c r="H5853" s="1">
        <v>8872</v>
      </c>
      <c r="I5853" s="1">
        <v>0</v>
      </c>
      <c r="J5853" s="1">
        <v>0</v>
      </c>
      <c r="K5853" s="1">
        <v>0</v>
      </c>
    </row>
    <row r="5854" spans="1:11" x14ac:dyDescent="0.25">
      <c r="A5854" s="2">
        <v>335</v>
      </c>
      <c r="B5854" t="s">
        <v>242</v>
      </c>
      <c r="C5854" t="s">
        <v>8</v>
      </c>
      <c r="D5854">
        <v>1</v>
      </c>
      <c r="E5854" s="1">
        <v>116262</v>
      </c>
      <c r="F5854" s="1">
        <v>0</v>
      </c>
      <c r="G5854" s="1">
        <v>116262</v>
      </c>
      <c r="H5854" s="1">
        <v>0</v>
      </c>
      <c r="I5854" s="1">
        <v>0</v>
      </c>
      <c r="J5854" s="1">
        <v>0</v>
      </c>
      <c r="K5854" s="1">
        <v>0</v>
      </c>
    </row>
    <row r="5855" spans="1:11" x14ac:dyDescent="0.25">
      <c r="A5855" s="2">
        <v>335</v>
      </c>
      <c r="B5855" t="s">
        <v>242</v>
      </c>
      <c r="C5855" t="s">
        <v>78</v>
      </c>
      <c r="D5855">
        <v>1</v>
      </c>
      <c r="E5855" s="1">
        <v>58500</v>
      </c>
      <c r="F5855" s="1">
        <v>0</v>
      </c>
      <c r="G5855" s="1">
        <v>58500</v>
      </c>
      <c r="H5855" s="1">
        <v>0</v>
      </c>
      <c r="I5855" s="1">
        <v>0</v>
      </c>
      <c r="J5855" s="1">
        <v>0</v>
      </c>
      <c r="K5855" s="1">
        <v>0</v>
      </c>
    </row>
    <row r="5856" spans="1:11" x14ac:dyDescent="0.25">
      <c r="A5856" s="2">
        <v>335</v>
      </c>
      <c r="B5856" t="s">
        <v>242</v>
      </c>
      <c r="C5856" t="s">
        <v>251</v>
      </c>
      <c r="D5856">
        <v>0</v>
      </c>
      <c r="E5856" s="1">
        <v>35920</v>
      </c>
      <c r="F5856" s="1">
        <v>35920</v>
      </c>
      <c r="G5856" s="1">
        <v>0</v>
      </c>
      <c r="H5856" s="1">
        <v>0</v>
      </c>
      <c r="I5856" s="1">
        <v>0</v>
      </c>
      <c r="J5856" s="1">
        <v>0</v>
      </c>
      <c r="K5856" s="1">
        <v>0</v>
      </c>
    </row>
    <row r="5857" spans="1:11" x14ac:dyDescent="0.25">
      <c r="A5857" s="2">
        <v>335</v>
      </c>
      <c r="B5857" t="s">
        <v>242</v>
      </c>
      <c r="C5857" t="s">
        <v>314</v>
      </c>
      <c r="D5857">
        <v>0</v>
      </c>
      <c r="E5857" s="1">
        <v>40800</v>
      </c>
      <c r="F5857" s="1">
        <v>10200</v>
      </c>
      <c r="G5857" s="1">
        <v>0</v>
      </c>
      <c r="H5857" s="1">
        <v>0</v>
      </c>
      <c r="I5857" s="1">
        <v>0</v>
      </c>
      <c r="J5857" s="1">
        <v>0</v>
      </c>
      <c r="K5857" s="1">
        <v>30600</v>
      </c>
    </row>
    <row r="5858" spans="1:11" x14ac:dyDescent="0.25">
      <c r="A5858" s="2">
        <v>335</v>
      </c>
      <c r="B5858" t="s">
        <v>242</v>
      </c>
      <c r="C5858" t="s">
        <v>257</v>
      </c>
      <c r="D5858">
        <v>0</v>
      </c>
      <c r="E5858" s="1">
        <v>23800</v>
      </c>
      <c r="F5858" s="1">
        <v>10200</v>
      </c>
      <c r="G5858" s="1">
        <v>0</v>
      </c>
      <c r="H5858" s="1">
        <v>0</v>
      </c>
      <c r="I5858" s="1">
        <v>0</v>
      </c>
      <c r="J5858" s="1">
        <v>0</v>
      </c>
      <c r="K5858" s="1">
        <v>13600</v>
      </c>
    </row>
    <row r="5859" spans="1:11" x14ac:dyDescent="0.25">
      <c r="A5859" s="2">
        <v>335</v>
      </c>
      <c r="B5859" t="s">
        <v>242</v>
      </c>
      <c r="C5859" t="s">
        <v>252</v>
      </c>
      <c r="D5859">
        <v>0</v>
      </c>
      <c r="E5859" s="1">
        <v>10753</v>
      </c>
      <c r="F5859" s="1">
        <v>10753</v>
      </c>
      <c r="G5859" s="1">
        <v>0</v>
      </c>
      <c r="H5859" s="1">
        <v>0</v>
      </c>
      <c r="I5859" s="1">
        <v>0</v>
      </c>
      <c r="J5859" s="1">
        <v>0</v>
      </c>
      <c r="K5859" s="1">
        <v>0</v>
      </c>
    </row>
    <row r="5860" spans="1:11" x14ac:dyDescent="0.25">
      <c r="A5860" s="2">
        <v>335</v>
      </c>
      <c r="B5860" t="s">
        <v>242</v>
      </c>
      <c r="C5860" t="s">
        <v>246</v>
      </c>
      <c r="D5860">
        <v>0</v>
      </c>
      <c r="E5860" s="1">
        <v>15325</v>
      </c>
      <c r="F5860" s="1">
        <v>15325</v>
      </c>
      <c r="G5860" s="1">
        <v>0</v>
      </c>
      <c r="H5860" s="1">
        <v>0</v>
      </c>
      <c r="I5860" s="1">
        <v>0</v>
      </c>
      <c r="J5860" s="1">
        <v>0</v>
      </c>
      <c r="K5860" s="1">
        <v>0</v>
      </c>
    </row>
    <row r="5861" spans="1:11" x14ac:dyDescent="0.25">
      <c r="A5861" s="2">
        <v>335</v>
      </c>
      <c r="B5861" t="s">
        <v>242</v>
      </c>
      <c r="C5861" t="s">
        <v>263</v>
      </c>
      <c r="D5861">
        <v>0</v>
      </c>
      <c r="E5861" s="1">
        <v>13000</v>
      </c>
      <c r="F5861" s="1">
        <v>13000</v>
      </c>
      <c r="G5861" s="1">
        <v>0</v>
      </c>
      <c r="H5861" s="1">
        <v>0</v>
      </c>
      <c r="I5861" s="1">
        <v>0</v>
      </c>
      <c r="J5861" s="1">
        <v>0</v>
      </c>
      <c r="K5861" s="1">
        <v>0</v>
      </c>
    </row>
    <row r="5862" spans="1:11" x14ac:dyDescent="0.25">
      <c r="A5862" s="2">
        <v>335</v>
      </c>
      <c r="B5862" t="s">
        <v>242</v>
      </c>
      <c r="C5862" t="s">
        <v>266</v>
      </c>
      <c r="D5862">
        <v>0</v>
      </c>
      <c r="E5862" s="1">
        <v>10195</v>
      </c>
      <c r="F5862" s="1">
        <v>10195</v>
      </c>
      <c r="G5862" s="1">
        <v>0</v>
      </c>
      <c r="H5862" s="1">
        <v>0</v>
      </c>
      <c r="I5862" s="1">
        <v>0</v>
      </c>
      <c r="J5862" s="1">
        <v>0</v>
      </c>
      <c r="K5862" s="1">
        <v>0</v>
      </c>
    </row>
    <row r="5863" spans="1:11" x14ac:dyDescent="0.25">
      <c r="A5863" s="2">
        <v>335</v>
      </c>
      <c r="B5863" t="s">
        <v>242</v>
      </c>
      <c r="C5863" t="s">
        <v>286</v>
      </c>
      <c r="D5863">
        <v>0</v>
      </c>
      <c r="E5863" s="1">
        <v>2000</v>
      </c>
      <c r="F5863" s="1">
        <v>2000</v>
      </c>
      <c r="G5863" s="1">
        <v>0</v>
      </c>
      <c r="H5863" s="1">
        <v>0</v>
      </c>
      <c r="I5863" s="1">
        <v>0</v>
      </c>
      <c r="J5863" s="1">
        <v>0</v>
      </c>
      <c r="K5863" s="1">
        <v>0</v>
      </c>
    </row>
    <row r="5864" spans="1:11" x14ac:dyDescent="0.25">
      <c r="A5864" s="2">
        <v>335</v>
      </c>
      <c r="B5864" t="s">
        <v>242</v>
      </c>
      <c r="C5864" t="s">
        <v>265</v>
      </c>
      <c r="D5864">
        <v>0</v>
      </c>
      <c r="E5864" s="1">
        <v>15000</v>
      </c>
      <c r="F5864" s="1">
        <v>0</v>
      </c>
      <c r="G5864" s="1">
        <v>0</v>
      </c>
      <c r="H5864" s="1">
        <v>15000</v>
      </c>
      <c r="I5864" s="1">
        <v>0</v>
      </c>
      <c r="J5864" s="1">
        <v>0</v>
      </c>
      <c r="K5864" s="1">
        <v>0</v>
      </c>
    </row>
    <row r="5865" spans="1:11" x14ac:dyDescent="0.25">
      <c r="A5865" s="2">
        <v>335</v>
      </c>
      <c r="B5865" t="s">
        <v>242</v>
      </c>
      <c r="C5865" t="s">
        <v>262</v>
      </c>
      <c r="D5865">
        <v>0</v>
      </c>
      <c r="E5865" s="1">
        <v>1000</v>
      </c>
      <c r="F5865" s="1">
        <v>0</v>
      </c>
      <c r="G5865" s="1">
        <v>0</v>
      </c>
      <c r="H5865" s="1">
        <v>1000</v>
      </c>
      <c r="I5865" s="1">
        <v>0</v>
      </c>
      <c r="J5865" s="1">
        <v>0</v>
      </c>
      <c r="K5865" s="1">
        <v>0</v>
      </c>
    </row>
    <row r="5866" spans="1:11" x14ac:dyDescent="0.25">
      <c r="A5866" s="2">
        <v>335</v>
      </c>
      <c r="B5866" t="s">
        <v>242</v>
      </c>
      <c r="C5866" t="s">
        <v>248</v>
      </c>
      <c r="D5866">
        <v>0</v>
      </c>
      <c r="E5866" s="1">
        <v>1619</v>
      </c>
      <c r="F5866" s="1">
        <v>1619</v>
      </c>
      <c r="G5866" s="1">
        <v>0</v>
      </c>
      <c r="H5866" s="1">
        <v>0</v>
      </c>
      <c r="I5866" s="1">
        <v>0</v>
      </c>
      <c r="J5866" s="1">
        <v>0</v>
      </c>
      <c r="K5866" s="1">
        <v>0</v>
      </c>
    </row>
    <row r="5867" spans="1:11" x14ac:dyDescent="0.25">
      <c r="A5867" s="2">
        <v>335</v>
      </c>
      <c r="B5867" t="s">
        <v>242</v>
      </c>
      <c r="C5867" t="s">
        <v>290</v>
      </c>
      <c r="D5867">
        <v>0</v>
      </c>
      <c r="E5867" s="1">
        <v>600</v>
      </c>
      <c r="F5867" s="1">
        <v>0</v>
      </c>
      <c r="G5867" s="1">
        <v>0</v>
      </c>
      <c r="H5867" s="1">
        <v>600</v>
      </c>
      <c r="I5867" s="1">
        <v>0</v>
      </c>
      <c r="J5867" s="1">
        <v>0</v>
      </c>
      <c r="K5867" s="1">
        <v>0</v>
      </c>
    </row>
    <row r="5868" spans="1:11" x14ac:dyDescent="0.25">
      <c r="A5868" s="2">
        <v>335</v>
      </c>
      <c r="B5868" t="s">
        <v>242</v>
      </c>
      <c r="C5868" t="s">
        <v>260</v>
      </c>
      <c r="D5868">
        <v>0</v>
      </c>
      <c r="E5868" s="1">
        <v>251</v>
      </c>
      <c r="F5868" s="1">
        <v>242</v>
      </c>
      <c r="G5868" s="1">
        <v>9</v>
      </c>
      <c r="H5868" s="1">
        <v>0</v>
      </c>
      <c r="I5868" s="1">
        <v>0</v>
      </c>
      <c r="J5868" s="1">
        <v>0</v>
      </c>
      <c r="K5868" s="1">
        <v>0</v>
      </c>
    </row>
    <row r="5869" spans="1:11" x14ac:dyDescent="0.25">
      <c r="A5869" s="2">
        <v>335</v>
      </c>
      <c r="B5869" t="s">
        <v>242</v>
      </c>
      <c r="C5869" t="s">
        <v>261</v>
      </c>
      <c r="D5869">
        <v>0</v>
      </c>
      <c r="E5869" s="1">
        <v>9100</v>
      </c>
      <c r="F5869" s="1">
        <v>62</v>
      </c>
      <c r="G5869" s="1">
        <v>0</v>
      </c>
      <c r="H5869" s="1">
        <v>9038</v>
      </c>
      <c r="I5869" s="1">
        <v>0</v>
      </c>
      <c r="J5869" s="1">
        <v>0</v>
      </c>
      <c r="K5869" s="1">
        <v>0</v>
      </c>
    </row>
    <row r="5870" spans="1:11" x14ac:dyDescent="0.25">
      <c r="A5870" s="2">
        <v>335</v>
      </c>
      <c r="B5870" t="s">
        <v>242</v>
      </c>
      <c r="C5870" t="s">
        <v>278</v>
      </c>
      <c r="D5870">
        <v>0</v>
      </c>
      <c r="E5870" s="1">
        <v>4000</v>
      </c>
      <c r="F5870" s="1">
        <v>0</v>
      </c>
      <c r="G5870" s="1">
        <v>0</v>
      </c>
      <c r="H5870" s="1">
        <v>4000</v>
      </c>
      <c r="I5870" s="1">
        <v>0</v>
      </c>
      <c r="J5870" s="1">
        <v>0</v>
      </c>
      <c r="K5870" s="1">
        <v>0</v>
      </c>
    </row>
    <row r="5871" spans="1:11" x14ac:dyDescent="0.25">
      <c r="A5871" s="2">
        <v>335</v>
      </c>
      <c r="B5871" t="s">
        <v>242</v>
      </c>
      <c r="C5871" t="s">
        <v>247</v>
      </c>
      <c r="D5871">
        <v>0</v>
      </c>
      <c r="E5871" s="1">
        <v>5936</v>
      </c>
      <c r="F5871" s="1">
        <v>5936</v>
      </c>
      <c r="G5871" s="1">
        <v>0</v>
      </c>
      <c r="H5871" s="1">
        <v>0</v>
      </c>
      <c r="I5871" s="1">
        <v>0</v>
      </c>
      <c r="J5871" s="1">
        <v>0</v>
      </c>
      <c r="K5871" s="1">
        <v>0</v>
      </c>
    </row>
    <row r="5872" spans="1:11" x14ac:dyDescent="0.25">
      <c r="A5872" s="2">
        <v>335</v>
      </c>
      <c r="B5872" t="s">
        <v>242</v>
      </c>
      <c r="C5872" t="s">
        <v>267</v>
      </c>
      <c r="D5872">
        <v>0</v>
      </c>
      <c r="E5872" s="1">
        <v>10000</v>
      </c>
      <c r="F5872" s="1">
        <v>10000</v>
      </c>
      <c r="G5872" s="1">
        <v>0</v>
      </c>
      <c r="H5872" s="1">
        <v>0</v>
      </c>
      <c r="I5872" s="1">
        <v>0</v>
      </c>
      <c r="J5872" s="1">
        <v>0</v>
      </c>
      <c r="K5872" s="1">
        <v>0</v>
      </c>
    </row>
    <row r="5873" spans="1:11" x14ac:dyDescent="0.25">
      <c r="A5873" s="2">
        <v>335</v>
      </c>
      <c r="B5873" t="s">
        <v>242</v>
      </c>
      <c r="C5873" t="s">
        <v>258</v>
      </c>
      <c r="D5873">
        <v>0</v>
      </c>
      <c r="E5873" s="1">
        <v>20000</v>
      </c>
      <c r="F5873" s="1">
        <v>0</v>
      </c>
      <c r="G5873" s="1">
        <v>0</v>
      </c>
      <c r="H5873" s="1">
        <v>20000</v>
      </c>
      <c r="I5873" s="1">
        <v>0</v>
      </c>
      <c r="J5873" s="1">
        <v>0</v>
      </c>
      <c r="K5873" s="1">
        <v>0</v>
      </c>
    </row>
    <row r="5874" spans="1:11" x14ac:dyDescent="0.25">
      <c r="A5874" s="2">
        <v>335</v>
      </c>
      <c r="B5874" t="s">
        <v>242</v>
      </c>
      <c r="C5874" t="s">
        <v>269</v>
      </c>
      <c r="D5874">
        <v>0</v>
      </c>
      <c r="E5874" s="1">
        <v>3095</v>
      </c>
      <c r="F5874" s="1">
        <v>0</v>
      </c>
      <c r="G5874" s="1">
        <v>0</v>
      </c>
      <c r="H5874" s="1">
        <v>0</v>
      </c>
      <c r="I5874" s="1">
        <v>3095</v>
      </c>
      <c r="J5874" s="1">
        <v>0</v>
      </c>
      <c r="K5874" s="1">
        <v>0</v>
      </c>
    </row>
    <row r="5875" spans="1:11" x14ac:dyDescent="0.25">
      <c r="A5875" s="2">
        <v>338</v>
      </c>
      <c r="B5875" t="s">
        <v>243</v>
      </c>
      <c r="C5875" t="s">
        <v>114</v>
      </c>
      <c r="D5875">
        <v>1</v>
      </c>
      <c r="E5875" s="1">
        <v>158560</v>
      </c>
      <c r="F5875" s="1">
        <v>158560</v>
      </c>
      <c r="G5875" s="1">
        <v>0</v>
      </c>
      <c r="H5875" s="1">
        <v>0</v>
      </c>
      <c r="I5875" s="1">
        <v>0</v>
      </c>
      <c r="J5875" s="1">
        <v>0</v>
      </c>
      <c r="K5875" s="1">
        <v>0</v>
      </c>
    </row>
    <row r="5876" spans="1:11" x14ac:dyDescent="0.25">
      <c r="A5876" s="2">
        <v>338</v>
      </c>
      <c r="B5876" t="s">
        <v>243</v>
      </c>
      <c r="C5876" t="s">
        <v>31</v>
      </c>
      <c r="D5876">
        <v>1</v>
      </c>
      <c r="E5876" s="1">
        <v>198942</v>
      </c>
      <c r="F5876" s="1">
        <v>198942</v>
      </c>
      <c r="G5876" s="1">
        <v>0</v>
      </c>
      <c r="H5876" s="1">
        <v>0</v>
      </c>
      <c r="I5876" s="1">
        <v>0</v>
      </c>
      <c r="J5876" s="1">
        <v>0</v>
      </c>
      <c r="K5876" s="1">
        <v>0</v>
      </c>
    </row>
    <row r="5877" spans="1:11" x14ac:dyDescent="0.25">
      <c r="A5877" s="2">
        <v>338</v>
      </c>
      <c r="B5877" t="s">
        <v>243</v>
      </c>
      <c r="C5877" t="s">
        <v>33</v>
      </c>
      <c r="D5877">
        <v>2</v>
      </c>
      <c r="E5877" s="1">
        <v>227665</v>
      </c>
      <c r="F5877" s="1">
        <v>89123</v>
      </c>
      <c r="G5877" s="1">
        <v>0</v>
      </c>
      <c r="H5877" s="1">
        <v>0</v>
      </c>
      <c r="I5877" s="1">
        <v>138542</v>
      </c>
      <c r="J5877" s="1">
        <v>0</v>
      </c>
      <c r="K5877" s="1">
        <v>0</v>
      </c>
    </row>
    <row r="5878" spans="1:11" x14ac:dyDescent="0.25">
      <c r="A5878" s="2">
        <v>338</v>
      </c>
      <c r="B5878" t="s">
        <v>243</v>
      </c>
      <c r="C5878" t="s">
        <v>34</v>
      </c>
      <c r="D5878">
        <v>2</v>
      </c>
      <c r="E5878" s="1">
        <v>227665</v>
      </c>
      <c r="F5878" s="1">
        <v>227665</v>
      </c>
      <c r="G5878" s="1">
        <v>0</v>
      </c>
      <c r="H5878" s="1">
        <v>0</v>
      </c>
      <c r="I5878" s="1">
        <v>0</v>
      </c>
      <c r="J5878" s="1">
        <v>0</v>
      </c>
      <c r="K5878" s="1">
        <v>0</v>
      </c>
    </row>
    <row r="5879" spans="1:11" x14ac:dyDescent="0.25">
      <c r="A5879" s="2">
        <v>338</v>
      </c>
      <c r="B5879" t="s">
        <v>243</v>
      </c>
      <c r="C5879" t="s">
        <v>35</v>
      </c>
      <c r="D5879">
        <v>2</v>
      </c>
      <c r="E5879" s="1">
        <v>227665</v>
      </c>
      <c r="F5879" s="1">
        <v>227665</v>
      </c>
      <c r="G5879" s="1">
        <v>0</v>
      </c>
      <c r="H5879" s="1">
        <v>0</v>
      </c>
      <c r="I5879" s="1">
        <v>0</v>
      </c>
      <c r="J5879" s="1">
        <v>0</v>
      </c>
      <c r="K5879" s="1">
        <v>0</v>
      </c>
    </row>
    <row r="5880" spans="1:11" x14ac:dyDescent="0.25">
      <c r="A5880" s="2">
        <v>338</v>
      </c>
      <c r="B5880" t="s">
        <v>243</v>
      </c>
      <c r="C5880" t="s">
        <v>26</v>
      </c>
      <c r="D5880">
        <v>3</v>
      </c>
      <c r="E5880" s="1">
        <v>341497</v>
      </c>
      <c r="F5880" s="1">
        <v>341497</v>
      </c>
      <c r="G5880" s="1">
        <v>0</v>
      </c>
      <c r="H5880" s="1">
        <v>0</v>
      </c>
      <c r="I5880" s="1">
        <v>0</v>
      </c>
      <c r="J5880" s="1">
        <v>0</v>
      </c>
      <c r="K5880" s="1">
        <v>0</v>
      </c>
    </row>
    <row r="5881" spans="1:11" x14ac:dyDescent="0.25">
      <c r="A5881" s="2">
        <v>338</v>
      </c>
      <c r="B5881" t="s">
        <v>243</v>
      </c>
      <c r="C5881" t="s">
        <v>25</v>
      </c>
      <c r="D5881">
        <v>3</v>
      </c>
      <c r="E5881" s="1">
        <v>341497</v>
      </c>
      <c r="F5881" s="1">
        <v>341497</v>
      </c>
      <c r="G5881" s="1">
        <v>0</v>
      </c>
      <c r="H5881" s="1">
        <v>0</v>
      </c>
      <c r="I5881" s="1">
        <v>0</v>
      </c>
      <c r="J5881" s="1">
        <v>0</v>
      </c>
      <c r="K5881" s="1">
        <v>0</v>
      </c>
    </row>
    <row r="5882" spans="1:11" x14ac:dyDescent="0.25">
      <c r="A5882" s="2">
        <v>338</v>
      </c>
      <c r="B5882" t="s">
        <v>243</v>
      </c>
      <c r="C5882" t="s">
        <v>28</v>
      </c>
      <c r="D5882">
        <v>2</v>
      </c>
      <c r="E5882" s="1">
        <v>227665</v>
      </c>
      <c r="F5882" s="1">
        <v>227665</v>
      </c>
      <c r="G5882" s="1">
        <v>0</v>
      </c>
      <c r="H5882" s="1">
        <v>0</v>
      </c>
      <c r="I5882" s="1">
        <v>0</v>
      </c>
      <c r="J5882" s="1">
        <v>0</v>
      </c>
      <c r="K5882" s="1">
        <v>0</v>
      </c>
    </row>
    <row r="5883" spans="1:11" x14ac:dyDescent="0.25">
      <c r="A5883" s="2">
        <v>338</v>
      </c>
      <c r="B5883" t="s">
        <v>243</v>
      </c>
      <c r="C5883" t="s">
        <v>95</v>
      </c>
      <c r="D5883">
        <v>1</v>
      </c>
      <c r="E5883" s="1">
        <v>113832</v>
      </c>
      <c r="F5883" s="1">
        <v>92738</v>
      </c>
      <c r="G5883" s="1">
        <v>14561</v>
      </c>
      <c r="H5883" s="1">
        <v>6533</v>
      </c>
      <c r="I5883" s="1">
        <v>0</v>
      </c>
      <c r="J5883" s="1">
        <v>0</v>
      </c>
      <c r="K5883" s="1">
        <v>0</v>
      </c>
    </row>
    <row r="5884" spans="1:11" x14ac:dyDescent="0.25">
      <c r="A5884" s="2">
        <v>338</v>
      </c>
      <c r="B5884" t="s">
        <v>243</v>
      </c>
      <c r="C5884" t="s">
        <v>87</v>
      </c>
      <c r="D5884">
        <v>1</v>
      </c>
      <c r="E5884" s="1">
        <v>113832</v>
      </c>
      <c r="F5884" s="1">
        <v>0</v>
      </c>
      <c r="G5884" s="1">
        <v>113832</v>
      </c>
      <c r="H5884" s="1">
        <v>0</v>
      </c>
      <c r="I5884" s="1">
        <v>0</v>
      </c>
      <c r="J5884" s="1">
        <v>0</v>
      </c>
      <c r="K5884" s="1">
        <v>0</v>
      </c>
    </row>
    <row r="5885" spans="1:11" x14ac:dyDescent="0.25">
      <c r="A5885" s="2">
        <v>338</v>
      </c>
      <c r="B5885" t="s">
        <v>243</v>
      </c>
      <c r="C5885" t="s">
        <v>72</v>
      </c>
      <c r="D5885">
        <v>1</v>
      </c>
      <c r="E5885" s="1">
        <v>113832</v>
      </c>
      <c r="F5885" s="1">
        <v>0</v>
      </c>
      <c r="G5885" s="1">
        <v>113832</v>
      </c>
      <c r="H5885" s="1">
        <v>0</v>
      </c>
      <c r="I5885" s="1">
        <v>0</v>
      </c>
      <c r="J5885" s="1">
        <v>0</v>
      </c>
      <c r="K5885" s="1">
        <v>0</v>
      </c>
    </row>
    <row r="5886" spans="1:11" x14ac:dyDescent="0.25">
      <c r="A5886" s="2">
        <v>338</v>
      </c>
      <c r="B5886" t="s">
        <v>243</v>
      </c>
      <c r="C5886" t="s">
        <v>24</v>
      </c>
      <c r="D5886">
        <v>1</v>
      </c>
      <c r="E5886" s="1">
        <v>113832</v>
      </c>
      <c r="F5886" s="1">
        <v>0</v>
      </c>
      <c r="G5886" s="1">
        <v>113832</v>
      </c>
      <c r="H5886" s="1">
        <v>0</v>
      </c>
      <c r="I5886" s="1">
        <v>0</v>
      </c>
      <c r="J5886" s="1">
        <v>0</v>
      </c>
      <c r="K5886" s="1">
        <v>0</v>
      </c>
    </row>
    <row r="5887" spans="1:11" x14ac:dyDescent="0.25">
      <c r="A5887" s="2">
        <v>338</v>
      </c>
      <c r="B5887" t="s">
        <v>243</v>
      </c>
      <c r="C5887" t="s">
        <v>30</v>
      </c>
      <c r="D5887">
        <v>1</v>
      </c>
      <c r="E5887" s="1">
        <v>113832</v>
      </c>
      <c r="F5887" s="1">
        <v>113832</v>
      </c>
      <c r="G5887" s="1">
        <v>0</v>
      </c>
      <c r="H5887" s="1">
        <v>0</v>
      </c>
      <c r="I5887" s="1">
        <v>0</v>
      </c>
      <c r="J5887" s="1">
        <v>0</v>
      </c>
      <c r="K5887" s="1">
        <v>0</v>
      </c>
    </row>
    <row r="5888" spans="1:11" x14ac:dyDescent="0.25">
      <c r="A5888" s="2">
        <v>338</v>
      </c>
      <c r="B5888" t="s">
        <v>243</v>
      </c>
      <c r="C5888" t="s">
        <v>15</v>
      </c>
      <c r="D5888">
        <v>11</v>
      </c>
      <c r="E5888" s="1">
        <v>430831</v>
      </c>
      <c r="F5888" s="1">
        <v>430831</v>
      </c>
      <c r="G5888" s="1">
        <v>0</v>
      </c>
      <c r="H5888" s="1">
        <v>0</v>
      </c>
      <c r="I5888" s="1">
        <v>0</v>
      </c>
      <c r="J5888" s="1">
        <v>0</v>
      </c>
      <c r="K5888" s="1">
        <v>0</v>
      </c>
    </row>
    <row r="5889" spans="1:11" x14ac:dyDescent="0.25">
      <c r="A5889" s="2">
        <v>338</v>
      </c>
      <c r="B5889" t="s">
        <v>243</v>
      </c>
      <c r="C5889" t="s">
        <v>52</v>
      </c>
      <c r="D5889">
        <v>2</v>
      </c>
      <c r="E5889" s="1">
        <v>227665</v>
      </c>
      <c r="F5889" s="1">
        <v>227665</v>
      </c>
      <c r="G5889" s="1">
        <v>0</v>
      </c>
      <c r="H5889" s="1">
        <v>0</v>
      </c>
      <c r="I5889" s="1">
        <v>0</v>
      </c>
      <c r="J5889" s="1">
        <v>0</v>
      </c>
      <c r="K5889" s="1">
        <v>0</v>
      </c>
    </row>
    <row r="5890" spans="1:11" x14ac:dyDescent="0.25">
      <c r="A5890" s="2">
        <v>338</v>
      </c>
      <c r="B5890" t="s">
        <v>243</v>
      </c>
      <c r="C5890" t="s">
        <v>50</v>
      </c>
      <c r="D5890">
        <v>1</v>
      </c>
      <c r="E5890" s="1">
        <v>113832</v>
      </c>
      <c r="F5890" s="1">
        <v>113832</v>
      </c>
      <c r="G5890" s="1">
        <v>0</v>
      </c>
      <c r="H5890" s="1">
        <v>0</v>
      </c>
      <c r="I5890" s="1">
        <v>0</v>
      </c>
      <c r="J5890" s="1">
        <v>0</v>
      </c>
      <c r="K5890" s="1">
        <v>0</v>
      </c>
    </row>
    <row r="5891" spans="1:11" x14ac:dyDescent="0.25">
      <c r="A5891" s="2">
        <v>338</v>
      </c>
      <c r="B5891" t="s">
        <v>243</v>
      </c>
      <c r="C5891" t="s">
        <v>104</v>
      </c>
      <c r="D5891">
        <v>2</v>
      </c>
      <c r="E5891" s="1">
        <v>227665</v>
      </c>
      <c r="F5891" s="1">
        <v>227665</v>
      </c>
      <c r="G5891" s="1">
        <v>0</v>
      </c>
      <c r="H5891" s="1">
        <v>0</v>
      </c>
      <c r="I5891" s="1">
        <v>0</v>
      </c>
      <c r="J5891" s="1">
        <v>0</v>
      </c>
      <c r="K5891" s="1">
        <v>0</v>
      </c>
    </row>
    <row r="5892" spans="1:11" x14ac:dyDescent="0.25">
      <c r="A5892" s="2">
        <v>338</v>
      </c>
      <c r="B5892" t="s">
        <v>243</v>
      </c>
      <c r="C5892" t="s">
        <v>14</v>
      </c>
      <c r="D5892">
        <v>3</v>
      </c>
      <c r="E5892" s="1">
        <v>341497</v>
      </c>
      <c r="F5892" s="1">
        <v>341497</v>
      </c>
      <c r="G5892" s="1">
        <v>0</v>
      </c>
      <c r="H5892" s="1">
        <v>0</v>
      </c>
      <c r="I5892" s="1">
        <v>0</v>
      </c>
      <c r="J5892" s="1">
        <v>0</v>
      </c>
      <c r="K5892" s="1">
        <v>0</v>
      </c>
    </row>
    <row r="5893" spans="1:11" x14ac:dyDescent="0.25">
      <c r="A5893" s="2">
        <v>338</v>
      </c>
      <c r="B5893" t="s">
        <v>243</v>
      </c>
      <c r="C5893" t="s">
        <v>70</v>
      </c>
      <c r="D5893">
        <v>1</v>
      </c>
      <c r="E5893" s="1">
        <v>113832</v>
      </c>
      <c r="F5893" s="1">
        <v>113832</v>
      </c>
      <c r="G5893" s="1">
        <v>0</v>
      </c>
      <c r="H5893" s="1">
        <v>0</v>
      </c>
      <c r="I5893" s="1">
        <v>0</v>
      </c>
      <c r="J5893" s="1">
        <v>0</v>
      </c>
      <c r="K5893" s="1">
        <v>0</v>
      </c>
    </row>
    <row r="5894" spans="1:11" x14ac:dyDescent="0.25">
      <c r="A5894" s="2">
        <v>338</v>
      </c>
      <c r="B5894" t="s">
        <v>243</v>
      </c>
      <c r="C5894" t="s">
        <v>81</v>
      </c>
      <c r="D5894">
        <v>5</v>
      </c>
      <c r="E5894" s="1">
        <v>569162</v>
      </c>
      <c r="F5894" s="1">
        <v>26905</v>
      </c>
      <c r="G5894" s="1">
        <v>0</v>
      </c>
      <c r="H5894" s="1">
        <v>542257</v>
      </c>
      <c r="I5894" s="1">
        <v>0</v>
      </c>
      <c r="J5894" s="1">
        <v>0</v>
      </c>
      <c r="K5894" s="1">
        <v>0</v>
      </c>
    </row>
    <row r="5895" spans="1:11" x14ac:dyDescent="0.25">
      <c r="A5895" s="2">
        <v>338</v>
      </c>
      <c r="B5895" t="s">
        <v>243</v>
      </c>
      <c r="C5895" t="s">
        <v>23</v>
      </c>
      <c r="D5895">
        <v>5</v>
      </c>
      <c r="E5895" s="1">
        <v>195832</v>
      </c>
      <c r="F5895" s="1">
        <v>195832</v>
      </c>
      <c r="G5895" s="1">
        <v>0</v>
      </c>
      <c r="H5895" s="1">
        <v>0</v>
      </c>
      <c r="I5895" s="1">
        <v>0</v>
      </c>
      <c r="J5895" s="1">
        <v>0</v>
      </c>
      <c r="K5895" s="1">
        <v>0</v>
      </c>
    </row>
    <row r="5896" spans="1:11" x14ac:dyDescent="0.25">
      <c r="A5896" s="2">
        <v>338</v>
      </c>
      <c r="B5896" t="s">
        <v>243</v>
      </c>
      <c r="C5896" t="s">
        <v>18</v>
      </c>
      <c r="D5896">
        <v>2</v>
      </c>
      <c r="E5896" s="1">
        <v>227665</v>
      </c>
      <c r="F5896" s="1">
        <v>227665</v>
      </c>
      <c r="G5896" s="1">
        <v>0</v>
      </c>
      <c r="H5896" s="1">
        <v>0</v>
      </c>
      <c r="I5896" s="1">
        <v>0</v>
      </c>
      <c r="J5896" s="1">
        <v>0</v>
      </c>
      <c r="K5896" s="1">
        <v>0</v>
      </c>
    </row>
    <row r="5897" spans="1:11" x14ac:dyDescent="0.25">
      <c r="A5897" s="2">
        <v>338</v>
      </c>
      <c r="B5897" t="s">
        <v>243</v>
      </c>
      <c r="C5897" t="s">
        <v>49</v>
      </c>
      <c r="D5897">
        <v>1</v>
      </c>
      <c r="E5897" s="1">
        <v>113832</v>
      </c>
      <c r="F5897" s="1">
        <v>113832</v>
      </c>
      <c r="G5897" s="1">
        <v>0</v>
      </c>
      <c r="H5897" s="1">
        <v>0</v>
      </c>
      <c r="I5897" s="1">
        <v>0</v>
      </c>
      <c r="J5897" s="1">
        <v>0</v>
      </c>
      <c r="K5897" s="1">
        <v>0</v>
      </c>
    </row>
    <row r="5898" spans="1:11" x14ac:dyDescent="0.25">
      <c r="A5898" s="2">
        <v>338</v>
      </c>
      <c r="B5898" t="s">
        <v>243</v>
      </c>
      <c r="C5898" t="s">
        <v>19</v>
      </c>
      <c r="D5898">
        <v>2</v>
      </c>
      <c r="E5898" s="1">
        <v>227665</v>
      </c>
      <c r="F5898" s="1">
        <v>227665</v>
      </c>
      <c r="G5898" s="1">
        <v>0</v>
      </c>
      <c r="H5898" s="1">
        <v>0</v>
      </c>
      <c r="I5898" s="1">
        <v>0</v>
      </c>
      <c r="J5898" s="1">
        <v>0</v>
      </c>
      <c r="K5898" s="1">
        <v>0</v>
      </c>
    </row>
    <row r="5899" spans="1:11" x14ac:dyDescent="0.25">
      <c r="A5899" s="2">
        <v>338</v>
      </c>
      <c r="B5899" t="s">
        <v>243</v>
      </c>
      <c r="C5899" t="s">
        <v>37</v>
      </c>
      <c r="D5899">
        <v>1</v>
      </c>
      <c r="E5899" s="1">
        <v>113832</v>
      </c>
      <c r="F5899" s="1">
        <v>113832</v>
      </c>
      <c r="G5899" s="1">
        <v>0</v>
      </c>
      <c r="H5899" s="1">
        <v>0</v>
      </c>
      <c r="I5899" s="1">
        <v>0</v>
      </c>
      <c r="J5899" s="1">
        <v>0</v>
      </c>
      <c r="K5899" s="1">
        <v>0</v>
      </c>
    </row>
    <row r="5900" spans="1:11" x14ac:dyDescent="0.25">
      <c r="A5900" s="2">
        <v>338</v>
      </c>
      <c r="B5900" t="s">
        <v>243</v>
      </c>
      <c r="C5900" t="s">
        <v>12</v>
      </c>
      <c r="D5900">
        <v>1</v>
      </c>
      <c r="E5900" s="1">
        <v>113832</v>
      </c>
      <c r="F5900" s="1">
        <v>113832</v>
      </c>
      <c r="G5900" s="1">
        <v>0</v>
      </c>
      <c r="H5900" s="1">
        <v>0</v>
      </c>
      <c r="I5900" s="1">
        <v>0</v>
      </c>
      <c r="J5900" s="1">
        <v>0</v>
      </c>
      <c r="K5900" s="1">
        <v>0</v>
      </c>
    </row>
    <row r="5901" spans="1:11" x14ac:dyDescent="0.25">
      <c r="A5901" s="2">
        <v>338</v>
      </c>
      <c r="B5901" t="s">
        <v>243</v>
      </c>
      <c r="C5901" t="s">
        <v>60</v>
      </c>
      <c r="D5901">
        <v>1</v>
      </c>
      <c r="E5901" s="1">
        <v>113832</v>
      </c>
      <c r="F5901" s="1">
        <v>113832</v>
      </c>
      <c r="G5901" s="1">
        <v>0</v>
      </c>
      <c r="H5901" s="1">
        <v>0</v>
      </c>
      <c r="I5901" s="1">
        <v>0</v>
      </c>
      <c r="J5901" s="1">
        <v>0</v>
      </c>
      <c r="K5901" s="1">
        <v>0</v>
      </c>
    </row>
    <row r="5902" spans="1:11" x14ac:dyDescent="0.25">
      <c r="A5902" s="2">
        <v>338</v>
      </c>
      <c r="B5902" t="s">
        <v>243</v>
      </c>
      <c r="C5902" t="s">
        <v>32</v>
      </c>
      <c r="D5902">
        <v>2</v>
      </c>
      <c r="E5902" s="1">
        <v>78333</v>
      </c>
      <c r="F5902" s="1">
        <v>78333</v>
      </c>
      <c r="G5902" s="1">
        <v>0</v>
      </c>
      <c r="H5902" s="1">
        <v>0</v>
      </c>
      <c r="I5902" s="1">
        <v>0</v>
      </c>
      <c r="J5902" s="1">
        <v>0</v>
      </c>
      <c r="K5902" s="1">
        <v>0</v>
      </c>
    </row>
    <row r="5903" spans="1:11" x14ac:dyDescent="0.25">
      <c r="A5903" s="2">
        <v>338</v>
      </c>
      <c r="B5903" t="s">
        <v>243</v>
      </c>
      <c r="C5903" t="s">
        <v>45</v>
      </c>
      <c r="D5903">
        <v>1</v>
      </c>
      <c r="E5903" s="1">
        <v>70672</v>
      </c>
      <c r="F5903" s="1">
        <v>70672</v>
      </c>
      <c r="G5903" s="1">
        <v>0</v>
      </c>
      <c r="H5903" s="1">
        <v>0</v>
      </c>
      <c r="I5903" s="1">
        <v>0</v>
      </c>
      <c r="J5903" s="1">
        <v>0</v>
      </c>
      <c r="K5903" s="1">
        <v>0</v>
      </c>
    </row>
    <row r="5904" spans="1:11" x14ac:dyDescent="0.25">
      <c r="A5904" s="2">
        <v>338</v>
      </c>
      <c r="B5904" t="s">
        <v>243</v>
      </c>
      <c r="C5904" t="s">
        <v>21</v>
      </c>
      <c r="D5904">
        <v>1</v>
      </c>
      <c r="E5904" s="1">
        <v>113832</v>
      </c>
      <c r="F5904" s="1">
        <v>113832</v>
      </c>
      <c r="G5904" s="1">
        <v>0</v>
      </c>
      <c r="H5904" s="1">
        <v>0</v>
      </c>
      <c r="I5904" s="1">
        <v>0</v>
      </c>
      <c r="J5904" s="1">
        <v>0</v>
      </c>
      <c r="K5904" s="1">
        <v>0</v>
      </c>
    </row>
    <row r="5905" spans="1:11" x14ac:dyDescent="0.25">
      <c r="A5905" s="2">
        <v>338</v>
      </c>
      <c r="B5905" t="s">
        <v>243</v>
      </c>
      <c r="C5905" t="s">
        <v>5</v>
      </c>
      <c r="D5905">
        <v>1</v>
      </c>
      <c r="E5905" s="1">
        <v>105009</v>
      </c>
      <c r="F5905" s="1">
        <v>105009</v>
      </c>
      <c r="G5905" s="1">
        <v>0</v>
      </c>
      <c r="H5905" s="1">
        <v>0</v>
      </c>
      <c r="I5905" s="1">
        <v>0</v>
      </c>
      <c r="J5905" s="1">
        <v>0</v>
      </c>
      <c r="K5905" s="1">
        <v>0</v>
      </c>
    </row>
    <row r="5906" spans="1:11" x14ac:dyDescent="0.25">
      <c r="A5906" s="2">
        <v>338</v>
      </c>
      <c r="B5906" t="s">
        <v>243</v>
      </c>
      <c r="C5906" t="s">
        <v>122</v>
      </c>
      <c r="D5906">
        <v>1</v>
      </c>
      <c r="E5906" s="1">
        <v>113832</v>
      </c>
      <c r="F5906" s="1">
        <v>5381</v>
      </c>
      <c r="G5906" s="1">
        <v>0</v>
      </c>
      <c r="H5906" s="1">
        <v>108451</v>
      </c>
      <c r="I5906" s="1">
        <v>0</v>
      </c>
      <c r="J5906" s="1">
        <v>0</v>
      </c>
      <c r="K5906" s="1">
        <v>0</v>
      </c>
    </row>
    <row r="5907" spans="1:11" x14ac:dyDescent="0.25">
      <c r="A5907" s="2">
        <v>338</v>
      </c>
      <c r="B5907" t="s">
        <v>243</v>
      </c>
      <c r="C5907" t="s">
        <v>16</v>
      </c>
      <c r="D5907">
        <v>1</v>
      </c>
      <c r="E5907" s="1">
        <v>113832</v>
      </c>
      <c r="F5907" s="1">
        <v>113832</v>
      </c>
      <c r="G5907" s="1">
        <v>0</v>
      </c>
      <c r="H5907" s="1">
        <v>0</v>
      </c>
      <c r="I5907" s="1">
        <v>0</v>
      </c>
      <c r="J5907" s="1">
        <v>0</v>
      </c>
      <c r="K5907" s="1">
        <v>0</v>
      </c>
    </row>
    <row r="5908" spans="1:11" x14ac:dyDescent="0.25">
      <c r="A5908" s="2">
        <v>338</v>
      </c>
      <c r="B5908" t="s">
        <v>243</v>
      </c>
      <c r="C5908" t="s">
        <v>17</v>
      </c>
      <c r="D5908">
        <v>1</v>
      </c>
      <c r="E5908" s="1">
        <v>79025</v>
      </c>
      <c r="F5908" s="1">
        <v>79025</v>
      </c>
      <c r="G5908" s="1">
        <v>0</v>
      </c>
      <c r="H5908" s="1">
        <v>0</v>
      </c>
      <c r="I5908" s="1">
        <v>0</v>
      </c>
      <c r="J5908" s="1">
        <v>0</v>
      </c>
      <c r="K5908" s="1">
        <v>0</v>
      </c>
    </row>
    <row r="5909" spans="1:11" x14ac:dyDescent="0.25">
      <c r="A5909" s="2">
        <v>338</v>
      </c>
      <c r="B5909" t="s">
        <v>243</v>
      </c>
      <c r="C5909" t="s">
        <v>22</v>
      </c>
      <c r="D5909">
        <v>2</v>
      </c>
      <c r="E5909" s="1">
        <v>102375</v>
      </c>
      <c r="F5909" s="1">
        <v>102375</v>
      </c>
      <c r="G5909" s="1">
        <v>0</v>
      </c>
      <c r="H5909" s="1">
        <v>0</v>
      </c>
      <c r="I5909" s="1">
        <v>0</v>
      </c>
      <c r="J5909" s="1">
        <v>0</v>
      </c>
      <c r="K5909" s="1">
        <v>0</v>
      </c>
    </row>
    <row r="5910" spans="1:11" x14ac:dyDescent="0.25">
      <c r="A5910" s="2">
        <v>338</v>
      </c>
      <c r="B5910" t="s">
        <v>243</v>
      </c>
      <c r="C5910" t="s">
        <v>20</v>
      </c>
      <c r="D5910">
        <v>1</v>
      </c>
      <c r="E5910" s="1">
        <v>60059</v>
      </c>
      <c r="F5910" s="1">
        <v>60059</v>
      </c>
      <c r="G5910" s="1">
        <v>0</v>
      </c>
      <c r="H5910" s="1">
        <v>0</v>
      </c>
      <c r="I5910" s="1">
        <v>0</v>
      </c>
      <c r="J5910" s="1">
        <v>0</v>
      </c>
      <c r="K5910" s="1">
        <v>0</v>
      </c>
    </row>
    <row r="5911" spans="1:11" x14ac:dyDescent="0.25">
      <c r="A5911" s="2">
        <v>338</v>
      </c>
      <c r="B5911" t="s">
        <v>243</v>
      </c>
      <c r="C5911" t="s">
        <v>4</v>
      </c>
      <c r="D5911">
        <v>1</v>
      </c>
      <c r="E5911" s="1">
        <v>71961</v>
      </c>
      <c r="F5911" s="1">
        <v>0</v>
      </c>
      <c r="G5911" s="1">
        <v>71961</v>
      </c>
      <c r="H5911" s="1">
        <v>0</v>
      </c>
      <c r="I5911" s="1">
        <v>0</v>
      </c>
      <c r="J5911" s="1">
        <v>0</v>
      </c>
      <c r="K5911" s="1">
        <v>0</v>
      </c>
    </row>
    <row r="5912" spans="1:11" x14ac:dyDescent="0.25">
      <c r="A5912" s="2">
        <v>338</v>
      </c>
      <c r="B5912" t="s">
        <v>243</v>
      </c>
      <c r="C5912" t="s">
        <v>47</v>
      </c>
      <c r="D5912">
        <v>1</v>
      </c>
      <c r="E5912" s="1">
        <v>92386</v>
      </c>
      <c r="F5912" s="1">
        <v>0</v>
      </c>
      <c r="G5912" s="1">
        <v>92386</v>
      </c>
      <c r="H5912" s="1">
        <v>0</v>
      </c>
      <c r="I5912" s="1">
        <v>0</v>
      </c>
      <c r="J5912" s="1">
        <v>0</v>
      </c>
      <c r="K5912" s="1">
        <v>0</v>
      </c>
    </row>
    <row r="5913" spans="1:11" x14ac:dyDescent="0.25">
      <c r="A5913" s="2">
        <v>338</v>
      </c>
      <c r="B5913" t="s">
        <v>243</v>
      </c>
      <c r="C5913" t="s">
        <v>78</v>
      </c>
      <c r="D5913">
        <v>1</v>
      </c>
      <c r="E5913" s="1">
        <v>58500</v>
      </c>
      <c r="F5913" s="1">
        <v>58500</v>
      </c>
      <c r="G5913" s="1">
        <v>0</v>
      </c>
      <c r="H5913" s="1">
        <v>0</v>
      </c>
      <c r="I5913" s="1">
        <v>0</v>
      </c>
      <c r="J5913" s="1">
        <v>0</v>
      </c>
      <c r="K5913" s="1">
        <v>0</v>
      </c>
    </row>
    <row r="5914" spans="1:11" x14ac:dyDescent="0.25">
      <c r="A5914" s="2">
        <v>338</v>
      </c>
      <c r="B5914" t="s">
        <v>243</v>
      </c>
      <c r="C5914" t="s">
        <v>251</v>
      </c>
      <c r="D5914">
        <v>0</v>
      </c>
      <c r="E5914" s="1">
        <v>15684</v>
      </c>
      <c r="F5914" s="1">
        <v>15684</v>
      </c>
      <c r="G5914" s="1">
        <v>0</v>
      </c>
      <c r="H5914" s="1">
        <v>0</v>
      </c>
      <c r="I5914" s="1">
        <v>0</v>
      </c>
      <c r="J5914" s="1">
        <v>0</v>
      </c>
      <c r="K5914" s="1">
        <v>0</v>
      </c>
    </row>
    <row r="5915" spans="1:11" x14ac:dyDescent="0.25">
      <c r="A5915" s="2">
        <v>338</v>
      </c>
      <c r="B5915" t="s">
        <v>243</v>
      </c>
      <c r="C5915" t="s">
        <v>314</v>
      </c>
      <c r="D5915">
        <v>0</v>
      </c>
      <c r="E5915" s="1">
        <v>54400</v>
      </c>
      <c r="F5915" s="1">
        <v>17000</v>
      </c>
      <c r="G5915" s="1">
        <v>0</v>
      </c>
      <c r="H5915" s="1">
        <v>0</v>
      </c>
      <c r="I5915" s="1">
        <v>0</v>
      </c>
      <c r="J5915" s="1">
        <v>0</v>
      </c>
      <c r="K5915" s="1">
        <v>37400</v>
      </c>
    </row>
    <row r="5916" spans="1:11" x14ac:dyDescent="0.25">
      <c r="A5916" s="2">
        <v>338</v>
      </c>
      <c r="B5916" t="s">
        <v>243</v>
      </c>
      <c r="C5916" t="s">
        <v>257</v>
      </c>
      <c r="D5916">
        <v>0</v>
      </c>
      <c r="E5916" s="1">
        <v>37400</v>
      </c>
      <c r="F5916" s="1">
        <v>17000</v>
      </c>
      <c r="G5916" s="1">
        <v>0</v>
      </c>
      <c r="H5916" s="1">
        <v>0</v>
      </c>
      <c r="I5916" s="1">
        <v>0</v>
      </c>
      <c r="J5916" s="1">
        <v>0</v>
      </c>
      <c r="K5916" s="1">
        <v>20400</v>
      </c>
    </row>
    <row r="5917" spans="1:11" x14ac:dyDescent="0.25">
      <c r="A5917" s="2">
        <v>338</v>
      </c>
      <c r="B5917" t="s">
        <v>243</v>
      </c>
      <c r="C5917" t="s">
        <v>252</v>
      </c>
      <c r="D5917">
        <v>0</v>
      </c>
      <c r="E5917" s="1">
        <v>6120</v>
      </c>
      <c r="F5917" s="1">
        <v>6120</v>
      </c>
      <c r="G5917" s="1">
        <v>0</v>
      </c>
      <c r="H5917" s="1">
        <v>0</v>
      </c>
      <c r="I5917" s="1">
        <v>0</v>
      </c>
      <c r="J5917" s="1">
        <v>0</v>
      </c>
      <c r="K5917" s="1">
        <v>0</v>
      </c>
    </row>
    <row r="5918" spans="1:11" x14ac:dyDescent="0.25">
      <c r="A5918" s="2">
        <v>338</v>
      </c>
      <c r="B5918" t="s">
        <v>243</v>
      </c>
      <c r="C5918" t="s">
        <v>246</v>
      </c>
      <c r="D5918">
        <v>0</v>
      </c>
      <c r="E5918" s="1">
        <v>15325</v>
      </c>
      <c r="F5918" s="1">
        <v>15325</v>
      </c>
      <c r="G5918" s="1">
        <v>0</v>
      </c>
      <c r="H5918" s="1">
        <v>0</v>
      </c>
      <c r="I5918" s="1">
        <v>0</v>
      </c>
      <c r="J5918" s="1">
        <v>0</v>
      </c>
      <c r="K5918" s="1">
        <v>0</v>
      </c>
    </row>
    <row r="5919" spans="1:11" x14ac:dyDescent="0.25">
      <c r="A5919" s="2">
        <v>338</v>
      </c>
      <c r="B5919" t="s">
        <v>243</v>
      </c>
      <c r="C5919" t="s">
        <v>263</v>
      </c>
      <c r="D5919">
        <v>0</v>
      </c>
      <c r="E5919" s="1">
        <v>20000</v>
      </c>
      <c r="F5919" s="1">
        <v>20000</v>
      </c>
      <c r="G5919" s="1">
        <v>0</v>
      </c>
      <c r="H5919" s="1">
        <v>0</v>
      </c>
      <c r="I5919" s="1">
        <v>0</v>
      </c>
      <c r="J5919" s="1">
        <v>0</v>
      </c>
      <c r="K5919" s="1">
        <v>0</v>
      </c>
    </row>
    <row r="5920" spans="1:11" x14ac:dyDescent="0.25">
      <c r="A5920" s="2">
        <v>338</v>
      </c>
      <c r="B5920" t="s">
        <v>243</v>
      </c>
      <c r="C5920" t="s">
        <v>266</v>
      </c>
      <c r="D5920">
        <v>0</v>
      </c>
      <c r="E5920" s="1">
        <v>5632</v>
      </c>
      <c r="F5920" s="1">
        <v>5632</v>
      </c>
      <c r="G5920" s="1">
        <v>0</v>
      </c>
      <c r="H5920" s="1">
        <v>0</v>
      </c>
      <c r="I5920" s="1">
        <v>0</v>
      </c>
      <c r="J5920" s="1">
        <v>0</v>
      </c>
      <c r="K5920" s="1">
        <v>0</v>
      </c>
    </row>
    <row r="5921" spans="1:12" x14ac:dyDescent="0.25">
      <c r="A5921" s="2">
        <v>338</v>
      </c>
      <c r="B5921" t="s">
        <v>243</v>
      </c>
      <c r="C5921" t="s">
        <v>265</v>
      </c>
      <c r="D5921">
        <v>0</v>
      </c>
      <c r="E5921" s="1">
        <v>100</v>
      </c>
      <c r="F5921" s="1">
        <v>100</v>
      </c>
      <c r="G5921" s="1">
        <v>0</v>
      </c>
      <c r="H5921" s="1">
        <v>0</v>
      </c>
      <c r="I5921" s="1">
        <v>0</v>
      </c>
      <c r="J5921" s="1">
        <v>0</v>
      </c>
      <c r="K5921" s="1">
        <v>0</v>
      </c>
    </row>
    <row r="5922" spans="1:12" x14ac:dyDescent="0.25">
      <c r="A5922" s="2">
        <v>338</v>
      </c>
      <c r="B5922" t="s">
        <v>243</v>
      </c>
      <c r="C5922" t="s">
        <v>262</v>
      </c>
      <c r="D5922">
        <v>0</v>
      </c>
      <c r="E5922" s="1">
        <v>18363</v>
      </c>
      <c r="F5922" s="1">
        <v>18363</v>
      </c>
      <c r="G5922" s="1">
        <v>0</v>
      </c>
      <c r="H5922" s="1">
        <v>0</v>
      </c>
      <c r="I5922" s="1">
        <v>0</v>
      </c>
      <c r="J5922" s="1">
        <v>0</v>
      </c>
      <c r="K5922" s="1">
        <v>0</v>
      </c>
    </row>
    <row r="5923" spans="1:12" x14ac:dyDescent="0.25">
      <c r="A5923" s="2">
        <v>338</v>
      </c>
      <c r="B5923" t="s">
        <v>243</v>
      </c>
      <c r="C5923" t="s">
        <v>248</v>
      </c>
      <c r="D5923">
        <v>0</v>
      </c>
      <c r="E5923" s="1">
        <v>1578</v>
      </c>
      <c r="F5923" s="1">
        <v>1578</v>
      </c>
      <c r="G5923" s="1">
        <v>0</v>
      </c>
      <c r="H5923" s="1">
        <v>0</v>
      </c>
      <c r="I5923" s="1">
        <v>0</v>
      </c>
      <c r="J5923" s="1">
        <v>0</v>
      </c>
      <c r="K5923" s="1">
        <v>0</v>
      </c>
    </row>
    <row r="5924" spans="1:12" x14ac:dyDescent="0.25">
      <c r="A5924" s="2">
        <v>338</v>
      </c>
      <c r="B5924" t="s">
        <v>243</v>
      </c>
      <c r="C5924" t="s">
        <v>264</v>
      </c>
      <c r="D5924">
        <v>0</v>
      </c>
      <c r="E5924" s="1">
        <v>25019</v>
      </c>
      <c r="F5924" s="1">
        <v>25019</v>
      </c>
      <c r="G5924" s="1">
        <v>0</v>
      </c>
      <c r="H5924" s="1">
        <v>0</v>
      </c>
      <c r="I5924" s="1">
        <v>0</v>
      </c>
      <c r="J5924" s="1">
        <v>0</v>
      </c>
      <c r="K5924" s="1">
        <v>0</v>
      </c>
    </row>
    <row r="5925" spans="1:12" x14ac:dyDescent="0.25">
      <c r="A5925" s="2">
        <v>338</v>
      </c>
      <c r="B5925" t="s">
        <v>243</v>
      </c>
      <c r="C5925" t="s">
        <v>247</v>
      </c>
      <c r="D5925">
        <v>0</v>
      </c>
      <c r="E5925" s="1">
        <v>5785</v>
      </c>
      <c r="F5925" s="1">
        <v>5785</v>
      </c>
      <c r="G5925" s="1">
        <v>0</v>
      </c>
      <c r="H5925" s="1">
        <v>0</v>
      </c>
      <c r="I5925" s="1">
        <v>0</v>
      </c>
      <c r="J5925" s="1">
        <v>0</v>
      </c>
      <c r="K5925" s="1">
        <v>0</v>
      </c>
    </row>
    <row r="5926" spans="1:12" x14ac:dyDescent="0.25">
      <c r="A5926" s="2">
        <v>338</v>
      </c>
      <c r="B5926" t="s">
        <v>243</v>
      </c>
      <c r="C5926" t="s">
        <v>277</v>
      </c>
      <c r="D5926">
        <v>0</v>
      </c>
      <c r="E5926" s="1">
        <v>40000</v>
      </c>
      <c r="F5926" s="1">
        <v>40000</v>
      </c>
      <c r="G5926" s="1">
        <v>0</v>
      </c>
      <c r="H5926" s="1">
        <v>0</v>
      </c>
      <c r="I5926" s="1">
        <v>0</v>
      </c>
      <c r="J5926" s="1">
        <v>0</v>
      </c>
      <c r="K5926" s="1">
        <v>0</v>
      </c>
    </row>
    <row r="5927" spans="1:12" x14ac:dyDescent="0.25">
      <c r="A5927" s="2">
        <v>338</v>
      </c>
      <c r="B5927" t="s">
        <v>243</v>
      </c>
      <c r="C5927" t="s">
        <v>269</v>
      </c>
      <c r="D5927">
        <v>0</v>
      </c>
      <c r="E5927" s="1">
        <v>2232</v>
      </c>
      <c r="F5927" s="1">
        <v>0</v>
      </c>
      <c r="G5927" s="1">
        <v>0</v>
      </c>
      <c r="H5927" s="1">
        <v>0</v>
      </c>
      <c r="I5927" s="1">
        <v>2232</v>
      </c>
      <c r="J5927" s="1">
        <v>0</v>
      </c>
      <c r="K5927" s="1">
        <v>0</v>
      </c>
    </row>
    <row r="5928" spans="1:12" x14ac:dyDescent="0.25">
      <c r="A5928" s="2">
        <v>338</v>
      </c>
      <c r="B5928" t="s">
        <v>243</v>
      </c>
      <c r="C5928" s="1" t="s">
        <v>320</v>
      </c>
      <c r="E5928" s="1">
        <v>80000</v>
      </c>
      <c r="F5928" s="1"/>
      <c r="G5928" s="1"/>
      <c r="H5928" s="1"/>
      <c r="I5928" s="1"/>
      <c r="J5928" s="1"/>
      <c r="K5928" s="1"/>
      <c r="L5928" s="1">
        <v>80000</v>
      </c>
    </row>
    <row r="5929" spans="1:12" x14ac:dyDescent="0.25">
      <c r="A5929" s="2">
        <v>463</v>
      </c>
      <c r="B5929" t="s">
        <v>244</v>
      </c>
      <c r="C5929" t="s">
        <v>48</v>
      </c>
      <c r="D5929">
        <v>1</v>
      </c>
      <c r="E5929" s="1">
        <v>158560</v>
      </c>
      <c r="F5929" s="1">
        <v>158560</v>
      </c>
      <c r="G5929" s="1">
        <v>0</v>
      </c>
      <c r="H5929" s="1">
        <v>0</v>
      </c>
      <c r="I5929" s="1">
        <v>0</v>
      </c>
      <c r="J5929" s="1">
        <v>0</v>
      </c>
      <c r="K5929" s="1">
        <v>0</v>
      </c>
    </row>
    <row r="5930" spans="1:12" x14ac:dyDescent="0.25">
      <c r="A5930" s="2">
        <v>463</v>
      </c>
      <c r="B5930" t="s">
        <v>244</v>
      </c>
      <c r="C5930" t="s">
        <v>6</v>
      </c>
      <c r="D5930">
        <v>1</v>
      </c>
      <c r="E5930" s="1">
        <v>158560</v>
      </c>
      <c r="F5930" s="1">
        <v>0</v>
      </c>
      <c r="G5930" s="1">
        <v>158560</v>
      </c>
      <c r="H5930" s="1">
        <v>0</v>
      </c>
      <c r="I5930" s="1">
        <v>0</v>
      </c>
      <c r="J5930" s="1">
        <v>0</v>
      </c>
      <c r="K5930" s="1">
        <v>0</v>
      </c>
    </row>
    <row r="5931" spans="1:12" x14ac:dyDescent="0.25">
      <c r="A5931" s="2">
        <v>463</v>
      </c>
      <c r="B5931" t="s">
        <v>244</v>
      </c>
      <c r="C5931" t="s">
        <v>114</v>
      </c>
      <c r="D5931">
        <v>1</v>
      </c>
      <c r="E5931" s="1">
        <v>158560</v>
      </c>
      <c r="F5931" s="1">
        <v>158560</v>
      </c>
      <c r="G5931" s="1">
        <v>0</v>
      </c>
      <c r="H5931" s="1">
        <v>0</v>
      </c>
      <c r="I5931" s="1">
        <v>0</v>
      </c>
      <c r="J5931" s="1">
        <v>0</v>
      </c>
      <c r="K5931" s="1">
        <v>0</v>
      </c>
    </row>
    <row r="5932" spans="1:12" x14ac:dyDescent="0.25">
      <c r="A5932" s="2">
        <v>463</v>
      </c>
      <c r="B5932" t="s">
        <v>244</v>
      </c>
      <c r="C5932" t="s">
        <v>68</v>
      </c>
      <c r="D5932">
        <v>2</v>
      </c>
      <c r="E5932" s="1">
        <v>317120</v>
      </c>
      <c r="F5932" s="1">
        <v>317120</v>
      </c>
      <c r="G5932" s="1">
        <v>0</v>
      </c>
      <c r="H5932" s="1">
        <v>0</v>
      </c>
      <c r="I5932" s="1">
        <v>0</v>
      </c>
      <c r="J5932" s="1">
        <v>0</v>
      </c>
      <c r="K5932" s="1">
        <v>0</v>
      </c>
    </row>
    <row r="5933" spans="1:12" x14ac:dyDescent="0.25">
      <c r="A5933" s="2">
        <v>463</v>
      </c>
      <c r="B5933" t="s">
        <v>244</v>
      </c>
      <c r="C5933" t="s">
        <v>136</v>
      </c>
      <c r="D5933">
        <v>1</v>
      </c>
      <c r="E5933" s="1">
        <v>158560</v>
      </c>
      <c r="F5933" s="1">
        <v>158560</v>
      </c>
      <c r="G5933" s="1">
        <v>0</v>
      </c>
      <c r="H5933" s="1">
        <v>0</v>
      </c>
      <c r="I5933" s="1">
        <v>0</v>
      </c>
      <c r="J5933" s="1">
        <v>0</v>
      </c>
      <c r="K5933" s="1">
        <v>0</v>
      </c>
    </row>
    <row r="5934" spans="1:12" x14ac:dyDescent="0.25">
      <c r="A5934" s="2">
        <v>463</v>
      </c>
      <c r="B5934" t="s">
        <v>244</v>
      </c>
      <c r="C5934" t="s">
        <v>137</v>
      </c>
      <c r="D5934">
        <v>1</v>
      </c>
      <c r="E5934" s="1">
        <v>158560</v>
      </c>
      <c r="F5934" s="1">
        <v>158560</v>
      </c>
      <c r="G5934" s="1">
        <v>0</v>
      </c>
      <c r="H5934" s="1">
        <v>0</v>
      </c>
      <c r="I5934" s="1">
        <v>0</v>
      </c>
      <c r="J5934" s="1">
        <v>0</v>
      </c>
      <c r="K5934" s="1">
        <v>0</v>
      </c>
    </row>
    <row r="5935" spans="1:12" x14ac:dyDescent="0.25">
      <c r="A5935" s="2">
        <v>463</v>
      </c>
      <c r="B5935" t="s">
        <v>244</v>
      </c>
      <c r="C5935" t="s">
        <v>31</v>
      </c>
      <c r="D5935">
        <v>1</v>
      </c>
      <c r="E5935" s="1">
        <v>198942</v>
      </c>
      <c r="F5935" s="1">
        <v>198942</v>
      </c>
      <c r="G5935" s="1">
        <v>0</v>
      </c>
      <c r="H5935" s="1">
        <v>0</v>
      </c>
      <c r="I5935" s="1">
        <v>0</v>
      </c>
      <c r="J5935" s="1">
        <v>0</v>
      </c>
      <c r="K5935" s="1">
        <v>0</v>
      </c>
    </row>
    <row r="5936" spans="1:12" x14ac:dyDescent="0.25">
      <c r="A5936" s="2">
        <v>463</v>
      </c>
      <c r="B5936" t="s">
        <v>244</v>
      </c>
      <c r="C5936" t="s">
        <v>67</v>
      </c>
      <c r="D5936">
        <v>8</v>
      </c>
      <c r="E5936" s="1">
        <v>910660</v>
      </c>
      <c r="F5936" s="1">
        <v>910660</v>
      </c>
      <c r="G5936" s="1">
        <v>0</v>
      </c>
      <c r="H5936" s="1">
        <v>0</v>
      </c>
      <c r="I5936" s="1">
        <v>0</v>
      </c>
      <c r="J5936" s="1">
        <v>0</v>
      </c>
      <c r="K5936" s="1">
        <v>0</v>
      </c>
    </row>
    <row r="5937" spans="1:11" x14ac:dyDescent="0.25">
      <c r="A5937" s="2">
        <v>463</v>
      </c>
      <c r="B5937" t="s">
        <v>244</v>
      </c>
      <c r="C5937" t="s">
        <v>74</v>
      </c>
      <c r="D5937">
        <v>16</v>
      </c>
      <c r="E5937" s="1">
        <v>1821319.2000000002</v>
      </c>
      <c r="F5937" s="1">
        <v>1821319.2000000002</v>
      </c>
      <c r="G5937" s="1">
        <v>0</v>
      </c>
      <c r="H5937" s="1">
        <v>0</v>
      </c>
      <c r="I5937" s="1">
        <v>0</v>
      </c>
      <c r="J5937" s="1">
        <v>0</v>
      </c>
      <c r="K5937" s="1">
        <v>0</v>
      </c>
    </row>
    <row r="5938" spans="1:11" x14ac:dyDescent="0.25">
      <c r="A5938" s="2">
        <v>463</v>
      </c>
      <c r="B5938" t="s">
        <v>244</v>
      </c>
      <c r="C5938" t="s">
        <v>133</v>
      </c>
      <c r="D5938">
        <v>3</v>
      </c>
      <c r="E5938" s="1">
        <v>341497</v>
      </c>
      <c r="F5938" s="1">
        <v>341497</v>
      </c>
      <c r="G5938" s="1">
        <v>0</v>
      </c>
      <c r="H5938" s="1">
        <v>0</v>
      </c>
      <c r="I5938" s="1">
        <v>0</v>
      </c>
      <c r="J5938" s="1">
        <v>0</v>
      </c>
      <c r="K5938" s="1">
        <v>0</v>
      </c>
    </row>
    <row r="5939" spans="1:11" x14ac:dyDescent="0.25">
      <c r="A5939" s="2">
        <v>463</v>
      </c>
      <c r="B5939" t="s">
        <v>244</v>
      </c>
      <c r="C5939" t="s">
        <v>41</v>
      </c>
      <c r="D5939">
        <v>14</v>
      </c>
      <c r="E5939" s="1">
        <v>1593654.3000000003</v>
      </c>
      <c r="F5939" s="1">
        <v>1593654.3000000003</v>
      </c>
      <c r="G5939" s="1">
        <v>0</v>
      </c>
      <c r="H5939" s="1">
        <v>0</v>
      </c>
      <c r="I5939" s="1">
        <v>0</v>
      </c>
      <c r="J5939" s="1">
        <v>0</v>
      </c>
      <c r="K5939" s="1">
        <v>0</v>
      </c>
    </row>
    <row r="5940" spans="1:11" x14ac:dyDescent="0.25">
      <c r="A5940" s="2">
        <v>463</v>
      </c>
      <c r="B5940" t="s">
        <v>244</v>
      </c>
      <c r="C5940" t="s">
        <v>65</v>
      </c>
      <c r="D5940">
        <v>5</v>
      </c>
      <c r="E5940" s="1">
        <v>569162</v>
      </c>
      <c r="F5940" s="1">
        <v>569162</v>
      </c>
      <c r="G5940" s="1">
        <v>0</v>
      </c>
      <c r="H5940" s="1">
        <v>0</v>
      </c>
      <c r="I5940" s="1">
        <v>0</v>
      </c>
      <c r="J5940" s="1">
        <v>0</v>
      </c>
      <c r="K5940" s="1">
        <v>0</v>
      </c>
    </row>
    <row r="5941" spans="1:11" x14ac:dyDescent="0.25">
      <c r="A5941" s="2">
        <v>463</v>
      </c>
      <c r="B5941" t="s">
        <v>244</v>
      </c>
      <c r="C5941" t="s">
        <v>64</v>
      </c>
      <c r="D5941">
        <v>3</v>
      </c>
      <c r="E5941" s="1">
        <v>341497</v>
      </c>
      <c r="F5941" s="1">
        <v>341497</v>
      </c>
      <c r="G5941" s="1">
        <v>0</v>
      </c>
      <c r="H5941" s="1">
        <v>0</v>
      </c>
      <c r="I5941" s="1">
        <v>0</v>
      </c>
      <c r="J5941" s="1">
        <v>0</v>
      </c>
      <c r="K5941" s="1">
        <v>0</v>
      </c>
    </row>
    <row r="5942" spans="1:11" x14ac:dyDescent="0.25">
      <c r="A5942" s="2">
        <v>463</v>
      </c>
      <c r="B5942" t="s">
        <v>244</v>
      </c>
      <c r="C5942" t="s">
        <v>46</v>
      </c>
      <c r="D5942">
        <v>4</v>
      </c>
      <c r="E5942" s="1">
        <v>455330</v>
      </c>
      <c r="F5942" s="1">
        <v>455330</v>
      </c>
      <c r="G5942" s="1">
        <v>0</v>
      </c>
      <c r="H5942" s="1">
        <v>0</v>
      </c>
      <c r="I5942" s="1">
        <v>0</v>
      </c>
      <c r="J5942" s="1">
        <v>0</v>
      </c>
      <c r="K5942" s="1">
        <v>0</v>
      </c>
    </row>
    <row r="5943" spans="1:11" x14ac:dyDescent="0.25">
      <c r="A5943" s="2">
        <v>463</v>
      </c>
      <c r="B5943" t="s">
        <v>244</v>
      </c>
      <c r="C5943" t="s">
        <v>88</v>
      </c>
      <c r="D5943">
        <v>3</v>
      </c>
      <c r="E5943" s="1">
        <v>341497</v>
      </c>
      <c r="F5943" s="1">
        <v>341497</v>
      </c>
      <c r="G5943" s="1">
        <v>0</v>
      </c>
      <c r="H5943" s="1">
        <v>0</v>
      </c>
      <c r="I5943" s="1">
        <v>0</v>
      </c>
      <c r="J5943" s="1">
        <v>0</v>
      </c>
      <c r="K5943" s="1">
        <v>0</v>
      </c>
    </row>
    <row r="5944" spans="1:11" x14ac:dyDescent="0.25">
      <c r="A5944" s="2">
        <v>463</v>
      </c>
      <c r="B5944" t="s">
        <v>244</v>
      </c>
      <c r="C5944" t="s">
        <v>66</v>
      </c>
      <c r="D5944">
        <v>15</v>
      </c>
      <c r="E5944" s="1">
        <v>1707486.7500000002</v>
      </c>
      <c r="F5944" s="1">
        <v>1707486.7500000002</v>
      </c>
      <c r="G5944" s="1">
        <v>0</v>
      </c>
      <c r="H5944" s="1">
        <v>0</v>
      </c>
      <c r="I5944" s="1">
        <v>0</v>
      </c>
      <c r="J5944" s="1">
        <v>0</v>
      </c>
      <c r="K5944" s="1">
        <v>0</v>
      </c>
    </row>
    <row r="5945" spans="1:11" x14ac:dyDescent="0.25">
      <c r="A5945" s="2">
        <v>463</v>
      </c>
      <c r="B5945" t="s">
        <v>244</v>
      </c>
      <c r="C5945" t="s">
        <v>142</v>
      </c>
      <c r="D5945">
        <v>1</v>
      </c>
      <c r="E5945" s="1">
        <v>113832</v>
      </c>
      <c r="F5945" s="1">
        <v>113832</v>
      </c>
      <c r="G5945" s="1">
        <v>0</v>
      </c>
      <c r="H5945" s="1">
        <v>0</v>
      </c>
      <c r="I5945" s="1">
        <v>0</v>
      </c>
      <c r="J5945" s="1">
        <v>0</v>
      </c>
      <c r="K5945" s="1">
        <v>0</v>
      </c>
    </row>
    <row r="5946" spans="1:11" x14ac:dyDescent="0.25">
      <c r="A5946" s="2">
        <v>463</v>
      </c>
      <c r="B5946" t="s">
        <v>244</v>
      </c>
      <c r="C5946" t="s">
        <v>86</v>
      </c>
      <c r="D5946">
        <v>1</v>
      </c>
      <c r="E5946" s="1">
        <v>113832</v>
      </c>
      <c r="F5946" s="1">
        <v>113832</v>
      </c>
      <c r="G5946" s="1">
        <v>0</v>
      </c>
      <c r="H5946" s="1">
        <v>0</v>
      </c>
      <c r="I5946" s="1">
        <v>0</v>
      </c>
      <c r="J5946" s="1">
        <v>0</v>
      </c>
      <c r="K5946" s="1">
        <v>0</v>
      </c>
    </row>
    <row r="5947" spans="1:11" x14ac:dyDescent="0.25">
      <c r="A5947" s="2">
        <v>463</v>
      </c>
      <c r="B5947" t="s">
        <v>244</v>
      </c>
      <c r="C5947" t="s">
        <v>85</v>
      </c>
      <c r="D5947">
        <v>1</v>
      </c>
      <c r="E5947" s="1">
        <v>113832</v>
      </c>
      <c r="F5947" s="1">
        <v>0</v>
      </c>
      <c r="G5947" s="1">
        <v>113832</v>
      </c>
      <c r="H5947" s="1">
        <v>0</v>
      </c>
      <c r="I5947" s="1">
        <v>0</v>
      </c>
      <c r="J5947" s="1">
        <v>0</v>
      </c>
      <c r="K5947" s="1">
        <v>0</v>
      </c>
    </row>
    <row r="5948" spans="1:11" x14ac:dyDescent="0.25">
      <c r="A5948" s="2">
        <v>463</v>
      </c>
      <c r="B5948" t="s">
        <v>244</v>
      </c>
      <c r="C5948" t="s">
        <v>84</v>
      </c>
      <c r="D5948">
        <v>1</v>
      </c>
      <c r="E5948" s="1">
        <v>113832</v>
      </c>
      <c r="F5948" s="1">
        <v>113832</v>
      </c>
      <c r="G5948" s="1">
        <v>0</v>
      </c>
      <c r="H5948" s="1">
        <v>0</v>
      </c>
      <c r="I5948" s="1">
        <v>0</v>
      </c>
      <c r="J5948" s="1">
        <v>0</v>
      </c>
      <c r="K5948" s="1">
        <v>0</v>
      </c>
    </row>
    <row r="5949" spans="1:11" x14ac:dyDescent="0.25">
      <c r="A5949" s="2">
        <v>463</v>
      </c>
      <c r="B5949" t="s">
        <v>244</v>
      </c>
      <c r="C5949" t="s">
        <v>83</v>
      </c>
      <c r="D5949">
        <v>1</v>
      </c>
      <c r="E5949" s="1">
        <v>113832</v>
      </c>
      <c r="F5949" s="1">
        <v>113832</v>
      </c>
      <c r="G5949" s="1">
        <v>0</v>
      </c>
      <c r="H5949" s="1">
        <v>0</v>
      </c>
      <c r="I5949" s="1">
        <v>0</v>
      </c>
      <c r="J5949" s="1">
        <v>0</v>
      </c>
      <c r="K5949" s="1">
        <v>0</v>
      </c>
    </row>
    <row r="5950" spans="1:11" x14ac:dyDescent="0.25">
      <c r="A5950" s="2">
        <v>463</v>
      </c>
      <c r="B5950" t="s">
        <v>244</v>
      </c>
      <c r="C5950" t="s">
        <v>72</v>
      </c>
      <c r="D5950">
        <v>1</v>
      </c>
      <c r="E5950" s="1">
        <v>113832</v>
      </c>
      <c r="F5950" s="1">
        <v>0</v>
      </c>
      <c r="G5950" s="1">
        <v>113832</v>
      </c>
      <c r="H5950" s="1">
        <v>0</v>
      </c>
      <c r="I5950" s="1">
        <v>0</v>
      </c>
      <c r="J5950" s="1">
        <v>0</v>
      </c>
      <c r="K5950" s="1">
        <v>0</v>
      </c>
    </row>
    <row r="5951" spans="1:11" x14ac:dyDescent="0.25">
      <c r="A5951" s="2">
        <v>463</v>
      </c>
      <c r="B5951" t="s">
        <v>244</v>
      </c>
      <c r="C5951" t="s">
        <v>61</v>
      </c>
      <c r="D5951">
        <v>2</v>
      </c>
      <c r="E5951" s="1">
        <v>104907</v>
      </c>
      <c r="F5951" s="1">
        <v>104907</v>
      </c>
      <c r="G5951" s="1">
        <v>0</v>
      </c>
      <c r="H5951" s="1">
        <v>0</v>
      </c>
      <c r="I5951" s="1">
        <v>0</v>
      </c>
      <c r="J5951" s="1">
        <v>0</v>
      </c>
      <c r="K5951" s="1">
        <v>0</v>
      </c>
    </row>
    <row r="5952" spans="1:11" x14ac:dyDescent="0.25">
      <c r="A5952" s="2">
        <v>463</v>
      </c>
      <c r="B5952" t="s">
        <v>244</v>
      </c>
      <c r="C5952" t="s">
        <v>63</v>
      </c>
      <c r="D5952">
        <v>1</v>
      </c>
      <c r="E5952" s="1">
        <v>119483</v>
      </c>
      <c r="F5952" s="1">
        <v>119483</v>
      </c>
      <c r="G5952" s="1">
        <v>0</v>
      </c>
      <c r="H5952" s="1">
        <v>0</v>
      </c>
      <c r="I5952" s="1">
        <v>0</v>
      </c>
      <c r="J5952" s="1">
        <v>0</v>
      </c>
      <c r="K5952" s="1">
        <v>0</v>
      </c>
    </row>
    <row r="5953" spans="1:11" x14ac:dyDescent="0.25">
      <c r="A5953" s="2">
        <v>463</v>
      </c>
      <c r="B5953" t="s">
        <v>244</v>
      </c>
      <c r="C5953" t="s">
        <v>90</v>
      </c>
      <c r="D5953">
        <v>1</v>
      </c>
      <c r="E5953" s="1">
        <v>119483</v>
      </c>
      <c r="F5953" s="1">
        <v>119483</v>
      </c>
      <c r="G5953" s="1">
        <v>0</v>
      </c>
      <c r="H5953" s="1">
        <v>0</v>
      </c>
      <c r="I5953" s="1">
        <v>0</v>
      </c>
      <c r="J5953" s="1">
        <v>0</v>
      </c>
      <c r="K5953" s="1">
        <v>0</v>
      </c>
    </row>
    <row r="5954" spans="1:11" x14ac:dyDescent="0.25">
      <c r="A5954" s="2">
        <v>463</v>
      </c>
      <c r="B5954" t="s">
        <v>244</v>
      </c>
      <c r="C5954" t="s">
        <v>62</v>
      </c>
      <c r="D5954">
        <v>3</v>
      </c>
      <c r="E5954" s="1">
        <v>358450</v>
      </c>
      <c r="F5954" s="1">
        <v>236577</v>
      </c>
      <c r="G5954" s="1">
        <v>86028</v>
      </c>
      <c r="H5954" s="1">
        <v>35845</v>
      </c>
      <c r="I5954" s="1">
        <v>0</v>
      </c>
      <c r="J5954" s="1">
        <v>0</v>
      </c>
      <c r="K5954" s="1">
        <v>0</v>
      </c>
    </row>
    <row r="5955" spans="1:11" x14ac:dyDescent="0.25">
      <c r="A5955" s="2">
        <v>463</v>
      </c>
      <c r="B5955" t="s">
        <v>244</v>
      </c>
      <c r="C5955" t="s">
        <v>69</v>
      </c>
      <c r="D5955">
        <v>2</v>
      </c>
      <c r="E5955" s="1">
        <v>295757</v>
      </c>
      <c r="F5955" s="1">
        <v>295757</v>
      </c>
      <c r="G5955" s="1">
        <v>0</v>
      </c>
      <c r="H5955" s="1">
        <v>0</v>
      </c>
      <c r="I5955" s="1">
        <v>0</v>
      </c>
      <c r="J5955" s="1">
        <v>0</v>
      </c>
      <c r="K5955" s="1">
        <v>0</v>
      </c>
    </row>
    <row r="5956" spans="1:11" x14ac:dyDescent="0.25">
      <c r="A5956" s="2">
        <v>463</v>
      </c>
      <c r="B5956" t="s">
        <v>244</v>
      </c>
      <c r="C5956" t="s">
        <v>112</v>
      </c>
      <c r="D5956">
        <v>1</v>
      </c>
      <c r="E5956" s="1">
        <v>113832</v>
      </c>
      <c r="F5956" s="1">
        <v>113832</v>
      </c>
      <c r="G5956" s="1">
        <v>0</v>
      </c>
      <c r="H5956" s="1">
        <v>0</v>
      </c>
      <c r="I5956" s="1">
        <v>0</v>
      </c>
      <c r="J5956" s="1">
        <v>0</v>
      </c>
      <c r="K5956" s="1">
        <v>0</v>
      </c>
    </row>
    <row r="5957" spans="1:11" x14ac:dyDescent="0.25">
      <c r="A5957" s="2">
        <v>463</v>
      </c>
      <c r="B5957" t="s">
        <v>244</v>
      </c>
      <c r="C5957" t="s">
        <v>30</v>
      </c>
      <c r="D5957">
        <v>1</v>
      </c>
      <c r="E5957" s="1">
        <v>113832</v>
      </c>
      <c r="F5957" s="1">
        <v>113832</v>
      </c>
      <c r="G5957" s="1">
        <v>0</v>
      </c>
      <c r="H5957" s="1">
        <v>0</v>
      </c>
      <c r="I5957" s="1">
        <v>0</v>
      </c>
      <c r="J5957" s="1">
        <v>0</v>
      </c>
      <c r="K5957" s="1">
        <v>0</v>
      </c>
    </row>
    <row r="5958" spans="1:11" x14ac:dyDescent="0.25">
      <c r="A5958" s="2">
        <v>463</v>
      </c>
      <c r="B5958" t="s">
        <v>244</v>
      </c>
      <c r="C5958" t="s">
        <v>132</v>
      </c>
      <c r="D5958">
        <v>1</v>
      </c>
      <c r="E5958" s="1">
        <v>113832</v>
      </c>
      <c r="F5958" s="1">
        <v>113832</v>
      </c>
      <c r="G5958" s="1">
        <v>0</v>
      </c>
      <c r="H5958" s="1">
        <v>0</v>
      </c>
      <c r="I5958" s="1">
        <v>0</v>
      </c>
      <c r="J5958" s="1">
        <v>0</v>
      </c>
      <c r="K5958" s="1">
        <v>0</v>
      </c>
    </row>
    <row r="5959" spans="1:11" x14ac:dyDescent="0.25">
      <c r="A5959" s="2">
        <v>463</v>
      </c>
      <c r="B5959" t="s">
        <v>244</v>
      </c>
      <c r="C5959" t="s">
        <v>15</v>
      </c>
      <c r="D5959">
        <v>10</v>
      </c>
      <c r="E5959" s="1">
        <v>391664</v>
      </c>
      <c r="F5959" s="1">
        <v>391664</v>
      </c>
      <c r="G5959" s="1">
        <v>0</v>
      </c>
      <c r="H5959" s="1">
        <v>0</v>
      </c>
      <c r="I5959" s="1">
        <v>0</v>
      </c>
      <c r="J5959" s="1">
        <v>0</v>
      </c>
      <c r="K5959" s="1">
        <v>0</v>
      </c>
    </row>
    <row r="5960" spans="1:11" x14ac:dyDescent="0.25">
      <c r="A5960" s="2">
        <v>463</v>
      </c>
      <c r="B5960" t="s">
        <v>244</v>
      </c>
      <c r="C5960" t="s">
        <v>13</v>
      </c>
      <c r="D5960">
        <v>1</v>
      </c>
      <c r="E5960" s="1">
        <v>57558</v>
      </c>
      <c r="F5960" s="1">
        <v>57558</v>
      </c>
      <c r="G5960" s="1">
        <v>0</v>
      </c>
      <c r="H5960" s="1">
        <v>0</v>
      </c>
      <c r="I5960" s="1">
        <v>0</v>
      </c>
      <c r="J5960" s="1">
        <v>0</v>
      </c>
      <c r="K5960" s="1">
        <v>0</v>
      </c>
    </row>
    <row r="5961" spans="1:11" x14ac:dyDescent="0.25">
      <c r="A5961" s="2">
        <v>463</v>
      </c>
      <c r="B5961" t="s">
        <v>244</v>
      </c>
      <c r="C5961" t="s">
        <v>97</v>
      </c>
      <c r="D5961">
        <v>1</v>
      </c>
      <c r="E5961" s="1">
        <v>147879</v>
      </c>
      <c r="F5961" s="1">
        <v>0</v>
      </c>
      <c r="G5961" s="1">
        <v>147879</v>
      </c>
      <c r="H5961" s="1">
        <v>0</v>
      </c>
      <c r="I5961" s="1">
        <v>0</v>
      </c>
      <c r="J5961" s="1">
        <v>0</v>
      </c>
      <c r="K5961" s="1">
        <v>0</v>
      </c>
    </row>
    <row r="5962" spans="1:11" x14ac:dyDescent="0.25">
      <c r="A5962" s="2">
        <v>463</v>
      </c>
      <c r="B5962" t="s">
        <v>244</v>
      </c>
      <c r="C5962" t="s">
        <v>29</v>
      </c>
      <c r="D5962">
        <v>1</v>
      </c>
      <c r="E5962" s="1">
        <v>113832</v>
      </c>
      <c r="F5962" s="1">
        <v>113832</v>
      </c>
      <c r="G5962" s="1">
        <v>0</v>
      </c>
      <c r="H5962" s="1">
        <v>0</v>
      </c>
      <c r="I5962" s="1">
        <v>0</v>
      </c>
      <c r="J5962" s="1">
        <v>0</v>
      </c>
      <c r="K5962" s="1">
        <v>0</v>
      </c>
    </row>
    <row r="5963" spans="1:11" x14ac:dyDescent="0.25">
      <c r="A5963" s="2">
        <v>463</v>
      </c>
      <c r="B5963" t="s">
        <v>244</v>
      </c>
      <c r="C5963" t="s">
        <v>52</v>
      </c>
      <c r="D5963">
        <v>2</v>
      </c>
      <c r="E5963" s="1">
        <v>227665</v>
      </c>
      <c r="F5963" s="1">
        <v>227665</v>
      </c>
      <c r="G5963" s="1">
        <v>0</v>
      </c>
      <c r="H5963" s="1">
        <v>0</v>
      </c>
      <c r="I5963" s="1">
        <v>0</v>
      </c>
      <c r="J5963" s="1">
        <v>0</v>
      </c>
      <c r="K5963" s="1">
        <v>0</v>
      </c>
    </row>
    <row r="5964" spans="1:11" x14ac:dyDescent="0.25">
      <c r="A5964" s="2">
        <v>463</v>
      </c>
      <c r="B5964" t="s">
        <v>244</v>
      </c>
      <c r="C5964" t="s">
        <v>219</v>
      </c>
      <c r="D5964">
        <v>1</v>
      </c>
      <c r="E5964" s="1">
        <v>113832</v>
      </c>
      <c r="F5964" s="1">
        <v>113832</v>
      </c>
      <c r="G5964" s="1">
        <v>0</v>
      </c>
      <c r="H5964" s="1">
        <v>0</v>
      </c>
      <c r="I5964" s="1">
        <v>0</v>
      </c>
      <c r="J5964" s="1">
        <v>0</v>
      </c>
      <c r="K5964" s="1">
        <v>0</v>
      </c>
    </row>
    <row r="5965" spans="1:11" x14ac:dyDescent="0.25">
      <c r="A5965" s="2">
        <v>463</v>
      </c>
      <c r="B5965" t="s">
        <v>244</v>
      </c>
      <c r="C5965" t="s">
        <v>157</v>
      </c>
      <c r="D5965">
        <v>1</v>
      </c>
      <c r="E5965" s="1">
        <v>113832</v>
      </c>
      <c r="F5965" s="1">
        <v>113832</v>
      </c>
      <c r="G5965" s="1">
        <v>0</v>
      </c>
      <c r="H5965" s="1">
        <v>0</v>
      </c>
      <c r="I5965" s="1">
        <v>0</v>
      </c>
      <c r="J5965" s="1">
        <v>0</v>
      </c>
      <c r="K5965" s="1">
        <v>0</v>
      </c>
    </row>
    <row r="5966" spans="1:11" x14ac:dyDescent="0.25">
      <c r="A5966" s="2">
        <v>463</v>
      </c>
      <c r="B5966" t="s">
        <v>244</v>
      </c>
      <c r="C5966" t="s">
        <v>14</v>
      </c>
      <c r="D5966">
        <v>18</v>
      </c>
      <c r="E5966" s="1">
        <v>2048984.1</v>
      </c>
      <c r="F5966" s="1">
        <v>2048984.1</v>
      </c>
      <c r="G5966" s="1">
        <v>0</v>
      </c>
      <c r="H5966" s="1">
        <v>0</v>
      </c>
      <c r="I5966" s="1">
        <v>0</v>
      </c>
      <c r="J5966" s="1">
        <v>0</v>
      </c>
      <c r="K5966" s="1">
        <v>0</v>
      </c>
    </row>
    <row r="5967" spans="1:11" x14ac:dyDescent="0.25">
      <c r="A5967" s="2">
        <v>463</v>
      </c>
      <c r="B5967" t="s">
        <v>244</v>
      </c>
      <c r="C5967" t="s">
        <v>70</v>
      </c>
      <c r="D5967">
        <v>1</v>
      </c>
      <c r="E5967" s="1">
        <v>113832</v>
      </c>
      <c r="F5967" s="1">
        <v>113832</v>
      </c>
      <c r="G5967" s="1">
        <v>0</v>
      </c>
      <c r="H5967" s="1">
        <v>0</v>
      </c>
      <c r="I5967" s="1">
        <v>0</v>
      </c>
      <c r="J5967" s="1">
        <v>0</v>
      </c>
      <c r="K5967" s="1">
        <v>0</v>
      </c>
    </row>
    <row r="5968" spans="1:11" x14ac:dyDescent="0.25">
      <c r="A5968" s="2">
        <v>463</v>
      </c>
      <c r="B5968" t="s">
        <v>244</v>
      </c>
      <c r="C5968" t="s">
        <v>71</v>
      </c>
      <c r="D5968">
        <v>1</v>
      </c>
      <c r="E5968" s="1">
        <v>113832</v>
      </c>
      <c r="F5968" s="1">
        <v>113832</v>
      </c>
      <c r="G5968" s="1">
        <v>0</v>
      </c>
      <c r="H5968" s="1">
        <v>0</v>
      </c>
      <c r="I5968" s="1">
        <v>0</v>
      </c>
      <c r="J5968" s="1">
        <v>0</v>
      </c>
      <c r="K5968" s="1">
        <v>0</v>
      </c>
    </row>
    <row r="5969" spans="1:11" x14ac:dyDescent="0.25">
      <c r="A5969" s="2">
        <v>463</v>
      </c>
      <c r="B5969" t="s">
        <v>244</v>
      </c>
      <c r="C5969" t="s">
        <v>115</v>
      </c>
      <c r="D5969">
        <v>1</v>
      </c>
      <c r="E5969" s="1">
        <v>128425</v>
      </c>
      <c r="F5969" s="1">
        <v>0</v>
      </c>
      <c r="G5969" s="1">
        <v>0</v>
      </c>
      <c r="H5969" s="1">
        <v>128425</v>
      </c>
      <c r="I5969" s="1">
        <v>0</v>
      </c>
      <c r="J5969" s="1">
        <v>0</v>
      </c>
      <c r="K5969" s="1">
        <v>0</v>
      </c>
    </row>
    <row r="5970" spans="1:11" x14ac:dyDescent="0.25">
      <c r="A5970" s="2">
        <v>463</v>
      </c>
      <c r="B5970" t="s">
        <v>244</v>
      </c>
      <c r="C5970" t="s">
        <v>81</v>
      </c>
      <c r="D5970">
        <v>8</v>
      </c>
      <c r="E5970" s="1">
        <v>910660</v>
      </c>
      <c r="F5970" s="1">
        <v>0</v>
      </c>
      <c r="G5970" s="1">
        <v>0</v>
      </c>
      <c r="H5970" s="1">
        <v>910660</v>
      </c>
      <c r="I5970" s="1">
        <v>0</v>
      </c>
      <c r="J5970" s="1">
        <v>0</v>
      </c>
      <c r="K5970" s="1">
        <v>0</v>
      </c>
    </row>
    <row r="5971" spans="1:11" x14ac:dyDescent="0.25">
      <c r="A5971" s="2">
        <v>463</v>
      </c>
      <c r="B5971" t="s">
        <v>244</v>
      </c>
      <c r="C5971" t="s">
        <v>7</v>
      </c>
      <c r="D5971">
        <v>4</v>
      </c>
      <c r="E5971" s="1">
        <v>455330</v>
      </c>
      <c r="F5971" s="1">
        <v>455330</v>
      </c>
      <c r="G5971" s="1">
        <v>0</v>
      </c>
      <c r="H5971" s="1">
        <v>0</v>
      </c>
      <c r="I5971" s="1">
        <v>0</v>
      </c>
      <c r="J5971" s="1">
        <v>0</v>
      </c>
      <c r="K5971" s="1">
        <v>0</v>
      </c>
    </row>
    <row r="5972" spans="1:11" x14ac:dyDescent="0.25">
      <c r="A5972" s="2">
        <v>463</v>
      </c>
      <c r="B5972" t="s">
        <v>244</v>
      </c>
      <c r="C5972" t="s">
        <v>37</v>
      </c>
      <c r="D5972">
        <v>7</v>
      </c>
      <c r="E5972" s="1">
        <v>796827</v>
      </c>
      <c r="F5972" s="1">
        <v>796827</v>
      </c>
      <c r="G5972" s="1">
        <v>0</v>
      </c>
      <c r="H5972" s="1">
        <v>0</v>
      </c>
      <c r="I5972" s="1">
        <v>0</v>
      </c>
      <c r="J5972" s="1">
        <v>0</v>
      </c>
      <c r="K5972" s="1">
        <v>0</v>
      </c>
    </row>
    <row r="5973" spans="1:11" x14ac:dyDescent="0.25">
      <c r="A5973" s="2">
        <v>463</v>
      </c>
      <c r="B5973" t="s">
        <v>244</v>
      </c>
      <c r="C5973" t="s">
        <v>12</v>
      </c>
      <c r="D5973">
        <v>3</v>
      </c>
      <c r="E5973" s="1">
        <v>341497</v>
      </c>
      <c r="F5973" s="1">
        <v>341497</v>
      </c>
      <c r="G5973" s="1">
        <v>0</v>
      </c>
      <c r="H5973" s="1">
        <v>0</v>
      </c>
      <c r="I5973" s="1">
        <v>0</v>
      </c>
      <c r="J5973" s="1">
        <v>0</v>
      </c>
      <c r="K5973" s="1">
        <v>0</v>
      </c>
    </row>
    <row r="5974" spans="1:11" x14ac:dyDescent="0.25">
      <c r="A5974" s="2">
        <v>463</v>
      </c>
      <c r="B5974" t="s">
        <v>244</v>
      </c>
      <c r="C5974" t="s">
        <v>56</v>
      </c>
      <c r="D5974">
        <v>1</v>
      </c>
      <c r="E5974" s="1">
        <v>113832</v>
      </c>
      <c r="F5974" s="1">
        <v>113832</v>
      </c>
      <c r="G5974" s="1">
        <v>0</v>
      </c>
      <c r="H5974" s="1">
        <v>0</v>
      </c>
      <c r="I5974" s="1">
        <v>0</v>
      </c>
      <c r="J5974" s="1">
        <v>0</v>
      </c>
      <c r="K5974" s="1">
        <v>0</v>
      </c>
    </row>
    <row r="5975" spans="1:11" x14ac:dyDescent="0.25">
      <c r="A5975" s="2">
        <v>463</v>
      </c>
      <c r="B5975" t="s">
        <v>244</v>
      </c>
      <c r="C5975" t="s">
        <v>60</v>
      </c>
      <c r="D5975">
        <v>10</v>
      </c>
      <c r="E5975" s="1">
        <v>1138324.5</v>
      </c>
      <c r="F5975" s="1">
        <v>1138324.5</v>
      </c>
      <c r="G5975" s="1">
        <v>0</v>
      </c>
      <c r="H5975" s="1">
        <v>0</v>
      </c>
      <c r="I5975" s="1">
        <v>0</v>
      </c>
      <c r="J5975" s="1">
        <v>0</v>
      </c>
      <c r="K5975" s="1">
        <v>0</v>
      </c>
    </row>
    <row r="5976" spans="1:11" x14ac:dyDescent="0.25">
      <c r="A5976" s="2">
        <v>463</v>
      </c>
      <c r="B5976" t="s">
        <v>244</v>
      </c>
      <c r="C5976" t="s">
        <v>45</v>
      </c>
      <c r="D5976">
        <v>5</v>
      </c>
      <c r="E5976" s="1">
        <v>353361</v>
      </c>
      <c r="F5976" s="1">
        <v>353361</v>
      </c>
      <c r="G5976" s="1">
        <v>0</v>
      </c>
      <c r="H5976" s="1">
        <v>0</v>
      </c>
      <c r="I5976" s="1">
        <v>0</v>
      </c>
      <c r="J5976" s="1">
        <v>0</v>
      </c>
      <c r="K5976" s="1">
        <v>0</v>
      </c>
    </row>
    <row r="5977" spans="1:11" x14ac:dyDescent="0.25">
      <c r="A5977" s="2">
        <v>463</v>
      </c>
      <c r="B5977" t="s">
        <v>244</v>
      </c>
      <c r="C5977" t="s">
        <v>11</v>
      </c>
      <c r="D5977">
        <v>1</v>
      </c>
      <c r="E5977" s="1">
        <v>57558</v>
      </c>
      <c r="F5977" s="1">
        <v>0</v>
      </c>
      <c r="G5977" s="1">
        <v>57558</v>
      </c>
      <c r="H5977" s="1">
        <v>0</v>
      </c>
      <c r="I5977" s="1">
        <v>0</v>
      </c>
      <c r="J5977" s="1">
        <v>0</v>
      </c>
      <c r="K5977" s="1">
        <v>0</v>
      </c>
    </row>
    <row r="5978" spans="1:11" x14ac:dyDescent="0.25">
      <c r="A5978" s="2">
        <v>463</v>
      </c>
      <c r="B5978" t="s">
        <v>244</v>
      </c>
      <c r="C5978" t="s">
        <v>42</v>
      </c>
      <c r="D5978">
        <v>4</v>
      </c>
      <c r="E5978" s="1">
        <v>286358</v>
      </c>
      <c r="F5978" s="1">
        <v>143179</v>
      </c>
      <c r="G5978" s="1">
        <v>0</v>
      </c>
      <c r="H5978" s="1">
        <v>143179</v>
      </c>
      <c r="I5978" s="1">
        <v>0</v>
      </c>
      <c r="J5978" s="1">
        <v>0</v>
      </c>
      <c r="K5978" s="1">
        <v>0</v>
      </c>
    </row>
    <row r="5979" spans="1:11" x14ac:dyDescent="0.25">
      <c r="A5979" s="2">
        <v>463</v>
      </c>
      <c r="B5979" t="s">
        <v>244</v>
      </c>
      <c r="C5979" t="s">
        <v>21</v>
      </c>
      <c r="D5979">
        <v>2</v>
      </c>
      <c r="E5979" s="1">
        <v>227665</v>
      </c>
      <c r="F5979" s="1">
        <v>227665</v>
      </c>
      <c r="G5979" s="1">
        <v>0</v>
      </c>
      <c r="H5979" s="1">
        <v>0</v>
      </c>
      <c r="I5979" s="1">
        <v>0</v>
      </c>
      <c r="J5979" s="1">
        <v>0</v>
      </c>
      <c r="K5979" s="1">
        <v>0</v>
      </c>
    </row>
    <row r="5980" spans="1:11" x14ac:dyDescent="0.25">
      <c r="A5980" s="2">
        <v>463</v>
      </c>
      <c r="B5980" t="s">
        <v>244</v>
      </c>
      <c r="C5980" t="s">
        <v>5</v>
      </c>
      <c r="D5980">
        <v>1</v>
      </c>
      <c r="E5980" s="1">
        <v>105009</v>
      </c>
      <c r="F5980" s="1">
        <v>105009</v>
      </c>
      <c r="G5980" s="1">
        <v>0</v>
      </c>
      <c r="H5980" s="1">
        <v>0</v>
      </c>
      <c r="I5980" s="1">
        <v>0</v>
      </c>
      <c r="J5980" s="1">
        <v>0</v>
      </c>
      <c r="K5980" s="1">
        <v>0</v>
      </c>
    </row>
    <row r="5981" spans="1:11" x14ac:dyDescent="0.25">
      <c r="A5981" s="2">
        <v>463</v>
      </c>
      <c r="B5981" t="s">
        <v>244</v>
      </c>
      <c r="C5981" t="s">
        <v>59</v>
      </c>
      <c r="D5981">
        <v>9</v>
      </c>
      <c r="E5981" s="1">
        <v>1155824.3699999999</v>
      </c>
      <c r="F5981" s="1">
        <v>1155824.3699999999</v>
      </c>
      <c r="G5981" s="1">
        <v>0</v>
      </c>
      <c r="H5981" s="1">
        <v>0</v>
      </c>
      <c r="I5981" s="1">
        <v>0</v>
      </c>
      <c r="J5981" s="1">
        <v>0</v>
      </c>
      <c r="K5981" s="1">
        <v>0</v>
      </c>
    </row>
    <row r="5982" spans="1:11" x14ac:dyDescent="0.25">
      <c r="A5982" s="2">
        <v>463</v>
      </c>
      <c r="B5982" t="s">
        <v>244</v>
      </c>
      <c r="C5982" t="s">
        <v>16</v>
      </c>
      <c r="D5982">
        <v>6</v>
      </c>
      <c r="E5982" s="1">
        <v>682995</v>
      </c>
      <c r="F5982" s="1">
        <v>546396</v>
      </c>
      <c r="G5982" s="1">
        <v>136599</v>
      </c>
      <c r="H5982" s="1">
        <v>0</v>
      </c>
      <c r="I5982" s="1">
        <v>0</v>
      </c>
      <c r="J5982" s="1">
        <v>0</v>
      </c>
      <c r="K5982" s="1">
        <v>0</v>
      </c>
    </row>
    <row r="5983" spans="1:11" x14ac:dyDescent="0.25">
      <c r="A5983" s="2">
        <v>463</v>
      </c>
      <c r="B5983" t="s">
        <v>244</v>
      </c>
      <c r="C5983" t="s">
        <v>17</v>
      </c>
      <c r="D5983">
        <v>2</v>
      </c>
      <c r="E5983" s="1">
        <v>158049</v>
      </c>
      <c r="F5983" s="1">
        <v>158049</v>
      </c>
      <c r="G5983" s="1">
        <v>0</v>
      </c>
      <c r="H5983" s="1">
        <v>0</v>
      </c>
      <c r="I5983" s="1">
        <v>0</v>
      </c>
      <c r="J5983" s="1">
        <v>0</v>
      </c>
      <c r="K5983" s="1">
        <v>0</v>
      </c>
    </row>
    <row r="5984" spans="1:11" x14ac:dyDescent="0.25">
      <c r="A5984" s="2">
        <v>463</v>
      </c>
      <c r="B5984" t="s">
        <v>244</v>
      </c>
      <c r="C5984" t="s">
        <v>22</v>
      </c>
      <c r="D5984">
        <v>14</v>
      </c>
      <c r="E5984" s="1">
        <v>716622</v>
      </c>
      <c r="F5984" s="1">
        <v>716622</v>
      </c>
      <c r="G5984" s="1">
        <v>0</v>
      </c>
      <c r="H5984" s="1">
        <v>0</v>
      </c>
      <c r="I5984" s="1">
        <v>0</v>
      </c>
      <c r="J5984" s="1">
        <v>0</v>
      </c>
      <c r="K5984" s="1">
        <v>0</v>
      </c>
    </row>
    <row r="5985" spans="1:11" x14ac:dyDescent="0.25">
      <c r="A5985" s="2">
        <v>463</v>
      </c>
      <c r="B5985" t="s">
        <v>244</v>
      </c>
      <c r="C5985" t="s">
        <v>20</v>
      </c>
      <c r="D5985">
        <v>4</v>
      </c>
      <c r="E5985" s="1">
        <v>240235</v>
      </c>
      <c r="F5985" s="1">
        <v>240235</v>
      </c>
      <c r="G5985" s="1">
        <v>0</v>
      </c>
      <c r="H5985" s="1">
        <v>0</v>
      </c>
      <c r="I5985" s="1">
        <v>0</v>
      </c>
      <c r="J5985" s="1">
        <v>0</v>
      </c>
      <c r="K5985" s="1">
        <v>0</v>
      </c>
    </row>
    <row r="5986" spans="1:11" x14ac:dyDescent="0.25">
      <c r="A5986" s="2">
        <v>463</v>
      </c>
      <c r="B5986" t="s">
        <v>244</v>
      </c>
      <c r="C5986" t="s">
        <v>57</v>
      </c>
      <c r="D5986">
        <v>7</v>
      </c>
      <c r="E5986" s="1">
        <v>735063</v>
      </c>
      <c r="F5986" s="1">
        <v>0</v>
      </c>
      <c r="G5986" s="1">
        <v>735063</v>
      </c>
      <c r="H5986" s="1">
        <v>0</v>
      </c>
      <c r="I5986" s="1">
        <v>0</v>
      </c>
      <c r="J5986" s="1">
        <v>0</v>
      </c>
      <c r="K5986" s="1">
        <v>0</v>
      </c>
    </row>
    <row r="5987" spans="1:11" x14ac:dyDescent="0.25">
      <c r="A5987" s="2">
        <v>463</v>
      </c>
      <c r="B5987" t="s">
        <v>244</v>
      </c>
      <c r="C5987" t="s">
        <v>4</v>
      </c>
      <c r="D5987">
        <v>7</v>
      </c>
      <c r="E5987" s="1">
        <v>503727</v>
      </c>
      <c r="F5987" s="1">
        <v>503727</v>
      </c>
      <c r="G5987" s="1">
        <v>0</v>
      </c>
      <c r="H5987" s="1">
        <v>0</v>
      </c>
      <c r="I5987" s="1">
        <v>0</v>
      </c>
      <c r="J5987" s="1">
        <v>0</v>
      </c>
      <c r="K5987" s="1">
        <v>0</v>
      </c>
    </row>
    <row r="5988" spans="1:11" x14ac:dyDescent="0.25">
      <c r="A5988" s="2">
        <v>463</v>
      </c>
      <c r="B5988" t="s">
        <v>244</v>
      </c>
      <c r="C5988" t="s">
        <v>55</v>
      </c>
      <c r="D5988">
        <v>1</v>
      </c>
      <c r="E5988" s="1">
        <v>71444</v>
      </c>
      <c r="F5988" s="1">
        <v>71444</v>
      </c>
      <c r="G5988" s="1">
        <v>0</v>
      </c>
      <c r="H5988" s="1">
        <v>0</v>
      </c>
      <c r="I5988" s="1">
        <v>0</v>
      </c>
      <c r="J5988" s="1">
        <v>0</v>
      </c>
      <c r="K5988" s="1">
        <v>0</v>
      </c>
    </row>
    <row r="5989" spans="1:11" x14ac:dyDescent="0.25">
      <c r="A5989" s="2">
        <v>463</v>
      </c>
      <c r="B5989" t="s">
        <v>244</v>
      </c>
      <c r="C5989" t="s">
        <v>79</v>
      </c>
      <c r="D5989">
        <v>2</v>
      </c>
      <c r="E5989" s="1">
        <v>107258</v>
      </c>
      <c r="F5989" s="1">
        <v>107258</v>
      </c>
      <c r="G5989" s="1">
        <v>0</v>
      </c>
      <c r="H5989" s="1">
        <v>0</v>
      </c>
      <c r="I5989" s="1">
        <v>0</v>
      </c>
      <c r="J5989" s="1">
        <v>0</v>
      </c>
      <c r="K5989" s="1">
        <v>0</v>
      </c>
    </row>
    <row r="5990" spans="1:11" x14ac:dyDescent="0.25">
      <c r="A5990" s="2">
        <v>463</v>
      </c>
      <c r="B5990" t="s">
        <v>244</v>
      </c>
      <c r="C5990" t="s">
        <v>54</v>
      </c>
      <c r="D5990">
        <v>2</v>
      </c>
      <c r="E5990" s="1">
        <v>202359</v>
      </c>
      <c r="F5990" s="1">
        <v>202359</v>
      </c>
      <c r="G5990" s="1">
        <v>0</v>
      </c>
      <c r="H5990" s="1">
        <v>0</v>
      </c>
      <c r="I5990" s="1">
        <v>0</v>
      </c>
      <c r="J5990" s="1">
        <v>0</v>
      </c>
      <c r="K5990" s="1">
        <v>0</v>
      </c>
    </row>
    <row r="5991" spans="1:11" x14ac:dyDescent="0.25">
      <c r="A5991" s="2">
        <v>463</v>
      </c>
      <c r="B5991" t="s">
        <v>244</v>
      </c>
      <c r="C5991" t="s">
        <v>58</v>
      </c>
      <c r="D5991">
        <v>1</v>
      </c>
      <c r="E5991" s="1">
        <v>147879</v>
      </c>
      <c r="F5991" s="1">
        <v>147879</v>
      </c>
      <c r="G5991" s="1">
        <v>0</v>
      </c>
      <c r="H5991" s="1">
        <v>0</v>
      </c>
      <c r="I5991" s="1">
        <v>0</v>
      </c>
      <c r="J5991" s="1">
        <v>0</v>
      </c>
      <c r="K5991" s="1">
        <v>0</v>
      </c>
    </row>
    <row r="5992" spans="1:11" x14ac:dyDescent="0.25">
      <c r="A5992" s="2">
        <v>463</v>
      </c>
      <c r="B5992" t="s">
        <v>244</v>
      </c>
      <c r="C5992" t="s">
        <v>251</v>
      </c>
      <c r="D5992">
        <v>0</v>
      </c>
      <c r="E5992" s="1">
        <v>280030</v>
      </c>
      <c r="F5992" s="1">
        <v>200000</v>
      </c>
      <c r="G5992" s="1">
        <v>80030</v>
      </c>
      <c r="H5992" s="1">
        <v>0</v>
      </c>
      <c r="I5992" s="1">
        <v>0</v>
      </c>
      <c r="J5992" s="1">
        <v>0</v>
      </c>
      <c r="K5992" s="1">
        <v>0</v>
      </c>
    </row>
    <row r="5993" spans="1:11" x14ac:dyDescent="0.25">
      <c r="A5993" s="2">
        <v>463</v>
      </c>
      <c r="B5993" t="s">
        <v>244</v>
      </c>
      <c r="C5993" t="s">
        <v>253</v>
      </c>
      <c r="D5993">
        <v>0</v>
      </c>
      <c r="E5993" s="1">
        <v>85000</v>
      </c>
      <c r="F5993" s="1">
        <v>85000</v>
      </c>
      <c r="G5993" s="1">
        <v>0</v>
      </c>
      <c r="H5993" s="1">
        <v>0</v>
      </c>
      <c r="I5993" s="1">
        <v>0</v>
      </c>
      <c r="J5993" s="1">
        <v>0</v>
      </c>
      <c r="K5993" s="1">
        <v>0</v>
      </c>
    </row>
    <row r="5994" spans="1:11" x14ac:dyDescent="0.25">
      <c r="A5994" s="2">
        <v>463</v>
      </c>
      <c r="B5994" t="s">
        <v>244</v>
      </c>
      <c r="C5994" t="s">
        <v>252</v>
      </c>
      <c r="D5994">
        <v>0</v>
      </c>
      <c r="E5994" s="1">
        <v>38424</v>
      </c>
      <c r="F5994" s="1">
        <v>38424</v>
      </c>
      <c r="G5994" s="1">
        <v>0</v>
      </c>
      <c r="H5994" s="1">
        <v>0</v>
      </c>
      <c r="I5994" s="1">
        <v>0</v>
      </c>
      <c r="J5994" s="1">
        <v>0</v>
      </c>
      <c r="K5994" s="1">
        <v>0</v>
      </c>
    </row>
    <row r="5995" spans="1:11" x14ac:dyDescent="0.25">
      <c r="A5995" s="2">
        <v>463</v>
      </c>
      <c r="B5995" t="s">
        <v>244</v>
      </c>
      <c r="C5995" t="s">
        <v>263</v>
      </c>
      <c r="D5995">
        <v>0</v>
      </c>
      <c r="E5995" s="1">
        <v>20000</v>
      </c>
      <c r="F5995" s="1">
        <v>20000</v>
      </c>
      <c r="G5995" s="1">
        <v>0</v>
      </c>
      <c r="H5995" s="1">
        <v>0</v>
      </c>
      <c r="I5995" s="1">
        <v>0</v>
      </c>
      <c r="J5995" s="1">
        <v>0</v>
      </c>
      <c r="K5995" s="1">
        <v>0</v>
      </c>
    </row>
    <row r="5996" spans="1:11" x14ac:dyDescent="0.25">
      <c r="A5996" s="2">
        <v>463</v>
      </c>
      <c r="B5996" t="s">
        <v>244</v>
      </c>
      <c r="C5996" t="s">
        <v>266</v>
      </c>
      <c r="D5996">
        <v>0</v>
      </c>
      <c r="E5996" s="1">
        <v>80000</v>
      </c>
      <c r="F5996" s="1">
        <v>80000</v>
      </c>
      <c r="G5996" s="1">
        <v>0</v>
      </c>
      <c r="H5996" s="1">
        <v>0</v>
      </c>
      <c r="I5996" s="1">
        <v>0</v>
      </c>
      <c r="J5996" s="1">
        <v>0</v>
      </c>
      <c r="K5996" s="1">
        <v>0</v>
      </c>
    </row>
    <row r="5997" spans="1:11" x14ac:dyDescent="0.25">
      <c r="A5997" s="2">
        <v>463</v>
      </c>
      <c r="B5997" t="s">
        <v>244</v>
      </c>
      <c r="C5997" t="s">
        <v>286</v>
      </c>
      <c r="D5997">
        <v>0</v>
      </c>
      <c r="E5997" s="1">
        <v>40000</v>
      </c>
      <c r="F5997" s="1">
        <v>40000</v>
      </c>
      <c r="G5997" s="1">
        <v>0</v>
      </c>
      <c r="H5997" s="1">
        <v>0</v>
      </c>
      <c r="I5997" s="1">
        <v>0</v>
      </c>
      <c r="J5997" s="1">
        <v>0</v>
      </c>
      <c r="K5997" s="1">
        <v>0</v>
      </c>
    </row>
    <row r="5998" spans="1:11" x14ac:dyDescent="0.25">
      <c r="A5998" s="2">
        <v>463</v>
      </c>
      <c r="B5998" t="s">
        <v>244</v>
      </c>
      <c r="C5998" t="s">
        <v>265</v>
      </c>
      <c r="D5998">
        <v>0</v>
      </c>
      <c r="E5998" s="1">
        <v>250000</v>
      </c>
      <c r="F5998" s="1">
        <v>250000</v>
      </c>
      <c r="G5998" s="1">
        <v>0</v>
      </c>
      <c r="H5998" s="1">
        <v>0</v>
      </c>
      <c r="I5998" s="1">
        <v>0</v>
      </c>
      <c r="J5998" s="1">
        <v>0</v>
      </c>
      <c r="K5998" s="1">
        <v>0</v>
      </c>
    </row>
    <row r="5999" spans="1:11" x14ac:dyDescent="0.25">
      <c r="A5999" s="2">
        <v>463</v>
      </c>
      <c r="B5999" t="s">
        <v>244</v>
      </c>
      <c r="C5999" t="s">
        <v>262</v>
      </c>
      <c r="D5999">
        <v>0</v>
      </c>
      <c r="E5999" s="1">
        <v>4342</v>
      </c>
      <c r="F5999" s="1">
        <v>0</v>
      </c>
      <c r="G5999" s="1">
        <v>0</v>
      </c>
      <c r="H5999" s="1">
        <v>4342</v>
      </c>
      <c r="I5999" s="1">
        <v>0</v>
      </c>
      <c r="J5999" s="1">
        <v>0</v>
      </c>
      <c r="K5999" s="1">
        <v>0</v>
      </c>
    </row>
    <row r="6000" spans="1:11" x14ac:dyDescent="0.25">
      <c r="A6000" s="2">
        <v>463</v>
      </c>
      <c r="B6000" t="s">
        <v>244</v>
      </c>
      <c r="C6000" t="s">
        <v>248</v>
      </c>
      <c r="D6000">
        <v>0</v>
      </c>
      <c r="E6000" s="1">
        <v>9706</v>
      </c>
      <c r="F6000" s="1">
        <v>9706</v>
      </c>
      <c r="G6000" s="1">
        <v>0</v>
      </c>
      <c r="H6000" s="1">
        <v>0</v>
      </c>
      <c r="I6000" s="1">
        <v>0</v>
      </c>
      <c r="J6000" s="1">
        <v>0</v>
      </c>
      <c r="K6000" s="1">
        <v>0</v>
      </c>
    </row>
    <row r="6001" spans="1:11" x14ac:dyDescent="0.25">
      <c r="A6001" s="2">
        <v>463</v>
      </c>
      <c r="B6001" t="s">
        <v>244</v>
      </c>
      <c r="C6001" t="s">
        <v>300</v>
      </c>
      <c r="D6001">
        <v>0</v>
      </c>
      <c r="E6001" s="1">
        <v>18981</v>
      </c>
      <c r="F6001" s="1">
        <v>0</v>
      </c>
      <c r="G6001" s="1">
        <v>18981</v>
      </c>
      <c r="H6001" s="1">
        <v>0</v>
      </c>
      <c r="I6001" s="1">
        <v>0</v>
      </c>
      <c r="J6001" s="1">
        <v>0</v>
      </c>
      <c r="K6001" s="1">
        <v>0</v>
      </c>
    </row>
    <row r="6002" spans="1:11" x14ac:dyDescent="0.25">
      <c r="A6002" s="2">
        <v>463</v>
      </c>
      <c r="B6002" t="s">
        <v>244</v>
      </c>
      <c r="C6002" t="s">
        <v>264</v>
      </c>
      <c r="D6002">
        <v>0</v>
      </c>
      <c r="E6002" s="1">
        <v>50000</v>
      </c>
      <c r="F6002" s="1">
        <v>50000</v>
      </c>
      <c r="G6002" s="1">
        <v>0</v>
      </c>
      <c r="H6002" s="1">
        <v>0</v>
      </c>
      <c r="I6002" s="1">
        <v>0</v>
      </c>
      <c r="J6002" s="1">
        <v>0</v>
      </c>
      <c r="K6002" s="1">
        <v>0</v>
      </c>
    </row>
    <row r="6003" spans="1:11" x14ac:dyDescent="0.25">
      <c r="A6003" s="2">
        <v>463</v>
      </c>
      <c r="B6003" t="s">
        <v>244</v>
      </c>
      <c r="C6003" t="s">
        <v>261</v>
      </c>
      <c r="D6003">
        <v>0</v>
      </c>
      <c r="E6003" s="1">
        <v>141734</v>
      </c>
      <c r="F6003" s="1">
        <v>110000</v>
      </c>
      <c r="G6003" s="1">
        <v>31734</v>
      </c>
      <c r="H6003" s="1">
        <v>0</v>
      </c>
      <c r="I6003" s="1">
        <v>0</v>
      </c>
      <c r="J6003" s="1">
        <v>0</v>
      </c>
      <c r="K6003" s="1">
        <v>0</v>
      </c>
    </row>
    <row r="6004" spans="1:11" x14ac:dyDescent="0.25">
      <c r="A6004" s="2">
        <v>463</v>
      </c>
      <c r="B6004" t="s">
        <v>244</v>
      </c>
      <c r="C6004" t="s">
        <v>247</v>
      </c>
      <c r="D6004">
        <v>0</v>
      </c>
      <c r="E6004" s="1">
        <v>35580</v>
      </c>
      <c r="F6004" s="1">
        <v>35580</v>
      </c>
      <c r="G6004" s="1">
        <v>0</v>
      </c>
      <c r="H6004" s="1">
        <v>0</v>
      </c>
      <c r="I6004" s="1">
        <v>0</v>
      </c>
      <c r="J6004" s="1">
        <v>0</v>
      </c>
      <c r="K6004" s="1">
        <v>0</v>
      </c>
    </row>
    <row r="6005" spans="1:11" x14ac:dyDescent="0.25">
      <c r="A6005" s="2">
        <v>463</v>
      </c>
      <c r="B6005" t="s">
        <v>244</v>
      </c>
      <c r="C6005" t="s">
        <v>267</v>
      </c>
      <c r="D6005">
        <v>0</v>
      </c>
      <c r="E6005" s="1">
        <v>22390</v>
      </c>
      <c r="F6005" s="1">
        <v>22390</v>
      </c>
      <c r="G6005" s="1">
        <v>0</v>
      </c>
      <c r="H6005" s="1">
        <v>0</v>
      </c>
      <c r="I6005" s="1">
        <v>0</v>
      </c>
      <c r="J6005" s="1">
        <v>0</v>
      </c>
      <c r="K6005" s="1">
        <v>0</v>
      </c>
    </row>
    <row r="6006" spans="1:11" x14ac:dyDescent="0.25">
      <c r="A6006" s="2">
        <v>463</v>
      </c>
      <c r="B6006" t="s">
        <v>244</v>
      </c>
      <c r="C6006" t="s">
        <v>277</v>
      </c>
      <c r="D6006">
        <v>0</v>
      </c>
      <c r="E6006" s="1">
        <v>30000</v>
      </c>
      <c r="F6006" s="1">
        <v>0</v>
      </c>
      <c r="G6006" s="1">
        <v>30000</v>
      </c>
      <c r="H6006" s="1">
        <v>0</v>
      </c>
      <c r="I6006" s="1">
        <v>0</v>
      </c>
      <c r="J6006" s="1">
        <v>0</v>
      </c>
      <c r="K6006" s="1">
        <v>0</v>
      </c>
    </row>
    <row r="6007" spans="1:11" x14ac:dyDescent="0.25">
      <c r="A6007" s="2">
        <v>463</v>
      </c>
      <c r="B6007" t="s">
        <v>244</v>
      </c>
      <c r="C6007" t="s">
        <v>284</v>
      </c>
      <c r="D6007">
        <v>0</v>
      </c>
      <c r="E6007" s="1">
        <v>53200</v>
      </c>
      <c r="F6007" s="1">
        <v>0</v>
      </c>
      <c r="G6007" s="1">
        <v>0</v>
      </c>
      <c r="H6007" s="1">
        <v>0</v>
      </c>
      <c r="I6007" s="1">
        <v>0</v>
      </c>
      <c r="J6007" s="1">
        <v>53200</v>
      </c>
      <c r="K6007" s="1">
        <v>0</v>
      </c>
    </row>
    <row r="6008" spans="1:11" x14ac:dyDescent="0.25">
      <c r="A6008" s="2">
        <v>464</v>
      </c>
      <c r="B6008" t="s">
        <v>245</v>
      </c>
      <c r="C6008" t="s">
        <v>6</v>
      </c>
      <c r="D6008">
        <v>1</v>
      </c>
      <c r="E6008" s="1">
        <v>158560</v>
      </c>
      <c r="F6008" s="1">
        <v>0</v>
      </c>
      <c r="G6008" s="1">
        <v>158560</v>
      </c>
      <c r="H6008" s="1">
        <v>0</v>
      </c>
      <c r="I6008" s="1">
        <v>0</v>
      </c>
      <c r="J6008" s="1">
        <v>0</v>
      </c>
      <c r="K6008" s="1">
        <v>0</v>
      </c>
    </row>
    <row r="6009" spans="1:11" x14ac:dyDescent="0.25">
      <c r="A6009" s="2">
        <v>464</v>
      </c>
      <c r="B6009" t="s">
        <v>245</v>
      </c>
      <c r="C6009" t="s">
        <v>73</v>
      </c>
      <c r="D6009">
        <v>1</v>
      </c>
      <c r="E6009" s="1">
        <v>158560</v>
      </c>
      <c r="F6009" s="1">
        <v>3066</v>
      </c>
      <c r="G6009" s="1">
        <v>0</v>
      </c>
      <c r="H6009" s="1">
        <v>0</v>
      </c>
      <c r="I6009" s="1">
        <v>155494</v>
      </c>
      <c r="J6009" s="1">
        <v>0</v>
      </c>
      <c r="K6009" s="1">
        <v>0</v>
      </c>
    </row>
    <row r="6010" spans="1:11" x14ac:dyDescent="0.25">
      <c r="A6010" s="2">
        <v>464</v>
      </c>
      <c r="B6010" t="s">
        <v>245</v>
      </c>
      <c r="C6010" t="s">
        <v>68</v>
      </c>
      <c r="D6010">
        <v>1</v>
      </c>
      <c r="E6010" s="1">
        <v>158560</v>
      </c>
      <c r="F6010" s="1">
        <v>158560</v>
      </c>
      <c r="G6010" s="1">
        <v>0</v>
      </c>
      <c r="H6010" s="1">
        <v>0</v>
      </c>
      <c r="I6010" s="1">
        <v>0</v>
      </c>
      <c r="J6010" s="1">
        <v>0</v>
      </c>
      <c r="K6010" s="1">
        <v>0</v>
      </c>
    </row>
    <row r="6011" spans="1:11" x14ac:dyDescent="0.25">
      <c r="A6011" s="2">
        <v>464</v>
      </c>
      <c r="B6011" t="s">
        <v>245</v>
      </c>
      <c r="C6011" t="s">
        <v>77</v>
      </c>
      <c r="D6011">
        <v>1</v>
      </c>
      <c r="E6011" s="1">
        <v>120467</v>
      </c>
      <c r="F6011" s="1">
        <v>0</v>
      </c>
      <c r="G6011" s="1">
        <v>120467</v>
      </c>
      <c r="H6011" s="1">
        <v>0</v>
      </c>
      <c r="I6011" s="1">
        <v>0</v>
      </c>
      <c r="J6011" s="1">
        <v>0</v>
      </c>
      <c r="K6011" s="1">
        <v>0</v>
      </c>
    </row>
    <row r="6012" spans="1:11" x14ac:dyDescent="0.25">
      <c r="A6012" s="2">
        <v>464</v>
      </c>
      <c r="B6012" t="s">
        <v>245</v>
      </c>
      <c r="C6012" t="s">
        <v>31</v>
      </c>
      <c r="D6012">
        <v>1</v>
      </c>
      <c r="E6012" s="1">
        <v>198942</v>
      </c>
      <c r="F6012" s="1">
        <v>198942</v>
      </c>
      <c r="G6012" s="1">
        <v>0</v>
      </c>
      <c r="H6012" s="1">
        <v>0</v>
      </c>
      <c r="I6012" s="1">
        <v>0</v>
      </c>
      <c r="J6012" s="1">
        <v>0</v>
      </c>
      <c r="K6012" s="1">
        <v>0</v>
      </c>
    </row>
    <row r="6013" spans="1:11" x14ac:dyDescent="0.25">
      <c r="A6013" s="2">
        <v>464</v>
      </c>
      <c r="B6013" t="s">
        <v>245</v>
      </c>
      <c r="C6013" t="s">
        <v>67</v>
      </c>
      <c r="D6013">
        <v>5</v>
      </c>
      <c r="E6013" s="1">
        <v>569162</v>
      </c>
      <c r="F6013" s="1">
        <v>569162</v>
      </c>
      <c r="G6013" s="1">
        <v>0</v>
      </c>
      <c r="H6013" s="1">
        <v>0</v>
      </c>
      <c r="I6013" s="1">
        <v>0</v>
      </c>
      <c r="J6013" s="1">
        <v>0</v>
      </c>
      <c r="K6013" s="1">
        <v>0</v>
      </c>
    </row>
    <row r="6014" spans="1:11" x14ac:dyDescent="0.25">
      <c r="A6014" s="2">
        <v>464</v>
      </c>
      <c r="B6014" t="s">
        <v>245</v>
      </c>
      <c r="C6014" t="s">
        <v>74</v>
      </c>
      <c r="D6014">
        <v>5</v>
      </c>
      <c r="E6014" s="1">
        <v>569162</v>
      </c>
      <c r="F6014" s="1">
        <v>299005</v>
      </c>
      <c r="G6014" s="1">
        <v>0</v>
      </c>
      <c r="H6014" s="1">
        <v>0</v>
      </c>
      <c r="I6014" s="1">
        <v>270158</v>
      </c>
      <c r="J6014" s="1">
        <v>0</v>
      </c>
      <c r="K6014" s="1">
        <v>0</v>
      </c>
    </row>
    <row r="6015" spans="1:11" x14ac:dyDescent="0.25">
      <c r="A6015" s="2">
        <v>464</v>
      </c>
      <c r="B6015" t="s">
        <v>245</v>
      </c>
      <c r="C6015" t="s">
        <v>194</v>
      </c>
      <c r="D6015">
        <v>1</v>
      </c>
      <c r="E6015" s="1">
        <v>104263</v>
      </c>
      <c r="F6015" s="1">
        <v>104263</v>
      </c>
      <c r="G6015" s="1">
        <v>0</v>
      </c>
      <c r="H6015" s="1">
        <v>0</v>
      </c>
      <c r="I6015" s="1">
        <v>0</v>
      </c>
      <c r="J6015" s="1">
        <v>0</v>
      </c>
      <c r="K6015" s="1">
        <v>0</v>
      </c>
    </row>
    <row r="6016" spans="1:11" x14ac:dyDescent="0.25">
      <c r="A6016" s="2">
        <v>464</v>
      </c>
      <c r="B6016" t="s">
        <v>245</v>
      </c>
      <c r="C6016" t="s">
        <v>133</v>
      </c>
      <c r="D6016">
        <v>1</v>
      </c>
      <c r="E6016" s="1">
        <v>113832</v>
      </c>
      <c r="F6016" s="1">
        <v>113832</v>
      </c>
      <c r="G6016" s="1">
        <v>0</v>
      </c>
      <c r="H6016" s="1">
        <v>0</v>
      </c>
      <c r="I6016" s="1">
        <v>0</v>
      </c>
      <c r="J6016" s="1">
        <v>0</v>
      </c>
      <c r="K6016" s="1">
        <v>0</v>
      </c>
    </row>
    <row r="6017" spans="1:11" x14ac:dyDescent="0.25">
      <c r="A6017" s="2">
        <v>464</v>
      </c>
      <c r="B6017" t="s">
        <v>245</v>
      </c>
      <c r="C6017" t="s">
        <v>41</v>
      </c>
      <c r="D6017">
        <v>5</v>
      </c>
      <c r="E6017" s="1">
        <v>569162</v>
      </c>
      <c r="F6017" s="1">
        <v>569162</v>
      </c>
      <c r="G6017" s="1">
        <v>0</v>
      </c>
      <c r="H6017" s="1">
        <v>0</v>
      </c>
      <c r="I6017" s="1">
        <v>0</v>
      </c>
      <c r="J6017" s="1">
        <v>0</v>
      </c>
      <c r="K6017" s="1">
        <v>0</v>
      </c>
    </row>
    <row r="6018" spans="1:11" x14ac:dyDescent="0.25">
      <c r="A6018" s="2">
        <v>464</v>
      </c>
      <c r="B6018" t="s">
        <v>245</v>
      </c>
      <c r="C6018" t="s">
        <v>109</v>
      </c>
      <c r="D6018">
        <v>1</v>
      </c>
      <c r="E6018" s="1">
        <v>113832</v>
      </c>
      <c r="F6018" s="1">
        <v>0</v>
      </c>
      <c r="G6018" s="1">
        <v>113832</v>
      </c>
      <c r="H6018" s="1">
        <v>0</v>
      </c>
      <c r="I6018" s="1">
        <v>0</v>
      </c>
      <c r="J6018" s="1">
        <v>0</v>
      </c>
      <c r="K6018" s="1">
        <v>0</v>
      </c>
    </row>
    <row r="6019" spans="1:11" x14ac:dyDescent="0.25">
      <c r="A6019" s="2">
        <v>464</v>
      </c>
      <c r="B6019" t="s">
        <v>245</v>
      </c>
      <c r="C6019" t="s">
        <v>46</v>
      </c>
      <c r="D6019">
        <v>4</v>
      </c>
      <c r="E6019" s="1">
        <v>455330</v>
      </c>
      <c r="F6019" s="1">
        <v>455330</v>
      </c>
      <c r="G6019" s="1">
        <v>0</v>
      </c>
      <c r="H6019" s="1">
        <v>0</v>
      </c>
      <c r="I6019" s="1">
        <v>0</v>
      </c>
      <c r="J6019" s="1">
        <v>0</v>
      </c>
      <c r="K6019" s="1">
        <v>0</v>
      </c>
    </row>
    <row r="6020" spans="1:11" x14ac:dyDescent="0.25">
      <c r="A6020" s="2">
        <v>464</v>
      </c>
      <c r="B6020" t="s">
        <v>245</v>
      </c>
      <c r="C6020" t="s">
        <v>66</v>
      </c>
      <c r="D6020">
        <v>4</v>
      </c>
      <c r="E6020" s="1">
        <v>455330</v>
      </c>
      <c r="F6020" s="1">
        <v>455330</v>
      </c>
      <c r="G6020" s="1">
        <v>0</v>
      </c>
      <c r="H6020" s="1">
        <v>0</v>
      </c>
      <c r="I6020" s="1">
        <v>0</v>
      </c>
      <c r="J6020" s="1">
        <v>0</v>
      </c>
      <c r="K6020" s="1">
        <v>0</v>
      </c>
    </row>
    <row r="6021" spans="1:11" x14ac:dyDescent="0.25">
      <c r="A6021" s="2">
        <v>464</v>
      </c>
      <c r="B6021" t="s">
        <v>245</v>
      </c>
      <c r="C6021" t="s">
        <v>86</v>
      </c>
      <c r="D6021">
        <v>1</v>
      </c>
      <c r="E6021" s="1">
        <v>113832</v>
      </c>
      <c r="F6021" s="1">
        <v>113832</v>
      </c>
      <c r="G6021" s="1">
        <v>0</v>
      </c>
      <c r="H6021" s="1">
        <v>0</v>
      </c>
      <c r="I6021" s="1">
        <v>0</v>
      </c>
      <c r="J6021" s="1">
        <v>0</v>
      </c>
      <c r="K6021" s="1">
        <v>0</v>
      </c>
    </row>
    <row r="6022" spans="1:11" x14ac:dyDescent="0.25">
      <c r="A6022" s="2">
        <v>464</v>
      </c>
      <c r="B6022" t="s">
        <v>245</v>
      </c>
      <c r="C6022" t="s">
        <v>85</v>
      </c>
      <c r="D6022">
        <v>1</v>
      </c>
      <c r="E6022" s="1">
        <v>113832</v>
      </c>
      <c r="F6022" s="1">
        <v>113832</v>
      </c>
      <c r="G6022" s="1">
        <v>0</v>
      </c>
      <c r="H6022" s="1">
        <v>0</v>
      </c>
      <c r="I6022" s="1">
        <v>0</v>
      </c>
      <c r="J6022" s="1">
        <v>0</v>
      </c>
      <c r="K6022" s="1">
        <v>0</v>
      </c>
    </row>
    <row r="6023" spans="1:11" x14ac:dyDescent="0.25">
      <c r="A6023" s="2">
        <v>464</v>
      </c>
      <c r="B6023" t="s">
        <v>245</v>
      </c>
      <c r="C6023" t="s">
        <v>84</v>
      </c>
      <c r="D6023">
        <v>1</v>
      </c>
      <c r="E6023" s="1">
        <v>113832</v>
      </c>
      <c r="F6023" s="1">
        <v>113832</v>
      </c>
      <c r="G6023" s="1">
        <v>0</v>
      </c>
      <c r="H6023" s="1">
        <v>0</v>
      </c>
      <c r="I6023" s="1">
        <v>0</v>
      </c>
      <c r="J6023" s="1">
        <v>0</v>
      </c>
      <c r="K6023" s="1">
        <v>0</v>
      </c>
    </row>
    <row r="6024" spans="1:11" x14ac:dyDescent="0.25">
      <c r="A6024" s="2">
        <v>464</v>
      </c>
      <c r="B6024" t="s">
        <v>245</v>
      </c>
      <c r="C6024" t="s">
        <v>83</v>
      </c>
      <c r="D6024">
        <v>1</v>
      </c>
      <c r="E6024" s="1">
        <v>113832</v>
      </c>
      <c r="F6024" s="1">
        <v>0</v>
      </c>
      <c r="G6024" s="1">
        <v>113832</v>
      </c>
      <c r="H6024" s="1">
        <v>0</v>
      </c>
      <c r="I6024" s="1">
        <v>0</v>
      </c>
      <c r="J6024" s="1">
        <v>0</v>
      </c>
      <c r="K6024" s="1">
        <v>0</v>
      </c>
    </row>
    <row r="6025" spans="1:11" x14ac:dyDescent="0.25">
      <c r="A6025" s="2">
        <v>464</v>
      </c>
      <c r="B6025" t="s">
        <v>245</v>
      </c>
      <c r="C6025" t="s">
        <v>138</v>
      </c>
      <c r="D6025">
        <v>1</v>
      </c>
      <c r="E6025" s="1">
        <v>147879</v>
      </c>
      <c r="F6025" s="1">
        <v>147879</v>
      </c>
      <c r="G6025" s="1">
        <v>0</v>
      </c>
      <c r="H6025" s="1">
        <v>0</v>
      </c>
      <c r="I6025" s="1">
        <v>0</v>
      </c>
      <c r="J6025" s="1">
        <v>0</v>
      </c>
      <c r="K6025" s="1">
        <v>0</v>
      </c>
    </row>
    <row r="6026" spans="1:11" x14ac:dyDescent="0.25">
      <c r="A6026" s="2">
        <v>464</v>
      </c>
      <c r="B6026" t="s">
        <v>245</v>
      </c>
      <c r="C6026" t="s">
        <v>90</v>
      </c>
      <c r="D6026">
        <v>2</v>
      </c>
      <c r="E6026" s="1">
        <v>238967</v>
      </c>
      <c r="F6026" s="1">
        <v>238967</v>
      </c>
      <c r="G6026" s="1">
        <v>0</v>
      </c>
      <c r="H6026" s="1">
        <v>0</v>
      </c>
      <c r="I6026" s="1">
        <v>0</v>
      </c>
      <c r="J6026" s="1">
        <v>0</v>
      </c>
      <c r="K6026" s="1">
        <v>0</v>
      </c>
    </row>
    <row r="6027" spans="1:11" x14ac:dyDescent="0.25">
      <c r="A6027" s="2">
        <v>464</v>
      </c>
      <c r="B6027" t="s">
        <v>245</v>
      </c>
      <c r="C6027" t="s">
        <v>69</v>
      </c>
      <c r="D6027">
        <v>3</v>
      </c>
      <c r="E6027" s="1">
        <v>443636</v>
      </c>
      <c r="F6027" s="1">
        <v>443636</v>
      </c>
      <c r="G6027" s="1">
        <v>0</v>
      </c>
      <c r="H6027" s="1">
        <v>0</v>
      </c>
      <c r="I6027" s="1">
        <v>0</v>
      </c>
      <c r="J6027" s="1">
        <v>0</v>
      </c>
      <c r="K6027" s="1">
        <v>0</v>
      </c>
    </row>
    <row r="6028" spans="1:11" x14ac:dyDescent="0.25">
      <c r="A6028" s="2">
        <v>464</v>
      </c>
      <c r="B6028" t="s">
        <v>245</v>
      </c>
      <c r="C6028" t="s">
        <v>44</v>
      </c>
      <c r="D6028">
        <v>2</v>
      </c>
      <c r="E6028" s="1">
        <v>227665</v>
      </c>
      <c r="F6028" s="1">
        <v>227665</v>
      </c>
      <c r="G6028" s="1">
        <v>0</v>
      </c>
      <c r="H6028" s="1">
        <v>0</v>
      </c>
      <c r="I6028" s="1">
        <v>0</v>
      </c>
      <c r="J6028" s="1">
        <v>0</v>
      </c>
      <c r="K6028" s="1">
        <v>0</v>
      </c>
    </row>
    <row r="6029" spans="1:11" x14ac:dyDescent="0.25">
      <c r="A6029" s="2">
        <v>464</v>
      </c>
      <c r="B6029" t="s">
        <v>245</v>
      </c>
      <c r="C6029" t="s">
        <v>30</v>
      </c>
      <c r="D6029">
        <v>1</v>
      </c>
      <c r="E6029" s="1">
        <v>113832</v>
      </c>
      <c r="F6029" s="1">
        <v>113832</v>
      </c>
      <c r="G6029" s="1">
        <v>0</v>
      </c>
      <c r="H6029" s="1">
        <v>0</v>
      </c>
      <c r="I6029" s="1">
        <v>0</v>
      </c>
      <c r="J6029" s="1">
        <v>0</v>
      </c>
      <c r="K6029" s="1">
        <v>0</v>
      </c>
    </row>
    <row r="6030" spans="1:11" x14ac:dyDescent="0.25">
      <c r="A6030" s="2">
        <v>464</v>
      </c>
      <c r="B6030" t="s">
        <v>245</v>
      </c>
      <c r="C6030" t="s">
        <v>15</v>
      </c>
      <c r="D6030">
        <v>11</v>
      </c>
      <c r="E6030" s="1">
        <v>430831</v>
      </c>
      <c r="F6030" s="1">
        <v>430831</v>
      </c>
      <c r="G6030" s="1">
        <v>0</v>
      </c>
      <c r="H6030" s="1">
        <v>0</v>
      </c>
      <c r="I6030" s="1">
        <v>0</v>
      </c>
      <c r="J6030" s="1">
        <v>0</v>
      </c>
      <c r="K6030" s="1">
        <v>0</v>
      </c>
    </row>
    <row r="6031" spans="1:11" x14ac:dyDescent="0.25">
      <c r="A6031" s="2">
        <v>464</v>
      </c>
      <c r="B6031" t="s">
        <v>245</v>
      </c>
      <c r="C6031" t="s">
        <v>13</v>
      </c>
      <c r="D6031">
        <v>2</v>
      </c>
      <c r="E6031" s="1">
        <v>115116</v>
      </c>
      <c r="F6031" s="1">
        <v>115116</v>
      </c>
      <c r="G6031" s="1">
        <v>0</v>
      </c>
      <c r="H6031" s="1">
        <v>0</v>
      </c>
      <c r="I6031" s="1">
        <v>0</v>
      </c>
      <c r="J6031" s="1">
        <v>0</v>
      </c>
      <c r="K6031" s="1">
        <v>0</v>
      </c>
    </row>
    <row r="6032" spans="1:11" x14ac:dyDescent="0.25">
      <c r="A6032" s="2">
        <v>464</v>
      </c>
      <c r="B6032" t="s">
        <v>245</v>
      </c>
      <c r="C6032" t="s">
        <v>27</v>
      </c>
      <c r="D6032">
        <v>1</v>
      </c>
      <c r="E6032" s="1">
        <v>116262</v>
      </c>
      <c r="F6032" s="1">
        <v>116262</v>
      </c>
      <c r="G6032" s="1">
        <v>0</v>
      </c>
      <c r="H6032" s="1">
        <v>0</v>
      </c>
      <c r="I6032" s="1">
        <v>0</v>
      </c>
      <c r="J6032" s="1">
        <v>0</v>
      </c>
      <c r="K6032" s="1">
        <v>0</v>
      </c>
    </row>
    <row r="6033" spans="1:11" x14ac:dyDescent="0.25">
      <c r="A6033" s="2">
        <v>464</v>
      </c>
      <c r="B6033" t="s">
        <v>245</v>
      </c>
      <c r="C6033" t="s">
        <v>29</v>
      </c>
      <c r="D6033">
        <v>2</v>
      </c>
      <c r="E6033" s="1">
        <v>227665</v>
      </c>
      <c r="F6033" s="1">
        <v>227665</v>
      </c>
      <c r="G6033" s="1">
        <v>0</v>
      </c>
      <c r="H6033" s="1">
        <v>0</v>
      </c>
      <c r="I6033" s="1">
        <v>0</v>
      </c>
      <c r="J6033" s="1">
        <v>0</v>
      </c>
      <c r="K6033" s="1">
        <v>0</v>
      </c>
    </row>
    <row r="6034" spans="1:11" x14ac:dyDescent="0.25">
      <c r="A6034" s="2">
        <v>464</v>
      </c>
      <c r="B6034" t="s">
        <v>245</v>
      </c>
      <c r="C6034" t="s">
        <v>52</v>
      </c>
      <c r="D6034">
        <v>2</v>
      </c>
      <c r="E6034" s="1">
        <v>227665</v>
      </c>
      <c r="F6034" s="1">
        <v>227665</v>
      </c>
      <c r="G6034" s="1">
        <v>0</v>
      </c>
      <c r="H6034" s="1">
        <v>0</v>
      </c>
      <c r="I6034" s="1">
        <v>0</v>
      </c>
      <c r="J6034" s="1">
        <v>0</v>
      </c>
      <c r="K6034" s="1">
        <v>0</v>
      </c>
    </row>
    <row r="6035" spans="1:11" x14ac:dyDescent="0.25">
      <c r="A6035" s="2">
        <v>464</v>
      </c>
      <c r="B6035" t="s">
        <v>245</v>
      </c>
      <c r="C6035" t="s">
        <v>14</v>
      </c>
      <c r="D6035">
        <v>6</v>
      </c>
      <c r="E6035" s="1">
        <v>682995</v>
      </c>
      <c r="F6035" s="1">
        <v>682995</v>
      </c>
      <c r="G6035" s="1">
        <v>0</v>
      </c>
      <c r="H6035" s="1">
        <v>0</v>
      </c>
      <c r="I6035" s="1">
        <v>0</v>
      </c>
      <c r="J6035" s="1">
        <v>0</v>
      </c>
      <c r="K6035" s="1">
        <v>0</v>
      </c>
    </row>
    <row r="6036" spans="1:11" x14ac:dyDescent="0.25">
      <c r="A6036" s="2">
        <v>464</v>
      </c>
      <c r="B6036" t="s">
        <v>245</v>
      </c>
      <c r="C6036" t="s">
        <v>70</v>
      </c>
      <c r="D6036">
        <v>3</v>
      </c>
      <c r="E6036" s="1">
        <v>341497</v>
      </c>
      <c r="F6036" s="1">
        <v>341497</v>
      </c>
      <c r="G6036" s="1">
        <v>0</v>
      </c>
      <c r="H6036" s="1">
        <v>0</v>
      </c>
      <c r="I6036" s="1">
        <v>0</v>
      </c>
      <c r="J6036" s="1">
        <v>0</v>
      </c>
      <c r="K6036" s="1">
        <v>0</v>
      </c>
    </row>
    <row r="6037" spans="1:11" x14ac:dyDescent="0.25">
      <c r="A6037" s="2">
        <v>464</v>
      </c>
      <c r="B6037" t="s">
        <v>245</v>
      </c>
      <c r="C6037" t="s">
        <v>71</v>
      </c>
      <c r="D6037">
        <v>2</v>
      </c>
      <c r="E6037" s="1">
        <v>227665</v>
      </c>
      <c r="F6037" s="1">
        <v>227665</v>
      </c>
      <c r="G6037" s="1">
        <v>0</v>
      </c>
      <c r="H6037" s="1">
        <v>0</v>
      </c>
      <c r="I6037" s="1">
        <v>0</v>
      </c>
      <c r="J6037" s="1">
        <v>0</v>
      </c>
      <c r="K6037" s="1">
        <v>0</v>
      </c>
    </row>
    <row r="6038" spans="1:11" x14ac:dyDescent="0.25">
      <c r="A6038" s="2">
        <v>464</v>
      </c>
      <c r="B6038" t="s">
        <v>245</v>
      </c>
      <c r="C6038" t="s">
        <v>81</v>
      </c>
      <c r="D6038">
        <v>1</v>
      </c>
      <c r="E6038" s="1">
        <v>113832</v>
      </c>
      <c r="F6038" s="1">
        <v>0</v>
      </c>
      <c r="G6038" s="1">
        <v>0</v>
      </c>
      <c r="H6038" s="1">
        <v>113832</v>
      </c>
      <c r="I6038" s="1">
        <v>0</v>
      </c>
      <c r="J6038" s="1">
        <v>0</v>
      </c>
      <c r="K6038" s="1">
        <v>0</v>
      </c>
    </row>
    <row r="6039" spans="1:11" x14ac:dyDescent="0.25">
      <c r="A6039" s="2">
        <v>464</v>
      </c>
      <c r="B6039" t="s">
        <v>245</v>
      </c>
      <c r="C6039" t="s">
        <v>7</v>
      </c>
      <c r="D6039">
        <v>1</v>
      </c>
      <c r="E6039" s="1">
        <v>113832</v>
      </c>
      <c r="F6039" s="1">
        <v>113832</v>
      </c>
      <c r="G6039" s="1">
        <v>0</v>
      </c>
      <c r="H6039" s="1">
        <v>0</v>
      </c>
      <c r="I6039" s="1">
        <v>0</v>
      </c>
      <c r="J6039" s="1">
        <v>0</v>
      </c>
      <c r="K6039" s="1">
        <v>0</v>
      </c>
    </row>
    <row r="6040" spans="1:11" x14ac:dyDescent="0.25">
      <c r="A6040" s="2">
        <v>464</v>
      </c>
      <c r="B6040" t="s">
        <v>245</v>
      </c>
      <c r="C6040" t="s">
        <v>37</v>
      </c>
      <c r="D6040">
        <v>2</v>
      </c>
      <c r="E6040" s="1">
        <v>227665</v>
      </c>
      <c r="F6040" s="1">
        <v>227665</v>
      </c>
      <c r="G6040" s="1">
        <v>0</v>
      </c>
      <c r="H6040" s="1">
        <v>0</v>
      </c>
      <c r="I6040" s="1">
        <v>0</v>
      </c>
      <c r="J6040" s="1">
        <v>0</v>
      </c>
      <c r="K6040" s="1">
        <v>0</v>
      </c>
    </row>
    <row r="6041" spans="1:11" x14ac:dyDescent="0.25">
      <c r="A6041" s="2">
        <v>464</v>
      </c>
      <c r="B6041" t="s">
        <v>245</v>
      </c>
      <c r="C6041" t="s">
        <v>12</v>
      </c>
      <c r="D6041">
        <v>1</v>
      </c>
      <c r="E6041" s="1">
        <v>113832</v>
      </c>
      <c r="F6041" s="1">
        <v>113832</v>
      </c>
      <c r="G6041" s="1">
        <v>0</v>
      </c>
      <c r="H6041" s="1">
        <v>0</v>
      </c>
      <c r="I6041" s="1">
        <v>0</v>
      </c>
      <c r="J6041" s="1">
        <v>0</v>
      </c>
      <c r="K6041" s="1">
        <v>0</v>
      </c>
    </row>
    <row r="6042" spans="1:11" x14ac:dyDescent="0.25">
      <c r="A6042" s="2">
        <v>464</v>
      </c>
      <c r="B6042" t="s">
        <v>245</v>
      </c>
      <c r="C6042" t="s">
        <v>60</v>
      </c>
      <c r="D6042">
        <v>3</v>
      </c>
      <c r="E6042" s="1">
        <v>341497</v>
      </c>
      <c r="F6042" s="1">
        <v>227666</v>
      </c>
      <c r="G6042" s="1">
        <v>113831</v>
      </c>
      <c r="H6042" s="1">
        <v>0</v>
      </c>
      <c r="I6042" s="1">
        <v>0</v>
      </c>
      <c r="J6042" s="1">
        <v>0</v>
      </c>
      <c r="K6042" s="1">
        <v>0</v>
      </c>
    </row>
    <row r="6043" spans="1:11" x14ac:dyDescent="0.25">
      <c r="A6043" s="2">
        <v>464</v>
      </c>
      <c r="B6043" t="s">
        <v>245</v>
      </c>
      <c r="C6043" t="s">
        <v>91</v>
      </c>
      <c r="D6043">
        <v>1</v>
      </c>
      <c r="E6043" s="1">
        <v>113832</v>
      </c>
      <c r="F6043" s="1">
        <v>113832</v>
      </c>
      <c r="G6043" s="1">
        <v>0</v>
      </c>
      <c r="H6043" s="1">
        <v>0</v>
      </c>
      <c r="I6043" s="1">
        <v>0</v>
      </c>
      <c r="J6043" s="1">
        <v>0</v>
      </c>
      <c r="K6043" s="1">
        <v>0</v>
      </c>
    </row>
    <row r="6044" spans="1:11" x14ac:dyDescent="0.25">
      <c r="A6044" s="2">
        <v>464</v>
      </c>
      <c r="B6044" t="s">
        <v>245</v>
      </c>
      <c r="C6044" t="s">
        <v>45</v>
      </c>
      <c r="D6044">
        <v>1</v>
      </c>
      <c r="E6044" s="1">
        <v>70672</v>
      </c>
      <c r="F6044" s="1">
        <v>0</v>
      </c>
      <c r="G6044" s="1">
        <v>70672</v>
      </c>
      <c r="H6044" s="1">
        <v>0</v>
      </c>
      <c r="I6044" s="1">
        <v>0</v>
      </c>
      <c r="J6044" s="1">
        <v>0</v>
      </c>
      <c r="K6044" s="1">
        <v>0</v>
      </c>
    </row>
    <row r="6045" spans="1:11" x14ac:dyDescent="0.25">
      <c r="A6045" s="2">
        <v>464</v>
      </c>
      <c r="B6045" t="s">
        <v>245</v>
      </c>
      <c r="C6045" t="s">
        <v>11</v>
      </c>
      <c r="D6045">
        <v>3</v>
      </c>
      <c r="E6045" s="1">
        <v>172674</v>
      </c>
      <c r="F6045" s="1">
        <v>57558</v>
      </c>
      <c r="G6045" s="1">
        <v>115116</v>
      </c>
      <c r="H6045" s="1">
        <v>0</v>
      </c>
      <c r="I6045" s="1">
        <v>0</v>
      </c>
      <c r="J6045" s="1">
        <v>0</v>
      </c>
      <c r="K6045" s="1">
        <v>0</v>
      </c>
    </row>
    <row r="6046" spans="1:11" x14ac:dyDescent="0.25">
      <c r="A6046" s="2">
        <v>464</v>
      </c>
      <c r="B6046" t="s">
        <v>245</v>
      </c>
      <c r="C6046" t="s">
        <v>42</v>
      </c>
      <c r="D6046">
        <v>1</v>
      </c>
      <c r="E6046" s="1">
        <v>71590</v>
      </c>
      <c r="F6046" s="1">
        <v>0</v>
      </c>
      <c r="G6046" s="1">
        <v>71590</v>
      </c>
      <c r="H6046" s="1">
        <v>0</v>
      </c>
      <c r="I6046" s="1">
        <v>0</v>
      </c>
      <c r="J6046" s="1">
        <v>0</v>
      </c>
      <c r="K6046" s="1">
        <v>0</v>
      </c>
    </row>
    <row r="6047" spans="1:11" x14ac:dyDescent="0.25">
      <c r="A6047" s="2">
        <v>464</v>
      </c>
      <c r="B6047" t="s">
        <v>245</v>
      </c>
      <c r="C6047" t="s">
        <v>21</v>
      </c>
      <c r="D6047">
        <v>2</v>
      </c>
      <c r="E6047" s="1">
        <v>227665</v>
      </c>
      <c r="F6047" s="1">
        <v>227665</v>
      </c>
      <c r="G6047" s="1">
        <v>0</v>
      </c>
      <c r="H6047" s="1">
        <v>0</v>
      </c>
      <c r="I6047" s="1">
        <v>0</v>
      </c>
      <c r="J6047" s="1">
        <v>0</v>
      </c>
      <c r="K6047" s="1">
        <v>0</v>
      </c>
    </row>
    <row r="6048" spans="1:11" x14ac:dyDescent="0.25">
      <c r="A6048" s="2">
        <v>464</v>
      </c>
      <c r="B6048" t="s">
        <v>245</v>
      </c>
      <c r="C6048" t="s">
        <v>59</v>
      </c>
      <c r="D6048">
        <v>4</v>
      </c>
      <c r="E6048" s="1">
        <v>513700</v>
      </c>
      <c r="F6048" s="1">
        <v>321062</v>
      </c>
      <c r="G6048" s="1">
        <v>192637</v>
      </c>
      <c r="H6048" s="1">
        <v>0</v>
      </c>
      <c r="I6048" s="1">
        <v>0</v>
      </c>
      <c r="J6048" s="1">
        <v>0</v>
      </c>
      <c r="K6048" s="1">
        <v>0</v>
      </c>
    </row>
    <row r="6049" spans="1:11" x14ac:dyDescent="0.25">
      <c r="A6049" s="2">
        <v>464</v>
      </c>
      <c r="B6049" t="s">
        <v>245</v>
      </c>
      <c r="C6049" t="s">
        <v>16</v>
      </c>
      <c r="D6049">
        <v>4</v>
      </c>
      <c r="E6049" s="1">
        <v>455330</v>
      </c>
      <c r="F6049" s="1">
        <v>455330</v>
      </c>
      <c r="G6049" s="1">
        <v>0</v>
      </c>
      <c r="H6049" s="1">
        <v>0</v>
      </c>
      <c r="I6049" s="1">
        <v>0</v>
      </c>
      <c r="J6049" s="1">
        <v>0</v>
      </c>
      <c r="K6049" s="1">
        <v>0</v>
      </c>
    </row>
    <row r="6050" spans="1:11" x14ac:dyDescent="0.25">
      <c r="A6050" s="2">
        <v>464</v>
      </c>
      <c r="B6050" t="s">
        <v>245</v>
      </c>
      <c r="C6050" t="s">
        <v>17</v>
      </c>
      <c r="D6050">
        <v>1</v>
      </c>
      <c r="E6050" s="1">
        <v>79025</v>
      </c>
      <c r="F6050" s="1">
        <v>79025</v>
      </c>
      <c r="G6050" s="1">
        <v>0</v>
      </c>
      <c r="H6050" s="1">
        <v>0</v>
      </c>
      <c r="I6050" s="1">
        <v>0</v>
      </c>
      <c r="J6050" s="1">
        <v>0</v>
      </c>
      <c r="K6050" s="1">
        <v>0</v>
      </c>
    </row>
    <row r="6051" spans="1:11" x14ac:dyDescent="0.25">
      <c r="A6051" s="2">
        <v>464</v>
      </c>
      <c r="B6051" t="s">
        <v>245</v>
      </c>
      <c r="C6051" t="s">
        <v>22</v>
      </c>
      <c r="D6051">
        <v>5</v>
      </c>
      <c r="E6051" s="1">
        <v>255936</v>
      </c>
      <c r="F6051" s="1">
        <v>255936</v>
      </c>
      <c r="G6051" s="1">
        <v>0</v>
      </c>
      <c r="H6051" s="1">
        <v>0</v>
      </c>
      <c r="I6051" s="1">
        <v>0</v>
      </c>
      <c r="J6051" s="1">
        <v>0</v>
      </c>
      <c r="K6051" s="1">
        <v>0</v>
      </c>
    </row>
    <row r="6052" spans="1:11" x14ac:dyDescent="0.25">
      <c r="A6052" s="2">
        <v>464</v>
      </c>
      <c r="B6052" t="s">
        <v>245</v>
      </c>
      <c r="C6052" t="s">
        <v>20</v>
      </c>
      <c r="D6052">
        <v>2</v>
      </c>
      <c r="E6052" s="1">
        <v>120118</v>
      </c>
      <c r="F6052" s="1">
        <v>120118</v>
      </c>
      <c r="G6052" s="1">
        <v>0</v>
      </c>
      <c r="H6052" s="1">
        <v>0</v>
      </c>
      <c r="I6052" s="1">
        <v>0</v>
      </c>
      <c r="J6052" s="1">
        <v>0</v>
      </c>
      <c r="K6052" s="1">
        <v>0</v>
      </c>
    </row>
    <row r="6053" spans="1:11" x14ac:dyDescent="0.25">
      <c r="A6053" s="2">
        <v>464</v>
      </c>
      <c r="B6053" t="s">
        <v>245</v>
      </c>
      <c r="C6053" t="s">
        <v>47</v>
      </c>
      <c r="D6053">
        <v>1</v>
      </c>
      <c r="E6053" s="1">
        <v>92386</v>
      </c>
      <c r="F6053" s="1">
        <v>92386</v>
      </c>
      <c r="G6053" s="1">
        <v>0</v>
      </c>
      <c r="H6053" s="1">
        <v>0</v>
      </c>
      <c r="I6053" s="1">
        <v>0</v>
      </c>
      <c r="J6053" s="1">
        <v>0</v>
      </c>
      <c r="K6053" s="1">
        <v>0</v>
      </c>
    </row>
    <row r="6054" spans="1:11" x14ac:dyDescent="0.25">
      <c r="A6054" s="2">
        <v>464</v>
      </c>
      <c r="B6054" t="s">
        <v>245</v>
      </c>
      <c r="C6054" t="s">
        <v>79</v>
      </c>
      <c r="D6054">
        <v>3</v>
      </c>
      <c r="E6054" s="1">
        <v>160886</v>
      </c>
      <c r="F6054" s="1">
        <v>139608</v>
      </c>
      <c r="G6054" s="1">
        <v>21279</v>
      </c>
      <c r="H6054" s="1">
        <v>0</v>
      </c>
      <c r="I6054" s="1">
        <v>0</v>
      </c>
      <c r="J6054" s="1">
        <v>0</v>
      </c>
      <c r="K6054" s="1">
        <v>0</v>
      </c>
    </row>
    <row r="6055" spans="1:11" x14ac:dyDescent="0.25">
      <c r="A6055" s="2">
        <v>464</v>
      </c>
      <c r="B6055" t="s">
        <v>245</v>
      </c>
      <c r="C6055" t="s">
        <v>8</v>
      </c>
      <c r="D6055">
        <v>1</v>
      </c>
      <c r="E6055" s="1">
        <v>116262</v>
      </c>
      <c r="F6055" s="1">
        <v>116262</v>
      </c>
      <c r="G6055" s="1">
        <v>0</v>
      </c>
      <c r="H6055" s="1">
        <v>0</v>
      </c>
      <c r="I6055" s="1">
        <v>0</v>
      </c>
      <c r="J6055" s="1">
        <v>0</v>
      </c>
      <c r="K6055" s="1">
        <v>0</v>
      </c>
    </row>
    <row r="6056" spans="1:11" x14ac:dyDescent="0.25">
      <c r="A6056" s="2">
        <v>464</v>
      </c>
      <c r="B6056" t="s">
        <v>245</v>
      </c>
      <c r="C6056" t="s">
        <v>78</v>
      </c>
      <c r="D6056">
        <v>1</v>
      </c>
      <c r="E6056" s="1">
        <v>58500</v>
      </c>
      <c r="F6056" s="1">
        <v>58500</v>
      </c>
      <c r="G6056" s="1">
        <v>0</v>
      </c>
      <c r="H6056" s="1">
        <v>0</v>
      </c>
      <c r="I6056" s="1">
        <v>0</v>
      </c>
      <c r="J6056" s="1">
        <v>0</v>
      </c>
      <c r="K6056" s="1">
        <v>0</v>
      </c>
    </row>
    <row r="6057" spans="1:11" x14ac:dyDescent="0.25">
      <c r="A6057" s="2">
        <v>464</v>
      </c>
      <c r="B6057" t="s">
        <v>245</v>
      </c>
      <c r="C6057" t="s">
        <v>251</v>
      </c>
      <c r="D6057">
        <v>0</v>
      </c>
      <c r="E6057" s="1">
        <v>75500</v>
      </c>
      <c r="F6057" s="1">
        <v>75500</v>
      </c>
      <c r="G6057" s="1">
        <v>0</v>
      </c>
      <c r="H6057" s="1">
        <v>0</v>
      </c>
      <c r="I6057" s="1">
        <v>0</v>
      </c>
      <c r="J6057" s="1">
        <v>0</v>
      </c>
      <c r="K6057" s="1">
        <v>0</v>
      </c>
    </row>
    <row r="6058" spans="1:11" x14ac:dyDescent="0.25">
      <c r="A6058" s="2">
        <v>464</v>
      </c>
      <c r="B6058" t="s">
        <v>245</v>
      </c>
      <c r="C6058" t="s">
        <v>253</v>
      </c>
      <c r="D6058">
        <v>0</v>
      </c>
      <c r="E6058" s="1">
        <v>60000</v>
      </c>
      <c r="F6058" s="1">
        <v>60000</v>
      </c>
      <c r="G6058" s="1">
        <v>0</v>
      </c>
      <c r="H6058" s="1">
        <v>0</v>
      </c>
      <c r="I6058" s="1">
        <v>0</v>
      </c>
      <c r="J6058" s="1">
        <v>0</v>
      </c>
      <c r="K6058" s="1">
        <v>0</v>
      </c>
    </row>
    <row r="6059" spans="1:11" x14ac:dyDescent="0.25">
      <c r="A6059" s="2">
        <v>464</v>
      </c>
      <c r="B6059" t="s">
        <v>245</v>
      </c>
      <c r="C6059" t="s">
        <v>252</v>
      </c>
      <c r="D6059">
        <v>0</v>
      </c>
      <c r="E6059" s="1">
        <v>16010</v>
      </c>
      <c r="F6059" s="1">
        <v>16010</v>
      </c>
      <c r="G6059" s="1">
        <v>0</v>
      </c>
      <c r="H6059" s="1">
        <v>0</v>
      </c>
      <c r="I6059" s="1">
        <v>0</v>
      </c>
      <c r="J6059" s="1">
        <v>0</v>
      </c>
      <c r="K6059" s="1">
        <v>0</v>
      </c>
    </row>
    <row r="6060" spans="1:11" x14ac:dyDescent="0.25">
      <c r="A6060" s="2">
        <v>464</v>
      </c>
      <c r="B6060" t="s">
        <v>245</v>
      </c>
      <c r="C6060" t="s">
        <v>254</v>
      </c>
      <c r="D6060">
        <v>0</v>
      </c>
      <c r="E6060" s="1">
        <v>26216</v>
      </c>
      <c r="F6060" s="1">
        <v>0</v>
      </c>
      <c r="G6060" s="1">
        <v>0</v>
      </c>
      <c r="H6060" s="1">
        <v>0</v>
      </c>
      <c r="I6060" s="1">
        <v>26216</v>
      </c>
      <c r="J6060" s="1">
        <v>0</v>
      </c>
      <c r="K6060" s="1">
        <v>0</v>
      </c>
    </row>
    <row r="6061" spans="1:11" x14ac:dyDescent="0.25">
      <c r="A6061" s="2">
        <v>464</v>
      </c>
      <c r="B6061" t="s">
        <v>245</v>
      </c>
      <c r="C6061" t="s">
        <v>255</v>
      </c>
      <c r="D6061">
        <v>0</v>
      </c>
      <c r="E6061" s="1">
        <v>17200</v>
      </c>
      <c r="F6061" s="1">
        <v>0</v>
      </c>
      <c r="G6061" s="1">
        <v>0</v>
      </c>
      <c r="H6061" s="1">
        <v>0</v>
      </c>
      <c r="I6061" s="1">
        <v>17200</v>
      </c>
      <c r="J6061" s="1">
        <v>0</v>
      </c>
      <c r="K6061" s="1">
        <v>0</v>
      </c>
    </row>
    <row r="6062" spans="1:11" x14ac:dyDescent="0.25">
      <c r="A6062" s="2">
        <v>464</v>
      </c>
      <c r="B6062" t="s">
        <v>245</v>
      </c>
      <c r="C6062" t="s">
        <v>259</v>
      </c>
      <c r="D6062">
        <v>0</v>
      </c>
      <c r="E6062" s="1">
        <v>5000</v>
      </c>
      <c r="F6062" s="1">
        <v>0</v>
      </c>
      <c r="G6062" s="1">
        <v>5000</v>
      </c>
      <c r="H6062" s="1">
        <v>0</v>
      </c>
      <c r="I6062" s="1">
        <v>0</v>
      </c>
      <c r="J6062" s="1">
        <v>0</v>
      </c>
      <c r="K6062" s="1">
        <v>0</v>
      </c>
    </row>
    <row r="6063" spans="1:11" x14ac:dyDescent="0.25">
      <c r="A6063" s="2">
        <v>464</v>
      </c>
      <c r="B6063" t="s">
        <v>245</v>
      </c>
      <c r="C6063" t="s">
        <v>263</v>
      </c>
      <c r="D6063">
        <v>0</v>
      </c>
      <c r="E6063" s="1">
        <v>17500</v>
      </c>
      <c r="F6063" s="1">
        <v>17500</v>
      </c>
      <c r="G6063" s="1">
        <v>0</v>
      </c>
      <c r="H6063" s="1">
        <v>0</v>
      </c>
      <c r="I6063" s="1">
        <v>0</v>
      </c>
      <c r="J6063" s="1">
        <v>0</v>
      </c>
      <c r="K6063" s="1">
        <v>0</v>
      </c>
    </row>
    <row r="6064" spans="1:11" x14ac:dyDescent="0.25">
      <c r="A6064" s="2">
        <v>464</v>
      </c>
      <c r="B6064" t="s">
        <v>245</v>
      </c>
      <c r="C6064" t="s">
        <v>266</v>
      </c>
      <c r="D6064">
        <v>0</v>
      </c>
      <c r="E6064" s="1">
        <v>22923</v>
      </c>
      <c r="F6064" s="1">
        <v>22923</v>
      </c>
      <c r="G6064" s="1">
        <v>0</v>
      </c>
      <c r="H6064" s="1">
        <v>0</v>
      </c>
      <c r="I6064" s="1">
        <v>0</v>
      </c>
      <c r="J6064" s="1">
        <v>0</v>
      </c>
      <c r="K6064" s="1">
        <v>0</v>
      </c>
    </row>
    <row r="6065" spans="1:11" x14ac:dyDescent="0.25">
      <c r="A6065" s="2">
        <v>464</v>
      </c>
      <c r="B6065" t="s">
        <v>245</v>
      </c>
      <c r="C6065" t="s">
        <v>279</v>
      </c>
      <c r="D6065">
        <v>0</v>
      </c>
      <c r="E6065" s="1">
        <v>10610</v>
      </c>
      <c r="F6065" s="1">
        <v>1500</v>
      </c>
      <c r="G6065" s="1">
        <v>4399</v>
      </c>
      <c r="H6065" s="1">
        <v>4711</v>
      </c>
      <c r="I6065" s="1">
        <v>0</v>
      </c>
      <c r="J6065" s="1">
        <v>0</v>
      </c>
      <c r="K6065" s="1">
        <v>0</v>
      </c>
    </row>
    <row r="6066" spans="1:11" x14ac:dyDescent="0.25">
      <c r="A6066" s="2">
        <v>464</v>
      </c>
      <c r="B6066" t="s">
        <v>245</v>
      </c>
      <c r="C6066" t="s">
        <v>265</v>
      </c>
      <c r="D6066">
        <v>0</v>
      </c>
      <c r="E6066" s="1">
        <v>21000</v>
      </c>
      <c r="F6066" s="1">
        <v>21000</v>
      </c>
      <c r="G6066" s="1">
        <v>0</v>
      </c>
      <c r="H6066" s="1">
        <v>0</v>
      </c>
      <c r="I6066" s="1">
        <v>0</v>
      </c>
      <c r="J6066" s="1">
        <v>0</v>
      </c>
      <c r="K6066" s="1">
        <v>0</v>
      </c>
    </row>
    <row r="6067" spans="1:11" x14ac:dyDescent="0.25">
      <c r="A6067" s="2">
        <v>464</v>
      </c>
      <c r="B6067" t="s">
        <v>245</v>
      </c>
      <c r="C6067" t="s">
        <v>248</v>
      </c>
      <c r="D6067">
        <v>0</v>
      </c>
      <c r="E6067" s="1">
        <v>2308</v>
      </c>
      <c r="F6067" s="1">
        <v>2308</v>
      </c>
      <c r="G6067" s="1">
        <v>0</v>
      </c>
      <c r="H6067" s="1">
        <v>0</v>
      </c>
      <c r="I6067" s="1">
        <v>0</v>
      </c>
      <c r="J6067" s="1">
        <v>0</v>
      </c>
      <c r="K6067" s="1">
        <v>0</v>
      </c>
    </row>
    <row r="6068" spans="1:11" x14ac:dyDescent="0.25">
      <c r="A6068" s="2">
        <v>464</v>
      </c>
      <c r="B6068" t="s">
        <v>245</v>
      </c>
      <c r="C6068" t="s">
        <v>282</v>
      </c>
      <c r="D6068">
        <v>0</v>
      </c>
      <c r="E6068" s="1">
        <v>7500</v>
      </c>
      <c r="F6068" s="1">
        <v>7500</v>
      </c>
      <c r="G6068" s="1">
        <v>0</v>
      </c>
      <c r="H6068" s="1">
        <v>0</v>
      </c>
      <c r="I6068" s="1">
        <v>0</v>
      </c>
      <c r="J6068" s="1">
        <v>0</v>
      </c>
      <c r="K6068" s="1">
        <v>0</v>
      </c>
    </row>
    <row r="6069" spans="1:11" x14ac:dyDescent="0.25">
      <c r="A6069" s="2">
        <v>464</v>
      </c>
      <c r="B6069" t="s">
        <v>245</v>
      </c>
      <c r="C6069" t="s">
        <v>264</v>
      </c>
      <c r="D6069">
        <v>0</v>
      </c>
      <c r="E6069" s="1">
        <v>4000</v>
      </c>
      <c r="F6069" s="1">
        <v>4000</v>
      </c>
      <c r="G6069" s="1">
        <v>0</v>
      </c>
      <c r="H6069" s="1">
        <v>0</v>
      </c>
      <c r="I6069" s="1">
        <v>0</v>
      </c>
      <c r="J6069" s="1">
        <v>0</v>
      </c>
      <c r="K6069" s="1">
        <v>0</v>
      </c>
    </row>
    <row r="6070" spans="1:11" x14ac:dyDescent="0.25">
      <c r="A6070" s="2">
        <v>464</v>
      </c>
      <c r="B6070" t="s">
        <v>245</v>
      </c>
      <c r="C6070" t="s">
        <v>261</v>
      </c>
      <c r="D6070">
        <v>0</v>
      </c>
      <c r="E6070" s="1">
        <v>3500</v>
      </c>
      <c r="F6070" s="1">
        <v>3500</v>
      </c>
      <c r="G6070" s="1">
        <v>0</v>
      </c>
      <c r="H6070" s="1">
        <v>0</v>
      </c>
      <c r="I6070" s="1">
        <v>0</v>
      </c>
      <c r="J6070" s="1">
        <v>0</v>
      </c>
      <c r="K6070" s="1">
        <v>0</v>
      </c>
    </row>
    <row r="6071" spans="1:11" x14ac:dyDescent="0.25">
      <c r="A6071" s="2">
        <v>464</v>
      </c>
      <c r="B6071" t="s">
        <v>245</v>
      </c>
      <c r="C6071" t="s">
        <v>247</v>
      </c>
      <c r="D6071">
        <v>0</v>
      </c>
      <c r="E6071" s="1">
        <v>8460</v>
      </c>
      <c r="F6071" s="1">
        <v>8460</v>
      </c>
      <c r="G6071" s="1">
        <v>0</v>
      </c>
      <c r="H6071" s="1">
        <v>0</v>
      </c>
      <c r="I6071" s="1">
        <v>0</v>
      </c>
      <c r="J6071" s="1">
        <v>0</v>
      </c>
      <c r="K6071" s="1">
        <v>0</v>
      </c>
    </row>
    <row r="6072" spans="1:11" x14ac:dyDescent="0.25">
      <c r="A6072" s="2">
        <v>464</v>
      </c>
      <c r="B6072" t="s">
        <v>245</v>
      </c>
      <c r="C6072" t="s">
        <v>270</v>
      </c>
      <c r="D6072">
        <v>0</v>
      </c>
      <c r="E6072" s="1">
        <v>18000</v>
      </c>
      <c r="F6072" s="1">
        <v>10000</v>
      </c>
      <c r="G6072" s="1">
        <v>8000</v>
      </c>
      <c r="H6072" s="1">
        <v>0</v>
      </c>
      <c r="I6072" s="1">
        <v>0</v>
      </c>
      <c r="J6072" s="1">
        <v>0</v>
      </c>
      <c r="K6072" s="1">
        <v>0</v>
      </c>
    </row>
    <row r="6073" spans="1:11" x14ac:dyDescent="0.25">
      <c r="A6073" s="2">
        <v>464</v>
      </c>
      <c r="B6073" t="s">
        <v>245</v>
      </c>
      <c r="C6073" t="s">
        <v>275</v>
      </c>
      <c r="D6073">
        <v>0</v>
      </c>
      <c r="E6073" s="1">
        <v>3000</v>
      </c>
      <c r="F6073" s="1">
        <v>0</v>
      </c>
      <c r="G6073" s="1">
        <v>0</v>
      </c>
      <c r="H6073" s="1">
        <v>0</v>
      </c>
      <c r="I6073" s="1">
        <v>3000</v>
      </c>
      <c r="J6073" s="1">
        <v>0</v>
      </c>
      <c r="K6073" s="1">
        <v>0</v>
      </c>
    </row>
    <row r="6074" spans="1:11" x14ac:dyDescent="0.25">
      <c r="A6074" s="2">
        <v>464</v>
      </c>
      <c r="B6074" t="s">
        <v>245</v>
      </c>
      <c r="C6074" t="s">
        <v>271</v>
      </c>
      <c r="D6074">
        <v>0</v>
      </c>
      <c r="E6074" s="1">
        <v>3000</v>
      </c>
      <c r="F6074" s="1">
        <v>0</v>
      </c>
      <c r="G6074" s="1">
        <v>0</v>
      </c>
      <c r="H6074" s="1">
        <v>0</v>
      </c>
      <c r="I6074" s="1">
        <v>3000</v>
      </c>
      <c r="J6074" s="1">
        <v>0</v>
      </c>
      <c r="K6074" s="1">
        <v>0</v>
      </c>
    </row>
    <row r="6075" spans="1:11" x14ac:dyDescent="0.25">
      <c r="A6075" s="2">
        <v>464</v>
      </c>
      <c r="B6075" t="s">
        <v>245</v>
      </c>
      <c r="C6075" t="s">
        <v>276</v>
      </c>
      <c r="D6075">
        <v>0</v>
      </c>
      <c r="E6075" s="1">
        <v>3000</v>
      </c>
      <c r="F6075" s="1">
        <v>0</v>
      </c>
      <c r="G6075" s="1">
        <v>0</v>
      </c>
      <c r="H6075" s="1">
        <v>0</v>
      </c>
      <c r="I6075" s="1">
        <v>3000</v>
      </c>
      <c r="J6075" s="1">
        <v>0</v>
      </c>
      <c r="K6075" s="1">
        <v>0</v>
      </c>
    </row>
    <row r="6076" spans="1:11" x14ac:dyDescent="0.25">
      <c r="A6076" s="2">
        <v>464</v>
      </c>
      <c r="B6076" t="s">
        <v>245</v>
      </c>
      <c r="C6076" t="s">
        <v>267</v>
      </c>
      <c r="D6076">
        <v>0</v>
      </c>
      <c r="E6076" s="1">
        <v>25000</v>
      </c>
      <c r="F6076" s="1">
        <v>25000</v>
      </c>
      <c r="G6076" s="1">
        <v>0</v>
      </c>
      <c r="H6076" s="1">
        <v>0</v>
      </c>
      <c r="I6076" s="1">
        <v>0</v>
      </c>
      <c r="J6076" s="1">
        <v>0</v>
      </c>
      <c r="K6076" s="1">
        <v>0</v>
      </c>
    </row>
    <row r="6077" spans="1:11" x14ac:dyDescent="0.25">
      <c r="A6077" s="2">
        <v>464</v>
      </c>
      <c r="B6077" t="s">
        <v>245</v>
      </c>
      <c r="C6077" t="s">
        <v>249</v>
      </c>
      <c r="D6077">
        <v>0</v>
      </c>
      <c r="E6077" s="1">
        <v>140941</v>
      </c>
      <c r="F6077" s="1">
        <v>140941</v>
      </c>
      <c r="G6077" s="1">
        <v>0</v>
      </c>
      <c r="H6077" s="1">
        <v>0</v>
      </c>
      <c r="I6077" s="1">
        <v>0</v>
      </c>
      <c r="J6077" s="1">
        <v>0</v>
      </c>
      <c r="K6077" s="1">
        <v>0</v>
      </c>
    </row>
    <row r="6078" spans="1:11" x14ac:dyDescent="0.25">
      <c r="A6078" s="2">
        <v>464</v>
      </c>
      <c r="B6078" t="s">
        <v>245</v>
      </c>
      <c r="C6078" t="s">
        <v>250</v>
      </c>
      <c r="D6078">
        <v>0</v>
      </c>
      <c r="E6078" s="1">
        <v>5000</v>
      </c>
      <c r="F6078" s="1">
        <v>5000</v>
      </c>
      <c r="G6078" s="1">
        <v>0</v>
      </c>
      <c r="H6078" s="1">
        <v>0</v>
      </c>
      <c r="I6078" s="1">
        <v>0</v>
      </c>
      <c r="J6078" s="1">
        <v>0</v>
      </c>
      <c r="K6078" s="1">
        <v>0</v>
      </c>
    </row>
    <row r="6079" spans="1:11" x14ac:dyDescent="0.25">
      <c r="A6079" s="2">
        <v>464</v>
      </c>
      <c r="B6079" t="s">
        <v>245</v>
      </c>
      <c r="C6079" t="s">
        <v>281</v>
      </c>
      <c r="D6079">
        <v>0</v>
      </c>
      <c r="E6079" s="1">
        <v>500</v>
      </c>
      <c r="F6079" s="1">
        <v>500</v>
      </c>
      <c r="G6079" s="1">
        <v>0</v>
      </c>
      <c r="H6079" s="1">
        <v>0</v>
      </c>
      <c r="I6079" s="1">
        <v>0</v>
      </c>
      <c r="J6079" s="1">
        <v>0</v>
      </c>
      <c r="K6079" s="1">
        <v>0</v>
      </c>
    </row>
    <row r="6080" spans="1:11" x14ac:dyDescent="0.25">
      <c r="A6080" s="2">
        <v>464</v>
      </c>
      <c r="B6080" t="s">
        <v>245</v>
      </c>
      <c r="C6080" t="s">
        <v>277</v>
      </c>
      <c r="D6080">
        <v>0</v>
      </c>
      <c r="E6080" s="1">
        <v>21278</v>
      </c>
      <c r="F6080" s="1">
        <v>6278</v>
      </c>
      <c r="G6080" s="1">
        <v>0</v>
      </c>
      <c r="H6080" s="1">
        <v>15000</v>
      </c>
      <c r="I6080" s="1">
        <v>0</v>
      </c>
      <c r="J6080" s="1">
        <v>0</v>
      </c>
      <c r="K6080" s="1">
        <v>0</v>
      </c>
    </row>
    <row r="6081" spans="1:12" x14ac:dyDescent="0.25">
      <c r="A6081" s="2">
        <v>464</v>
      </c>
      <c r="B6081" t="s">
        <v>245</v>
      </c>
      <c r="C6081" t="s">
        <v>258</v>
      </c>
      <c r="D6081">
        <v>0</v>
      </c>
      <c r="E6081" s="1">
        <v>3500</v>
      </c>
      <c r="F6081" s="1">
        <v>3500</v>
      </c>
      <c r="G6081" s="1">
        <v>0</v>
      </c>
      <c r="H6081" s="1">
        <v>0</v>
      </c>
      <c r="I6081" s="1">
        <v>0</v>
      </c>
      <c r="J6081" s="1">
        <v>0</v>
      </c>
      <c r="K6081" s="1">
        <v>0</v>
      </c>
    </row>
    <row r="6082" spans="1:12" x14ac:dyDescent="0.25">
      <c r="A6082" s="2">
        <v>464</v>
      </c>
      <c r="B6082" t="s">
        <v>245</v>
      </c>
      <c r="C6082" t="s">
        <v>269</v>
      </c>
      <c r="D6082">
        <v>0</v>
      </c>
      <c r="E6082" s="1">
        <v>4352</v>
      </c>
      <c r="F6082" s="1">
        <v>0</v>
      </c>
      <c r="G6082" s="1">
        <v>0</v>
      </c>
      <c r="H6082" s="1">
        <v>0</v>
      </c>
      <c r="I6082" s="1">
        <v>4352</v>
      </c>
      <c r="J6082" s="1">
        <v>0</v>
      </c>
      <c r="K6082" s="1">
        <v>0</v>
      </c>
    </row>
    <row r="6083" spans="1:12" x14ac:dyDescent="0.25">
      <c r="A6083" s="2">
        <v>464</v>
      </c>
      <c r="B6083" t="s">
        <v>245</v>
      </c>
      <c r="C6083" s="1" t="s">
        <v>320</v>
      </c>
      <c r="E6083" s="1">
        <v>160000</v>
      </c>
      <c r="L6083" s="1">
        <v>160000</v>
      </c>
    </row>
    <row r="6084" spans="1:12" x14ac:dyDescent="0.25">
      <c r="D6084">
        <f>SUM(D2:D6083)</f>
        <v>8485.5800000000072</v>
      </c>
      <c r="E6084" s="1">
        <f t="shared" ref="E6084:L6084" si="0">SUM(E2:E6083)</f>
        <v>879747187.98000002</v>
      </c>
      <c r="F6084" s="1">
        <f t="shared" si="0"/>
        <v>732037713.13</v>
      </c>
      <c r="G6084" s="1">
        <f t="shared" si="0"/>
        <v>63354646</v>
      </c>
      <c r="H6084" s="1">
        <f t="shared" si="0"/>
        <v>58549222.699999996</v>
      </c>
      <c r="I6084" s="1">
        <f t="shared" si="0"/>
        <v>17147636</v>
      </c>
      <c r="J6084" s="1">
        <f t="shared" si="0"/>
        <v>402100</v>
      </c>
      <c r="K6084" s="1">
        <f t="shared" si="0"/>
        <v>2614600</v>
      </c>
      <c r="L6084" s="1">
        <f t="shared" si="0"/>
        <v>5641274</v>
      </c>
    </row>
    <row r="6085" spans="1:12" x14ac:dyDescent="0.25">
      <c r="C6085" t="s">
        <v>372</v>
      </c>
      <c r="E6085" s="1">
        <f>E6084-L6084</f>
        <v>874105913.98000002</v>
      </c>
      <c r="F6085" s="1">
        <f>SUM(F6084:H6084)</f>
        <v>853941581.83000004</v>
      </c>
      <c r="I6085" s="1"/>
      <c r="K6085" s="1"/>
    </row>
    <row r="6086" spans="1:12" x14ac:dyDescent="0.25">
      <c r="K6086" s="1"/>
    </row>
  </sheetData>
  <autoFilter ref="A1:L6085" xr:uid="{70FD5358-0F25-4E13-88E8-4CAF8695066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3C8C432183E46B069C7C44EA8A09C" ma:contentTypeVersion="12" ma:contentTypeDescription="Create a new document." ma:contentTypeScope="" ma:versionID="b06bcfa9ebd26493f4571e542a2d9f30">
  <xsd:schema xmlns:xsd="http://www.w3.org/2001/XMLSchema" xmlns:xs="http://www.w3.org/2001/XMLSchema" xmlns:p="http://schemas.microsoft.com/office/2006/metadata/properties" xmlns:ns2="677b29a6-f48e-4a8a-9153-5d9ef8a3dedb" xmlns:ns3="61060532-42c9-423f-a9d1-583af5c7a370" targetNamespace="http://schemas.microsoft.com/office/2006/metadata/properties" ma:root="true" ma:fieldsID="2531c4f16f4e4b5e155f624fba5312b2" ns2:_="" ns3:_="">
    <xsd:import namespace="677b29a6-f48e-4a8a-9153-5d9ef8a3dedb"/>
    <xsd:import namespace="61060532-42c9-423f-a9d1-583af5c7a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b29a6-f48e-4a8a-9153-5d9ef8a3d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60532-42c9-423f-a9d1-583af5c7a3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580BAE-70F1-4EAB-BEAD-E869C999F7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BD7275-15FB-4887-8A4B-63D551D39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7b29a6-f48e-4a8a-9153-5d9ef8a3dedb"/>
    <ds:schemaRef ds:uri="61060532-42c9-423f-a9d1-583af5c7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010F7E-BCC6-41CD-9395-E2CDC05F46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at-risk$$ (2)</vt:lpstr>
      <vt:lpstr>at-risk$$</vt:lpstr>
      <vt:lpstr>at-riskFTE</vt:lpstr>
      <vt:lpstr>FY23 Submitted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Mary</cp:lastModifiedBy>
  <dcterms:created xsi:type="dcterms:W3CDTF">2022-03-22T13:33:37Z</dcterms:created>
  <dcterms:modified xsi:type="dcterms:W3CDTF">2022-05-15T01:29:44Z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0x0101005E13C8C432183E46B069C7C44EA8A09C</vt:lpwstr>
  </property>
</Properties>
</file>